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workbookProtection workbookPassword="C6AA" lockStructure="1"/>
  <bookViews>
    <workbookView showSheetTabs="0" xWindow="96" yWindow="480" windowWidth="17088" windowHeight="8148"/>
  </bookViews>
  <sheets>
    <sheet name="Input" sheetId="8" r:id="rId1"/>
    <sheet name="Extract_MMS" sheetId="13" state="hidden" r:id="rId2"/>
    <sheet name="TYPE_SORT" sheetId="10" state="hidden" r:id="rId3"/>
    <sheet name="ENDOG_EQN" sheetId="6" state="hidden" r:id="rId4"/>
    <sheet name="EQN" sheetId="18" state="hidden" r:id="rId5"/>
    <sheet name="EXOG" sheetId="11" state="hidden" r:id="rId6"/>
    <sheet name="ENDOG" sheetId="12" state="hidden" r:id="rId7"/>
  </sheets>
  <definedNames>
    <definedName name="_xlnm._FilterDatabase" localSheetId="3" hidden="1">ENDOG_EQN!#REF!</definedName>
    <definedName name="tbl">Extract_MMS!$E$1:$E$400</definedName>
    <definedName name="VarEqnList">TYPE_SORT!$A$2:$A$1500</definedName>
  </definedNames>
  <calcPr calcId="145621"/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C1011" i="10"/>
  <c r="C1012" i="10"/>
  <c r="C1013" i="10"/>
  <c r="C1014" i="10"/>
  <c r="C1015" i="10"/>
  <c r="C1016" i="10"/>
  <c r="C1017" i="10"/>
  <c r="C1018" i="10"/>
  <c r="C1019" i="10"/>
  <c r="C1020" i="10"/>
  <c r="C1021" i="10"/>
  <c r="C1022" i="10"/>
  <c r="C1023" i="10"/>
  <c r="C1024" i="10"/>
  <c r="C1025" i="10"/>
  <c r="C1026" i="10"/>
  <c r="C1027" i="10"/>
  <c r="C1028" i="10"/>
  <c r="C1029" i="10"/>
  <c r="C1030" i="10"/>
  <c r="C1031" i="10"/>
  <c r="C1032" i="10"/>
  <c r="C1033" i="10"/>
  <c r="C1034" i="10"/>
  <c r="C1035" i="10"/>
  <c r="C1036" i="10"/>
  <c r="C1037" i="10"/>
  <c r="C1038" i="10"/>
  <c r="C1039" i="10"/>
  <c r="C1040" i="10"/>
  <c r="C1041" i="10"/>
  <c r="C1042" i="10"/>
  <c r="C1043" i="10"/>
  <c r="C1044" i="10"/>
  <c r="C1045" i="10"/>
  <c r="C1046" i="10"/>
  <c r="C1047" i="10"/>
  <c r="C1048" i="10"/>
  <c r="C1049" i="10"/>
  <c r="C1050" i="10"/>
  <c r="C1051" i="10"/>
  <c r="C1052" i="10"/>
  <c r="C1053" i="10"/>
  <c r="C1054" i="10"/>
  <c r="C1055" i="10"/>
  <c r="C1056" i="10"/>
  <c r="C1057" i="10"/>
  <c r="C1058" i="10"/>
  <c r="C1059" i="10"/>
  <c r="C1060" i="10"/>
  <c r="C1061" i="10"/>
  <c r="C1062" i="10"/>
  <c r="C1063" i="10"/>
  <c r="C1064" i="10"/>
  <c r="C1065" i="10"/>
  <c r="C1066" i="10"/>
  <c r="C1067" i="10"/>
  <c r="C1068" i="10"/>
  <c r="C1069" i="10"/>
  <c r="C1070" i="10"/>
  <c r="C1071" i="10"/>
  <c r="C1072" i="10"/>
  <c r="C1073" i="10"/>
  <c r="C2" i="10"/>
  <c r="C1" i="10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B6" i="13" l="1"/>
  <c r="B5" i="13"/>
  <c r="C6" i="8" s="1"/>
  <c r="H817" i="10"/>
  <c r="H816" i="10"/>
  <c r="H815" i="10"/>
  <c r="H813" i="10"/>
  <c r="H812" i="10"/>
  <c r="H811" i="10"/>
  <c r="H810" i="10"/>
  <c r="H809" i="10"/>
  <c r="H808" i="10"/>
  <c r="H803" i="10"/>
  <c r="H794" i="10"/>
  <c r="H793" i="10"/>
  <c r="H792" i="10"/>
  <c r="H791" i="10"/>
  <c r="H790" i="10"/>
  <c r="H789" i="10"/>
  <c r="H788" i="10"/>
  <c r="H787" i="10"/>
  <c r="H786" i="10"/>
  <c r="H785" i="10"/>
  <c r="H784" i="10"/>
  <c r="H783" i="10"/>
  <c r="H782" i="10"/>
  <c r="H781" i="10"/>
  <c r="H780" i="10"/>
  <c r="H779" i="10"/>
  <c r="H778" i="10"/>
  <c r="H777" i="10"/>
  <c r="H776" i="10"/>
  <c r="H775" i="10"/>
  <c r="H774" i="10"/>
  <c r="H773" i="10"/>
  <c r="H772" i="10"/>
  <c r="H771" i="10"/>
  <c r="H770" i="10"/>
  <c r="H769" i="10"/>
  <c r="H768" i="10"/>
  <c r="H767" i="10"/>
  <c r="H766" i="10"/>
  <c r="H765" i="10"/>
  <c r="H764" i="10"/>
  <c r="H763" i="10"/>
  <c r="H762" i="10"/>
  <c r="H761" i="10"/>
  <c r="H760" i="10"/>
  <c r="H759" i="10"/>
  <c r="H758" i="10"/>
  <c r="H757" i="10"/>
  <c r="H756" i="10"/>
  <c r="H755" i="10"/>
  <c r="H754" i="10"/>
  <c r="H753" i="10"/>
  <c r="H752" i="10"/>
  <c r="H751" i="10"/>
  <c r="H750" i="10"/>
  <c r="H749" i="10"/>
  <c r="H748" i="10"/>
  <c r="H747" i="10"/>
  <c r="H738" i="10"/>
  <c r="H737" i="10"/>
  <c r="H736" i="10"/>
  <c r="H735" i="10"/>
  <c r="H734" i="10"/>
  <c r="H733" i="10"/>
  <c r="H732" i="10"/>
  <c r="H731" i="10"/>
  <c r="H730" i="10"/>
  <c r="H729" i="10"/>
  <c r="H728" i="10"/>
  <c r="H727" i="10"/>
  <c r="H726" i="10"/>
  <c r="H725" i="10"/>
  <c r="H724" i="10"/>
  <c r="H723" i="10"/>
  <c r="H722" i="10"/>
  <c r="H721" i="10"/>
  <c r="H720" i="10"/>
  <c r="H719" i="10"/>
  <c r="H718" i="10"/>
  <c r="H717" i="10"/>
  <c r="H716" i="10"/>
  <c r="H715" i="10"/>
  <c r="H714" i="10"/>
  <c r="H713" i="10"/>
  <c r="H712" i="10"/>
  <c r="H711" i="10"/>
  <c r="H710" i="10"/>
  <c r="H709" i="10"/>
  <c r="H708" i="10"/>
  <c r="H707" i="10"/>
  <c r="H706" i="10"/>
  <c r="H705" i="10"/>
  <c r="H704" i="10"/>
  <c r="H703" i="10"/>
  <c r="H702" i="10"/>
  <c r="H701" i="10"/>
  <c r="H700" i="10"/>
  <c r="H699" i="10"/>
  <c r="H698" i="10"/>
  <c r="H697" i="10"/>
  <c r="H696" i="10"/>
  <c r="H695" i="10"/>
  <c r="H694" i="10"/>
  <c r="H693" i="10"/>
  <c r="H692" i="10"/>
  <c r="H691" i="10"/>
  <c r="H690" i="10"/>
  <c r="H681" i="10"/>
  <c r="H680" i="10"/>
  <c r="H679" i="10"/>
  <c r="H678" i="10"/>
  <c r="H677" i="10"/>
  <c r="H676" i="10"/>
  <c r="H675" i="10"/>
  <c r="H674" i="10"/>
  <c r="H673" i="10"/>
  <c r="H672" i="10"/>
  <c r="H671" i="10"/>
  <c r="H670" i="10"/>
  <c r="H669" i="10"/>
  <c r="H668" i="10"/>
  <c r="H667" i="10"/>
  <c r="H666" i="10"/>
  <c r="H665" i="10"/>
  <c r="H664" i="10"/>
  <c r="H663" i="10"/>
  <c r="H662" i="10"/>
  <c r="H661" i="10"/>
  <c r="H660" i="10"/>
  <c r="H659" i="10"/>
  <c r="H658" i="10"/>
  <c r="H657" i="10"/>
  <c r="H656" i="10"/>
  <c r="H655" i="10"/>
  <c r="H654" i="10"/>
  <c r="H645" i="10"/>
  <c r="H644" i="10"/>
  <c r="H643" i="10"/>
  <c r="H642" i="10"/>
  <c r="H641" i="10"/>
  <c r="H640" i="10"/>
  <c r="H639" i="10"/>
  <c r="H638" i="10"/>
  <c r="H637" i="10"/>
  <c r="H636" i="10"/>
  <c r="H635" i="10"/>
  <c r="H634" i="10"/>
  <c r="H633" i="10"/>
  <c r="H632" i="10"/>
  <c r="H631" i="10"/>
  <c r="H630" i="10"/>
  <c r="H629" i="10"/>
  <c r="H628" i="10"/>
  <c r="H627" i="10"/>
  <c r="H626" i="10"/>
  <c r="H625" i="10"/>
  <c r="H624" i="10"/>
  <c r="H623" i="10"/>
  <c r="H622" i="10"/>
  <c r="H621" i="10"/>
  <c r="H620" i="10"/>
  <c r="H619" i="10"/>
  <c r="H618" i="10"/>
  <c r="H617" i="10"/>
  <c r="H616" i="10"/>
  <c r="H615" i="10"/>
  <c r="H614" i="10"/>
  <c r="H613" i="10"/>
  <c r="H612" i="10"/>
  <c r="H611" i="10"/>
  <c r="H610" i="10"/>
  <c r="H609" i="10"/>
  <c r="H608" i="10"/>
  <c r="H607" i="10"/>
  <c r="H606" i="10"/>
  <c r="H605" i="10"/>
  <c r="H604" i="10"/>
  <c r="H603" i="10"/>
  <c r="H602" i="10"/>
  <c r="H601" i="10"/>
  <c r="H600" i="10"/>
  <c r="H599" i="10"/>
  <c r="H598" i="10"/>
  <c r="H597" i="10"/>
  <c r="H596" i="10"/>
  <c r="H595" i="10"/>
  <c r="H594" i="10"/>
  <c r="H593" i="10"/>
  <c r="H592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1073" i="10"/>
  <c r="H1072" i="10"/>
  <c r="H1070" i="10"/>
  <c r="H1069" i="10"/>
  <c r="H1068" i="10"/>
  <c r="H1067" i="10"/>
  <c r="H1066" i="10"/>
  <c r="H1065" i="10"/>
  <c r="H1064" i="10"/>
  <c r="H1063" i="10"/>
  <c r="H1062" i="10"/>
  <c r="H1061" i="10"/>
  <c r="H1060" i="10"/>
  <c r="H1059" i="10"/>
  <c r="H1058" i="10"/>
  <c r="H1057" i="10"/>
  <c r="H1056" i="10"/>
  <c r="H1055" i="10"/>
  <c r="H1053" i="10"/>
  <c r="H1052" i="10"/>
  <c r="H1030" i="10"/>
  <c r="H1026" i="10"/>
  <c r="H1021" i="10"/>
  <c r="H1001" i="10"/>
  <c r="H1000" i="10"/>
  <c r="H999" i="10"/>
  <c r="H998" i="10"/>
  <c r="H997" i="10"/>
  <c r="H996" i="10"/>
  <c r="H995" i="10"/>
  <c r="H994" i="10"/>
  <c r="H993" i="10"/>
  <c r="H992" i="10"/>
  <c r="H991" i="10"/>
  <c r="H990" i="10"/>
  <c r="H989" i="10"/>
  <c r="H988" i="10"/>
  <c r="H987" i="10"/>
  <c r="H986" i="10"/>
  <c r="H985" i="10"/>
  <c r="H984" i="10"/>
  <c r="H983" i="10"/>
  <c r="H982" i="10"/>
  <c r="H981" i="10"/>
  <c r="H980" i="10"/>
  <c r="H979" i="10"/>
  <c r="H823" i="10"/>
  <c r="H586" i="10"/>
  <c r="H585" i="10"/>
  <c r="H584" i="10"/>
  <c r="H583" i="10"/>
  <c r="H582" i="10"/>
  <c r="H581" i="10"/>
  <c r="H580" i="10"/>
  <c r="H579" i="10"/>
  <c r="H578" i="10"/>
  <c r="H549" i="10"/>
  <c r="H548" i="10"/>
  <c r="H547" i="10"/>
  <c r="H546" i="10"/>
  <c r="H545" i="10"/>
  <c r="H544" i="10"/>
  <c r="H543" i="10"/>
  <c r="H542" i="10"/>
  <c r="H541" i="10"/>
  <c r="H539" i="10"/>
  <c r="H538" i="10"/>
  <c r="H536" i="10"/>
  <c r="H535" i="10"/>
  <c r="H533" i="10"/>
  <c r="H532" i="10"/>
  <c r="H530" i="10"/>
  <c r="H529" i="10"/>
  <c r="H528" i="10"/>
  <c r="H527" i="10"/>
  <c r="H525" i="10"/>
  <c r="H524" i="10"/>
  <c r="H523" i="10"/>
  <c r="H522" i="10"/>
  <c r="H516" i="10"/>
  <c r="H512" i="10"/>
  <c r="H511" i="10"/>
  <c r="H509" i="10"/>
  <c r="H508" i="10"/>
  <c r="H507" i="10"/>
  <c r="H506" i="10"/>
  <c r="H505" i="10"/>
  <c r="H504" i="10"/>
  <c r="H503" i="10"/>
  <c r="H502" i="10"/>
  <c r="H501" i="10"/>
  <c r="H500" i="10"/>
  <c r="H499" i="10"/>
  <c r="H498" i="10"/>
  <c r="H497" i="10"/>
  <c r="H494" i="10"/>
  <c r="H493" i="10"/>
  <c r="H492" i="10"/>
  <c r="H491" i="10"/>
  <c r="H489" i="10"/>
  <c r="H488" i="10"/>
  <c r="H486" i="10"/>
  <c r="H477" i="10"/>
  <c r="H232" i="10"/>
  <c r="H221" i="10"/>
  <c r="H217" i="10"/>
  <c r="H216" i="10"/>
  <c r="H215" i="10"/>
  <c r="H214" i="10"/>
  <c r="H213" i="10"/>
  <c r="H203" i="10"/>
  <c r="H202" i="10"/>
  <c r="H201" i="10"/>
  <c r="H200" i="10"/>
  <c r="H199" i="10"/>
  <c r="H198" i="10"/>
  <c r="H196" i="10"/>
  <c r="H186" i="10"/>
  <c r="H185" i="10"/>
  <c r="H184" i="10"/>
  <c r="H183" i="10"/>
  <c r="H182" i="10"/>
  <c r="H63" i="10"/>
  <c r="H17" i="10"/>
  <c r="H16" i="10"/>
  <c r="H15" i="10"/>
  <c r="H14" i="10"/>
  <c r="H12" i="10"/>
  <c r="H11" i="10"/>
  <c r="H10" i="10"/>
  <c r="H9" i="10"/>
  <c r="H1071" i="10"/>
  <c r="H1054" i="10"/>
  <c r="H1051" i="10"/>
  <c r="H1050" i="10"/>
  <c r="H1049" i="10"/>
  <c r="H1048" i="10"/>
  <c r="H1047" i="10"/>
  <c r="H1046" i="10"/>
  <c r="H1045" i="10"/>
  <c r="H1044" i="10"/>
  <c r="H1043" i="10"/>
  <c r="H1042" i="10"/>
  <c r="H1041" i="10"/>
  <c r="H1040" i="10"/>
  <c r="H1039" i="10"/>
  <c r="H1038" i="10"/>
  <c r="H1037" i="10"/>
  <c r="H1036" i="10"/>
  <c r="H1035" i="10"/>
  <c r="H1034" i="10"/>
  <c r="H1033" i="10"/>
  <c r="H1032" i="10"/>
  <c r="H1031" i="10"/>
  <c r="H1029" i="10"/>
  <c r="H1028" i="10"/>
  <c r="H1027" i="10"/>
  <c r="H1025" i="10"/>
  <c r="H1024" i="10"/>
  <c r="H1023" i="10"/>
  <c r="H1022" i="10"/>
  <c r="H1020" i="10"/>
  <c r="H1019" i="10"/>
  <c r="H1018" i="10"/>
  <c r="H1017" i="10"/>
  <c r="H1016" i="10"/>
  <c r="H1015" i="10"/>
  <c r="H1014" i="10"/>
  <c r="H1013" i="10"/>
  <c r="H1012" i="10"/>
  <c r="H1011" i="10"/>
  <c r="H1010" i="10"/>
  <c r="H1009" i="10"/>
  <c r="H1008" i="10"/>
  <c r="H1007" i="10"/>
  <c r="H1006" i="10"/>
  <c r="H1005" i="10"/>
  <c r="H1004" i="10"/>
  <c r="H1003" i="10"/>
  <c r="H1002" i="10"/>
  <c r="H978" i="10"/>
  <c r="H977" i="10"/>
  <c r="H976" i="10"/>
  <c r="H975" i="10"/>
  <c r="H974" i="10"/>
  <c r="H973" i="10"/>
  <c r="H972" i="10"/>
  <c r="H971" i="10"/>
  <c r="H970" i="10"/>
  <c r="H969" i="10"/>
  <c r="H968" i="10"/>
  <c r="H967" i="10"/>
  <c r="H966" i="10"/>
  <c r="H965" i="10"/>
  <c r="H964" i="10"/>
  <c r="H963" i="10"/>
  <c r="H962" i="10"/>
  <c r="H961" i="10"/>
  <c r="H960" i="10"/>
  <c r="H959" i="10"/>
  <c r="H958" i="10"/>
  <c r="H957" i="10"/>
  <c r="H956" i="10"/>
  <c r="H955" i="10"/>
  <c r="H954" i="10"/>
  <c r="H953" i="10"/>
  <c r="H952" i="10"/>
  <c r="H951" i="10"/>
  <c r="H950" i="10"/>
  <c r="H949" i="10"/>
  <c r="H948" i="10"/>
  <c r="H947" i="10"/>
  <c r="H946" i="10"/>
  <c r="H945" i="10"/>
  <c r="H944" i="10"/>
  <c r="H943" i="10"/>
  <c r="H942" i="10"/>
  <c r="H941" i="10"/>
  <c r="H940" i="10"/>
  <c r="H939" i="10"/>
  <c r="H938" i="10"/>
  <c r="H937" i="10"/>
  <c r="H936" i="10"/>
  <c r="H935" i="10"/>
  <c r="H934" i="10"/>
  <c r="H933" i="10"/>
  <c r="H932" i="10"/>
  <c r="H931" i="10"/>
  <c r="H930" i="10"/>
  <c r="H929" i="10"/>
  <c r="H928" i="10"/>
  <c r="H927" i="10"/>
  <c r="H926" i="10"/>
  <c r="H925" i="10"/>
  <c r="H924" i="10"/>
  <c r="H923" i="10"/>
  <c r="H922" i="10"/>
  <c r="H921" i="10"/>
  <c r="H920" i="10"/>
  <c r="H919" i="10"/>
  <c r="H918" i="10"/>
  <c r="H917" i="10"/>
  <c r="H916" i="10"/>
  <c r="H915" i="10"/>
  <c r="H914" i="10"/>
  <c r="H913" i="10"/>
  <c r="H912" i="10"/>
  <c r="H911" i="10"/>
  <c r="H910" i="10"/>
  <c r="H909" i="10"/>
  <c r="H908" i="10"/>
  <c r="H907" i="10"/>
  <c r="H906" i="10"/>
  <c r="H905" i="10"/>
  <c r="H904" i="10"/>
  <c r="H903" i="10"/>
  <c r="H902" i="10"/>
  <c r="H901" i="10"/>
  <c r="H850" i="10"/>
  <c r="H849" i="10"/>
  <c r="H848" i="10"/>
  <c r="H847" i="10"/>
  <c r="H846" i="10"/>
  <c r="H845" i="10"/>
  <c r="H844" i="10"/>
  <c r="H843" i="10"/>
  <c r="H842" i="10"/>
  <c r="H841" i="10"/>
  <c r="H840" i="10"/>
  <c r="H839" i="10"/>
  <c r="H838" i="10"/>
  <c r="H837" i="10"/>
  <c r="H836" i="10"/>
  <c r="H835" i="10"/>
  <c r="H834" i="10"/>
  <c r="H833" i="10"/>
  <c r="H832" i="10"/>
  <c r="H831" i="10"/>
  <c r="H830" i="10"/>
  <c r="H829" i="10"/>
  <c r="H828" i="10"/>
  <c r="H827" i="10"/>
  <c r="H826" i="10"/>
  <c r="H825" i="10"/>
  <c r="H824" i="10"/>
  <c r="H822" i="10"/>
  <c r="H821" i="10"/>
  <c r="H820" i="10"/>
  <c r="H819" i="10"/>
  <c r="H818" i="10"/>
  <c r="H807" i="10"/>
  <c r="H806" i="10"/>
  <c r="H805" i="10"/>
  <c r="H804" i="10"/>
  <c r="H591" i="10"/>
  <c r="H590" i="10"/>
  <c r="H589" i="10"/>
  <c r="H588" i="10"/>
  <c r="H587" i="10"/>
  <c r="H540" i="10"/>
  <c r="H537" i="10"/>
  <c r="H534" i="10"/>
  <c r="H531" i="10"/>
  <c r="H526" i="10"/>
  <c r="H521" i="10"/>
  <c r="H520" i="10"/>
  <c r="H519" i="10"/>
  <c r="H518" i="10"/>
  <c r="H517" i="10"/>
  <c r="H515" i="10"/>
  <c r="H514" i="10"/>
  <c r="H513" i="10"/>
  <c r="H510" i="10"/>
  <c r="H496" i="10"/>
  <c r="H495" i="10"/>
  <c r="H490" i="10"/>
  <c r="H487" i="10"/>
  <c r="H485" i="10"/>
  <c r="H484" i="10"/>
  <c r="H483" i="10"/>
  <c r="H482" i="10"/>
  <c r="H481" i="10"/>
  <c r="H480" i="10"/>
  <c r="H479" i="10"/>
  <c r="H478" i="10"/>
  <c r="H476" i="10"/>
  <c r="H475" i="10"/>
  <c r="H474" i="10"/>
  <c r="H473" i="10"/>
  <c r="H472" i="10"/>
  <c r="H471" i="10"/>
  <c r="H470" i="10"/>
  <c r="H469" i="10"/>
  <c r="H468" i="10"/>
  <c r="H467" i="10"/>
  <c r="H466" i="10"/>
  <c r="H465" i="10"/>
  <c r="H464" i="10"/>
  <c r="H463" i="10"/>
  <c r="H462" i="10"/>
  <c r="H461" i="10"/>
  <c r="H460" i="10"/>
  <c r="H459" i="10"/>
  <c r="H458" i="10"/>
  <c r="H457" i="10"/>
  <c r="H456" i="10"/>
  <c r="H455" i="10"/>
  <c r="H454" i="10"/>
  <c r="H453" i="10"/>
  <c r="H452" i="10"/>
  <c r="H451" i="10"/>
  <c r="H450" i="10"/>
  <c r="H449" i="10"/>
  <c r="H448" i="10"/>
  <c r="H447" i="10"/>
  <c r="H446" i="10"/>
  <c r="H445" i="10"/>
  <c r="H444" i="10"/>
  <c r="H443" i="10"/>
  <c r="H442" i="10"/>
  <c r="H441" i="10"/>
  <c r="H440" i="10"/>
  <c r="H237" i="10"/>
  <c r="H236" i="10"/>
  <c r="H235" i="10"/>
  <c r="H234" i="10"/>
  <c r="H233" i="10"/>
  <c r="H231" i="10"/>
  <c r="H230" i="10"/>
  <c r="H229" i="10"/>
  <c r="H228" i="10"/>
  <c r="H227" i="10"/>
  <c r="H226" i="10"/>
  <c r="H225" i="10"/>
  <c r="H224" i="10"/>
  <c r="H223" i="10"/>
  <c r="H222" i="10"/>
  <c r="H220" i="10"/>
  <c r="H219" i="10"/>
  <c r="H218" i="10"/>
  <c r="H212" i="10"/>
  <c r="H211" i="10"/>
  <c r="H210" i="10"/>
  <c r="H209" i="10"/>
  <c r="H208" i="10"/>
  <c r="H207" i="10"/>
  <c r="H206" i="10"/>
  <c r="H205" i="10"/>
  <c r="H204" i="10"/>
  <c r="H197" i="10"/>
  <c r="H195" i="10"/>
  <c r="H194" i="10"/>
  <c r="H193" i="10"/>
  <c r="H192" i="10"/>
  <c r="H191" i="10"/>
  <c r="H190" i="10"/>
  <c r="H189" i="10"/>
  <c r="H188" i="10"/>
  <c r="H187" i="10"/>
  <c r="H181" i="10"/>
  <c r="H180" i="10"/>
  <c r="H179" i="10"/>
  <c r="H178" i="10"/>
  <c r="H177" i="10"/>
  <c r="H176" i="10"/>
  <c r="H175" i="10"/>
  <c r="H13" i="10"/>
  <c r="H8" i="10"/>
  <c r="H7" i="10"/>
  <c r="H412" i="10"/>
  <c r="H59" i="10"/>
  <c r="H60" i="10"/>
  <c r="H61" i="10"/>
  <c r="H386" i="10"/>
  <c r="H407" i="10"/>
  <c r="H411" i="10"/>
  <c r="H433" i="10"/>
  <c r="H434" i="10"/>
  <c r="H430" i="10"/>
  <c r="H550" i="10"/>
  <c r="H551" i="10"/>
  <c r="H554" i="10"/>
  <c r="H5" i="10"/>
  <c r="H315" i="10"/>
  <c r="H316" i="10"/>
  <c r="H317" i="10"/>
  <c r="H318" i="10"/>
  <c r="H319" i="10"/>
  <c r="H320" i="10"/>
  <c r="H321" i="10"/>
  <c r="H322" i="10"/>
  <c r="H323" i="10"/>
  <c r="H324" i="10"/>
  <c r="H555" i="10"/>
  <c r="H556" i="10"/>
  <c r="H563" i="10"/>
  <c r="H245" i="10"/>
  <c r="H564" i="10"/>
  <c r="H246" i="10"/>
  <c r="H243" i="10"/>
  <c r="H400" i="10"/>
  <c r="H401" i="10"/>
  <c r="H402" i="10"/>
  <c r="H403" i="10"/>
  <c r="H405" i="10"/>
  <c r="H408" i="10"/>
  <c r="H572" i="10"/>
  <c r="H364" i="10"/>
  <c r="H383" i="10"/>
  <c r="H573" i="10"/>
  <c r="H570" i="10"/>
  <c r="H571" i="10"/>
  <c r="H435" i="10"/>
  <c r="H436" i="10"/>
  <c r="H437" i="10"/>
  <c r="H438" i="10"/>
  <c r="H439" i="10"/>
  <c r="H6" i="10"/>
  <c r="H62" i="10"/>
  <c r="H566" i="10"/>
  <c r="H387" i="10"/>
  <c r="H396" i="10"/>
  <c r="H389" i="10"/>
  <c r="H557" i="10"/>
  <c r="H558" i="10"/>
  <c r="H559" i="10"/>
  <c r="H560" i="10"/>
  <c r="H561" i="10"/>
  <c r="H562" i="10"/>
  <c r="H399" i="10"/>
  <c r="H241" i="10"/>
  <c r="H242" i="10"/>
  <c r="H552" i="10"/>
  <c r="H413" i="10"/>
  <c r="H53" i="10"/>
  <c r="H361" i="10"/>
  <c r="H415" i="10"/>
  <c r="H426" i="10"/>
  <c r="H252" i="10"/>
  <c r="H253" i="10"/>
  <c r="H254" i="10"/>
  <c r="H255" i="10"/>
  <c r="H256" i="10"/>
  <c r="H310" i="10"/>
  <c r="H311" i="10"/>
  <c r="H312" i="10"/>
  <c r="H313" i="10"/>
  <c r="H314" i="10"/>
  <c r="H257" i="10"/>
  <c r="H258" i="10"/>
  <c r="H259" i="10"/>
  <c r="H260" i="10"/>
  <c r="H397" i="10"/>
  <c r="H56" i="10"/>
  <c r="H404" i="10"/>
  <c r="H58" i="10"/>
  <c r="H57" i="10"/>
  <c r="H55" i="10"/>
  <c r="H406" i="10"/>
  <c r="H395" i="10"/>
  <c r="H362" i="10"/>
  <c r="H427" i="10"/>
  <c r="H385" i="10"/>
  <c r="H384" i="10"/>
  <c r="H416" i="10"/>
  <c r="H417" i="10"/>
  <c r="H419" i="10"/>
  <c r="H421" i="10"/>
  <c r="H423" i="10"/>
  <c r="H418" i="10"/>
  <c r="H420" i="10"/>
  <c r="H422" i="10"/>
  <c r="H424" i="10"/>
  <c r="H425" i="10"/>
  <c r="H392" i="10"/>
  <c r="H394" i="10"/>
  <c r="H391" i="10"/>
  <c r="H390" i="10"/>
  <c r="H393" i="10"/>
  <c r="H388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67" i="10"/>
  <c r="H54" i="10"/>
  <c r="H363" i="10"/>
  <c r="H248" i="10"/>
  <c r="H251" i="10"/>
  <c r="H249" i="10"/>
  <c r="H250" i="10"/>
  <c r="H360" i="10"/>
  <c r="H365" i="10"/>
  <c r="H366" i="10"/>
  <c r="H244" i="10"/>
  <c r="H307" i="10"/>
  <c r="H308" i="10"/>
  <c r="H309" i="10"/>
  <c r="H239" i="10"/>
  <c r="H18" i="10"/>
  <c r="H331" i="10"/>
  <c r="H238" i="10"/>
  <c r="H328" i="10"/>
  <c r="H329" i="10"/>
  <c r="H330" i="10"/>
  <c r="H19" i="10"/>
  <c r="H20" i="10"/>
  <c r="H240" i="10"/>
  <c r="H21" i="10"/>
  <c r="H22" i="10"/>
  <c r="H23" i="10"/>
  <c r="H247" i="10"/>
  <c r="H51" i="10"/>
  <c r="H46" i="10"/>
  <c r="H47" i="10"/>
  <c r="H48" i="10"/>
  <c r="H49" i="10"/>
  <c r="H50" i="10"/>
  <c r="H351" i="10"/>
  <c r="H352" i="10"/>
  <c r="H353" i="10"/>
  <c r="H354" i="10"/>
  <c r="H355" i="10"/>
  <c r="H356" i="10"/>
  <c r="H357" i="10"/>
  <c r="H358" i="10"/>
  <c r="H359" i="10"/>
  <c r="H346" i="10"/>
  <c r="H347" i="10"/>
  <c r="H348" i="10"/>
  <c r="H349" i="10"/>
  <c r="H350" i="10"/>
  <c r="H428" i="10"/>
  <c r="H332" i="10"/>
  <c r="H333" i="10"/>
  <c r="H334" i="10"/>
  <c r="H335" i="10"/>
  <c r="H431" i="10"/>
  <c r="H432" i="10"/>
  <c r="H409" i="10"/>
  <c r="H410" i="10"/>
  <c r="H42" i="10"/>
  <c r="H43" i="10"/>
  <c r="H44" i="10"/>
  <c r="H45" i="10"/>
  <c r="H24" i="10"/>
  <c r="H25" i="10"/>
  <c r="H26" i="10"/>
  <c r="H553" i="10"/>
  <c r="H414" i="10"/>
  <c r="H39" i="10"/>
  <c r="H40" i="10"/>
  <c r="H41" i="10"/>
  <c r="H27" i="10"/>
  <c r="H30" i="10"/>
  <c r="H33" i="10"/>
  <c r="H36" i="10"/>
  <c r="H28" i="10"/>
  <c r="H31" i="10"/>
  <c r="H34" i="10"/>
  <c r="H37" i="10"/>
  <c r="H29" i="10"/>
  <c r="H32" i="10"/>
  <c r="H35" i="10"/>
  <c r="H38" i="10"/>
  <c r="H327" i="10"/>
  <c r="H325" i="10"/>
  <c r="H326" i="10"/>
  <c r="H52" i="10"/>
  <c r="H567" i="10"/>
  <c r="H398" i="10"/>
  <c r="H565" i="10"/>
  <c r="H568" i="10"/>
  <c r="H569" i="10"/>
  <c r="H574" i="10"/>
  <c r="H575" i="10"/>
  <c r="H576" i="10"/>
  <c r="H577" i="10"/>
  <c r="H261" i="10"/>
  <c r="H2" i="10"/>
  <c r="H267" i="10"/>
  <c r="H270" i="10"/>
  <c r="H273" i="10"/>
  <c r="H276" i="10"/>
  <c r="H279" i="10"/>
  <c r="H282" i="10"/>
  <c r="H285" i="10"/>
  <c r="H290" i="10"/>
  <c r="H291" i="10"/>
  <c r="H295" i="10"/>
  <c r="H299" i="10"/>
  <c r="H262" i="10"/>
  <c r="H3" i="10"/>
  <c r="H286" i="10"/>
  <c r="H303" i="10"/>
  <c r="H292" i="10"/>
  <c r="H296" i="10"/>
  <c r="H300" i="10"/>
  <c r="H263" i="10"/>
  <c r="H4" i="10"/>
  <c r="H268" i="10"/>
  <c r="H271" i="10"/>
  <c r="H274" i="10"/>
  <c r="H277" i="10"/>
  <c r="H280" i="10"/>
  <c r="H283" i="10"/>
  <c r="H287" i="10"/>
  <c r="H304" i="10"/>
  <c r="H293" i="10"/>
  <c r="H297" i="10"/>
  <c r="H301" i="10"/>
  <c r="H264" i="10"/>
  <c r="H266" i="10"/>
  <c r="H269" i="10"/>
  <c r="H272" i="10"/>
  <c r="H275" i="10"/>
  <c r="H278" i="10"/>
  <c r="H281" i="10"/>
  <c r="H284" i="10"/>
  <c r="H288" i="10"/>
  <c r="H305" i="10"/>
  <c r="H294" i="10"/>
  <c r="H298" i="10"/>
  <c r="H302" i="10"/>
  <c r="H265" i="10"/>
  <c r="H289" i="10"/>
  <c r="H306" i="10"/>
  <c r="H336" i="10"/>
  <c r="H341" i="10"/>
  <c r="H337" i="10"/>
  <c r="H342" i="10"/>
  <c r="H338" i="10"/>
  <c r="H343" i="10"/>
  <c r="H339" i="10"/>
  <c r="H344" i="10"/>
  <c r="H340" i="10"/>
  <c r="H345" i="10"/>
  <c r="H429" i="10"/>
  <c r="B286" i="6" l="1"/>
  <c r="B287" i="6" s="1"/>
  <c r="D991" i="10" l="1"/>
  <c r="D992" i="10"/>
  <c r="D993" i="10"/>
  <c r="D994" i="10"/>
  <c r="D995" i="10"/>
  <c r="D996" i="10"/>
  <c r="D997" i="10"/>
  <c r="D990" i="10"/>
  <c r="D968" i="10"/>
  <c r="F304" i="6" l="1"/>
  <c r="F305" i="6"/>
  <c r="F306" i="6"/>
  <c r="F307" i="6"/>
  <c r="F308" i="6"/>
  <c r="F309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3" i="6"/>
  <c r="E1" i="13" l="1"/>
  <c r="D1044" i="10"/>
  <c r="D1045" i="10"/>
  <c r="D1046" i="10"/>
  <c r="D1047" i="10"/>
  <c r="D1048" i="10"/>
  <c r="D1049" i="10"/>
  <c r="D1050" i="10"/>
  <c r="D1051" i="10"/>
  <c r="D1052" i="10"/>
  <c r="D1053" i="10"/>
  <c r="D1054" i="10"/>
  <c r="D1055" i="10"/>
  <c r="D1056" i="10"/>
  <c r="D1057" i="10"/>
  <c r="D1058" i="10"/>
  <c r="D1059" i="10"/>
  <c r="D1060" i="10"/>
  <c r="D1061" i="10"/>
  <c r="D1062" i="10"/>
  <c r="D1063" i="10"/>
  <c r="D1064" i="10"/>
  <c r="D1065" i="10"/>
  <c r="D1066" i="10"/>
  <c r="D1067" i="10"/>
  <c r="D1068" i="10"/>
  <c r="D1069" i="10"/>
  <c r="D1070" i="10"/>
  <c r="D1071" i="10"/>
  <c r="D1072" i="10"/>
  <c r="D1073" i="10"/>
  <c r="D1" i="13" l="1"/>
  <c r="D160" i="13"/>
  <c r="D380" i="13"/>
  <c r="D348" i="13"/>
  <c r="D316" i="13"/>
  <c r="D284" i="13"/>
  <c r="D252" i="13"/>
  <c r="D216" i="13"/>
  <c r="D184" i="13"/>
  <c r="D392" i="13"/>
  <c r="D360" i="13"/>
  <c r="D328" i="13"/>
  <c r="D296" i="13"/>
  <c r="D264" i="13"/>
  <c r="D236" i="13"/>
  <c r="D204" i="13"/>
  <c r="D172" i="13"/>
  <c r="D140" i="13"/>
  <c r="D108" i="13"/>
  <c r="D76" i="13"/>
  <c r="D44" i="13"/>
  <c r="D12" i="13"/>
  <c r="D383" i="13"/>
  <c r="D351" i="13"/>
  <c r="D319" i="13"/>
  <c r="D291" i="13"/>
  <c r="D255" i="13"/>
  <c r="D223" i="13"/>
  <c r="D195" i="13"/>
  <c r="D163" i="13"/>
  <c r="D131" i="13"/>
  <c r="D99" i="13"/>
  <c r="D67" i="13"/>
  <c r="D35" i="13"/>
  <c r="D7" i="13"/>
  <c r="D386" i="13"/>
  <c r="D370" i="13"/>
  <c r="D354" i="13"/>
  <c r="D338" i="13"/>
  <c r="D322" i="13"/>
  <c r="D306" i="13"/>
  <c r="D290" i="13"/>
  <c r="D274" i="13"/>
  <c r="D258" i="13"/>
  <c r="D242" i="13"/>
  <c r="D226" i="13"/>
  <c r="D210" i="13"/>
  <c r="D194" i="13"/>
  <c r="D178" i="13"/>
  <c r="D162" i="13"/>
  <c r="D146" i="13"/>
  <c r="D130" i="13"/>
  <c r="D114" i="13"/>
  <c r="D98" i="13"/>
  <c r="D82" i="13"/>
  <c r="D66" i="13"/>
  <c r="D50" i="13"/>
  <c r="D34" i="13"/>
  <c r="D18" i="13"/>
  <c r="D2" i="13"/>
  <c r="D120" i="13"/>
  <c r="D88" i="13"/>
  <c r="D56" i="13"/>
  <c r="D24" i="13"/>
  <c r="D387" i="13"/>
  <c r="D355" i="13"/>
  <c r="D323" i="13"/>
  <c r="D287" i="13"/>
  <c r="D259" i="13"/>
  <c r="D227" i="13"/>
  <c r="D191" i="13"/>
  <c r="D159" i="13"/>
  <c r="D127" i="13"/>
  <c r="D95" i="13"/>
  <c r="D63" i="13"/>
  <c r="D31" i="13"/>
  <c r="D397" i="13"/>
  <c r="D381" i="13"/>
  <c r="D365" i="13"/>
  <c r="D349" i="13"/>
  <c r="D333" i="13"/>
  <c r="D317" i="13"/>
  <c r="D301" i="13"/>
  <c r="D285" i="13"/>
  <c r="D269" i="13"/>
  <c r="D253" i="13"/>
  <c r="D237" i="13"/>
  <c r="D221" i="13"/>
  <c r="D205" i="13"/>
  <c r="D189" i="13"/>
  <c r="D173" i="13"/>
  <c r="D157" i="13"/>
  <c r="D141" i="13"/>
  <c r="D125" i="13"/>
  <c r="D109" i="13"/>
  <c r="D93" i="13"/>
  <c r="D77" i="13"/>
  <c r="D61" i="13"/>
  <c r="D45" i="13"/>
  <c r="D29" i="13"/>
  <c r="D13" i="13"/>
  <c r="D364" i="13"/>
  <c r="D280" i="13"/>
  <c r="D220" i="13"/>
  <c r="D152" i="13"/>
  <c r="D92" i="13"/>
  <c r="D28" i="13"/>
  <c r="D367" i="13"/>
  <c r="D307" i="13"/>
  <c r="D239" i="13"/>
  <c r="D179" i="13"/>
  <c r="D115" i="13"/>
  <c r="D51" i="13"/>
  <c r="D394" i="13"/>
  <c r="D362" i="13"/>
  <c r="D330" i="13"/>
  <c r="D298" i="13"/>
  <c r="D266" i="13"/>
  <c r="D234" i="13"/>
  <c r="D202" i="13"/>
  <c r="D170" i="13"/>
  <c r="D138" i="13"/>
  <c r="D106" i="13"/>
  <c r="D74" i="13"/>
  <c r="D42" i="13"/>
  <c r="D10" i="13"/>
  <c r="D104" i="13"/>
  <c r="D40" i="13"/>
  <c r="D371" i="13"/>
  <c r="D303" i="13"/>
  <c r="D243" i="13"/>
  <c r="D175" i="13"/>
  <c r="D111" i="13"/>
  <c r="D47" i="13"/>
  <c r="D389" i="13"/>
  <c r="D357" i="13"/>
  <c r="D325" i="13"/>
  <c r="D293" i="13"/>
  <c r="D261" i="13"/>
  <c r="D229" i="13"/>
  <c r="D197" i="13"/>
  <c r="D165" i="13"/>
  <c r="D133" i="13"/>
  <c r="D101" i="13"/>
  <c r="D69" i="13"/>
  <c r="D37" i="13"/>
  <c r="D5" i="13"/>
  <c r="D388" i="13"/>
  <c r="D324" i="13"/>
  <c r="D260" i="13"/>
  <c r="D192" i="13"/>
  <c r="D368" i="13"/>
  <c r="D304" i="13"/>
  <c r="D244" i="13"/>
  <c r="D180" i="13"/>
  <c r="D116" i="13"/>
  <c r="D52" i="13"/>
  <c r="D391" i="13"/>
  <c r="D327" i="13"/>
  <c r="D263" i="13"/>
  <c r="D203" i="13"/>
  <c r="D139" i="13"/>
  <c r="D75" i="13"/>
  <c r="D11" i="13"/>
  <c r="D374" i="13"/>
  <c r="D342" i="13"/>
  <c r="D310" i="13"/>
  <c r="D278" i="13"/>
  <c r="D246" i="13"/>
  <c r="D214" i="13"/>
  <c r="D182" i="13"/>
  <c r="D164" i="13"/>
  <c r="D372" i="13"/>
  <c r="D340" i="13"/>
  <c r="D308" i="13"/>
  <c r="D276" i="13"/>
  <c r="D240" i="13"/>
  <c r="D208" i="13"/>
  <c r="D176" i="13"/>
  <c r="D384" i="13"/>
  <c r="D352" i="13"/>
  <c r="D320" i="13"/>
  <c r="D288" i="13"/>
  <c r="D256" i="13"/>
  <c r="D228" i="13"/>
  <c r="D196" i="13"/>
  <c r="D168" i="13"/>
  <c r="D132" i="13"/>
  <c r="D100" i="13"/>
  <c r="D68" i="13"/>
  <c r="D36" i="13"/>
  <c r="D4" i="13"/>
  <c r="D375" i="13"/>
  <c r="D343" i="13"/>
  <c r="D311" i="13"/>
  <c r="D279" i="13"/>
  <c r="D247" i="13"/>
  <c r="D219" i="13"/>
  <c r="D187" i="13"/>
  <c r="D155" i="13"/>
  <c r="D123" i="13"/>
  <c r="D91" i="13"/>
  <c r="D59" i="13"/>
  <c r="D27" i="13"/>
  <c r="D398" i="13"/>
  <c r="D382" i="13"/>
  <c r="D366" i="13"/>
  <c r="D350" i="13"/>
  <c r="D334" i="13"/>
  <c r="D318" i="13"/>
  <c r="D302" i="13"/>
  <c r="D286" i="13"/>
  <c r="D270" i="13"/>
  <c r="D254" i="13"/>
  <c r="D238" i="13"/>
  <c r="D222" i="13"/>
  <c r="D206" i="13"/>
  <c r="D190" i="13"/>
  <c r="D174" i="13"/>
  <c r="D158" i="13"/>
  <c r="D142" i="13"/>
  <c r="D126" i="13"/>
  <c r="D110" i="13"/>
  <c r="D94" i="13"/>
  <c r="D78" i="13"/>
  <c r="D62" i="13"/>
  <c r="D46" i="13"/>
  <c r="D30" i="13"/>
  <c r="D14" i="13"/>
  <c r="D144" i="13"/>
  <c r="D112" i="13"/>
  <c r="D80" i="13"/>
  <c r="D48" i="13"/>
  <c r="D16" i="13"/>
  <c r="D379" i="13"/>
  <c r="D347" i="13"/>
  <c r="D315" i="13"/>
  <c r="D283" i="13"/>
  <c r="D251" i="13"/>
  <c r="D215" i="13"/>
  <c r="D183" i="13"/>
  <c r="D151" i="13"/>
  <c r="D119" i="13"/>
  <c r="D87" i="13"/>
  <c r="D55" i="13"/>
  <c r="D23" i="13"/>
  <c r="D393" i="13"/>
  <c r="D377" i="13"/>
  <c r="D361" i="13"/>
  <c r="D345" i="13"/>
  <c r="D329" i="13"/>
  <c r="D313" i="13"/>
  <c r="D297" i="13"/>
  <c r="D281" i="13"/>
  <c r="D265" i="13"/>
  <c r="D249" i="13"/>
  <c r="D233" i="13"/>
  <c r="D217" i="13"/>
  <c r="D201" i="13"/>
  <c r="D185" i="13"/>
  <c r="D169" i="13"/>
  <c r="D153" i="13"/>
  <c r="D137" i="13"/>
  <c r="D121" i="13"/>
  <c r="D105" i="13"/>
  <c r="D89" i="13"/>
  <c r="D73" i="13"/>
  <c r="D57" i="13"/>
  <c r="D41" i="13"/>
  <c r="D25" i="13"/>
  <c r="D9" i="13"/>
  <c r="D396" i="13"/>
  <c r="D332" i="13"/>
  <c r="D300" i="13"/>
  <c r="D268" i="13"/>
  <c r="D232" i="13"/>
  <c r="D200" i="13"/>
  <c r="D156" i="13"/>
  <c r="D376" i="13"/>
  <c r="D344" i="13"/>
  <c r="D312" i="13"/>
  <c r="D248" i="13"/>
  <c r="D188" i="13"/>
  <c r="D124" i="13"/>
  <c r="D60" i="13"/>
  <c r="D399" i="13"/>
  <c r="D335" i="13"/>
  <c r="D271" i="13"/>
  <c r="D211" i="13"/>
  <c r="D147" i="13"/>
  <c r="D83" i="13"/>
  <c r="D19" i="13"/>
  <c r="D378" i="13"/>
  <c r="D346" i="13"/>
  <c r="D314" i="13"/>
  <c r="D282" i="13"/>
  <c r="D250" i="13"/>
  <c r="D218" i="13"/>
  <c r="D186" i="13"/>
  <c r="D154" i="13"/>
  <c r="D122" i="13"/>
  <c r="D90" i="13"/>
  <c r="D58" i="13"/>
  <c r="D26" i="13"/>
  <c r="D136" i="13"/>
  <c r="D72" i="13"/>
  <c r="D8" i="13"/>
  <c r="D339" i="13"/>
  <c r="D275" i="13"/>
  <c r="D207" i="13"/>
  <c r="D143" i="13"/>
  <c r="D79" i="13"/>
  <c r="D15" i="13"/>
  <c r="D373" i="13"/>
  <c r="D341" i="13"/>
  <c r="D309" i="13"/>
  <c r="D277" i="13"/>
  <c r="D245" i="13"/>
  <c r="D213" i="13"/>
  <c r="D181" i="13"/>
  <c r="D149" i="13"/>
  <c r="D117" i="13"/>
  <c r="D85" i="13"/>
  <c r="D53" i="13"/>
  <c r="D21" i="13"/>
  <c r="D356" i="13"/>
  <c r="D292" i="13"/>
  <c r="D224" i="13"/>
  <c r="D400" i="13"/>
  <c r="D336" i="13"/>
  <c r="D272" i="13"/>
  <c r="D212" i="13"/>
  <c r="D148" i="13"/>
  <c r="D84" i="13"/>
  <c r="D20" i="13"/>
  <c r="D359" i="13"/>
  <c r="D299" i="13"/>
  <c r="D231" i="13"/>
  <c r="D171" i="13"/>
  <c r="D107" i="13"/>
  <c r="D43" i="13"/>
  <c r="D390" i="13"/>
  <c r="D358" i="13"/>
  <c r="D326" i="13"/>
  <c r="D294" i="13"/>
  <c r="D262" i="13"/>
  <c r="D230" i="13"/>
  <c r="D198" i="13"/>
  <c r="D166" i="13"/>
  <c r="D150" i="13"/>
  <c r="D86" i="13"/>
  <c r="D22" i="13"/>
  <c r="D64" i="13"/>
  <c r="D331" i="13"/>
  <c r="D199" i="13"/>
  <c r="D71" i="13"/>
  <c r="D369" i="13"/>
  <c r="D305" i="13"/>
  <c r="D241" i="13"/>
  <c r="D177" i="13"/>
  <c r="D113" i="13"/>
  <c r="D49" i="13"/>
  <c r="D54" i="13"/>
  <c r="D209" i="13"/>
  <c r="D81" i="13"/>
  <c r="D38" i="13"/>
  <c r="D363" i="13"/>
  <c r="D103" i="13"/>
  <c r="D321" i="13"/>
  <c r="D193" i="13"/>
  <c r="D65" i="13"/>
  <c r="D134" i="13"/>
  <c r="D70" i="13"/>
  <c r="D6" i="13"/>
  <c r="D32" i="13"/>
  <c r="D295" i="13"/>
  <c r="D167" i="13"/>
  <c r="D39" i="13"/>
  <c r="D353" i="13"/>
  <c r="D289" i="13"/>
  <c r="D225" i="13"/>
  <c r="D161" i="13"/>
  <c r="D97" i="13"/>
  <c r="D33" i="13"/>
  <c r="D118" i="13"/>
  <c r="D128" i="13"/>
  <c r="D395" i="13"/>
  <c r="D267" i="13"/>
  <c r="D135" i="13"/>
  <c r="D3" i="13"/>
  <c r="D337" i="13"/>
  <c r="D273" i="13"/>
  <c r="D145" i="13"/>
  <c r="D17" i="13"/>
  <c r="D102" i="13"/>
  <c r="D96" i="13"/>
  <c r="D235" i="13"/>
  <c r="D385" i="13"/>
  <c r="D257" i="13"/>
  <c r="D129" i="13"/>
  <c r="F119" i="13"/>
  <c r="F315" i="13"/>
  <c r="F356" i="13"/>
  <c r="F328" i="13"/>
  <c r="F121" i="13"/>
  <c r="F96" i="13"/>
  <c r="F196" i="13"/>
  <c r="F74" i="13"/>
  <c r="F130" i="13"/>
  <c r="F222" i="13"/>
  <c r="F69" i="13"/>
  <c r="F176" i="13"/>
  <c r="F4" i="13"/>
  <c r="F54" i="13"/>
  <c r="F334" i="13"/>
  <c r="F146" i="13"/>
  <c r="F143" i="13"/>
  <c r="F367" i="13"/>
  <c r="F135" i="13"/>
  <c r="F320" i="13"/>
  <c r="F132" i="13"/>
  <c r="F206" i="13"/>
  <c r="F18" i="13"/>
  <c r="F59" i="13"/>
  <c r="F354" i="13"/>
  <c r="F253" i="13"/>
  <c r="F41" i="13"/>
  <c r="F322" i="13"/>
  <c r="F43" i="13"/>
  <c r="F2" i="13"/>
  <c r="F267" i="13"/>
  <c r="F51" i="13"/>
  <c r="F138" i="13"/>
  <c r="F270" i="13"/>
  <c r="F82" i="13"/>
  <c r="F67" i="13"/>
  <c r="F15" i="13"/>
  <c r="F201" i="13"/>
  <c r="F1" i="13"/>
  <c r="F89" i="13"/>
  <c r="F52" i="13"/>
  <c r="F360" i="13"/>
  <c r="F6" i="13"/>
  <c r="F25" i="13"/>
  <c r="F124" i="13"/>
  <c r="F55" i="13"/>
  <c r="F19" i="13"/>
  <c r="F158" i="13"/>
  <c r="F286" i="13"/>
  <c r="F66" i="13"/>
  <c r="F88" i="13"/>
  <c r="F33" i="13"/>
  <c r="F237" i="13"/>
  <c r="F203" i="13"/>
  <c r="F223" i="13"/>
  <c r="F85" i="13"/>
  <c r="F383" i="13"/>
  <c r="F311" i="13"/>
  <c r="F5" i="13"/>
  <c r="F27" i="13"/>
  <c r="F246" i="13"/>
  <c r="F56" i="13"/>
  <c r="F306" i="13"/>
  <c r="F137" i="13"/>
  <c r="F257" i="13"/>
  <c r="F333" i="13"/>
  <c r="F357" i="13"/>
  <c r="F392" i="13"/>
  <c r="F394" i="13"/>
  <c r="F197" i="13"/>
  <c r="F358" i="13"/>
  <c r="F362" i="13"/>
  <c r="F108" i="13"/>
  <c r="F353" i="13"/>
  <c r="F224" i="13"/>
  <c r="F375" i="13"/>
  <c r="F319" i="13"/>
  <c r="F217" i="13"/>
  <c r="F159" i="13"/>
  <c r="F376" i="13"/>
  <c r="F263" i="13"/>
  <c r="F288" i="13"/>
  <c r="F161" i="13"/>
  <c r="F323" i="13"/>
  <c r="F173" i="13"/>
  <c r="F48" i="13"/>
  <c r="F57" i="13"/>
  <c r="F37" i="13"/>
  <c r="F45" i="13"/>
  <c r="F34" i="13"/>
  <c r="F98" i="13"/>
  <c r="F318" i="13"/>
  <c r="F254" i="13"/>
  <c r="F190" i="13"/>
  <c r="F118" i="13"/>
  <c r="F30" i="13"/>
  <c r="F77" i="13"/>
  <c r="F97" i="13"/>
  <c r="F104" i="13"/>
  <c r="F180" i="13"/>
  <c r="F64" i="13"/>
  <c r="F350" i="13"/>
  <c r="F214" i="13"/>
  <c r="F86" i="13"/>
  <c r="F202" i="13"/>
  <c r="F247" i="13"/>
  <c r="F117" i="13"/>
  <c r="F317" i="13"/>
  <c r="F324" i="13"/>
  <c r="F199" i="13"/>
  <c r="F151" i="13"/>
  <c r="F195" i="13"/>
  <c r="F393" i="13"/>
  <c r="F381" i="13"/>
  <c r="F230" i="13"/>
  <c r="F234" i="13"/>
  <c r="F53" i="13"/>
  <c r="F142" i="13"/>
  <c r="F295" i="13"/>
  <c r="F344" i="13"/>
  <c r="F75" i="13"/>
  <c r="F153" i="13"/>
  <c r="F398" i="13"/>
  <c r="F212" i="13"/>
  <c r="F345" i="13"/>
  <c r="F236" i="13"/>
  <c r="F255" i="13"/>
  <c r="F208" i="13"/>
  <c r="F289" i="13"/>
  <c r="F231" i="13"/>
  <c r="F331" i="13"/>
  <c r="F396" i="13"/>
  <c r="F60" i="13"/>
  <c r="F264" i="13"/>
  <c r="F147" i="13"/>
  <c r="F361" i="13"/>
  <c r="F101" i="13"/>
  <c r="F280" i="13"/>
  <c r="F144" i="13"/>
  <c r="F28" i="13"/>
  <c r="F91" i="13"/>
  <c r="F16" i="13"/>
  <c r="F24" i="13"/>
  <c r="F50" i="13"/>
  <c r="F114" i="13"/>
  <c r="F302" i="13"/>
  <c r="F238" i="13"/>
  <c r="F174" i="13"/>
  <c r="F94" i="13"/>
  <c r="F10" i="13"/>
  <c r="F11" i="13"/>
  <c r="F47" i="13"/>
  <c r="F329" i="13"/>
  <c r="F120" i="13"/>
  <c r="F122" i="13"/>
  <c r="F352" i="13"/>
  <c r="F113" i="13"/>
  <c r="F184" i="13"/>
  <c r="F107" i="13"/>
  <c r="F229" i="13"/>
  <c r="F260" i="13"/>
  <c r="F228" i="13"/>
  <c r="F370" i="13"/>
  <c r="F368" i="13"/>
  <c r="F100" i="13"/>
  <c r="F232" i="13"/>
  <c r="F386" i="13"/>
  <c r="F46" i="13"/>
  <c r="F83" i="13"/>
  <c r="F36" i="13"/>
  <c r="F17" i="13"/>
  <c r="F397" i="13"/>
  <c r="F274" i="13"/>
  <c r="F194" i="13"/>
  <c r="F102" i="13"/>
  <c r="F40" i="13"/>
  <c r="F105" i="13"/>
  <c r="F115" i="13"/>
  <c r="F349" i="13"/>
  <c r="F200" i="13"/>
  <c r="F335" i="13"/>
  <c r="F300" i="13"/>
  <c r="F276" i="13"/>
  <c r="F129" i="13"/>
  <c r="F149" i="13"/>
  <c r="F277" i="13"/>
  <c r="F373" i="13"/>
  <c r="F239" i="13"/>
  <c r="F380" i="13"/>
  <c r="F244" i="13"/>
  <c r="F390" i="13"/>
  <c r="F400" i="13"/>
  <c r="F384" i="13"/>
  <c r="F275" i="13"/>
  <c r="F372" i="13"/>
  <c r="F269" i="13"/>
  <c r="F156" i="13"/>
  <c r="F128" i="13"/>
  <c r="F219" i="13"/>
  <c r="F304" i="13"/>
  <c r="F371" i="13"/>
  <c r="F366" i="13"/>
  <c r="F221" i="13"/>
  <c r="F313" i="13"/>
  <c r="F340" i="13"/>
  <c r="F227" i="13"/>
  <c r="F92" i="13"/>
  <c r="F165" i="13"/>
  <c r="F251" i="13"/>
  <c r="F336" i="13"/>
  <c r="F95" i="13"/>
  <c r="F233" i="13"/>
  <c r="F309" i="13"/>
  <c r="F145" i="13"/>
  <c r="F316" i="13"/>
  <c r="F167" i="13"/>
  <c r="F80" i="13"/>
  <c r="F379" i="13"/>
  <c r="F205" i="13"/>
  <c r="F369" i="13"/>
  <c r="F136" i="13"/>
  <c r="F343" i="13"/>
  <c r="F188" i="13"/>
  <c r="F391" i="13"/>
  <c r="F271" i="13"/>
  <c r="F61" i="13"/>
  <c r="F93" i="13"/>
  <c r="F266" i="13"/>
  <c r="F134" i="13"/>
  <c r="F26" i="13"/>
  <c r="F21" i="13"/>
  <c r="F49" i="13"/>
  <c r="F209" i="13"/>
  <c r="F181" i="13"/>
  <c r="F338" i="13"/>
  <c r="F258" i="13"/>
  <c r="F178" i="13"/>
  <c r="F58" i="13"/>
  <c r="F72" i="13"/>
  <c r="F68" i="13"/>
  <c r="F152" i="13"/>
  <c r="F388" i="13"/>
  <c r="F9" i="13"/>
  <c r="F164" i="13"/>
  <c r="F131" i="13"/>
  <c r="F207" i="13"/>
  <c r="F378" i="13"/>
  <c r="F248" i="13"/>
  <c r="F73" i="13"/>
  <c r="F192" i="13"/>
  <c r="F299" i="13"/>
  <c r="F389" i="13"/>
  <c r="F183" i="13"/>
  <c r="F359" i="13"/>
  <c r="F216" i="13"/>
  <c r="F79" i="13"/>
  <c r="F307" i="13"/>
  <c r="F342" i="13"/>
  <c r="F351" i="13"/>
  <c r="F241" i="13"/>
  <c r="F116" i="13"/>
  <c r="F155" i="13"/>
  <c r="F240" i="13"/>
  <c r="F325" i="13"/>
  <c r="F296" i="13"/>
  <c r="F215" i="13"/>
  <c r="F355" i="13"/>
  <c r="F259" i="13"/>
  <c r="F63" i="13"/>
  <c r="F245" i="13"/>
  <c r="F374" i="13"/>
  <c r="F81" i="13"/>
  <c r="F265" i="13"/>
  <c r="F189" i="13"/>
  <c r="F385" i="13"/>
  <c r="F103" i="13"/>
  <c r="F249" i="13"/>
  <c r="F293" i="13"/>
  <c r="F187" i="13"/>
  <c r="F139" i="13"/>
  <c r="F284" i="13"/>
  <c r="F363" i="13"/>
  <c r="F193" i="13"/>
  <c r="F283" i="13"/>
  <c r="F87" i="13"/>
  <c r="F297" i="13"/>
  <c r="F179" i="13"/>
  <c r="F157" i="13"/>
  <c r="F273" i="13"/>
  <c r="F268" i="13"/>
  <c r="F235" i="13"/>
  <c r="F163" i="13"/>
  <c r="F185" i="13"/>
  <c r="F99" i="13"/>
  <c r="F14" i="13"/>
  <c r="F210" i="13"/>
  <c r="F84" i="13"/>
  <c r="F90" i="13"/>
  <c r="F314" i="13"/>
  <c r="F123" i="13"/>
  <c r="F301" i="13"/>
  <c r="F175" i="13"/>
  <c r="F160" i="13"/>
  <c r="F387" i="13"/>
  <c r="F133" i="13"/>
  <c r="F348" i="13"/>
  <c r="F225" i="13"/>
  <c r="F365" i="13"/>
  <c r="F346" i="13"/>
  <c r="F281" i="13"/>
  <c r="F272" i="13"/>
  <c r="F141" i="13"/>
  <c r="F169" i="13"/>
  <c r="F312" i="13"/>
  <c r="F243" i="13"/>
  <c r="F347" i="13"/>
  <c r="F261" i="13"/>
  <c r="F39" i="13"/>
  <c r="F327" i="13"/>
  <c r="F285" i="13"/>
  <c r="F303" i="13"/>
  <c r="F337" i="13"/>
  <c r="F213" i="13"/>
  <c r="F220" i="13"/>
  <c r="F287" i="13"/>
  <c r="F332" i="13"/>
  <c r="F12" i="13"/>
  <c r="F38" i="13"/>
  <c r="F242" i="13"/>
  <c r="F364" i="13"/>
  <c r="F127" i="13"/>
  <c r="F110" i="13"/>
  <c r="F330" i="13"/>
  <c r="F250" i="13"/>
  <c r="F170" i="13"/>
  <c r="F70" i="13"/>
  <c r="F29" i="13"/>
  <c r="F7" i="13"/>
  <c r="F44" i="13"/>
  <c r="F168" i="13"/>
  <c r="F177" i="13"/>
  <c r="F290" i="13"/>
  <c r="F226" i="13"/>
  <c r="F162" i="13"/>
  <c r="F78" i="13"/>
  <c r="F13" i="13"/>
  <c r="F32" i="13"/>
  <c r="F65" i="13"/>
  <c r="F382" i="13"/>
  <c r="F321" i="13"/>
  <c r="F172" i="13"/>
  <c r="F395" i="13"/>
  <c r="F399" i="13"/>
  <c r="F305" i="13"/>
  <c r="F191" i="13"/>
  <c r="F171" i="13"/>
  <c r="F256" i="13"/>
  <c r="F341" i="13"/>
  <c r="F211" i="13"/>
  <c r="F31" i="13"/>
  <c r="F308" i="13"/>
  <c r="F339" i="13"/>
  <c r="F292" i="13"/>
  <c r="F140" i="13"/>
  <c r="F186" i="13"/>
  <c r="F298" i="13"/>
  <c r="F106" i="13"/>
  <c r="F262" i="13"/>
  <c r="F279" i="13"/>
  <c r="F20" i="13"/>
  <c r="F291" i="13"/>
  <c r="F71" i="13"/>
  <c r="F3" i="13"/>
  <c r="F111" i="13"/>
  <c r="F377" i="13"/>
  <c r="F112" i="13"/>
  <c r="F35" i="13"/>
  <c r="F166" i="13"/>
  <c r="F326" i="13"/>
  <c r="F42" i="13"/>
  <c r="F310" i="13"/>
  <c r="F22" i="13"/>
  <c r="F76" i="13"/>
  <c r="F23" i="13"/>
  <c r="F204" i="13"/>
  <c r="F278" i="13"/>
  <c r="F294" i="13"/>
  <c r="F8" i="13"/>
  <c r="F150" i="13"/>
  <c r="F198" i="13"/>
  <c r="F62" i="13"/>
  <c r="F182" i="13"/>
  <c r="F282" i="13"/>
  <c r="F218" i="13"/>
  <c r="F154" i="13"/>
  <c r="F126" i="13"/>
  <c r="F109" i="13"/>
  <c r="F148" i="13"/>
  <c r="F252" i="13"/>
  <c r="F125" i="13"/>
  <c r="D694" i="10"/>
  <c r="D7" i="10"/>
  <c r="D8" i="10"/>
  <c r="D13" i="10"/>
  <c r="D175" i="10"/>
  <c r="D176" i="10"/>
  <c r="D177" i="10"/>
  <c r="D178" i="10"/>
  <c r="B7" i="13" s="1"/>
  <c r="D179" i="10"/>
  <c r="D180" i="10"/>
  <c r="D181" i="10"/>
  <c r="D187" i="10"/>
  <c r="D188" i="10"/>
  <c r="D189" i="10"/>
  <c r="D190" i="10"/>
  <c r="D191" i="10"/>
  <c r="D192" i="10"/>
  <c r="D193" i="10"/>
  <c r="D194" i="10"/>
  <c r="D195" i="10"/>
  <c r="D197" i="10"/>
  <c r="D204" i="10"/>
  <c r="D207" i="10"/>
  <c r="D205" i="10"/>
  <c r="D206" i="10"/>
  <c r="D208" i="10"/>
  <c r="D209" i="10"/>
  <c r="D210" i="10"/>
  <c r="D211" i="10"/>
  <c r="D212" i="10"/>
  <c r="D218" i="10"/>
  <c r="D219" i="10"/>
  <c r="D220" i="10"/>
  <c r="D222" i="10"/>
  <c r="D223" i="10"/>
  <c r="D224" i="10"/>
  <c r="D225" i="10"/>
  <c r="D226" i="10"/>
  <c r="D227" i="10"/>
  <c r="D228" i="10"/>
  <c r="D229" i="10"/>
  <c r="D230" i="10"/>
  <c r="D231" i="10"/>
  <c r="D233" i="10"/>
  <c r="D234" i="10"/>
  <c r="D235" i="10"/>
  <c r="D236" i="10"/>
  <c r="D237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4" i="10"/>
  <c r="D462" i="10"/>
  <c r="D463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8" i="10"/>
  <c r="D479" i="10"/>
  <c r="D480" i="10"/>
  <c r="D481" i="10"/>
  <c r="D482" i="10"/>
  <c r="D483" i="10"/>
  <c r="D484" i="10"/>
  <c r="D485" i="10"/>
  <c r="D487" i="10"/>
  <c r="D490" i="10"/>
  <c r="D495" i="10"/>
  <c r="D496" i="10"/>
  <c r="D510" i="10"/>
  <c r="D513" i="10"/>
  <c r="D514" i="10"/>
  <c r="D515" i="10"/>
  <c r="D517" i="10"/>
  <c r="D518" i="10"/>
  <c r="D519" i="10"/>
  <c r="D520" i="10"/>
  <c r="D521" i="10"/>
  <c r="D526" i="10"/>
  <c r="D531" i="10"/>
  <c r="D534" i="10"/>
  <c r="D537" i="10"/>
  <c r="D540" i="10"/>
  <c r="D587" i="10"/>
  <c r="D588" i="10"/>
  <c r="D589" i="10"/>
  <c r="D590" i="10"/>
  <c r="D591" i="10"/>
  <c r="D804" i="10"/>
  <c r="D805" i="10"/>
  <c r="D806" i="10"/>
  <c r="D807" i="10"/>
  <c r="D818" i="10"/>
  <c r="D819" i="10"/>
  <c r="D820" i="10"/>
  <c r="D821" i="10"/>
  <c r="D822" i="10"/>
  <c r="D824" i="10"/>
  <c r="D825" i="10"/>
  <c r="D826" i="10"/>
  <c r="D827" i="10"/>
  <c r="D828" i="10"/>
  <c r="D829" i="10"/>
  <c r="D830" i="10"/>
  <c r="D831" i="10"/>
  <c r="D832" i="10"/>
  <c r="D833" i="10"/>
  <c r="D834" i="10"/>
  <c r="D835" i="10"/>
  <c r="D836" i="10"/>
  <c r="D837" i="10"/>
  <c r="D838" i="10"/>
  <c r="D839" i="10"/>
  <c r="D840" i="10"/>
  <c r="D841" i="10"/>
  <c r="D842" i="10"/>
  <c r="D843" i="10"/>
  <c r="D844" i="10"/>
  <c r="D845" i="10"/>
  <c r="D846" i="10"/>
  <c r="D847" i="10"/>
  <c r="D848" i="10"/>
  <c r="D849" i="10"/>
  <c r="D850" i="10"/>
  <c r="D901" i="10"/>
  <c r="D902" i="10"/>
  <c r="D903" i="10"/>
  <c r="D904" i="10"/>
  <c r="D907" i="10"/>
  <c r="D908" i="10"/>
  <c r="D909" i="10"/>
  <c r="D910" i="10"/>
  <c r="D905" i="10"/>
  <c r="D906" i="10"/>
  <c r="D915" i="10"/>
  <c r="D916" i="10"/>
  <c r="D917" i="10"/>
  <c r="D918" i="10"/>
  <c r="D919" i="10"/>
  <c r="D920" i="10"/>
  <c r="D921" i="10"/>
  <c r="D922" i="10"/>
  <c r="D923" i="10"/>
  <c r="D924" i="10"/>
  <c r="D911" i="10"/>
  <c r="D912" i="10"/>
  <c r="D913" i="10"/>
  <c r="D914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941" i="10"/>
  <c r="D942" i="10"/>
  <c r="D943" i="10"/>
  <c r="D944" i="10"/>
  <c r="D945" i="10"/>
  <c r="D946" i="10"/>
  <c r="D947" i="10"/>
  <c r="D948" i="10"/>
  <c r="D949" i="10"/>
  <c r="D950" i="10"/>
  <c r="D951" i="10"/>
  <c r="D952" i="10"/>
  <c r="D953" i="10"/>
  <c r="D954" i="10"/>
  <c r="D955" i="10"/>
  <c r="D956" i="10"/>
  <c r="D957" i="10"/>
  <c r="D958" i="10"/>
  <c r="D959" i="10"/>
  <c r="D960" i="10"/>
  <c r="D961" i="10"/>
  <c r="D962" i="10"/>
  <c r="D963" i="10"/>
  <c r="D964" i="10"/>
  <c r="D965" i="10"/>
  <c r="D966" i="10"/>
  <c r="D967" i="10"/>
  <c r="D969" i="10"/>
  <c r="D970" i="10"/>
  <c r="D971" i="10"/>
  <c r="D972" i="10"/>
  <c r="D973" i="10"/>
  <c r="D974" i="10"/>
  <c r="D975" i="10"/>
  <c r="D976" i="10"/>
  <c r="D977" i="10"/>
  <c r="D978" i="10"/>
  <c r="D1002" i="10"/>
  <c r="D1003" i="10"/>
  <c r="D1004" i="10"/>
  <c r="D1005" i="10"/>
  <c r="D1006" i="10"/>
  <c r="D1007" i="10"/>
  <c r="D1009" i="10"/>
  <c r="D1011" i="10"/>
  <c r="D1012" i="10"/>
  <c r="D1013" i="10"/>
  <c r="D1020" i="10"/>
  <c r="D1014" i="10"/>
  <c r="D1015" i="10"/>
  <c r="D1016" i="10"/>
  <c r="D1017" i="10"/>
  <c r="D1018" i="10"/>
  <c r="D1008" i="10"/>
  <c r="D1019" i="10"/>
  <c r="D1010" i="10"/>
  <c r="D1022" i="10"/>
  <c r="D1023" i="10"/>
  <c r="D1024" i="10"/>
  <c r="D1025" i="10"/>
  <c r="D1027" i="10"/>
  <c r="D1028" i="10"/>
  <c r="D1029" i="10"/>
  <c r="D1031" i="10"/>
  <c r="D1032" i="10"/>
  <c r="D1033" i="10"/>
  <c r="D1034" i="10"/>
  <c r="D1035" i="10"/>
  <c r="D1040" i="10"/>
  <c r="D1041" i="10"/>
  <c r="D1042" i="10"/>
  <c r="D1043" i="10"/>
  <c r="D1036" i="10"/>
  <c r="D1037" i="10"/>
  <c r="D1038" i="10"/>
  <c r="D1039" i="10"/>
  <c r="D477" i="10"/>
  <c r="D486" i="10"/>
  <c r="D488" i="10"/>
  <c r="D489" i="10"/>
  <c r="D491" i="10"/>
  <c r="D492" i="10"/>
  <c r="D493" i="10"/>
  <c r="D494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1" i="10"/>
  <c r="D512" i="10"/>
  <c r="D516" i="10"/>
  <c r="D522" i="10"/>
  <c r="D523" i="10"/>
  <c r="D524" i="10"/>
  <c r="D525" i="10"/>
  <c r="D527" i="10"/>
  <c r="D528" i="10"/>
  <c r="D529" i="10"/>
  <c r="D530" i="10"/>
  <c r="D532" i="10"/>
  <c r="D533" i="10"/>
  <c r="D535" i="10"/>
  <c r="D536" i="10"/>
  <c r="D538" i="10"/>
  <c r="D539" i="10"/>
  <c r="D541" i="10"/>
  <c r="D542" i="10"/>
  <c r="D543" i="10"/>
  <c r="D544" i="10"/>
  <c r="D545" i="10"/>
  <c r="D546" i="10"/>
  <c r="D547" i="10"/>
  <c r="D548" i="10"/>
  <c r="D549" i="10"/>
  <c r="D556" i="10"/>
  <c r="D563" i="10"/>
  <c r="D245" i="10"/>
  <c r="D564" i="10"/>
  <c r="D246" i="10"/>
  <c r="D243" i="10"/>
  <c r="D400" i="10"/>
  <c r="D578" i="10"/>
  <c r="D579" i="10"/>
  <c r="D580" i="10"/>
  <c r="D581" i="10"/>
  <c r="D582" i="10"/>
  <c r="D583" i="10"/>
  <c r="D584" i="10"/>
  <c r="D585" i="10"/>
  <c r="D586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90" i="10"/>
  <c r="D691" i="10"/>
  <c r="D692" i="10"/>
  <c r="D693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69" i="10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83" i="10"/>
  <c r="D784" i="10"/>
  <c r="D785" i="10"/>
  <c r="D786" i="10"/>
  <c r="D787" i="10"/>
  <c r="D788" i="10"/>
  <c r="D789" i="10"/>
  <c r="D790" i="10"/>
  <c r="D791" i="10"/>
  <c r="D792" i="10"/>
  <c r="D793" i="10"/>
  <c r="D794" i="10"/>
  <c r="D803" i="10"/>
  <c r="D808" i="10"/>
  <c r="D809" i="10"/>
  <c r="D810" i="10"/>
  <c r="D811" i="10"/>
  <c r="D812" i="10"/>
  <c r="D813" i="10"/>
  <c r="D815" i="10"/>
  <c r="D816" i="10"/>
  <c r="D817" i="10"/>
  <c r="D823" i="10"/>
  <c r="D979" i="10"/>
  <c r="D980" i="10"/>
  <c r="D981" i="10"/>
  <c r="D982" i="10"/>
  <c r="D983" i="10"/>
  <c r="D984" i="10"/>
  <c r="D985" i="10"/>
  <c r="D986" i="10"/>
  <c r="D987" i="10"/>
  <c r="D988" i="10"/>
  <c r="D989" i="10"/>
  <c r="D998" i="10"/>
  <c r="D999" i="10"/>
  <c r="D1000" i="10"/>
  <c r="D1001" i="10"/>
  <c r="D1021" i="10"/>
  <c r="D1026" i="10"/>
  <c r="D1030" i="10"/>
  <c r="D550" i="10"/>
  <c r="D551" i="10"/>
  <c r="D554" i="10"/>
  <c r="D5" i="10"/>
  <c r="D315" i="10"/>
  <c r="D316" i="10"/>
  <c r="D317" i="10"/>
  <c r="D318" i="10"/>
  <c r="D319" i="10"/>
  <c r="D320" i="10"/>
  <c r="D321" i="10"/>
  <c r="D322" i="10"/>
  <c r="D323" i="10"/>
  <c r="D324" i="10"/>
  <c r="D555" i="10"/>
  <c r="D232" i="10"/>
  <c r="D61" i="10"/>
  <c r="D386" i="10"/>
  <c r="D407" i="10"/>
  <c r="D411" i="10"/>
  <c r="D433" i="10"/>
  <c r="D434" i="10"/>
  <c r="D430" i="10"/>
  <c r="D221" i="10"/>
  <c r="D213" i="10"/>
  <c r="D214" i="10"/>
  <c r="D215" i="10"/>
  <c r="D216" i="10"/>
  <c r="D217" i="10"/>
  <c r="D196" i="10"/>
  <c r="D198" i="10"/>
  <c r="D199" i="10"/>
  <c r="D200" i="10"/>
  <c r="D201" i="10"/>
  <c r="D202" i="10"/>
  <c r="D203" i="10"/>
  <c r="D184" i="10"/>
  <c r="D185" i="10"/>
  <c r="D186" i="10"/>
  <c r="D182" i="10"/>
  <c r="D18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2" i="10"/>
  <c r="D14" i="10"/>
  <c r="D15" i="10"/>
  <c r="D16" i="10"/>
  <c r="D17" i="10"/>
  <c r="D412" i="10"/>
  <c r="D59" i="10"/>
  <c r="D60" i="10"/>
  <c r="D63" i="10"/>
  <c r="D10" i="10"/>
  <c r="D11" i="10"/>
  <c r="D9" i="10"/>
  <c r="B10" i="8" l="1" a="1"/>
  <c r="C8" i="8"/>
  <c r="C7" i="8"/>
  <c r="B405" i="8" l="1"/>
  <c r="B389" i="8"/>
  <c r="B373" i="8"/>
  <c r="B357" i="8"/>
  <c r="B341" i="8"/>
  <c r="B325" i="8"/>
  <c r="B309" i="8"/>
  <c r="B293" i="8"/>
  <c r="B277" i="8"/>
  <c r="B261" i="8"/>
  <c r="B245" i="8"/>
  <c r="B229" i="8"/>
  <c r="B213" i="8"/>
  <c r="B197" i="8"/>
  <c r="B181" i="8"/>
  <c r="B165" i="8"/>
  <c r="B149" i="8"/>
  <c r="B133" i="8"/>
  <c r="B117" i="8"/>
  <c r="B101" i="8"/>
  <c r="B85" i="8"/>
  <c r="B396" i="8"/>
  <c r="B380" i="8"/>
  <c r="B364" i="8"/>
  <c r="B348" i="8"/>
  <c r="B332" i="8"/>
  <c r="B316" i="8"/>
  <c r="B300" i="8"/>
  <c r="B284" i="8"/>
  <c r="B268" i="8"/>
  <c r="B252" i="8"/>
  <c r="B236" i="8"/>
  <c r="B220" i="8"/>
  <c r="B204" i="8"/>
  <c r="B188" i="8"/>
  <c r="B172" i="8"/>
  <c r="B156" i="8"/>
  <c r="B140" i="8"/>
  <c r="B124" i="8"/>
  <c r="B108" i="8"/>
  <c r="B92" i="8"/>
  <c r="B76" i="8"/>
  <c r="B394" i="8"/>
  <c r="B362" i="8"/>
  <c r="B330" i="8"/>
  <c r="B298" i="8"/>
  <c r="B266" i="8"/>
  <c r="B234" i="8"/>
  <c r="C234" i="8" s="1"/>
  <c r="B202" i="8"/>
  <c r="B170" i="8"/>
  <c r="B138" i="8"/>
  <c r="B106" i="8"/>
  <c r="B77" i="8"/>
  <c r="B59" i="8"/>
  <c r="B43" i="8"/>
  <c r="B27" i="8"/>
  <c r="B11" i="8"/>
  <c r="B342" i="8"/>
  <c r="B270" i="8"/>
  <c r="B206" i="8"/>
  <c r="C206" i="8" s="1"/>
  <c r="B142" i="8"/>
  <c r="B79" i="8"/>
  <c r="B45" i="8"/>
  <c r="B383" i="8"/>
  <c r="B351" i="8"/>
  <c r="B319" i="8"/>
  <c r="B287" i="8"/>
  <c r="B255" i="8"/>
  <c r="C255" i="8" s="1"/>
  <c r="B223" i="8"/>
  <c r="B191" i="8"/>
  <c r="B159" i="8"/>
  <c r="B127" i="8"/>
  <c r="B95" i="8"/>
  <c r="B70" i="8"/>
  <c r="B54" i="8"/>
  <c r="B38" i="8"/>
  <c r="B22" i="8"/>
  <c r="B406" i="8"/>
  <c r="B350" i="8"/>
  <c r="B286" i="8"/>
  <c r="C286" i="8" s="1"/>
  <c r="B230" i="8"/>
  <c r="B166" i="8"/>
  <c r="B102" i="8"/>
  <c r="B57" i="8"/>
  <c r="C57" i="8" s="1"/>
  <c r="B73" i="8"/>
  <c r="B401" i="8"/>
  <c r="B381" i="8"/>
  <c r="B361" i="8"/>
  <c r="B337" i="8"/>
  <c r="B317" i="8"/>
  <c r="B297" i="8"/>
  <c r="B273" i="8"/>
  <c r="B253" i="8"/>
  <c r="B233" i="8"/>
  <c r="B209" i="8"/>
  <c r="B189" i="8"/>
  <c r="B169" i="8"/>
  <c r="B145" i="8"/>
  <c r="B125" i="8"/>
  <c r="B105" i="8"/>
  <c r="C105" i="8" s="1"/>
  <c r="B408" i="8"/>
  <c r="B388" i="8"/>
  <c r="B368" i="8"/>
  <c r="B344" i="8"/>
  <c r="C344" i="8" s="1"/>
  <c r="B324" i="8"/>
  <c r="B304" i="8"/>
  <c r="B280" i="8"/>
  <c r="B260" i="8"/>
  <c r="B240" i="8"/>
  <c r="B216" i="8"/>
  <c r="B196" i="8"/>
  <c r="B176" i="8"/>
  <c r="B152" i="8"/>
  <c r="B132" i="8"/>
  <c r="B112" i="8"/>
  <c r="B88" i="8"/>
  <c r="B410" i="8"/>
  <c r="B370" i="8"/>
  <c r="B322" i="8"/>
  <c r="C322" i="8" s="1"/>
  <c r="B282" i="8"/>
  <c r="C282" i="8" s="1"/>
  <c r="B242" i="8"/>
  <c r="B194" i="8"/>
  <c r="B154" i="8"/>
  <c r="B114" i="8"/>
  <c r="C114" i="8" s="1"/>
  <c r="B71" i="8"/>
  <c r="B51" i="8"/>
  <c r="C51" i="8" s="1"/>
  <c r="B31" i="8"/>
  <c r="B398" i="8"/>
  <c r="C398" i="8" s="1"/>
  <c r="B310" i="8"/>
  <c r="B222" i="8"/>
  <c r="B126" i="8"/>
  <c r="B61" i="8"/>
  <c r="C61" i="8" s="1"/>
  <c r="B391" i="8"/>
  <c r="B343" i="8"/>
  <c r="B303" i="8"/>
  <c r="B263" i="8"/>
  <c r="C263" i="8" s="1"/>
  <c r="B215" i="8"/>
  <c r="B175" i="8"/>
  <c r="C175" i="8" s="1"/>
  <c r="B135" i="8"/>
  <c r="B87" i="8"/>
  <c r="C87" i="8" s="1"/>
  <c r="B62" i="8"/>
  <c r="B42" i="8"/>
  <c r="C42" i="8" s="1"/>
  <c r="B18" i="8"/>
  <c r="B374" i="8"/>
  <c r="C374" i="8" s="1"/>
  <c r="B302" i="8"/>
  <c r="B214" i="8"/>
  <c r="C214" i="8" s="1"/>
  <c r="B134" i="8"/>
  <c r="C134" i="8" s="1"/>
  <c r="B65" i="8"/>
  <c r="C65" i="8" s="1"/>
  <c r="B99" i="8"/>
  <c r="B227" i="8"/>
  <c r="C227" i="8" s="1"/>
  <c r="B355" i="8"/>
  <c r="B29" i="8"/>
  <c r="C29" i="8" s="1"/>
  <c r="B83" i="8"/>
  <c r="B211" i="8"/>
  <c r="C211" i="8" s="1"/>
  <c r="B339" i="8"/>
  <c r="B24" i="8"/>
  <c r="C24" i="8" s="1"/>
  <c r="B68" i="8"/>
  <c r="B187" i="8"/>
  <c r="C187" i="8" s="1"/>
  <c r="B315" i="8"/>
  <c r="B33" i="8"/>
  <c r="C33" i="8" s="1"/>
  <c r="B28" i="8"/>
  <c r="B78" i="8"/>
  <c r="C78" i="8" s="1"/>
  <c r="B203" i="8"/>
  <c r="C203" i="8" s="1"/>
  <c r="B331" i="8"/>
  <c r="C331" i="8" s="1"/>
  <c r="B397" i="8"/>
  <c r="B377" i="8"/>
  <c r="C377" i="8" s="1"/>
  <c r="B353" i="8"/>
  <c r="C353" i="8" s="1"/>
  <c r="B333" i="8"/>
  <c r="C333" i="8" s="1"/>
  <c r="B313" i="8"/>
  <c r="C313" i="8" s="1"/>
  <c r="B289" i="8"/>
  <c r="C289" i="8" s="1"/>
  <c r="B269" i="8"/>
  <c r="C269" i="8" s="1"/>
  <c r="B249" i="8"/>
  <c r="C249" i="8" s="1"/>
  <c r="B225" i="8"/>
  <c r="C225" i="8" s="1"/>
  <c r="B205" i="8"/>
  <c r="C205" i="8" s="1"/>
  <c r="B185" i="8"/>
  <c r="C185" i="8" s="1"/>
  <c r="B161" i="8"/>
  <c r="C161" i="8" s="1"/>
  <c r="B141" i="8"/>
  <c r="B121" i="8"/>
  <c r="C121" i="8" s="1"/>
  <c r="B97" i="8"/>
  <c r="B404" i="8"/>
  <c r="C404" i="8" s="1"/>
  <c r="B384" i="8"/>
  <c r="C384" i="8" s="1"/>
  <c r="B360" i="8"/>
  <c r="C360" i="8" s="1"/>
  <c r="B340" i="8"/>
  <c r="C340" i="8" s="1"/>
  <c r="B320" i="8"/>
  <c r="B296" i="8"/>
  <c r="C296" i="8" s="1"/>
  <c r="B276" i="8"/>
  <c r="C276" i="8" s="1"/>
  <c r="B256" i="8"/>
  <c r="B232" i="8"/>
  <c r="C232" i="8" s="1"/>
  <c r="B212" i="8"/>
  <c r="C212" i="8" s="1"/>
  <c r="B192" i="8"/>
  <c r="C192" i="8" s="1"/>
  <c r="B168" i="8"/>
  <c r="C168" i="8" s="1"/>
  <c r="B148" i="8"/>
  <c r="C148" i="8" s="1"/>
  <c r="B128" i="8"/>
  <c r="C128" i="8" s="1"/>
  <c r="B104" i="8"/>
  <c r="C104" i="8" s="1"/>
  <c r="B84" i="8"/>
  <c r="C84" i="8" s="1"/>
  <c r="B402" i="8"/>
  <c r="C402" i="8" s="1"/>
  <c r="B354" i="8"/>
  <c r="C354" i="8" s="1"/>
  <c r="B314" i="8"/>
  <c r="C314" i="8" s="1"/>
  <c r="B274" i="8"/>
  <c r="C274" i="8" s="1"/>
  <c r="B226" i="8"/>
  <c r="C226" i="8" s="1"/>
  <c r="B186" i="8"/>
  <c r="C186" i="8" s="1"/>
  <c r="B146" i="8"/>
  <c r="C146" i="8" s="1"/>
  <c r="B98" i="8"/>
  <c r="B67" i="8"/>
  <c r="C67" i="8" s="1"/>
  <c r="B47" i="8"/>
  <c r="C47" i="8" s="1"/>
  <c r="B23" i="8"/>
  <c r="C23" i="8" s="1"/>
  <c r="B382" i="8"/>
  <c r="C382" i="8" s="1"/>
  <c r="B294" i="8"/>
  <c r="C294" i="8" s="1"/>
  <c r="B190" i="8"/>
  <c r="C190" i="8" s="1"/>
  <c r="B110" i="8"/>
  <c r="C110" i="8" s="1"/>
  <c r="B53" i="8"/>
  <c r="C53" i="8" s="1"/>
  <c r="B375" i="8"/>
  <c r="C375" i="8" s="1"/>
  <c r="B335" i="8"/>
  <c r="C335" i="8" s="1"/>
  <c r="B295" i="8"/>
  <c r="C295" i="8" s="1"/>
  <c r="B247" i="8"/>
  <c r="C247" i="8" s="1"/>
  <c r="B207" i="8"/>
  <c r="C207" i="8" s="1"/>
  <c r="B167" i="8"/>
  <c r="C167" i="8" s="1"/>
  <c r="B119" i="8"/>
  <c r="C119" i="8" s="1"/>
  <c r="B81" i="8"/>
  <c r="C81" i="8" s="1"/>
  <c r="B58" i="8"/>
  <c r="C58" i="8" s="1"/>
  <c r="B34" i="8"/>
  <c r="C34" i="8" s="1"/>
  <c r="B14" i="8"/>
  <c r="C14" i="8" s="1"/>
  <c r="B358" i="8"/>
  <c r="C358" i="8" s="1"/>
  <c r="B278" i="8"/>
  <c r="C278" i="8" s="1"/>
  <c r="B198" i="8"/>
  <c r="C198" i="8" s="1"/>
  <c r="B118" i="8"/>
  <c r="C118" i="8" s="1"/>
  <c r="B49" i="8"/>
  <c r="C49" i="8" s="1"/>
  <c r="B131" i="8"/>
  <c r="C131" i="8" s="1"/>
  <c r="B259" i="8"/>
  <c r="C259" i="8" s="1"/>
  <c r="B387" i="8"/>
  <c r="C387" i="8" s="1"/>
  <c r="B37" i="8"/>
  <c r="C37" i="8" s="1"/>
  <c r="B115" i="8"/>
  <c r="C115" i="8" s="1"/>
  <c r="B243" i="8"/>
  <c r="C243" i="8" s="1"/>
  <c r="B371" i="8"/>
  <c r="C371" i="8" s="1"/>
  <c r="B32" i="8"/>
  <c r="C32" i="8" s="1"/>
  <c r="B91" i="8"/>
  <c r="C91" i="8" s="1"/>
  <c r="B219" i="8"/>
  <c r="C219" i="8" s="1"/>
  <c r="B347" i="8"/>
  <c r="C347" i="8" s="1"/>
  <c r="B56" i="8"/>
  <c r="B36" i="8"/>
  <c r="C36" i="8" s="1"/>
  <c r="B107" i="8"/>
  <c r="C107" i="8" s="1"/>
  <c r="B235" i="8"/>
  <c r="C235" i="8" s="1"/>
  <c r="B363" i="8"/>
  <c r="C363" i="8" s="1"/>
  <c r="B393" i="8"/>
  <c r="C393" i="8" s="1"/>
  <c r="B369" i="8"/>
  <c r="C369" i="8" s="1"/>
  <c r="B349" i="8"/>
  <c r="C349" i="8" s="1"/>
  <c r="B329" i="8"/>
  <c r="C329" i="8" s="1"/>
  <c r="B305" i="8"/>
  <c r="C305" i="8" s="1"/>
  <c r="B285" i="8"/>
  <c r="C285" i="8" s="1"/>
  <c r="B265" i="8"/>
  <c r="C265" i="8" s="1"/>
  <c r="B241" i="8"/>
  <c r="C241" i="8" s="1"/>
  <c r="B221" i="8"/>
  <c r="C221" i="8" s="1"/>
  <c r="B201" i="8"/>
  <c r="C201" i="8" s="1"/>
  <c r="B177" i="8"/>
  <c r="C177" i="8" s="1"/>
  <c r="B157" i="8"/>
  <c r="C157" i="8" s="1"/>
  <c r="B385" i="8"/>
  <c r="C385" i="8" s="1"/>
  <c r="B301" i="8"/>
  <c r="C301" i="8" s="1"/>
  <c r="B217" i="8"/>
  <c r="C217" i="8" s="1"/>
  <c r="B137" i="8"/>
  <c r="C137" i="8" s="1"/>
  <c r="B93" i="8"/>
  <c r="C93" i="8" s="1"/>
  <c r="B376" i="8"/>
  <c r="C376" i="8" s="1"/>
  <c r="B336" i="8"/>
  <c r="C336" i="8" s="1"/>
  <c r="B292" i="8"/>
  <c r="C292" i="8" s="1"/>
  <c r="B248" i="8"/>
  <c r="C248" i="8" s="1"/>
  <c r="B208" i="8"/>
  <c r="C208" i="8" s="1"/>
  <c r="B164" i="8"/>
  <c r="C164" i="8" s="1"/>
  <c r="B120" i="8"/>
  <c r="C120" i="8" s="1"/>
  <c r="B80" i="8"/>
  <c r="C80" i="8" s="1"/>
  <c r="B346" i="8"/>
  <c r="C346" i="8" s="1"/>
  <c r="B258" i="8"/>
  <c r="C258" i="8" s="1"/>
  <c r="B178" i="8"/>
  <c r="C178" i="8" s="1"/>
  <c r="B90" i="8"/>
  <c r="C90" i="8" s="1"/>
  <c r="B39" i="8"/>
  <c r="C39" i="8" s="1"/>
  <c r="B366" i="8"/>
  <c r="C366" i="8" s="1"/>
  <c r="B174" i="8"/>
  <c r="C174" i="8" s="1"/>
  <c r="B407" i="8"/>
  <c r="C407" i="8" s="1"/>
  <c r="B327" i="8"/>
  <c r="C327" i="8" s="1"/>
  <c r="B239" i="8"/>
  <c r="C239" i="8" s="1"/>
  <c r="B151" i="8"/>
  <c r="C151" i="8" s="1"/>
  <c r="B75" i="8"/>
  <c r="C75" i="8" s="1"/>
  <c r="B30" i="8"/>
  <c r="C30" i="8" s="1"/>
  <c r="B334" i="8"/>
  <c r="C334" i="8" s="1"/>
  <c r="B182" i="8"/>
  <c r="C182" i="8" s="1"/>
  <c r="B25" i="8"/>
  <c r="C25" i="8" s="1"/>
  <c r="B291" i="8"/>
  <c r="C291" i="8" s="1"/>
  <c r="B48" i="8"/>
  <c r="C48" i="8" s="1"/>
  <c r="B275" i="8"/>
  <c r="C275" i="8" s="1"/>
  <c r="B40" i="8"/>
  <c r="C40" i="8" s="1"/>
  <c r="B251" i="8"/>
  <c r="C251" i="8" s="1"/>
  <c r="B12" i="8"/>
  <c r="C12" i="8" s="1"/>
  <c r="B139" i="8"/>
  <c r="C139" i="8" s="1"/>
  <c r="B395" i="8"/>
  <c r="C395" i="8" s="1"/>
  <c r="B365" i="8"/>
  <c r="C365" i="8" s="1"/>
  <c r="B281" i="8"/>
  <c r="C281" i="8" s="1"/>
  <c r="B193" i="8"/>
  <c r="C193" i="8" s="1"/>
  <c r="B129" i="8"/>
  <c r="C129" i="8" s="1"/>
  <c r="B89" i="8"/>
  <c r="C89" i="8" s="1"/>
  <c r="B372" i="8"/>
  <c r="C372" i="8" s="1"/>
  <c r="B328" i="8"/>
  <c r="C328" i="8" s="1"/>
  <c r="B288" i="8"/>
  <c r="C288" i="8" s="1"/>
  <c r="B244" i="8"/>
  <c r="C244" i="8" s="1"/>
  <c r="B200" i="8"/>
  <c r="C200" i="8" s="1"/>
  <c r="B160" i="8"/>
  <c r="C160" i="8" s="1"/>
  <c r="B116" i="8"/>
  <c r="C116" i="8" s="1"/>
  <c r="B72" i="8"/>
  <c r="C72" i="8" s="1"/>
  <c r="B338" i="8"/>
  <c r="C338" i="8" s="1"/>
  <c r="B250" i="8"/>
  <c r="C250" i="8" s="1"/>
  <c r="B162" i="8"/>
  <c r="C162" i="8" s="1"/>
  <c r="B82" i="8"/>
  <c r="C82" i="8" s="1"/>
  <c r="B35" i="8"/>
  <c r="C35" i="8" s="1"/>
  <c r="B326" i="8"/>
  <c r="C326" i="8" s="1"/>
  <c r="B158" i="8"/>
  <c r="C158" i="8" s="1"/>
  <c r="B399" i="8"/>
  <c r="C399" i="8" s="1"/>
  <c r="B311" i="8"/>
  <c r="C311" i="8" s="1"/>
  <c r="B231" i="8"/>
  <c r="C231" i="8" s="1"/>
  <c r="B143" i="8"/>
  <c r="C143" i="8" s="1"/>
  <c r="B66" i="8"/>
  <c r="C66" i="8" s="1"/>
  <c r="B26" i="8"/>
  <c r="C26" i="8" s="1"/>
  <c r="B318" i="8"/>
  <c r="C318" i="8" s="1"/>
  <c r="B150" i="8"/>
  <c r="C150" i="8" s="1"/>
  <c r="B41" i="8"/>
  <c r="C41" i="8" s="1"/>
  <c r="B323" i="8"/>
  <c r="C323" i="8" s="1"/>
  <c r="B64" i="8"/>
  <c r="C64" i="8" s="1"/>
  <c r="B307" i="8"/>
  <c r="C307" i="8" s="1"/>
  <c r="B52" i="8"/>
  <c r="C52" i="8" s="1"/>
  <c r="B283" i="8"/>
  <c r="C283" i="8" s="1"/>
  <c r="B20" i="8"/>
  <c r="C20" i="8" s="1"/>
  <c r="B171" i="8"/>
  <c r="C171" i="8" s="1"/>
  <c r="B345" i="8"/>
  <c r="C345" i="8" s="1"/>
  <c r="B257" i="8"/>
  <c r="C257" i="8" s="1"/>
  <c r="B173" i="8"/>
  <c r="C173" i="8" s="1"/>
  <c r="B113" i="8"/>
  <c r="C113" i="8" s="1"/>
  <c r="B400" i="8"/>
  <c r="C400" i="8" s="1"/>
  <c r="B356" i="8"/>
  <c r="C356" i="8" s="1"/>
  <c r="B312" i="8"/>
  <c r="C312" i="8" s="1"/>
  <c r="B272" i="8"/>
  <c r="C272" i="8" s="1"/>
  <c r="B228" i="8"/>
  <c r="C228" i="8" s="1"/>
  <c r="B184" i="8"/>
  <c r="C184" i="8" s="1"/>
  <c r="B144" i="8"/>
  <c r="C144" i="8" s="1"/>
  <c r="B100" i="8"/>
  <c r="C100" i="8" s="1"/>
  <c r="B386" i="8"/>
  <c r="C386" i="8" s="1"/>
  <c r="B306" i="8"/>
  <c r="C306" i="8" s="1"/>
  <c r="B218" i="8"/>
  <c r="C218" i="8" s="1"/>
  <c r="B130" i="8"/>
  <c r="C130" i="8" s="1"/>
  <c r="B63" i="8"/>
  <c r="C63" i="8" s="1"/>
  <c r="B19" i="8"/>
  <c r="C19" i="8" s="1"/>
  <c r="B254" i="8"/>
  <c r="C254" i="8" s="1"/>
  <c r="B94" i="8"/>
  <c r="C94" i="8" s="1"/>
  <c r="B367" i="8"/>
  <c r="C367" i="8" s="1"/>
  <c r="B279" i="8"/>
  <c r="C279" i="8" s="1"/>
  <c r="B199" i="8"/>
  <c r="C199" i="8" s="1"/>
  <c r="B111" i="8"/>
  <c r="C111" i="8" s="1"/>
  <c r="B50" i="8"/>
  <c r="C50" i="8" s="1"/>
  <c r="B10" i="8"/>
  <c r="C10" i="8" s="1"/>
  <c r="B262" i="8"/>
  <c r="C262" i="8" s="1"/>
  <c r="B86" i="8"/>
  <c r="C86" i="8" s="1"/>
  <c r="B163" i="8"/>
  <c r="C163" i="8" s="1"/>
  <c r="B13" i="8"/>
  <c r="C13" i="8" s="1"/>
  <c r="B147" i="8"/>
  <c r="C147" i="8" s="1"/>
  <c r="B403" i="8"/>
  <c r="C403" i="8" s="1"/>
  <c r="B123" i="8"/>
  <c r="C123" i="8" s="1"/>
  <c r="B379" i="8"/>
  <c r="C379" i="8" s="1"/>
  <c r="B44" i="8"/>
  <c r="C44" i="8" s="1"/>
  <c r="B267" i="8"/>
  <c r="C267" i="8" s="1"/>
  <c r="B409" i="8"/>
  <c r="C409" i="8" s="1"/>
  <c r="B321" i="8"/>
  <c r="C321" i="8" s="1"/>
  <c r="B237" i="8"/>
  <c r="C237" i="8" s="1"/>
  <c r="B153" i="8"/>
  <c r="C153" i="8" s="1"/>
  <c r="B109" i="8"/>
  <c r="C109" i="8" s="1"/>
  <c r="B392" i="8"/>
  <c r="C392" i="8" s="1"/>
  <c r="B352" i="8"/>
  <c r="C352" i="8" s="1"/>
  <c r="B308" i="8"/>
  <c r="C308" i="8" s="1"/>
  <c r="B264" i="8"/>
  <c r="C264" i="8" s="1"/>
  <c r="B224" i="8"/>
  <c r="C224" i="8" s="1"/>
  <c r="B180" i="8"/>
  <c r="C180" i="8" s="1"/>
  <c r="B136" i="8"/>
  <c r="C136" i="8" s="1"/>
  <c r="B96" i="8"/>
  <c r="C96" i="8" s="1"/>
  <c r="B378" i="8"/>
  <c r="C378" i="8" s="1"/>
  <c r="B290" i="8"/>
  <c r="C290" i="8" s="1"/>
  <c r="B210" i="8"/>
  <c r="C210" i="8" s="1"/>
  <c r="B122" i="8"/>
  <c r="C122" i="8" s="1"/>
  <c r="B55" i="8"/>
  <c r="C55" i="8" s="1"/>
  <c r="B15" i="8"/>
  <c r="C15" i="8" s="1"/>
  <c r="B238" i="8"/>
  <c r="C238" i="8" s="1"/>
  <c r="B69" i="8"/>
  <c r="C69" i="8" s="1"/>
  <c r="B359" i="8"/>
  <c r="C359" i="8" s="1"/>
  <c r="B271" i="8"/>
  <c r="C271" i="8" s="1"/>
  <c r="B183" i="8"/>
  <c r="C183" i="8" s="1"/>
  <c r="B103" i="8"/>
  <c r="C103" i="8" s="1"/>
  <c r="B46" i="8"/>
  <c r="C46" i="8" s="1"/>
  <c r="B390" i="8"/>
  <c r="C390" i="8" s="1"/>
  <c r="B246" i="8"/>
  <c r="C246" i="8" s="1"/>
  <c r="B74" i="8"/>
  <c r="C74" i="8" s="1"/>
  <c r="B195" i="8"/>
  <c r="C195" i="8" s="1"/>
  <c r="B21" i="8"/>
  <c r="C21" i="8" s="1"/>
  <c r="B179" i="8"/>
  <c r="C179" i="8" s="1"/>
  <c r="B16" i="8"/>
  <c r="C16" i="8" s="1"/>
  <c r="B155" i="8"/>
  <c r="C155" i="8" s="1"/>
  <c r="B17" i="8"/>
  <c r="C17" i="8" s="1"/>
  <c r="B60" i="8"/>
  <c r="C60" i="8" s="1"/>
  <c r="B299" i="8"/>
  <c r="C299" i="8" s="1"/>
  <c r="C216" i="8"/>
  <c r="C242" i="8"/>
  <c r="C156" i="8"/>
  <c r="C406" i="8"/>
  <c r="C320" i="8"/>
  <c r="C230" i="8"/>
  <c r="C222" i="8"/>
  <c r="C56" i="8"/>
  <c r="C332" i="8"/>
  <c r="C76" i="8"/>
  <c r="C11" i="8"/>
  <c r="C138" i="8"/>
  <c r="C202" i="8"/>
  <c r="C79" i="8"/>
  <c r="C401" i="8"/>
  <c r="C337" i="8"/>
  <c r="C273" i="8"/>
  <c r="C209" i="8"/>
  <c r="C145" i="8"/>
  <c r="C339" i="8"/>
  <c r="C83" i="8"/>
  <c r="C364" i="8"/>
  <c r="C73" i="8"/>
  <c r="C268" i="8"/>
  <c r="C98" i="8"/>
  <c r="C27" i="8"/>
  <c r="C256" i="8"/>
  <c r="C351" i="8"/>
  <c r="C62" i="8"/>
  <c r="C102" i="8"/>
  <c r="C383" i="8"/>
  <c r="C97" i="8"/>
  <c r="C343" i="8"/>
  <c r="C300" i="8"/>
  <c r="C194" i="8"/>
  <c r="C108" i="8"/>
  <c r="C166" i="8"/>
  <c r="C95" i="8"/>
  <c r="C330" i="8"/>
  <c r="C132" i="8"/>
  <c r="C22" i="8"/>
  <c r="C191" i="8"/>
  <c r="C362" i="8"/>
  <c r="C324" i="8"/>
  <c r="C112" i="8"/>
  <c r="C315" i="8"/>
  <c r="C159" i="8"/>
  <c r="C54" i="8"/>
  <c r="C215" i="8"/>
  <c r="C196" i="8"/>
  <c r="C287" i="8"/>
  <c r="C70" i="8"/>
  <c r="C319" i="8"/>
  <c r="C28" i="8"/>
  <c r="C85" i="8"/>
  <c r="C253" i="8"/>
  <c r="C397" i="8"/>
  <c r="C133" i="8"/>
  <c r="C31" i="8"/>
  <c r="C357" i="8"/>
  <c r="C304" i="8"/>
  <c r="C172" i="8"/>
  <c r="C71" i="8"/>
  <c r="C284" i="8"/>
  <c r="C240" i="8"/>
  <c r="C126" i="8"/>
  <c r="C389" i="8"/>
  <c r="C68" i="8"/>
  <c r="C220" i="8"/>
  <c r="C325" i="8"/>
  <c r="C277" i="8"/>
  <c r="C317" i="8"/>
  <c r="C99" i="8"/>
  <c r="C38" i="8"/>
  <c r="C355" i="8"/>
  <c r="C341" i="8"/>
  <c r="C270" i="8"/>
  <c r="C261" i="8"/>
  <c r="C189" i="8"/>
  <c r="C181" i="8"/>
  <c r="C297" i="8"/>
  <c r="C124" i="8"/>
  <c r="C293" i="8"/>
  <c r="C260" i="8"/>
  <c r="C165" i="8"/>
  <c r="C77" i="8"/>
  <c r="C106" i="8"/>
  <c r="C266" i="8"/>
  <c r="C101" i="8"/>
  <c r="C140" i="8"/>
  <c r="C152" i="8"/>
  <c r="C381" i="8"/>
  <c r="C213" i="8"/>
  <c r="C142" i="8"/>
  <c r="C135" i="8"/>
  <c r="C361" i="8"/>
  <c r="C18" i="8"/>
  <c r="C368" i="8"/>
  <c r="C117" i="8"/>
  <c r="C233" i="8"/>
  <c r="C88" i="8"/>
  <c r="C302" i="8"/>
  <c r="C236" i="8"/>
  <c r="C348" i="8"/>
  <c r="C149" i="8"/>
  <c r="C45" i="8"/>
  <c r="C176" i="8"/>
  <c r="C350" i="8"/>
  <c r="C342" i="8"/>
  <c r="C410" i="8"/>
  <c r="C169" i="8"/>
  <c r="C59" i="8"/>
  <c r="C309" i="8"/>
  <c r="C197" i="8"/>
  <c r="C370" i="8"/>
  <c r="C188" i="8"/>
  <c r="C373" i="8"/>
  <c r="C380" i="8"/>
  <c r="C127" i="8"/>
  <c r="C396" i="8"/>
  <c r="C229" i="8"/>
  <c r="C245" i="8"/>
  <c r="C141" i="8"/>
  <c r="C316" i="8"/>
  <c r="C92" i="8"/>
  <c r="C408" i="8"/>
  <c r="C223" i="8"/>
  <c r="C154" i="8"/>
  <c r="C43" i="8"/>
  <c r="C298" i="8"/>
  <c r="C394" i="8"/>
  <c r="C310" i="8"/>
  <c r="C252" i="8"/>
  <c r="C280" i="8"/>
  <c r="C391" i="8"/>
  <c r="C170" i="8"/>
  <c r="C388" i="8"/>
  <c r="C405" i="8"/>
  <c r="C303" i="8"/>
  <c r="C125" i="8"/>
  <c r="C204" i="8"/>
</calcChain>
</file>

<file path=xl/comments1.xml><?xml version="1.0" encoding="utf-8"?>
<comments xmlns="http://schemas.openxmlformats.org/spreadsheetml/2006/main">
  <authors>
    <author>mas_bettychong</author>
  </authors>
  <commentList>
    <comment ref="C55" authorId="0">
      <text>
        <r>
          <rPr>
            <b/>
            <sz val="9"/>
            <color indexed="81"/>
            <rFont val="Tahoma"/>
            <family val="2"/>
          </rPr>
          <t>mas_bettychong:</t>
        </r>
        <r>
          <rPr>
            <sz val="9"/>
            <color indexed="81"/>
            <rFont val="Tahoma"/>
            <family val="2"/>
          </rPr>
          <t xml:space="preserve">
{ I65 Government Consumption / GDP }
'EQUATION I58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mas_bettychong:</t>
        </r>
        <r>
          <rPr>
            <sz val="9"/>
            <color indexed="81"/>
            <rFont val="Tahoma"/>
            <family val="2"/>
          </rPr>
          <t xml:space="preserve">
'{ I66 Public Investment: Non-Residential / GDP }
'EQUATION I59
</t>
        </r>
      </text>
    </comment>
  </commentList>
</comments>
</file>

<file path=xl/comments2.xml><?xml version="1.0" encoding="utf-8"?>
<comments xmlns="http://schemas.openxmlformats.org/spreadsheetml/2006/main">
  <authors>
    <author>mas_bettychong</author>
  </authors>
  <commentList>
    <comment ref="C202" authorId="0">
      <text>
        <r>
          <rPr>
            <b/>
            <sz val="9"/>
            <color indexed="81"/>
            <rFont val="Tahoma"/>
            <family val="2"/>
          </rPr>
          <t>mas_bettychong:</t>
        </r>
        <r>
          <rPr>
            <sz val="9"/>
            <color indexed="81"/>
            <rFont val="Tahoma"/>
            <family val="2"/>
          </rPr>
          <t xml:space="preserve">
{ I65 Government Consumption / GDP }
'EQUATION I58
</t>
        </r>
      </text>
    </comment>
    <comment ref="C204" authorId="0">
      <text>
        <r>
          <rPr>
            <b/>
            <sz val="9"/>
            <color indexed="81"/>
            <rFont val="Tahoma"/>
            <family val="2"/>
          </rPr>
          <t>mas_bettychong:</t>
        </r>
        <r>
          <rPr>
            <sz val="9"/>
            <color indexed="81"/>
            <rFont val="Tahoma"/>
            <family val="2"/>
          </rPr>
          <t xml:space="preserve">
'{ I66 Public Investment: Non-Residential / GDP }
'EQUATION I59
</t>
        </r>
      </text>
    </comment>
  </commentList>
</comments>
</file>

<file path=xl/sharedStrings.xml><?xml version="1.0" encoding="utf-8"?>
<sst xmlns="http://schemas.openxmlformats.org/spreadsheetml/2006/main" count="8046" uniqueCount="2106">
  <si>
    <t>Equation</t>
  </si>
  <si>
    <t>Description</t>
  </si>
  <si>
    <t>Formula</t>
  </si>
  <si>
    <t>I89</t>
  </si>
  <si>
    <t>Private Consumption</t>
  </si>
  <si>
    <t>CONS=(1+RGDPPD)*((1+SCC9012)*SCONC+(1+SCI9012)*SCONI+(1+SCL9012)*SCONL)+(1+SCR9012)*SCONR</t>
  </si>
  <si>
    <t>I80</t>
  </si>
  <si>
    <t>Nominal Final Demand</t>
  </si>
  <si>
    <t>FDZ=PCONM*CONS+SPXI*GCON+PIHM*IH+PIFTM*IFT-PEX*Z_EX</t>
  </si>
  <si>
    <t>B21</t>
  </si>
  <si>
    <t>Price of Government Consumption</t>
  </si>
  <si>
    <t>PGCON=SPXI+(FDZ/GCON)*(C2700+C2701*TF+C2702*DUM1+C2703*DUM2+C2704*DUM3+C2705*(PIH(-1)-PIHM(-1))*IH(-1)/FDZ(-1)+C2706*(PIFT(-1)-PIFTM(-1))*IFT(-1)/FDZ(-1)+Z_PGCON)</t>
  </si>
  <si>
    <t>B22</t>
  </si>
  <si>
    <t>Private of Residential Investment</t>
  </si>
  <si>
    <t>PIH=PIHM+(FDZ/IH)*(C2800+C2801*TF+C2802*DUM1+C2803*DUM2+C2804*DUM3+C2805*(PIH(-1)-PIHM(-1))*IH(-1)/FDZ(-1)+C2806*(PIFT(-1)-PIFTM(-1))*IFT(-1)/FDZ(-1)+Z_PIH)</t>
  </si>
  <si>
    <t>B23</t>
  </si>
  <si>
    <t>PIFT=PIFTM+(FDZ/IFT)*(C2900+C2901*TF+C2902*DUM1+C2903*DUM2+C2904*DUM3+C2905*(PIH(-1)-PIHM(-1))*IH(-1)/FDZ(-1)+C2906*(PIFT(-1)-PIFTM(-1))*IFT(-1)/FDZ(-1)+Z_PIFT)</t>
  </si>
  <si>
    <t>Private of Business Investment</t>
  </si>
  <si>
    <t>I57</t>
  </si>
  <si>
    <t>Nominal Government Consumption</t>
  </si>
  <si>
    <t>GCONZ=PGCON*GCON</t>
  </si>
  <si>
    <t>I76</t>
  </si>
  <si>
    <t>Nominal Residential Investment</t>
  </si>
  <si>
    <t>IHZ=PIH*IH</t>
  </si>
  <si>
    <t>I79</t>
  </si>
  <si>
    <t>Nominal Non-residential Investment</t>
  </si>
  <si>
    <t>IFTZ=PIFT*IFT</t>
  </si>
  <si>
    <t>I94</t>
  </si>
  <si>
    <t>Nominal Private Consumption</t>
  </si>
  <si>
    <t>CONZ=FDZ-GCONZ-IHZ-IFTZ</t>
  </si>
  <si>
    <t>I95</t>
  </si>
  <si>
    <t>Price of Private Consumption</t>
  </si>
  <si>
    <t>PCON=CONZ/CONS</t>
  </si>
  <si>
    <t>I90</t>
  </si>
  <si>
    <t>Price of Private Consumption - Model Basis</t>
  </si>
  <si>
    <t>PCONM=CONZM/CONS</t>
  </si>
  <si>
    <t>S01</t>
  </si>
  <si>
    <t>Final Demand</t>
  </si>
  <si>
    <t>FD=CONS+GCON+IH+IFT</t>
  </si>
  <si>
    <t>S02</t>
  </si>
  <si>
    <t>Gross National Expenditure</t>
  </si>
  <si>
    <t>GNE=FD+II</t>
  </si>
  <si>
    <t>S05</t>
  </si>
  <si>
    <t>GDP (Expenditure-based Estimate)</t>
  </si>
  <si>
    <t>GDPE=GNE+EX-IM</t>
  </si>
  <si>
    <t>A13</t>
  </si>
  <si>
    <t>Product Taxes in Constant Prices</t>
  </si>
  <si>
    <t>GDPPD=RGDPPD*((1+SCC9012)*SCONC+(1+SCI9012)*SCONI+(1+SCL9012)*SCONL)+SCTC+SCTE+SCTI+SCTL+SCTR+SCM9012*SIMC</t>
  </si>
  <si>
    <t>I26C</t>
  </si>
  <si>
    <t>Commodity Taxes in Constant Prices for C</t>
  </si>
  <si>
    <t>I26E</t>
  </si>
  <si>
    <t>Commodity Taxes in Constant Prices for E</t>
  </si>
  <si>
    <t>SCTE=SCE9013*SISE+SMBEC*SMCEC*SCC9007*SYC+SMBEE*SMCEE*SCE9007*SYE+SMBEI*SMCEI*SCI9007*SYI+SMBEL*SMCEL*SCL9007*SYL+SMBER*SMCER*SCR9007*SYR</t>
  </si>
  <si>
    <t>I26I</t>
  </si>
  <si>
    <t>Commodity Taxes in Constant Prices for I</t>
  </si>
  <si>
    <t>SCTI=SCI9012*SCONI+SCI9013*SISI+SMBIC*SMCIC*SCC9007*SYC+SMBIE*SMCIE*SCE9007*SYE+SMBII*SMCII*SCI9007*SYI+SMBIL*SMCIL*SCL9007*SYL+SMBIR*SMCIR*SCR9007*SYR</t>
  </si>
  <si>
    <t>I26L</t>
  </si>
  <si>
    <t>Commodity Taxes in Constant Prices for L</t>
  </si>
  <si>
    <t>SCTL=SCL9012*SCONL+SCL9013*SISL+SMBLC*SMCLC*SCC9007*SYC+SMBLE*SMCLE*SCE9007*SYE+SMBLI*SMCLI*SCI9007*SYI+SMBLL*SMCLL*SCL9007*SYL+SMBLR*SMCLR*SCR9007*SYR</t>
  </si>
  <si>
    <t>I26R</t>
  </si>
  <si>
    <t>Commodity Taxes in Constant Prices for R</t>
  </si>
  <si>
    <t>SCTR=SCR9012*SCONR+SMBRC*SMCRC*SCC9007*SYC+SMBRE*SMCRE*SCE9007*SYE+SMBRI*SMCRI*SCI9007*SYI+SMBRL*SMCRL*SCL9007*SYL+SMBRR*SMCRR*SCR9007*SYR</t>
  </si>
  <si>
    <t>I27C</t>
  </si>
  <si>
    <t>GDP for C</t>
  </si>
  <si>
    <t>GDPPC=SYC*(1+SCC9007*SCC9015/(1+SCC9015))</t>
  </si>
  <si>
    <t>I27E</t>
  </si>
  <si>
    <t>GDP for E</t>
  </si>
  <si>
    <t>GDPPE=SYE*(1+SCE9007*SCE9015/(1+SCE9015))</t>
  </si>
  <si>
    <t>I27I</t>
  </si>
  <si>
    <t>GDP for I</t>
  </si>
  <si>
    <t>GDPPI=SYI*(1+SCI9007*SCI9015/(1+SCI9015))</t>
  </si>
  <si>
    <t>I27L</t>
  </si>
  <si>
    <t>GDP for L</t>
  </si>
  <si>
    <t>GDPPL=SYL*(1+SCL9007*SCL9015/(1+SCL9015))+(1-ROWNO)/ROWNO*GDPPR</t>
  </si>
  <si>
    <t>I27R</t>
  </si>
  <si>
    <t>GDP for R</t>
  </si>
  <si>
    <t>GDPPR=ROWNO*(SYR*(1+SCR9007*SCR9015/(1+SCR9015)))</t>
  </si>
  <si>
    <t>S06</t>
  </si>
  <si>
    <t>GDP:Production-based Estimate</t>
  </si>
  <si>
    <t>GDPP=GDPPC+GDPPE+GDPPI+GDPPL+GDPPR+GDPPD+Z_EX</t>
  </si>
  <si>
    <t>S07</t>
  </si>
  <si>
    <t>Price of GDP</t>
  </si>
  <si>
    <t>PGDPT=GDPZ/GDPP</t>
  </si>
  <si>
    <t>S14</t>
  </si>
  <si>
    <t>Survey Employment</t>
  </si>
  <si>
    <t>NSUR=C1800*NL+C1801*NF+Z_NSUR</t>
  </si>
  <si>
    <t>I08</t>
  </si>
  <si>
    <t>Unemployment - Survey Basis</t>
  </si>
  <si>
    <t>NUN=NTS-NL</t>
  </si>
  <si>
    <t>S15</t>
  </si>
  <si>
    <t>Unemployment Rate - Survey Basis</t>
  </si>
  <si>
    <t>URT=100*NUN/(NUN+NSUR)</t>
  </si>
  <si>
    <t>I09</t>
  </si>
  <si>
    <t>Unemployment Rate - locals - Model Basis</t>
  </si>
  <si>
    <t>URL=100*NUN/NTS</t>
  </si>
  <si>
    <t>I06</t>
  </si>
  <si>
    <t>Participation Rate - Model Basis</t>
  </si>
  <si>
    <t>PART=100*NTS/(POP3+POP4)</t>
  </si>
  <si>
    <t>I71</t>
  </si>
  <si>
    <t>$S per Yen</t>
  </si>
  <si>
    <t>EJA=EUSJA*EUS</t>
  </si>
  <si>
    <t>Variable</t>
  </si>
  <si>
    <t>CONS</t>
  </si>
  <si>
    <t>FDZ</t>
  </si>
  <si>
    <t>PGCON</t>
  </si>
  <si>
    <t>PIH</t>
  </si>
  <si>
    <t>PIFT</t>
  </si>
  <si>
    <t>GCONZ</t>
  </si>
  <si>
    <t>IHZ</t>
  </si>
  <si>
    <t>IFTZ</t>
  </si>
  <si>
    <t>CONZ</t>
  </si>
  <si>
    <t>PCON</t>
  </si>
  <si>
    <t>PCONM</t>
  </si>
  <si>
    <t>FD</t>
  </si>
  <si>
    <t>GNE</t>
  </si>
  <si>
    <t>GDPE</t>
  </si>
  <si>
    <t>GDPPD</t>
  </si>
  <si>
    <t>SCTC=SCC9012*SCONC+SCC9013*SISC+SMBCC*SMCCC*SCC9007*SYC+SMBCE*SMCCE*SCE9007*SYE+SMBCI*SMCCI*SCI9007*SYI+SMBCL*SMCCL*SCL9007*SYL+SMBCR*SMCCR*SCR9007*SYR</t>
  </si>
  <si>
    <t>SCTC</t>
  </si>
  <si>
    <t>SCTE</t>
  </si>
  <si>
    <t>SCTI</t>
  </si>
  <si>
    <t>SCTL</t>
  </si>
  <si>
    <t>SCTR</t>
  </si>
  <si>
    <t>GDPPC</t>
  </si>
  <si>
    <t>GDPPE</t>
  </si>
  <si>
    <t>GDPPI</t>
  </si>
  <si>
    <t>GDPPL</t>
  </si>
  <si>
    <t>GDPPR</t>
  </si>
  <si>
    <t>GDPP</t>
  </si>
  <si>
    <t>PGDPT</t>
  </si>
  <si>
    <t>NSUR</t>
  </si>
  <si>
    <t>NUN</t>
  </si>
  <si>
    <t>URT</t>
  </si>
  <si>
    <t>URL</t>
  </si>
  <si>
    <t>PART</t>
  </si>
  <si>
    <t>EJA</t>
  </si>
  <si>
    <t>I72</t>
  </si>
  <si>
    <t>$S per Indonesian Rupiah</t>
  </si>
  <si>
    <t>EIN=EUSIN*EUS</t>
  </si>
  <si>
    <t>I73</t>
  </si>
  <si>
    <t>$S per Malaysian Ringgit</t>
  </si>
  <si>
    <t>EMA=EUSMA*EUS</t>
  </si>
  <si>
    <t>I74</t>
  </si>
  <si>
    <t>$S per Euro</t>
  </si>
  <si>
    <t>EEU=EUSEU*EUS</t>
  </si>
  <si>
    <t>I75</t>
  </si>
  <si>
    <t>$S per China Yuan</t>
  </si>
  <si>
    <t>ECH=EUSCH*EUS</t>
  </si>
  <si>
    <t>$S per Thai Baht</t>
  </si>
  <si>
    <t>ETH=EUSTH*EUS</t>
  </si>
  <si>
    <t>S22</t>
  </si>
  <si>
    <t>Real Effective Exchange Rate</t>
  </si>
  <si>
    <t>REER=C1900*WBBT/(PEX*GDPP)</t>
  </si>
  <si>
    <t>I49</t>
  </si>
  <si>
    <t>Rate of Tax on Labour Income</t>
  </si>
  <si>
    <t>POL1T=100*POL1</t>
  </si>
  <si>
    <t>I53</t>
  </si>
  <si>
    <t>Public Surplus (% of GDP)</t>
  </si>
  <si>
    <t>PUBSSH=100*PUBS/GDPZ</t>
  </si>
  <si>
    <t>S23</t>
  </si>
  <si>
    <t>Public Financial Assets (% of GDP)</t>
  </si>
  <si>
    <t>PUASST=100*AG*E/(GDPZ(-1)+GDPZ(-2)+GDPZ(-3)+GDPZ(-4))</t>
  </si>
  <si>
    <t>S20</t>
  </si>
  <si>
    <t>Balance on Goods &amp; Services (Volume)</t>
  </si>
  <si>
    <t>TGSBQ=100*(EX-IM)/GDPP</t>
  </si>
  <si>
    <t>S21</t>
  </si>
  <si>
    <t>Terms-of-Trade</t>
  </si>
  <si>
    <t>TOT=100*(EXZ/EX)/(IMZ/IM)</t>
  </si>
  <si>
    <t>I96</t>
  </si>
  <si>
    <t>Balance on Goods and Services (Value)</t>
  </si>
  <si>
    <t>TGSB=100*(EXZ-IMZ)/GDPZ</t>
  </si>
  <si>
    <t>I97</t>
  </si>
  <si>
    <t>Balance on Net Transfers</t>
  </si>
  <si>
    <t>TRB=100*(TRFOPR-TRPUFO)/GDPZ</t>
  </si>
  <si>
    <t>I97A</t>
  </si>
  <si>
    <t>Government Net Investment Income</t>
  </si>
  <si>
    <t>NETINV=(RSF+PREM1)/400*AG*E</t>
  </si>
  <si>
    <t>I98</t>
  </si>
  <si>
    <t>Balance on Net Factor Income</t>
  </si>
  <si>
    <t>NFIB=100*(NETINV-RSF/400*ZP*E-FK/K*(GOS-.025*PIFT*K)+RCIT*POLCOT*FK(-4)/K(-4)*(GOS(-4)-.025*PIFT(-4)*K(-4)))/GDPZ+Z_NFIB</t>
  </si>
  <si>
    <t>I99</t>
  </si>
  <si>
    <t>Balance on Current Account</t>
  </si>
  <si>
    <t>CURB=TGSB+TRB+NFIB</t>
  </si>
  <si>
    <t>A40</t>
  </si>
  <si>
    <t>Net Foreign Assets</t>
  </si>
  <si>
    <t>FOASST=100*((AG-ZP)*E-PIFT*FK)/(GDPZ(-1)+GDPZ(-2)+GDPZ(-3)+GDPZ(-4))</t>
  </si>
  <si>
    <t>B24</t>
  </si>
  <si>
    <t>Consumer Price Index</t>
  </si>
  <si>
    <t>Price of Non-rent Consumption (Fixed Weights)</t>
  </si>
  <si>
    <t>GCON</t>
  </si>
  <si>
    <t>IH</t>
  </si>
  <si>
    <t>SCONR</t>
  </si>
  <si>
    <t>Z_EX</t>
  </si>
  <si>
    <t>IFT</t>
  </si>
  <si>
    <t>SIMC</t>
  </si>
  <si>
    <t>SMCCC</t>
  </si>
  <si>
    <t>SCC9007</t>
  </si>
  <si>
    <t>SMCCE</t>
  </si>
  <si>
    <t>SCE9007</t>
  </si>
  <si>
    <t>SMCCI</t>
  </si>
  <si>
    <t>SCI9007</t>
  </si>
  <si>
    <t>SMCCL</t>
  </si>
  <si>
    <t>SCL9007</t>
  </si>
  <si>
    <t>SMCCR</t>
  </si>
  <si>
    <t>SCR9007</t>
  </si>
  <si>
    <t>SYR</t>
  </si>
  <si>
    <t>SMCEC</t>
  </si>
  <si>
    <t>SMCEE</t>
  </si>
  <si>
    <t>SMCEI</t>
  </si>
  <si>
    <t>SMCEL</t>
  </si>
  <si>
    <t>SMCER</t>
  </si>
  <si>
    <t>SMCIC</t>
  </si>
  <si>
    <t>SMCIE</t>
  </si>
  <si>
    <t>SMCII</t>
  </si>
  <si>
    <t>SMCIL</t>
  </si>
  <si>
    <t>SMCIR</t>
  </si>
  <si>
    <t>SMCLC</t>
  </si>
  <si>
    <t>SMCLE</t>
  </si>
  <si>
    <t>SMCLI</t>
  </si>
  <si>
    <t>SMCLL</t>
  </si>
  <si>
    <t>SMCLR</t>
  </si>
  <si>
    <t>SMCRC</t>
  </si>
  <si>
    <t>SMCRE</t>
  </si>
  <si>
    <t>SMCRI</t>
  </si>
  <si>
    <t>SMCRL</t>
  </si>
  <si>
    <t>SMCRR</t>
  </si>
  <si>
    <t>EUS</t>
  </si>
  <si>
    <t>POL1</t>
  </si>
  <si>
    <t>AG</t>
  </si>
  <si>
    <t>E</t>
  </si>
  <si>
    <t>ZP</t>
  </si>
  <si>
    <t>POLCOT</t>
  </si>
  <si>
    <t>RGDPPD</t>
  </si>
  <si>
    <t>SPXI</t>
  </si>
  <si>
    <t>PIHM</t>
  </si>
  <si>
    <t>PIFTM</t>
  </si>
  <si>
    <t>CONZM</t>
  </si>
  <si>
    <t>II</t>
  </si>
  <si>
    <t>EX</t>
  </si>
  <si>
    <t>IM</t>
  </si>
  <si>
    <t>SCC9012</t>
  </si>
  <si>
    <t>SCE9013</t>
  </si>
  <si>
    <t>SCI9012</t>
  </si>
  <si>
    <t>SCL9012</t>
  </si>
  <si>
    <t>SCR9012</t>
  </si>
  <si>
    <t>SYC</t>
  </si>
  <si>
    <t>SYE</t>
  </si>
  <si>
    <t>SYI</t>
  </si>
  <si>
    <t>SYL</t>
  </si>
  <si>
    <t>ROWNO</t>
  </si>
  <si>
    <t>GDPZ</t>
  </si>
  <si>
    <t>C1800</t>
  </si>
  <si>
    <t>NTS</t>
  </si>
  <si>
    <t>NL</t>
  </si>
  <si>
    <t>EUSJA</t>
  </si>
  <si>
    <t>EIN</t>
  </si>
  <si>
    <t>EUSIN</t>
  </si>
  <si>
    <t>EMA</t>
  </si>
  <si>
    <t>EUSMA</t>
  </si>
  <si>
    <t>EEU</t>
  </si>
  <si>
    <t>EUSEU</t>
  </si>
  <si>
    <t>ECH</t>
  </si>
  <si>
    <t>EUSCH</t>
  </si>
  <si>
    <t>ETH</t>
  </si>
  <si>
    <t>EUSTH</t>
  </si>
  <si>
    <t>REER</t>
  </si>
  <si>
    <t>C1900</t>
  </si>
  <si>
    <t>POL1T</t>
  </si>
  <si>
    <t>PUBSSH</t>
  </si>
  <si>
    <t>PUASST</t>
  </si>
  <si>
    <t>TGSBQ</t>
  </si>
  <si>
    <t>TOT</t>
  </si>
  <si>
    <t>TGSB</t>
  </si>
  <si>
    <t>TRB</t>
  </si>
  <si>
    <t>NETINV</t>
  </si>
  <si>
    <t>RSF</t>
  </si>
  <si>
    <t>PREM1</t>
  </si>
  <si>
    <t>NFIB</t>
  </si>
  <si>
    <t>CURB</t>
  </si>
  <si>
    <t>FOASST</t>
  </si>
  <si>
    <t>PCPI</t>
  </si>
  <si>
    <t>C3800</t>
  </si>
  <si>
    <t>C3801</t>
  </si>
  <si>
    <t>EXP</t>
  </si>
  <si>
    <t>LPCON</t>
  </si>
  <si>
    <t>WTCON</t>
  </si>
  <si>
    <t>POP3</t>
  </si>
  <si>
    <t>POP4</t>
  </si>
  <si>
    <t>WBBT</t>
  </si>
  <si>
    <t>PEX</t>
  </si>
  <si>
    <t>PUBS</t>
  </si>
  <si>
    <t>EXZ</t>
  </si>
  <si>
    <t>IMZ</t>
  </si>
  <si>
    <t>TRFOPR</t>
  </si>
  <si>
    <t>TRPUFO</t>
  </si>
  <si>
    <t>SPCR</t>
  </si>
  <si>
    <t>FK</t>
  </si>
  <si>
    <t>K</t>
  </si>
  <si>
    <t>DUM2</t>
  </si>
  <si>
    <t>C3803</t>
  </si>
  <si>
    <t>DUM1</t>
  </si>
  <si>
    <t>C3802</t>
  </si>
  <si>
    <t>DUM3</t>
  </si>
  <si>
    <t>TV</t>
  </si>
  <si>
    <t>C3804</t>
  </si>
  <si>
    <t>Z_PCPI</t>
  </si>
  <si>
    <t>GOS</t>
  </si>
  <si>
    <t>RCIT</t>
  </si>
  <si>
    <t>Z_NFIB</t>
  </si>
  <si>
    <t>SCE9015</t>
  </si>
  <si>
    <t>SCI9015</t>
  </si>
  <si>
    <t>SCL9015</t>
  </si>
  <si>
    <t>SCR9015</t>
  </si>
  <si>
    <t>SISE</t>
  </si>
  <si>
    <t>SMBEC</t>
  </si>
  <si>
    <t>SCONI</t>
  </si>
  <si>
    <t>SCI9013</t>
  </si>
  <si>
    <t>SCONL</t>
  </si>
  <si>
    <t>SCL9013</t>
  </si>
  <si>
    <t>SMBRC</t>
  </si>
  <si>
    <t>SCC9015</t>
  </si>
  <si>
    <t>SCONC</t>
  </si>
  <si>
    <t>SISC</t>
  </si>
  <si>
    <t>SMBCC</t>
  </si>
  <si>
    <t>SISI</t>
  </si>
  <si>
    <t>SMBIC</t>
  </si>
  <si>
    <t>SISL</t>
  </si>
  <si>
    <t>SMBLC</t>
  </si>
  <si>
    <t>SCM9012</t>
  </si>
  <si>
    <t>SMBCE</t>
  </si>
  <si>
    <t>SMBEE</t>
  </si>
  <si>
    <t>SMBIE</t>
  </si>
  <si>
    <t>SMBLE</t>
  </si>
  <si>
    <t>SMBRE</t>
  </si>
  <si>
    <t>SMBRI</t>
  </si>
  <si>
    <t>SMBEI</t>
  </si>
  <si>
    <t>SMBLI</t>
  </si>
  <si>
    <t>SMBII</t>
  </si>
  <si>
    <t>SMBCI</t>
  </si>
  <si>
    <t>SMBEL</t>
  </si>
  <si>
    <t>SMBRL</t>
  </si>
  <si>
    <t>SMBCL</t>
  </si>
  <si>
    <t>SMBIL</t>
  </si>
  <si>
    <t>SMBLL</t>
  </si>
  <si>
    <t>SMBER</t>
  </si>
  <si>
    <t>SMBRR</t>
  </si>
  <si>
    <t>SMBCR</t>
  </si>
  <si>
    <t>SMBIR</t>
  </si>
  <si>
    <t>SMBLR</t>
  </si>
  <si>
    <t>C2700</t>
  </si>
  <si>
    <t>C2701</t>
  </si>
  <si>
    <t>C2800</t>
  </si>
  <si>
    <t>C2801</t>
  </si>
  <si>
    <t>C2900</t>
  </si>
  <si>
    <t>C2901</t>
  </si>
  <si>
    <t>TF</t>
  </si>
  <si>
    <t>C2702</t>
  </si>
  <si>
    <t>C2802</t>
  </si>
  <si>
    <t>C2902</t>
  </si>
  <si>
    <t>C2703</t>
  </si>
  <si>
    <t>C2803</t>
  </si>
  <si>
    <t>C2903</t>
  </si>
  <si>
    <t>C2704</t>
  </si>
  <si>
    <t>C2804</t>
  </si>
  <si>
    <t>C2904</t>
  </si>
  <si>
    <t>C2705</t>
  </si>
  <si>
    <t>C2805</t>
  </si>
  <si>
    <t>C2905</t>
  </si>
  <si>
    <t>C2706</t>
  </si>
  <si>
    <t>C2806</t>
  </si>
  <si>
    <t>C2906</t>
  </si>
  <si>
    <t>Z_PGCON</t>
  </si>
  <si>
    <t>Z_PIH</t>
  </si>
  <si>
    <t>Z_PIFT</t>
  </si>
  <si>
    <t>NF</t>
  </si>
  <si>
    <t>Z_NSUR</t>
  </si>
  <si>
    <t>C1801</t>
  </si>
  <si>
    <t>SCC9013</t>
  </si>
  <si>
    <t>Extract from MMS_EQNS</t>
  </si>
  <si>
    <t>Type</t>
  </si>
  <si>
    <t>Explanatory Terms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</si>
  <si>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</si>
  <si>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</si>
  <si>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</si>
  <si>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</si>
  <si>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</si>
  <si>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</si>
  <si>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</si>
  <si>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</si>
  <si>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</si>
  <si>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</si>
  <si>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</si>
  <si>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</si>
  <si>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</si>
  <si>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</si>
  <si>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</si>
  <si>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</si>
  <si>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</si>
  <si>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</si>
  <si>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</si>
  <si>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</si>
  <si>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</si>
  <si>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</si>
  <si>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C0300</t>
  </si>
  <si>
    <t>C0301</t>
  </si>
  <si>
    <t>C0302</t>
  </si>
  <si>
    <t>C0303</t>
  </si>
  <si>
    <t>C0304</t>
  </si>
  <si>
    <t>C0305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</si>
  <si>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</si>
  <si>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</si>
  <si>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</si>
  <si>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</si>
  <si>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</si>
  <si>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</si>
  <si>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</si>
  <si>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</si>
  <si>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</si>
  <si>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C0800</t>
  </si>
  <si>
    <t>C0801</t>
  </si>
  <si>
    <t>C0802</t>
  </si>
  <si>
    <t>C0803</t>
  </si>
  <si>
    <t>C0804</t>
  </si>
  <si>
    <t>C0805</t>
  </si>
  <si>
    <t>C0806</t>
  </si>
  <si>
    <t>C1600</t>
  </si>
  <si>
    <t>C1601</t>
  </si>
  <si>
    <t>C1602</t>
  </si>
  <si>
    <t>C3000</t>
  </si>
  <si>
    <t>C3001</t>
  </si>
  <si>
    <t>C3002</t>
  </si>
  <si>
    <t>C3003</t>
  </si>
  <si>
    <t>C3004</t>
  </si>
  <si>
    <t>C3005</t>
  </si>
  <si>
    <t>C3100</t>
  </si>
  <si>
    <t>C3101</t>
  </si>
  <si>
    <t>C3102</t>
  </si>
  <si>
    <t>C3103</t>
  </si>
  <si>
    <t>C3104</t>
  </si>
  <si>
    <t>C3105</t>
  </si>
  <si>
    <t>C39MA</t>
  </si>
  <si>
    <t>C39JU</t>
  </si>
  <si>
    <t>C39SE</t>
  </si>
  <si>
    <t>C39DE</t>
  </si>
  <si>
    <t>C4800</t>
  </si>
  <si>
    <t>C48CH</t>
  </si>
  <si>
    <t>C48EU</t>
  </si>
  <si>
    <t>C48IN</t>
  </si>
  <si>
    <t>C48JA</t>
  </si>
  <si>
    <t>C48MA</t>
  </si>
  <si>
    <t>C48SC</t>
  </si>
  <si>
    <t>C48TH</t>
  </si>
  <si>
    <t>C58NO</t>
  </si>
  <si>
    <t>C58RE</t>
  </si>
  <si>
    <t>C6000</t>
  </si>
  <si>
    <t>C6100</t>
  </si>
  <si>
    <t>SCC9002</t>
  </si>
  <si>
    <t>SCC9003</t>
  </si>
  <si>
    <t>SCC9004</t>
  </si>
  <si>
    <t>SCC9005</t>
  </si>
  <si>
    <t>SCC9020</t>
  </si>
  <si>
    <t>SCC9021</t>
  </si>
  <si>
    <t>SCC9022</t>
  </si>
  <si>
    <t>SCC9030</t>
  </si>
  <si>
    <t>SCE9020</t>
  </si>
  <si>
    <t>SCE9031</t>
  </si>
  <si>
    <t>SCI9002</t>
  </si>
  <si>
    <t>SCI9003</t>
  </si>
  <si>
    <t>SCI9004</t>
  </si>
  <si>
    <t>SCI9005</t>
  </si>
  <si>
    <t>SCI9020</t>
  </si>
  <si>
    <t>SCI9021</t>
  </si>
  <si>
    <t>SCI9022</t>
  </si>
  <si>
    <t>SCI9030</t>
  </si>
  <si>
    <t>SCI9031</t>
  </si>
  <si>
    <t>SCI9032</t>
  </si>
  <si>
    <t>SCL9002</t>
  </si>
  <si>
    <t>SCL9003</t>
  </si>
  <si>
    <t>SCL9004</t>
  </si>
  <si>
    <t>SCL9005</t>
  </si>
  <si>
    <t>SCL9020</t>
  </si>
  <si>
    <t>SCL9021</t>
  </si>
  <si>
    <t>SCL9022</t>
  </si>
  <si>
    <t>SCL9030</t>
  </si>
  <si>
    <t>SCL9031</t>
  </si>
  <si>
    <t>C390MA</t>
  </si>
  <si>
    <t>C390JU</t>
  </si>
  <si>
    <t>C390SE</t>
  </si>
  <si>
    <t>C390DE</t>
  </si>
  <si>
    <t>SCC9920</t>
  </si>
  <si>
    <t>SCE9920</t>
  </si>
  <si>
    <t>SCI9920</t>
  </si>
  <si>
    <t>SCL9920</t>
  </si>
  <si>
    <t>C8009</t>
  </si>
  <si>
    <t>SCC5600</t>
  </si>
  <si>
    <t>SCC5601</t>
  </si>
  <si>
    <t>SCC5602</t>
  </si>
  <si>
    <t>SCC5603</t>
  </si>
  <si>
    <t>SCC5604</t>
  </si>
  <si>
    <t>SCC5605</t>
  </si>
  <si>
    <t>SCC5606</t>
  </si>
  <si>
    <t>SCC5607</t>
  </si>
  <si>
    <t>SCC5700</t>
  </si>
  <si>
    <t>SCC5701</t>
  </si>
  <si>
    <t>SCC5702</t>
  </si>
  <si>
    <t>SCC5703</t>
  </si>
  <si>
    <t>SCC5704</t>
  </si>
  <si>
    <t>SCC5705</t>
  </si>
  <si>
    <t>SCC5706</t>
  </si>
  <si>
    <t>SCC5707</t>
  </si>
  <si>
    <t>SCC5708</t>
  </si>
  <si>
    <t>SCC5709</t>
  </si>
  <si>
    <t>SCC5710</t>
  </si>
  <si>
    <t>SCC5711</t>
  </si>
  <si>
    <t>SCC5800</t>
  </si>
  <si>
    <t>SCC5801</t>
  </si>
  <si>
    <t>SCC5802</t>
  </si>
  <si>
    <t>SCC5803</t>
  </si>
  <si>
    <t>SCC5804</t>
  </si>
  <si>
    <t>SCC5805</t>
  </si>
  <si>
    <t>SCC5806</t>
  </si>
  <si>
    <t>SCC5900</t>
  </si>
  <si>
    <t>SCC5901</t>
  </si>
  <si>
    <t>SCC5902</t>
  </si>
  <si>
    <t>SCC5903</t>
  </si>
  <si>
    <t>SCC5904</t>
  </si>
  <si>
    <t>SCC5905</t>
  </si>
  <si>
    <t>SCC5906</t>
  </si>
  <si>
    <t>SCC6000</t>
  </si>
  <si>
    <t>SCC6001</t>
  </si>
  <si>
    <t>SCC6002</t>
  </si>
  <si>
    <t>SCC6003</t>
  </si>
  <si>
    <t>SCC6004</t>
  </si>
  <si>
    <t>SCC6005</t>
  </si>
  <si>
    <t>SCC6006</t>
  </si>
  <si>
    <t>SCE5600</t>
  </si>
  <si>
    <t>SCE5601</t>
  </si>
  <si>
    <t>SCE5602</t>
  </si>
  <si>
    <t>SCE5603</t>
  </si>
  <si>
    <t>SCE5604</t>
  </si>
  <si>
    <t>SCE5605</t>
  </si>
  <si>
    <t>SCE5606</t>
  </si>
  <si>
    <t>SCE5607</t>
  </si>
  <si>
    <t>SCE5900</t>
  </si>
  <si>
    <t>SCE5901</t>
  </si>
  <si>
    <t>SCE5902</t>
  </si>
  <si>
    <t>SCE5903</t>
  </si>
  <si>
    <t>SCE5904</t>
  </si>
  <si>
    <t>SCE5905</t>
  </si>
  <si>
    <t>SCE5906</t>
  </si>
  <si>
    <t>SCE6000</t>
  </si>
  <si>
    <t>SCE6001</t>
  </si>
  <si>
    <t>SCE6002</t>
  </si>
  <si>
    <t>SCE6003</t>
  </si>
  <si>
    <t>SCE6004</t>
  </si>
  <si>
    <t>SCE6005</t>
  </si>
  <si>
    <t>SCE6006</t>
  </si>
  <si>
    <t>SCI5600</t>
  </si>
  <si>
    <t>SCI5601</t>
  </si>
  <si>
    <t>SCI5602</t>
  </si>
  <si>
    <t>SCI5603</t>
  </si>
  <si>
    <t>SCI5604</t>
  </si>
  <si>
    <t>SCI5605</t>
  </si>
  <si>
    <t>SCI5606</t>
  </si>
  <si>
    <t>SCI5607</t>
  </si>
  <si>
    <t>SCI5700</t>
  </si>
  <si>
    <t>SCI5701</t>
  </si>
  <si>
    <t>SCI5702</t>
  </si>
  <si>
    <t>SCI5703</t>
  </si>
  <si>
    <t>SCI5704</t>
  </si>
  <si>
    <t>SCI5705</t>
  </si>
  <si>
    <t>SCI5800</t>
  </si>
  <si>
    <t>SCI5801</t>
  </si>
  <si>
    <t>SCI5802</t>
  </si>
  <si>
    <t>SCI5803</t>
  </si>
  <si>
    <t>SCI5804</t>
  </si>
  <si>
    <t>SCI5805</t>
  </si>
  <si>
    <t>SCI5900</t>
  </si>
  <si>
    <t>SCI5901</t>
  </si>
  <si>
    <t>SCI5902</t>
  </si>
  <si>
    <t>SCI5903</t>
  </si>
  <si>
    <t>SCI5904</t>
  </si>
  <si>
    <t>SCI5905</t>
  </si>
  <si>
    <t>SCI5906</t>
  </si>
  <si>
    <t>SCI6000</t>
  </si>
  <si>
    <t>SCI6001</t>
  </si>
  <si>
    <t>SCI6002</t>
  </si>
  <si>
    <t>SCI6003</t>
  </si>
  <si>
    <t>SCI6004</t>
  </si>
  <si>
    <t>SCI6005</t>
  </si>
  <si>
    <t>SCI6006</t>
  </si>
  <si>
    <t>SCL5600</t>
  </si>
  <si>
    <t>SCL5601</t>
  </si>
  <si>
    <t>SCL5602</t>
  </si>
  <si>
    <t>SCL5603</t>
  </si>
  <si>
    <t>SCL5604</t>
  </si>
  <si>
    <t>SCL5605</t>
  </si>
  <si>
    <t>SCL5606</t>
  </si>
  <si>
    <t>SCL5607</t>
  </si>
  <si>
    <t>SCL5700</t>
  </si>
  <si>
    <t>SCL5701</t>
  </si>
  <si>
    <t>SCL5702</t>
  </si>
  <si>
    <t>SCL5703</t>
  </si>
  <si>
    <t>SCL5704</t>
  </si>
  <si>
    <t>SCL5705</t>
  </si>
  <si>
    <t>SCL5800</t>
  </si>
  <si>
    <t>SCL5801</t>
  </si>
  <si>
    <t>SCL5802</t>
  </si>
  <si>
    <t>SCL5803</t>
  </si>
  <si>
    <t>SCL5804</t>
  </si>
  <si>
    <t>SCL5805</t>
  </si>
  <si>
    <t>SCL5900</t>
  </si>
  <si>
    <t>SCL5901</t>
  </si>
  <si>
    <t>SCL5902</t>
  </si>
  <si>
    <t>SCL5903</t>
  </si>
  <si>
    <t>SCL5904</t>
  </si>
  <si>
    <t>SCL5905</t>
  </si>
  <si>
    <t>SCL5906</t>
  </si>
  <si>
    <t>SCL6000</t>
  </si>
  <si>
    <t>SCL6001</t>
  </si>
  <si>
    <t>SCL6002</t>
  </si>
  <si>
    <t>SCL6003</t>
  </si>
  <si>
    <t>SCL6004</t>
  </si>
  <si>
    <t>SCL6005</t>
  </si>
  <si>
    <t>SCL6006</t>
  </si>
  <si>
    <t>SCR6000</t>
  </si>
  <si>
    <t>SCR6001</t>
  </si>
  <si>
    <t>SCR6002</t>
  </si>
  <si>
    <t>SCR6003</t>
  </si>
  <si>
    <t>SCR6004</t>
  </si>
  <si>
    <t>SCR6005</t>
  </si>
  <si>
    <t>C8005</t>
  </si>
  <si>
    <t>C8010</t>
  </si>
  <si>
    <t>Parameter</t>
  </si>
  <si>
    <t>Acronym</t>
  </si>
  <si>
    <t>SZ_IFC</t>
  </si>
  <si>
    <t>SZ_IH</t>
  </si>
  <si>
    <t>#</t>
  </si>
  <si>
    <t>Code</t>
  </si>
  <si>
    <t>Units</t>
  </si>
  <si>
    <t>BOPCAP</t>
  </si>
  <si>
    <t>NET CAPITAL TRANSFERS FROM ABROAD</t>
  </si>
  <si>
    <t>$m</t>
  </si>
  <si>
    <t>DUMMY - SEASONAL - MARCH QTR</t>
  </si>
  <si>
    <t>0/1 dummy</t>
  </si>
  <si>
    <t>DUMMY - SEASONAL - JUNE QTR</t>
  </si>
  <si>
    <t>DUMMY - SEASONAL - SEPT QTR</t>
  </si>
  <si>
    <t>DUM061</t>
  </si>
  <si>
    <t>DUMMY - UP TO 2006Q1</t>
  </si>
  <si>
    <t>DUM894</t>
  </si>
  <si>
    <t>DUMMY - UP TO 1989Q4</t>
  </si>
  <si>
    <t>ETWIT</t>
  </si>
  <si>
    <t>EXCHANGE RATE - TWI - BEG. - TARGET PATH</t>
  </si>
  <si>
    <t>Feb73=100</t>
  </si>
  <si>
    <t>EXCHANGE RATE - US$ PER CHINA YUAN - BEG.</t>
  </si>
  <si>
    <t>US$/yuan</t>
  </si>
  <si>
    <t>EXCHANGE RATE - US$ PER EURO - BEG.</t>
  </si>
  <si>
    <t>US$/euro</t>
  </si>
  <si>
    <t>EXCHANGE RATE - US$ PER INDONESIAN RUPIAH - BEG.</t>
  </si>
  <si>
    <t>US$/rup</t>
  </si>
  <si>
    <t>EXCHANGE RATE - US$ PER JAPANESE YEN - BEG.</t>
  </si>
  <si>
    <t>US$/¥</t>
  </si>
  <si>
    <t>EXCHANGE RATE - US$ PER MALAYSIAN RINGGIT - BEG.</t>
  </si>
  <si>
    <t>US$/rggt</t>
  </si>
  <si>
    <t>EXCHANGE RATE - US$ PER THAILAND BAHT - BEG.</t>
  </si>
  <si>
    <t>US$/baht</t>
  </si>
  <si>
    <t>GOVERNMENT CONSUMPTION</t>
  </si>
  <si>
    <t>2010$m</t>
  </si>
  <si>
    <t>GDPF</t>
  </si>
  <si>
    <t>FOREIGN REAL GDP - NODX WEIGHTS</t>
  </si>
  <si>
    <t>1985=100</t>
  </si>
  <si>
    <t>GIF</t>
  </si>
  <si>
    <t>PUBLIC NON-RESIDENTIAL INVESTMENT</t>
  </si>
  <si>
    <t>PEXF</t>
  </si>
  <si>
    <t>PRICE - EXPORTS - FOREIGN CURRENCY</t>
  </si>
  <si>
    <t>2010=1</t>
  </si>
  <si>
    <t>PIMF</t>
  </si>
  <si>
    <t>PRICE - IMPORTS - FOREIGN CURRENCY</t>
  </si>
  <si>
    <t>POL11</t>
  </si>
  <si>
    <t>SPECIAL TRANSFERS - GOV'T TO PRIVATE - PROP. OF GDP</t>
  </si>
  <si>
    <t>prop. gdp</t>
  </si>
  <si>
    <t>POL12</t>
  </si>
  <si>
    <t>TRANSFERS FROM GOV'T TO ABROAD - PROP. OF GDP</t>
  </si>
  <si>
    <t>POL14</t>
  </si>
  <si>
    <t>TRANSFERS TO PRIVATE FROM ABROAD - PROP. OF FWI</t>
  </si>
  <si>
    <t>POL15</t>
  </si>
  <si>
    <t>GOV'T OTHER NON-TAX REVENUE - PROP. OF GDP</t>
  </si>
  <si>
    <t>POL16</t>
  </si>
  <si>
    <t>NET LENDING - PROP. OF GDP</t>
  </si>
  <si>
    <t>POL17</t>
  </si>
  <si>
    <t>NET CAPITAL RECEIPTS - PROP. OF GDP</t>
  </si>
  <si>
    <t>POL1X</t>
  </si>
  <si>
    <t>RATE OF TAX - LABOUR INCOME - SHIFTER</t>
  </si>
  <si>
    <t>prop.</t>
  </si>
  <si>
    <t>POL3</t>
  </si>
  <si>
    <t>RESIDUAL GOV'T REVENUE - PROP. OF GDP</t>
  </si>
  <si>
    <t>POLCD</t>
  </si>
  <si>
    <t>RATE OF CUSTOMS DUTY - MANUFACTURING IMPORTS</t>
  </si>
  <si>
    <t>RATE OF TAX - CORPORATE</t>
  </si>
  <si>
    <t>POLCT</t>
  </si>
  <si>
    <t>RATE OF TAX - COMMODITIES - SHIFT FACTOR</t>
  </si>
  <si>
    <t>POLFWLC</t>
  </si>
  <si>
    <t>RATE OF FOREIGN WORKER LEVY - PROP. OF WAGES - MFG</t>
  </si>
  <si>
    <t>POLFWLE</t>
  </si>
  <si>
    <t>RATE OF FOREIGN WORKER LEVY - PROP. OF WAGES - CTN</t>
  </si>
  <si>
    <t>POLFWLI</t>
  </si>
  <si>
    <t>RATE OF FOREIGN WORKER LEVY - PROP. OF WAGES - OTH</t>
  </si>
  <si>
    <t>POLFWLL</t>
  </si>
  <si>
    <t>RATE OF FOREIGN WORKER LEVY - PROP. OF WAGES – F&amp;B</t>
  </si>
  <si>
    <t>POLGST</t>
  </si>
  <si>
    <t>RATE OF TAX - GST</t>
  </si>
  <si>
    <t>POLOIT</t>
  </si>
  <si>
    <t>RATE OF TAX - PRODUCTION - SHIFT FACTOR</t>
  </si>
  <si>
    <t>RESIDENT POPULATION - AGED 15-64</t>
  </si>
  <si>
    <t>000 pers.</t>
  </si>
  <si>
    <t>RESIDENT POPULATION - AGED 65 AND OVER</t>
  </si>
  <si>
    <t>GOVT INVESTMENT DIVIDENDS PREMIUM</t>
  </si>
  <si>
    <t>% p.a.</t>
  </si>
  <si>
    <t>PREM2</t>
  </si>
  <si>
    <t>GOVT INVESTMENT RE-VALUATION PREMIUM</t>
  </si>
  <si>
    <t>PRT</t>
  </si>
  <si>
    <t>UNDERLYING PARTICIPATION RATE, RESIDENT - PER CENT</t>
  </si>
  <si>
    <t>per cent</t>
  </si>
  <si>
    <t>RATARF</t>
  </si>
  <si>
    <t>SHARE - ARF / (ARF + COE)</t>
  </si>
  <si>
    <t>RBB</t>
  </si>
  <si>
    <t>RATIO - BOOK-TO-BILL</t>
  </si>
  <si>
    <t>RATIO - COMPANY TAX COVERAGE - PROP.</t>
  </si>
  <si>
    <t>RCPF</t>
  </si>
  <si>
    <t>RATE OF CONTRIBUTION - EMPLOYER CPF - PROP.</t>
  </si>
  <si>
    <t>RFIF</t>
  </si>
  <si>
    <t>RATIO - FOREIGN TO TOTAL BUSINESS INVESTMENT</t>
  </si>
  <si>
    <t>RATIO - GST TO BASE - 2010 PRICES</t>
  </si>
  <si>
    <t>RGEC</t>
  </si>
  <si>
    <t>RATIO - GOVT OPEX TO GCONZ+TRPUFO</t>
  </si>
  <si>
    <t>RGEK</t>
  </si>
  <si>
    <t>RATIO - GOVT DEVEL. EXP TO GFIZ</t>
  </si>
  <si>
    <t>RIMREZ</t>
  </si>
  <si>
    <t>RATIO - ENTREPOT TO TOTAL IMPORTS</t>
  </si>
  <si>
    <t>RINTSB</t>
  </si>
  <si>
    <t>RATIO - INTSB/GDPZ</t>
  </si>
  <si>
    <t>RATIO - OWNER-OCUPATION RATE (ADJUSTED)</t>
  </si>
  <si>
    <t>RPUBS</t>
  </si>
  <si>
    <t>RATIO - PUBLIC SECTOR SURPLUS TO GDP</t>
  </si>
  <si>
    <t>RSCH</t>
  </si>
  <si>
    <t>INTEREST RATE - SAME AS US - BEG.</t>
  </si>
  <si>
    <t>RSEU</t>
  </si>
  <si>
    <t>INTEREST RATE - 3-MONTH INTERBANK - EURO - BEG.</t>
  </si>
  <si>
    <t>RSIN</t>
  </si>
  <si>
    <t>INTEREST RATE - 1-90 CALL - INDONESIA - BEG.</t>
  </si>
  <si>
    <t>RSJA</t>
  </si>
  <si>
    <t>INTEREST RATE - OVERNIGHT CALL - JAPAN - BEG.</t>
  </si>
  <si>
    <t>RSMA</t>
  </si>
  <si>
    <t>INTEREST RATE - 3-MONTH I/BANK - MALAYSIA - BEG.</t>
  </si>
  <si>
    <t>RSTH</t>
  </si>
  <si>
    <t>INTEREST RATE - BANK THAILAND CALL - INDONESIA - BEG.</t>
  </si>
  <si>
    <t>RSUS</t>
  </si>
  <si>
    <t>INTEREST RATE - 3-MONTH INTERBANK - US - BEG.</t>
  </si>
  <si>
    <t>RSISE</t>
  </si>
  <si>
    <t>RATIO - CONSTRUCTION TO TOTAL FIXED INVESTMENT</t>
  </si>
  <si>
    <t>RTAXASS</t>
  </si>
  <si>
    <t>SHARE - ASSETS TAX / OTHER INDIRECT TAXES</t>
  </si>
  <si>
    <t>RTAXITS</t>
  </si>
  <si>
    <t>RATIO - TAXITS/GDPZ</t>
  </si>
  <si>
    <t>RTAXCA</t>
  </si>
  <si>
    <t>SHARE - COE+ARF / OTHER PRODUCT TAXES</t>
  </si>
  <si>
    <t>ALC</t>
  </si>
  <si>
    <t>LOCAL LABOUR EFFICIENCY INDEX - MFG</t>
  </si>
  <si>
    <t>index</t>
  </si>
  <si>
    <t>ALE</t>
  </si>
  <si>
    <t>LOCAL LABOUR EFFICIENCY INDEX - CTN</t>
  </si>
  <si>
    <t>ALI</t>
  </si>
  <si>
    <t>LOCAL LABOUR EFFICIENCY INDEX - OTHER</t>
  </si>
  <si>
    <t>ALL</t>
  </si>
  <si>
    <t>LOCAL LABOUR EFFICIENCY INDEX - F&amp;B</t>
  </si>
  <si>
    <t>AFC</t>
  </si>
  <si>
    <t>FOREIGN LABOUR EFFICIENCY INDEX - MFG</t>
  </si>
  <si>
    <t>AFE</t>
  </si>
  <si>
    <t>FOREIGN LABOUR EFFICIENCY INDEX - CTN</t>
  </si>
  <si>
    <t>AFI</t>
  </si>
  <si>
    <t>FOREIGN LABOUR EFFICIENCY INDEX - OTHER</t>
  </si>
  <si>
    <t>AFL</t>
  </si>
  <si>
    <t>FOREIGN LABOUR EFFICIENCY INDEX - F&amp;B</t>
  </si>
  <si>
    <t>SAA0C</t>
  </si>
  <si>
    <t>LABOUR EFFICIENCY INDEX - MFG</t>
  </si>
  <si>
    <t>SAA0E</t>
  </si>
  <si>
    <t>LABOUR EFFICIENCY INDEX - CTN</t>
  </si>
  <si>
    <t>SAA0I</t>
  </si>
  <si>
    <t>LABOUR EFFICIENCY INDEX - OTHER</t>
  </si>
  <si>
    <t>SAA0L</t>
  </si>
  <si>
    <t>LABOUR EFFICIENCY INDEX - F&amp;B</t>
  </si>
  <si>
    <t>SAA1C</t>
  </si>
  <si>
    <t>CAPITAL EFFICIENCY INDEX - MFG</t>
  </si>
  <si>
    <t>SAA1E</t>
  </si>
  <si>
    <t>CAPITAL EFFICIENCY INDEX - CTN</t>
  </si>
  <si>
    <t>SAA1I</t>
  </si>
  <si>
    <t>CAPITAL EFFICIENCY INDEX - OTHER</t>
  </si>
  <si>
    <t>SAA1L</t>
  </si>
  <si>
    <t>CAPITAL EFFICIENCY INDEX - F&amp;B</t>
  </si>
  <si>
    <t>SAA1R</t>
  </si>
  <si>
    <t>CAPITAL EFFICIENCY INDEX - HOUSING</t>
  </si>
  <si>
    <t>SD</t>
  </si>
  <si>
    <t>STATISTICAL DISCREPANCY</t>
  </si>
  <si>
    <t>FWFNTC</t>
  </si>
  <si>
    <t>FOREIGN WAGE - FOREIGN CURRENCY - MFG</t>
  </si>
  <si>
    <t>$F ‘000</t>
  </si>
  <si>
    <t>FWFNTE</t>
  </si>
  <si>
    <t>FOREIGN WAGE - FOREIGN CURRENCY - CTN</t>
  </si>
  <si>
    <t>FWFNTI</t>
  </si>
  <si>
    <t>FOREIGN WAGE - FOREIGN CURRENCY - OTHER</t>
  </si>
  <si>
    <t>FWFNTL</t>
  </si>
  <si>
    <t>FOREIGN WAGE - FOREIGN CURRENCY - F&amp;B</t>
  </si>
  <si>
    <t>SZ_EXC</t>
  </si>
  <si>
    <t>RESIDUAL - EXPORTS - MFG</t>
  </si>
  <si>
    <t>SZ_EXI</t>
  </si>
  <si>
    <t>RESIDUAL - EXPORTS - OTHER</t>
  </si>
  <si>
    <t>SZ_EXL</t>
  </si>
  <si>
    <t>RESIDUAL - EXPORTS - F&amp;B</t>
  </si>
  <si>
    <t>RESIDUAL - FIXED INVESTMENT - MFG</t>
  </si>
  <si>
    <t>prop. SKC</t>
  </si>
  <si>
    <t>SZ_IFE</t>
  </si>
  <si>
    <t>RESIDUAL - FIXED INVESTMENT - CTN</t>
  </si>
  <si>
    <t>prop. SKE</t>
  </si>
  <si>
    <t>SZ_IFI</t>
  </si>
  <si>
    <t>RESIDUAL - FIXED INVESTMENT - OTHER</t>
  </si>
  <si>
    <t>prop. SKI</t>
  </si>
  <si>
    <t>SZ_IFL</t>
  </si>
  <si>
    <t>RESIDUAL - FIXED INVESTMENT - F&amp;B</t>
  </si>
  <si>
    <t>prop. SKL</t>
  </si>
  <si>
    <t>RESIDUAL - RESIDENTIAL INVESTMENT</t>
  </si>
  <si>
    <t>prop. KH</t>
  </si>
  <si>
    <t>SZ_IMC</t>
  </si>
  <si>
    <t>RESIDUAL - IMPORTS - MFG</t>
  </si>
  <si>
    <t>SZ_IMI</t>
  </si>
  <si>
    <t>RESIDUAL - IMPORTS - OTHER</t>
  </si>
  <si>
    <t>SZ_IML</t>
  </si>
  <si>
    <t>RESIDUAL - IMPORTS - F&amp;B</t>
  </si>
  <si>
    <t>SZ_PXC</t>
  </si>
  <si>
    <t>RESIDUAL - PRICE OF LOCAL SALES - MFG</t>
  </si>
  <si>
    <t>SZ_PXE</t>
  </si>
  <si>
    <t>RESIDUAL - PRICE OF LOCAL SALES - CTN</t>
  </si>
  <si>
    <t>SZ_PXI</t>
  </si>
  <si>
    <t>RESIDUAL - PRICE OF LOCAL SALES - OTHER</t>
  </si>
  <si>
    <t>SZ_PXL</t>
  </si>
  <si>
    <t>RESIDUAL - PRICE OF LOCAL SALES - F&amp;B</t>
  </si>
  <si>
    <t>TIME TREND - FIXED IN FORECAST</t>
  </si>
  <si>
    <t>2010=0</t>
  </si>
  <si>
    <t>TRCAP</t>
  </si>
  <si>
    <t>CAPITAL TRANSFERS FROM CRA AND DFA</t>
  </si>
  <si>
    <t>TIME TREND - EXTENDED IN FORECAST</t>
  </si>
  <si>
    <t>WTITC</t>
  </si>
  <si>
    <t>WEIGHT ON CONTEMPORANEOUS CORPORATE TAX</t>
  </si>
  <si>
    <t>WTITP</t>
  </si>
  <si>
    <t>WEIGHT ON CONTEMPORANEOUS PERSONAL TAX</t>
  </si>
  <si>
    <t>ZRER</t>
  </si>
  <si>
    <t>RESIDUAL - ER</t>
  </si>
  <si>
    <t>ZRINFE</t>
  </si>
  <si>
    <t>RESIDUAL - INFE</t>
  </si>
  <si>
    <t>ZRRL</t>
  </si>
  <si>
    <t>RESIDUAL - RL</t>
  </si>
  <si>
    <t>Z_CA</t>
  </si>
  <si>
    <t>RESIDUAL - ARF+COE: CASH-ACCRUAL</t>
  </si>
  <si>
    <t>Z_CON</t>
  </si>
  <si>
    <t>RESIDUAL - PRIVATE CONSUMPTION</t>
  </si>
  <si>
    <t>Z_ETWI</t>
  </si>
  <si>
    <t>RESIDUAL - TWI EXCHANGE RATE</t>
  </si>
  <si>
    <t>Z_EUS</t>
  </si>
  <si>
    <t>RESIDUAL - US DOLLAR EXCHANGE RATE</t>
  </si>
  <si>
    <t>Z_EXNOD</t>
  </si>
  <si>
    <t>RESIDUAL - EXPORTS - NON-OIL DOMESTIC</t>
  </si>
  <si>
    <t>Z_EXNODZ</t>
  </si>
  <si>
    <t>RESIDUAL - EXPORTS - NOMINAL - NON-OIL DOMESTIC</t>
  </si>
  <si>
    <t>Z_GDP</t>
  </si>
  <si>
    <t>RESIDUAL - GDP</t>
  </si>
  <si>
    <t>Z_II</t>
  </si>
  <si>
    <t>RESIDUAL - INVENTORY INVESTMENT</t>
  </si>
  <si>
    <t>prop. SEXC</t>
  </si>
  <si>
    <t>Z_ITLS</t>
  </si>
  <si>
    <t>RESIDUAL - ITLS_mof-ITLS_nac</t>
  </si>
  <si>
    <t>RESIDUAL - NET FOREIGN INCOME BALANCE - % OF GDP</t>
  </si>
  <si>
    <t>% of gdp</t>
  </si>
  <si>
    <t>RESIDUAL - EMPLOYMENT - SURVEY</t>
  </si>
  <si>
    <t>Z_NTS</t>
  </si>
  <si>
    <t>RESIDUAL - LABOUR FORCE - LOCAL</t>
  </si>
  <si>
    <t>RESIDUAL - CPI</t>
  </si>
  <si>
    <t>RESIDUAL - PRICE - GOVERNMENT CONSUMPTION</t>
  </si>
  <si>
    <t>prop. FDZ</t>
  </si>
  <si>
    <t>RESIDUAL - PRICE - NON-RESIDENTIAL INVESTMENT</t>
  </si>
  <si>
    <t>RESIDUAL - PRICE - RESIDENTIAL INVESTMENT</t>
  </si>
  <si>
    <t>Z_SPCR</t>
  </si>
  <si>
    <t>RESIDUAL - PRICE - HOUSING RENT</t>
  </si>
  <si>
    <t>Exogenous Variable</t>
  </si>
  <si>
    <t>AA0SGR</t>
  </si>
  <si>
    <t>LABOUR EFFICIENCY - WEIGHTED GROWTH RATE</t>
  </si>
  <si>
    <t>prop. p.q.</t>
  </si>
  <si>
    <t>AA0SLGR</t>
  </si>
  <si>
    <t>LOCAL LABOUR EFFICIENCY - WEIGHTED GROWTH RATE</t>
  </si>
  <si>
    <t>ASSETS - PUBLIC - FOREIGN CURRENCY - BEG.</t>
  </si>
  <si>
    <t>for$m</t>
  </si>
  <si>
    <t>COND</t>
  </si>
  <si>
    <t>PRIVATE CONSUMPTION - EQUILIBRIUM</t>
  </si>
  <si>
    <t>CONOZ</t>
  </si>
  <si>
    <t>PRIVATE CONSUMPTION - NON-HOUSING - NOMINAL</t>
  </si>
  <si>
    <t>PRIVATE CONSUMPTION</t>
  </si>
  <si>
    <t>PRIVATE CONSUMPTION - NOMINAL</t>
  </si>
  <si>
    <t>PRIVATE CONSUMPTION - NOMINAL - MODEL BASIS</t>
  </si>
  <si>
    <t>CURRENT A/C BALANCE - % OF GDP</t>
  </si>
  <si>
    <t>DOS</t>
  </si>
  <si>
    <t>PRIVATE CAPITAL INFLOW</t>
  </si>
  <si>
    <t>EXCHANGE RATE - S$ PER FOREIGN CURRENCY - BEG.</t>
  </si>
  <si>
    <t>EXCHANGE RATE - S$ PER CHINA YUAN - BEG.</t>
  </si>
  <si>
    <t>S$/yuan</t>
  </si>
  <si>
    <t>EXCHANGE RATE - S$ PER EURO - BEG.</t>
  </si>
  <si>
    <t>S$/euro</t>
  </si>
  <si>
    <t>EXCHANGE RATE - S$ PER INDONESIAN RUPIAH - BEG.</t>
  </si>
  <si>
    <t>S$/rup</t>
  </si>
  <si>
    <t>EXCHANGE RATE - S$ PER JAPANESE YEN - BEG.</t>
  </si>
  <si>
    <t>S$/¥</t>
  </si>
  <si>
    <t>EXCHANGE RATE - S$ PER MALAYSIAN RINGGIT - BEG.</t>
  </si>
  <si>
    <t>S$/rggt</t>
  </si>
  <si>
    <t>ER</t>
  </si>
  <si>
    <t>EXCHANGE RATE - 100 x LOG(E) - BEG.</t>
  </si>
  <si>
    <t>EXCHANGE RATE - S$ PER THAILAND BAHT - BEG.</t>
  </si>
  <si>
    <t>S$/baht</t>
  </si>
  <si>
    <t>ETWI</t>
  </si>
  <si>
    <t>EXCHANGE RATE - TRADE-WEIGHTED INDEX - BEG.</t>
  </si>
  <si>
    <t>EXCHANGE RATE - S$ PER US DOLLAR - BEG.</t>
  </si>
  <si>
    <t>S$/US$</t>
  </si>
  <si>
    <t>EXPORTS</t>
  </si>
  <si>
    <t>EXPORTS - NOMINAL</t>
  </si>
  <si>
    <t>EXNOD</t>
  </si>
  <si>
    <t>EXPORTS - NON-OIL DOMESTIC</t>
  </si>
  <si>
    <t>2012$m</t>
  </si>
  <si>
    <t>EXNODZ</t>
  </si>
  <si>
    <t>EXPORTS - NOMINAL - NON-OIL DOMESTIC</t>
  </si>
  <si>
    <t>FINAL DEMAND</t>
  </si>
  <si>
    <t>FINAL DEMAND - NOMINAL</t>
  </si>
  <si>
    <t>FIF</t>
  </si>
  <si>
    <t>PRIVATE CAPITAL INFLOW - REAL</t>
  </si>
  <si>
    <t>FOREIGN-OWNED CAPITAL - BEG.</t>
  </si>
  <si>
    <t>NET FOREIGN ASSETS - % OF GDP</t>
  </si>
  <si>
    <t>GOVERNMENT CONSUMPTION - NOMINAL</t>
  </si>
  <si>
    <t>GCSH</t>
  </si>
  <si>
    <t>GOVERNMENT CONSUMPTION - % OF GDP</t>
  </si>
  <si>
    <t>GDP - EXPENDITURE-BASED ESTIMATE</t>
  </si>
  <si>
    <t>GROSS DOMESTIC PRODUCT</t>
  </si>
  <si>
    <t>GDP - MFG</t>
  </si>
  <si>
    <t>GDP - PRODUCT TAXES</t>
  </si>
  <si>
    <t>GDP - CTN</t>
  </si>
  <si>
    <t>GDP - OTHER</t>
  </si>
  <si>
    <t>GDP - F&amp;B - EXCL. GDPPR</t>
  </si>
  <si>
    <t>GDP - HOUSING - OWNER-OCCUPIED</t>
  </si>
  <si>
    <t>GDP - NOMINAL</t>
  </si>
  <si>
    <t>GEC</t>
  </si>
  <si>
    <t>GOVERNMENT OPERATING EXPENDITURE</t>
  </si>
  <si>
    <t>GEK</t>
  </si>
  <si>
    <t>GOVERNMENT DEVELOPMENT EXPENDITURE</t>
  </si>
  <si>
    <t>GIFZ</t>
  </si>
  <si>
    <t>PUBLIC FIXED INVESTMENT - NON-RESIDENTIAL - NOMINAL</t>
  </si>
  <si>
    <t>GROSS NATIONAL EXPENDITURE</t>
  </si>
  <si>
    <t>GROSS OPERATING SURPLUS - MODEL BASIS</t>
  </si>
  <si>
    <t>GR</t>
  </si>
  <si>
    <t>NATURAL GROWTH FACTOR</t>
  </si>
  <si>
    <t>qtr fact.</t>
  </si>
  <si>
    <t>GSPEND</t>
  </si>
  <si>
    <t>GOVERNMENT SPENDING - NOMINAL</t>
  </si>
  <si>
    <t>IFB</t>
  </si>
  <si>
    <t>PRIVATE NON-RESIDENTIAL INVESTMENT</t>
  </si>
  <si>
    <t>NON-RESIDENTIAL INVESTMENT</t>
  </si>
  <si>
    <t>NON-RESIDENTIAL INVESTMENT - NOMINAL</t>
  </si>
  <si>
    <t>IFZ</t>
  </si>
  <si>
    <t>PRIVATE NON-RESIDENTIAL INVESTMENT - NOMINAL</t>
  </si>
  <si>
    <t>RESIDENTIAL INVESTMENT</t>
  </si>
  <si>
    <t>IHINV</t>
  </si>
  <si>
    <t>RESIDENTIAL INVESTMENT - % OF GDP</t>
  </si>
  <si>
    <t>RESIDENTIAL INVESTMENT - NOMINAL</t>
  </si>
  <si>
    <t>INVENTORY INVESTMENT</t>
  </si>
  <si>
    <t>IMPORTS</t>
  </si>
  <si>
    <t>IMPORTS - NOMINAL</t>
  </si>
  <si>
    <t>INF</t>
  </si>
  <si>
    <t>ANNUALISED INFLATION RATE</t>
  </si>
  <si>
    <t>INFE</t>
  </si>
  <si>
    <t>INFLATION RATE - 10-YEAR EXPECTED</t>
  </si>
  <si>
    <t>INTSB</t>
  </si>
  <si>
    <t>NON-TAX REVENUE - INTEREST ON STAT BOARD LOANS</t>
  </si>
  <si>
    <t>INVADJ1</t>
  </si>
  <si>
    <t>INVESTMENT ADJUSTMENT (BEG. OF QUARTER)</t>
  </si>
  <si>
    <t>ITLS</t>
  </si>
  <si>
    <t>INDIRECT TAXES LESS SUBSIDIES</t>
  </si>
  <si>
    <t>NON-RESIDENTIAL CAPITAL STOCK - BEG.</t>
  </si>
  <si>
    <t>KH</t>
  </si>
  <si>
    <t>RESIDENTIAL CAPITAL STOCK - BEG.</t>
  </si>
  <si>
    <t>KI</t>
  </si>
  <si>
    <t>INVENTORY STOCK - BEG.</t>
  </si>
  <si>
    <t>PRICE - PRIVATE CONSUMPTION - LOGARITHM</t>
  </si>
  <si>
    <t>N</t>
  </si>
  <si>
    <t>EMPLOYMENT</t>
  </si>
  <si>
    <t>NATINV</t>
  </si>
  <si>
    <t>NATIONAL INVESTMENT - % OF GDP</t>
  </si>
  <si>
    <t>NATSAV</t>
  </si>
  <si>
    <t>NATIONAL SAVING - % OF GDP</t>
  </si>
  <si>
    <t>NETLEN</t>
  </si>
  <si>
    <t>NET LENDING</t>
  </si>
  <si>
    <t>NETCAP</t>
  </si>
  <si>
    <t>NET CAPITAL RECEIPTS</t>
  </si>
  <si>
    <t>NET INVESTMENT INCOME</t>
  </si>
  <si>
    <t>EMPLOYMENT - FOREIGNERS</t>
  </si>
  <si>
    <t>NET FOREIGN INCOME BALANCE - % OF GDP</t>
  </si>
  <si>
    <t>EMPLOYMENT - LOCALS</t>
  </si>
  <si>
    <t>NRSH</t>
  </si>
  <si>
    <t>NET REVENUE - % OF GDP</t>
  </si>
  <si>
    <t>EMPLOYMENT - SURVEY</t>
  </si>
  <si>
    <t>LABOUR FORCE - LOCALS</t>
  </si>
  <si>
    <t>UNEMPLOYMENT - SURVEY</t>
  </si>
  <si>
    <t>PARTICIPATION RATE - PER CENT</t>
  </si>
  <si>
    <t>PRICE - PRIVATE CONSUMPTION</t>
  </si>
  <si>
    <t>PRICE - PRIVATE CONSUMPTION - MODEL-BASIS</t>
  </si>
  <si>
    <t>CONSUMER PRICE INDEX</t>
  </si>
  <si>
    <t>2009=100</t>
  </si>
  <si>
    <t>PRICE - EXPORTS</t>
  </si>
  <si>
    <t>PRICE - GOVERNMENT CONSUMPTION</t>
  </si>
  <si>
    <t>PRICE - GROSS DOMESTIC PRODUCT</t>
  </si>
  <si>
    <t>PRICE - NON-RESIDENTIAL INVESTMENT</t>
  </si>
  <si>
    <t>PRICE - NON-RESIDENTIAL INVESTMENT - MODEL-BASIS</t>
  </si>
  <si>
    <t>PRICE - RESIDENTIAL INVESTMENT</t>
  </si>
  <si>
    <t>PRICE - RESIDENTIAL INVESTMENT - MODEL-BASIS</t>
  </si>
  <si>
    <t>PIM</t>
  </si>
  <si>
    <t>PRICE - IMPORTS</t>
  </si>
  <si>
    <t>PIMAT</t>
  </si>
  <si>
    <t>PRICE - IMPORTS - MFG - AFTER CUSTOMS DUTY</t>
  </si>
  <si>
    <t>RATE OF TAX - LABOUR INCOME - PROPORTION</t>
  </si>
  <si>
    <t>POL13</t>
  </si>
  <si>
    <t>NATURAL GROWTH RATE - NOMINAL</t>
  </si>
  <si>
    <t>prop. p.a.</t>
  </si>
  <si>
    <t>POL1N</t>
  </si>
  <si>
    <t>RATE OF TAX - LABOUR INCOME - ENDOGENOUS</t>
  </si>
  <si>
    <t>RATE OF TAX - LABOUR INCOME - PER CENT</t>
  </si>
  <si>
    <t>POPGR</t>
  </si>
  <si>
    <t>WORKING-AGE POPULATION GROWTH RATE - SMOOTHED</t>
  </si>
  <si>
    <t>PRINV</t>
  </si>
  <si>
    <t>PRIVATE INVESTMENT - % OF GDP</t>
  </si>
  <si>
    <t>PROD</t>
  </si>
  <si>
    <t>LABOUR PRODUCTIVITY</t>
  </si>
  <si>
    <t>PRSAV</t>
  </si>
  <si>
    <t>PRIVATE SAVING - % OF GDP</t>
  </si>
  <si>
    <t>ASSETS - PUBLIC - % OF GDP</t>
  </si>
  <si>
    <t>PUBINV</t>
  </si>
  <si>
    <t>PUBLIC INVESTMENT - % OF GDP</t>
  </si>
  <si>
    <t>PUBLIC SECTOR SURPLUS</t>
  </si>
  <si>
    <t>PUBSAV</t>
  </si>
  <si>
    <t>PUBLIC SAVING - % OF GDP</t>
  </si>
  <si>
    <t>PUBLIC SECTOR SURPLUS - % OF GDP</t>
  </si>
  <si>
    <t>REVOTH</t>
  </si>
  <si>
    <t>NON-TAX REVENUE - OTHER</t>
  </si>
  <si>
    <t>RI</t>
  </si>
  <si>
    <t>INTEREST RATE - REAL - PROP. PER QTR - BEG.</t>
  </si>
  <si>
    <t>RL</t>
  </si>
  <si>
    <t>INTEREST RATE - 10-YEAR - BEG.</t>
  </si>
  <si>
    <t>RS</t>
  </si>
  <si>
    <t>INTEREST RATE - 3-MONTH - BEG.</t>
  </si>
  <si>
    <t>INTEREST RATE - 3-MONTH - FOREIGN - BEG.</t>
  </si>
  <si>
    <t>SARC</t>
  </si>
  <si>
    <t>ACTUAL RATE OF RETURN - MFG</t>
  </si>
  <si>
    <t>SARE</t>
  </si>
  <si>
    <t>ACTUAL RATE OF RETURN - CTN</t>
  </si>
  <si>
    <t>SARI</t>
  </si>
  <si>
    <t>ACTUAL RATE OF RETURN - OTHER</t>
  </si>
  <si>
    <t>SARL</t>
  </si>
  <si>
    <t>ACTUAL RATE OF RETURN - F&amp;B</t>
  </si>
  <si>
    <t>SARR</t>
  </si>
  <si>
    <t>ACTUAL RATE OF RETURN - HOUSING</t>
  </si>
  <si>
    <t>PRIVATE CONSUMPTION - MFG</t>
  </si>
  <si>
    <t>PRIVATE CONSUMPTION - OTHER</t>
  </si>
  <si>
    <t>PRIVATE CONSUMPTION - F&amp;B</t>
  </si>
  <si>
    <t>PRIVATE CONSUMPTION - RENT</t>
  </si>
  <si>
    <t>COMMODITY TAXES - 2010 PRICES - MFG</t>
  </si>
  <si>
    <t>COMMODITY TAXES - 2010 PRICES - CTN</t>
  </si>
  <si>
    <t>COMMODITY TAXES - 2010 PRICES - OTHER</t>
  </si>
  <si>
    <t>COMMODITY TAXES - 2010 PRICES - F&amp;B</t>
  </si>
  <si>
    <t>COMMODITY TAXES - 2010 PRICES - HOUSING</t>
  </si>
  <si>
    <t>SEXC</t>
  </si>
  <si>
    <t>EXPORTS - MFG</t>
  </si>
  <si>
    <t>SEXI</t>
  </si>
  <si>
    <t>EXPORTS - OTHER</t>
  </si>
  <si>
    <t>SEXL</t>
  </si>
  <si>
    <t>EXPORTS - F&amp;B</t>
  </si>
  <si>
    <t>SEXSRC</t>
  </si>
  <si>
    <t>EXPORTS - EQUILIBRIUM - MFG</t>
  </si>
  <si>
    <t>SEXSRI</t>
  </si>
  <si>
    <t>EXPORTS - EQUILIBRIUM - OTHER</t>
  </si>
  <si>
    <t>SEXSRL</t>
  </si>
  <si>
    <t>EXPORTS - EQUILIBRIUM - F&amp;B</t>
  </si>
  <si>
    <t>SIFC</t>
  </si>
  <si>
    <t>NON-RESIDENTIAL INVESTMENT DEMAND - MFG</t>
  </si>
  <si>
    <t>SIFE</t>
  </si>
  <si>
    <t>NON-RESIDENTIAL INVESTMENT DEMAND - CTN</t>
  </si>
  <si>
    <t>SIFI</t>
  </si>
  <si>
    <t>NON-RESIDENTIAL INVESTMENT DEMAND - OTHER</t>
  </si>
  <si>
    <t>SIFL</t>
  </si>
  <si>
    <t>NON-RESIDENTIAL INVESTMENT DEMAND - F&amp;B</t>
  </si>
  <si>
    <t>SIHE</t>
  </si>
  <si>
    <t>RESIDENTIAL INVESTMENT SUPPLY - MFG</t>
  </si>
  <si>
    <t>SIHI</t>
  </si>
  <si>
    <t>RESIDENTIAL INVESTMENT SUPPLY - CTN</t>
  </si>
  <si>
    <t>SIHL</t>
  </si>
  <si>
    <t>RESIDENTIAL INVESTMENT SUPPLY - F&amp;B</t>
  </si>
  <si>
    <t>IMPORTS - MFG</t>
  </si>
  <si>
    <t>SIMI</t>
  </si>
  <si>
    <t>IMPORTS - OTHER</t>
  </si>
  <si>
    <t>SIML</t>
  </si>
  <si>
    <t>IMPORTS - F&amp;B</t>
  </si>
  <si>
    <t>SIMSRC</t>
  </si>
  <si>
    <t>IMPORTS - EQUILIBRIUM - MFG</t>
  </si>
  <si>
    <t>SIMSRI</t>
  </si>
  <si>
    <t>IMPORTS - EQUILIBRIUM - OTHER</t>
  </si>
  <si>
    <t>SIMSRL</t>
  </si>
  <si>
    <t>IMPORTS - EQUILIBRIUM - F&amp;B</t>
  </si>
  <si>
    <t>NON-RESIDENTIAL INVESTMENT SUPPLY  - MFG</t>
  </si>
  <si>
    <t>NON-RESIDENTIAL INVESTMENT SUPPLY - CTN</t>
  </si>
  <si>
    <t>NON-RESIDENTIAL INVESTMENT SUPPLY - OTHER</t>
  </si>
  <si>
    <t>NON-RESIDENTIAL INVESTMENT SUPPLY - F&amp;B</t>
  </si>
  <si>
    <t>SKC</t>
  </si>
  <si>
    <t>CAPITAL STOCK DEMAND - MFG</t>
  </si>
  <si>
    <t>SKE</t>
  </si>
  <si>
    <t>CAPITAL STOCK DEMAND - CTN</t>
  </si>
  <si>
    <t>SKI</t>
  </si>
  <si>
    <t>CAPITAL STOCK DEMAND - OTHER</t>
  </si>
  <si>
    <t>SKL</t>
  </si>
  <si>
    <t>CAPITAL STOCK DEMAND - F&amp;B</t>
  </si>
  <si>
    <t>SMISC</t>
  </si>
  <si>
    <t>INTERMEDIATE SUPPLY - MFG</t>
  </si>
  <si>
    <t>SMISE</t>
  </si>
  <si>
    <t>INTERMEDIATE SUPPLY - CTN</t>
  </si>
  <si>
    <t>SMISI</t>
  </si>
  <si>
    <t>INTERMEDIATE SUPPLY - OTHER</t>
  </si>
  <si>
    <t>SMISL</t>
  </si>
  <si>
    <t>INTERMEDIATE SUPPLY - F&amp;B</t>
  </si>
  <si>
    <t>SNFC</t>
  </si>
  <si>
    <t>EMPLOYMENT - FOREIGN - MFG</t>
  </si>
  <si>
    <t>SNFE</t>
  </si>
  <si>
    <t>EMPLOYMENT - FOREIGN - CTN</t>
  </si>
  <si>
    <t>SNFI</t>
  </si>
  <si>
    <t>EMPLOYMENT - FOREIGN - OTHER</t>
  </si>
  <si>
    <t>SNFL</t>
  </si>
  <si>
    <t>EMPLOYMENT - FOREIGN - F&amp;B</t>
  </si>
  <si>
    <t>SNC</t>
  </si>
  <si>
    <t>EMPLOYMENT – LOCAL - MFG</t>
  </si>
  <si>
    <t>SNE</t>
  </si>
  <si>
    <t>EMPLOYMENT – LOCAL - CTN</t>
  </si>
  <si>
    <t>SNI</t>
  </si>
  <si>
    <t>EMPLOYMENT - LOCAL - OTHER</t>
  </si>
  <si>
    <t>SNL</t>
  </si>
  <si>
    <t>EMPLOYMENT - LOCAL - F&amp;B</t>
  </si>
  <si>
    <t>SNLC</t>
  </si>
  <si>
    <t>EMPLOYMENT - LOCALS - MFG</t>
  </si>
  <si>
    <t>SNLE</t>
  </si>
  <si>
    <t>EMPLOYMENT - LOCALS - CTN</t>
  </si>
  <si>
    <t>SNLI</t>
  </si>
  <si>
    <t>EMPLOYMENT - LOCALS - OTHER</t>
  </si>
  <si>
    <t>SNLL</t>
  </si>
  <si>
    <t>EMPLOYMENT - LOCALS - F&amp;B</t>
  </si>
  <si>
    <t>SNLSRC</t>
  </si>
  <si>
    <t>EMPLOYMENT - LOCALS- EQ'M - MFG</t>
  </si>
  <si>
    <t>SNLSRE</t>
  </si>
  <si>
    <t>EMPLOYMENT - LOCALS- EQ'M - CTN</t>
  </si>
  <si>
    <t>SNLSRI</t>
  </si>
  <si>
    <t>EMPLOYMENT - LOCALS- EQ'M - OTHER</t>
  </si>
  <si>
    <t>SNLSRL</t>
  </si>
  <si>
    <t>EMPLOYMENT - LOCALS- EQ'M - F&amp;B</t>
  </si>
  <si>
    <t>SNFSRC</t>
  </si>
  <si>
    <t>EMPLOYMENT - FOREIGN- EQ'M - MFG</t>
  </si>
  <si>
    <t>SNFSRE</t>
  </si>
  <si>
    <t>EMPLOYMENT - FOREIGN - EQ'M - CTN</t>
  </si>
  <si>
    <t>SNFSRI</t>
  </si>
  <si>
    <t>EMPLOYMENT - FOREIGN - EQ'M - OTHER</t>
  </si>
  <si>
    <t>SNFSRL</t>
  </si>
  <si>
    <t>EMPLOYMENT - FOREIGN - EQ'M - F&amp;B</t>
  </si>
  <si>
    <t>SPCC</t>
  </si>
  <si>
    <t>PRICE - PRIVATE CONSUMPTION - MFG</t>
  </si>
  <si>
    <t>SPCI</t>
  </si>
  <si>
    <t>PRICE - PRIVATE CONSUMPTION - OTHER</t>
  </si>
  <si>
    <t>SPCL</t>
  </si>
  <si>
    <t>PRICE - PRIVATE CONSUMPTION - F&amp;B</t>
  </si>
  <si>
    <t>PRICE - PRIVATE CONSUMPTION - RENT</t>
  </si>
  <si>
    <t>SPCRD</t>
  </si>
  <si>
    <t>PRICE - PRIVATE CONSUMPTION - EQUILIBRIUM - RENT</t>
  </si>
  <si>
    <t>SPISC</t>
  </si>
  <si>
    <t>PRICE - NON-RESID. INVESTMENT SUPPLY  - MFG</t>
  </si>
  <si>
    <t>SPISE</t>
  </si>
  <si>
    <t>PRICE - NON-RESID. INVESTMENT SUPPLY - CTN</t>
  </si>
  <si>
    <t>SPISI</t>
  </si>
  <si>
    <t>PRICE - NON-RESID. INVESTMENT SUPPLY - OTHER</t>
  </si>
  <si>
    <t>SPISL</t>
  </si>
  <si>
    <t>PRICE - NON-RESID. INVESTMENT SUPPLY - F&amp;B</t>
  </si>
  <si>
    <t>SPKC</t>
  </si>
  <si>
    <t>PRICE - CAPITAL STOCK SERVICES DEMAND - MFG</t>
  </si>
  <si>
    <t>SPKE</t>
  </si>
  <si>
    <t>PRICE - CAPITAL STOCK SERVICES DEMAND - CTN</t>
  </si>
  <si>
    <t>SPKI</t>
  </si>
  <si>
    <t>PRICE - CAPITAL STOCK SERVICES DEMAND - OTHER</t>
  </si>
  <si>
    <t>SPKL</t>
  </si>
  <si>
    <t>PRICE - CAPITAL STOCK SERVICES DEMAND - F&amp;B</t>
  </si>
  <si>
    <t>SPKR</t>
  </si>
  <si>
    <t>PRICE - CAPITAL STOCK SERVICES DEMAND - HOUSING</t>
  </si>
  <si>
    <t>SPXC</t>
  </si>
  <si>
    <t>PRICE - LOCAL SALES - MFG</t>
  </si>
  <si>
    <t>SPXE</t>
  </si>
  <si>
    <t>PRICE - LOCAL SALES - CTN</t>
  </si>
  <si>
    <t>PRICE - LOCAL SALES - OTHER</t>
  </si>
  <si>
    <t>SPXL</t>
  </si>
  <si>
    <t>PRICE - LOCAL SALES - F&amp;B</t>
  </si>
  <si>
    <t>SPXR</t>
  </si>
  <si>
    <t>PRICE - LOCAL SALES - RENT</t>
  </si>
  <si>
    <t>SPXSRC</t>
  </si>
  <si>
    <t>PRICE - LOCAL SALES - EQUILIBRIUM - MFG</t>
  </si>
  <si>
    <t>SPXSRE</t>
  </si>
  <si>
    <t>PRICE - LOCAL SALES - EQUILIBRIUM - CTN</t>
  </si>
  <si>
    <t>SPXSRI</t>
  </si>
  <si>
    <t>PRICE - LOCAL SALES - EQUILIBRIUM - OTHER</t>
  </si>
  <si>
    <t>SPXSRL</t>
  </si>
  <si>
    <t>PRICE - LOCAL SALES - EQUILIBRIUM - F&amp;B</t>
  </si>
  <si>
    <t>SPYSRC</t>
  </si>
  <si>
    <t>PRICE - PRIMARY FACTORS - EQUILIBRIUM - MFG</t>
  </si>
  <si>
    <t>SPYSRE</t>
  </si>
  <si>
    <t>PRICE - PRIMARY FACTORS - EQUILIBRIUM - CTN</t>
  </si>
  <si>
    <t>SPYSRI</t>
  </si>
  <si>
    <t>PRICE - PRIMARY FACTORS - EQUILIBRIUM - OTHER</t>
  </si>
  <si>
    <t>SPYSRL</t>
  </si>
  <si>
    <t>PRICE - PRIMARY FACTORS - EQUILIBRIUM - F&amp;B</t>
  </si>
  <si>
    <t>SPYSRR</t>
  </si>
  <si>
    <t>PRICE - PRIMARY FACTORS - EQUILIBRIUM - RENT</t>
  </si>
  <si>
    <t>SPZASRC</t>
  </si>
  <si>
    <t>PRICE - TOTAL SUPPLY - EQUILIBRIUM - MFG</t>
  </si>
  <si>
    <t>SPZASRI</t>
  </si>
  <si>
    <t>PRICE - TOTAL SUPPLY - EQUILIBRIUM - OTHER</t>
  </si>
  <si>
    <t>SPZASRL</t>
  </si>
  <si>
    <t>PRICE - TOTAL SUPPLY - EQUILIBRIUM - F&amp;B</t>
  </si>
  <si>
    <t>SPZSRC</t>
  </si>
  <si>
    <t>PRICE - LOCAL SUPPLY - EQUILIBRIUM - MFG</t>
  </si>
  <si>
    <t>SPZSRI</t>
  </si>
  <si>
    <t>PRICE - LOCAL SUPPLY - EQUILIBRIUM - OTHER</t>
  </si>
  <si>
    <t>SPZSRL</t>
  </si>
  <si>
    <t>PRICE - LOCAL SUPPLY - EQUILIBRIUM - F&amp;B</t>
  </si>
  <si>
    <t>SXC</t>
  </si>
  <si>
    <t>LOCAL SALES - MFG</t>
  </si>
  <si>
    <t>SXE</t>
  </si>
  <si>
    <t>LOCAL SALES - CTN</t>
  </si>
  <si>
    <t>SXI</t>
  </si>
  <si>
    <t>LOCAL SALES - OTHER</t>
  </si>
  <si>
    <t>SXL</t>
  </si>
  <si>
    <t>LOCAL SALES - F&amp;B</t>
  </si>
  <si>
    <t>SXR</t>
  </si>
  <si>
    <t>LOCAL SALES - RENT</t>
  </si>
  <si>
    <t>PRIMARY FACTORS - MFG</t>
  </si>
  <si>
    <t>PRIMARY FACTORS - CTN</t>
  </si>
  <si>
    <t>PRIMARY FACTORS - OTHER</t>
  </si>
  <si>
    <t>PRIMARY FACTORS - F&amp;B</t>
  </si>
  <si>
    <t>PRIMARY FACTORS - RENT</t>
  </si>
  <si>
    <t>SYSRC</t>
  </si>
  <si>
    <t>PRIMARY FACTORS - EQUILIBRIUM - MFG</t>
  </si>
  <si>
    <t>SYSRE</t>
  </si>
  <si>
    <t>PRIMARY FACTORS - EQUILIBRIUM - CTN</t>
  </si>
  <si>
    <t>SYSRI</t>
  </si>
  <si>
    <t>PRIMARY FACTORS - EQUILIBRIUM - OTHER</t>
  </si>
  <si>
    <t>SYSRL</t>
  </si>
  <si>
    <t>PRIMARY FACTORS - EQUILIBRIUM - F&amp;B</t>
  </si>
  <si>
    <t>SYSRR</t>
  </si>
  <si>
    <t>PRIMARY FACTORS - EQUILIBRIUM - RENT</t>
  </si>
  <si>
    <t>SZASRC</t>
  </si>
  <si>
    <t>TOTAL SUPPLY - EQUILIBRIUM - MFG</t>
  </si>
  <si>
    <t>SZASRI</t>
  </si>
  <si>
    <t>TOTAL SUPPLY - EQUILIBRIUM - OTHER</t>
  </si>
  <si>
    <t>SZASRL</t>
  </si>
  <si>
    <t>TOTAL SUPPLY - EQUILIBRIUM - F&amp;B</t>
  </si>
  <si>
    <t>SZSRC</t>
  </si>
  <si>
    <t>LOCAL SUPPLY - EQUILIBRIUM - MFG</t>
  </si>
  <si>
    <t>SZSRI</t>
  </si>
  <si>
    <t>LOCAL SUPPLY - EQUILIBRIUM - OTHER</t>
  </si>
  <si>
    <t>SZSRL</t>
  </si>
  <si>
    <t>LOCAL SUPPLY - EQUILIBRIUM - F&amp;B</t>
  </si>
  <si>
    <t>TAXASS</t>
  </si>
  <si>
    <t>DIRECT TAX - ASSETS</t>
  </si>
  <si>
    <t>TAXCD</t>
  </si>
  <si>
    <t>INDIRECT TAX - IMPORT DUTIES</t>
  </si>
  <si>
    <t>TAXCOE</t>
  </si>
  <si>
    <t>NON-TAX REVENUE - COE</t>
  </si>
  <si>
    <t>TAXCT</t>
  </si>
  <si>
    <t>COMMODITY TAXES REVENUE</t>
  </si>
  <si>
    <t>TAXOTI</t>
  </si>
  <si>
    <t>INDIRECT TAX - OTHER INDIRECT TAXES</t>
  </si>
  <si>
    <t>TAXFWL</t>
  </si>
  <si>
    <t>FOREIGN WORKER LEVY</t>
  </si>
  <si>
    <t>TAXGST</t>
  </si>
  <si>
    <t>INDIRECT TAX - GST</t>
  </si>
  <si>
    <t>TAXITC</t>
  </si>
  <si>
    <t>DIRECT TAX - INCOME - CORPORATE</t>
  </si>
  <si>
    <t>TAXITP</t>
  </si>
  <si>
    <t>DIRECT TAX - INCOME - PERSONAL</t>
  </si>
  <si>
    <t>TAXITS</t>
  </si>
  <si>
    <t>DIRECT TAX - INCOME - STAT BOARDS</t>
  </si>
  <si>
    <t>TAXARF</t>
  </si>
  <si>
    <t>INDIRECT TAX - ARF</t>
  </si>
  <si>
    <t>TAXOIT</t>
  </si>
  <si>
    <t>PRODUCTION TAXES REVENUE</t>
  </si>
  <si>
    <t>TAXCA</t>
  </si>
  <si>
    <t>INDIRECT TAX - COE+ARF (accrual / nat. acc. basis)</t>
  </si>
  <si>
    <t>BALANCE OF TRADE - NOMINAL - % OF GDP</t>
  </si>
  <si>
    <t>BALANCE OF TRADE - 2010 PRICES - % OF GDP</t>
  </si>
  <si>
    <t>TERMS-OF-TRADE</t>
  </si>
  <si>
    <t>2010=100</t>
  </si>
  <si>
    <t>BALANCE ON TRANSFERS</t>
  </si>
  <si>
    <t>NET TRANSFERS TO PRIVATE SECTOR FROM ABROAD</t>
  </si>
  <si>
    <t>NET TRANSFERS FROM GOV'T TO ABROAD</t>
  </si>
  <si>
    <t>TRPUPR</t>
  </si>
  <si>
    <t>SPECIAL TRANSFERS: FROM GOV'T TO PRIVATE</t>
  </si>
  <si>
    <t>ULC</t>
  </si>
  <si>
    <t>NOMINAL UNIT LABOUR COSTS</t>
  </si>
  <si>
    <t>UNEMPLOYMENT RATE - LOCALS - MODEL BASIS</t>
  </si>
  <si>
    <t>UNEMPLOYMENT RATE - SURVEY</t>
  </si>
  <si>
    <t>WL</t>
  </si>
  <si>
    <t>LOCAL AVERAGE QRTLY EARNINGS (INCL. CPF) - sa</t>
  </si>
  <si>
    <t>$'000</t>
  </si>
  <si>
    <t>WB</t>
  </si>
  <si>
    <t>WAGE BILL (EXCL. FWL)</t>
  </si>
  <si>
    <t>WAGE BILL</t>
  </si>
  <si>
    <t>WHL</t>
  </si>
  <si>
    <t>AVERAGE MONTHLY EARNINGS (EXCL. CPF) - $</t>
  </si>
  <si>
    <t>$/month</t>
  </si>
  <si>
    <t>WO</t>
  </si>
  <si>
    <t>AVERAGE QRTLY EARNINGS (INCL. CPF) - orig</t>
  </si>
  <si>
    <t>WFNTC</t>
  </si>
  <si>
    <t>QTRLY FOREIGN WAGE BEFORE LEVY - MFG</t>
  </si>
  <si>
    <t>WFNTE</t>
  </si>
  <si>
    <t>QTRLY FOREIGN WAGE BEFORE LEVY - CTN</t>
  </si>
  <si>
    <t>WFNTI</t>
  </si>
  <si>
    <t>QTRLY FOREIGN WAGE BEFORE LEVY - OTHER</t>
  </si>
  <si>
    <t>WFNTL</t>
  </si>
  <si>
    <t>QTRLY FOREIGN WAGE BEFORE LEVY - F&amp;B</t>
  </si>
  <si>
    <t>WFC</t>
  </si>
  <si>
    <t>QTRLY FOREIGN WAGE WITH LEVY - MFG</t>
  </si>
  <si>
    <t>WFE</t>
  </si>
  <si>
    <t>QTRLY FOREIGN WAGE WITH LEVY - CTN</t>
  </si>
  <si>
    <t>WFI</t>
  </si>
  <si>
    <t>QTRLY FOREIGN WAGE WITH LEVY - OTHER</t>
  </si>
  <si>
    <t>WFL</t>
  </si>
  <si>
    <t>QTRLY FOREIGN WAGE WITH LEVY - F&amp;B</t>
  </si>
  <si>
    <t>WSRC</t>
  </si>
  <si>
    <t>CES-WEIGHTED WAGE - MFG</t>
  </si>
  <si>
    <t>WSRE</t>
  </si>
  <si>
    <t>CES-WEIGHTED WAGE - CTN</t>
  </si>
  <si>
    <t>WSRI</t>
  </si>
  <si>
    <t>CES-WEIGHTED WAGE - OTHER</t>
  </si>
  <si>
    <t>WSRL</t>
  </si>
  <si>
    <t>CES-WEIGHTED WAGE – F&amp;B</t>
  </si>
  <si>
    <t>RENTAL SHARE OF PRIVATE CONSUMPTION - EQ'M</t>
  </si>
  <si>
    <t>YPT</t>
  </si>
  <si>
    <t>INCOME - PRIVATE PROPERTY</t>
  </si>
  <si>
    <t>DEBT - PRIVATE - FOREIGN CURRENCY - BEG.</t>
  </si>
  <si>
    <t>Endogenous Variable</t>
  </si>
  <si>
    <t>PCONNR</t>
  </si>
  <si>
    <t>S17</t>
  </si>
  <si>
    <t>Headline Average Monthly Earnings</t>
  </si>
  <si>
    <t>WHL=(1000/3)*(WO/(1+RCPF))</t>
  </si>
  <si>
    <t>I58</t>
  </si>
  <si>
    <t>Government Consumption / GDP</t>
  </si>
  <si>
    <t>GCSH=100*GCONZ/GDPZ</t>
  </si>
  <si>
    <t>I67</t>
  </si>
  <si>
    <t>Net Revenue</t>
  </si>
  <si>
    <t>NRSH=GCSH+PUBINV+PUBSSH</t>
  </si>
  <si>
    <t>I59</t>
  </si>
  <si>
    <t>Public Investment: Non-Residential / GDP</t>
  </si>
  <si>
    <t>PUBINV=100*GIFZ/GDPZ</t>
  </si>
  <si>
    <t>S08</t>
  </si>
  <si>
    <t>Private Non-Residential Investment Share</t>
  </si>
  <si>
    <t>PRINV=100*(IFZ+PEX*II)/GDPZ</t>
  </si>
  <si>
    <t>S09</t>
  </si>
  <si>
    <t>Residential Investment Share</t>
  </si>
  <si>
    <t>IHINV=100*IHZ/GDPZ</t>
  </si>
  <si>
    <t>S10</t>
  </si>
  <si>
    <t>National Investment Share</t>
  </si>
  <si>
    <t>NATINV=PUBINV+PRINV+IHINV</t>
  </si>
  <si>
    <t>S11</t>
  </si>
  <si>
    <t>National Saving Share</t>
  </si>
  <si>
    <t>NATSAV=NATINV+CURB+100*BOPCAP/GDPZ</t>
  </si>
  <si>
    <t>S12</t>
  </si>
  <si>
    <t>Public Saving Share</t>
  </si>
  <si>
    <t>PUBSAV=+PUBSSH+PUBINV+100*POL3</t>
  </si>
  <si>
    <t>S13</t>
  </si>
  <si>
    <t>Private Saving Share</t>
  </si>
  <si>
    <t>PRSAV=NATSAV-PUBSAV</t>
  </si>
  <si>
    <t>I70</t>
  </si>
  <si>
    <t>Foreign Interest Rate - 3 Months</t>
  </si>
  <si>
    <t>RSF=RSUS+C48JA*(RSJA-RSUS)+C48IN*(RSIN-RSUS)+C48MA*(RSMA-RSUS)+C48EU*(RSEU-RSUS)+C48CH*(RSCH-RSUS)+C48TH*(RSTH-RSUS)</t>
  </si>
  <si>
    <t>I04</t>
  </si>
  <si>
    <t>Housing Services Underlying Share of Consumption</t>
  </si>
  <si>
    <t>WTCON=EXP((C0100+(C0105+C0106+C0107)/4)/C0103)/(1+EXP((C0100+(C0105+C0106+C0107)/4)/C0103))</t>
  </si>
  <si>
    <t>I05</t>
  </si>
  <si>
    <t>Price of Consumption (Model-basis, logarithm</t>
  </si>
  <si>
    <t>LPCON=WTCON*LOG(SPCR)+(1-WTCON)*(C6000*LOG(SPCI)+C6100*LOG(SPCL)+(1-C6000-C6100)*LOG(SPCC))</t>
  </si>
  <si>
    <t>S03</t>
  </si>
  <si>
    <t>Exports of Goods and Services</t>
  </si>
  <si>
    <t>EX=SEXC+SEXI+SEXL-SD-II+C58RE*RIMREZ*IM+Z_EX</t>
  </si>
  <si>
    <t>I81</t>
  </si>
  <si>
    <t>Nominal Exports of Goods and Services</t>
  </si>
  <si>
    <t>EXZ=PEX*(SEXC+SEXI+SEXL)-PEX*(II+SD+Z_GDP-Z_EX)+C58NO*RIMREZ*IMZ</t>
  </si>
  <si>
    <t>B14</t>
  </si>
  <si>
    <t>Supply of Imports (Price</t>
  </si>
  <si>
    <t>I46</t>
  </si>
  <si>
    <t xml:space="preserve">Price of Imports Including Import Duty </t>
  </si>
  <si>
    <t>PIMAT=PIM*(1+POLCD)</t>
  </si>
  <si>
    <t>I83</t>
  </si>
  <si>
    <t>Nominal GDP (Model-basis</t>
  </si>
  <si>
    <t>GDPZ=FDZ+PEX*(II+SD+Z_GDP)+EXZ-IMZ</t>
  </si>
  <si>
    <t>I86</t>
  </si>
  <si>
    <t>Business Gross Operating Surplus</t>
  </si>
  <si>
    <t>GOS=GDPZ-WB-ITLS-SPYSRR*SYSRR</t>
  </si>
  <si>
    <t>I11C</t>
  </si>
  <si>
    <t>Domestic Sales of Composite Commodity C</t>
  </si>
  <si>
    <t>SXC=SCONC+SISC+SMISC</t>
  </si>
  <si>
    <t>I11E</t>
  </si>
  <si>
    <t>Domestic Sales of Composite Commodity E</t>
  </si>
  <si>
    <t>SXE=SIHE+SISE+SMISE</t>
  </si>
  <si>
    <t>I11I</t>
  </si>
  <si>
    <t>Domestic Sales of Composite Commodity I</t>
  </si>
  <si>
    <t>SXI=SCONI+GCON+SIHI+SISI+SMISI</t>
  </si>
  <si>
    <t>I11L</t>
  </si>
  <si>
    <t>Domestic Sales of Composite Commodity L</t>
  </si>
  <si>
    <t>SXL=SCONL+SIHL+SISL+SMISL</t>
  </si>
  <si>
    <t>I11R</t>
  </si>
  <si>
    <t>Domestic Sales of Composite Commodity R</t>
  </si>
  <si>
    <t>SCONR=SXR</t>
  </si>
  <si>
    <t>I25C</t>
  </si>
  <si>
    <t>Primary Factors for C</t>
  </si>
  <si>
    <t>SYC=(SXC-SIMC-SCM9012*SIMC+SEXC)/SCC9007</t>
  </si>
  <si>
    <t>I25E</t>
  </si>
  <si>
    <t>Primary Factors for E</t>
  </si>
  <si>
    <t>SYE=SXE/SCE9007</t>
  </si>
  <si>
    <t>I25I</t>
  </si>
  <si>
    <t xml:space="preserve"> Primary Factors for I</t>
  </si>
  <si>
    <t>SYI=(SXI-SIMI+SEXI)/SCI9007</t>
  </si>
  <si>
    <t>I25L</t>
  </si>
  <si>
    <t>Primary Factors for L</t>
  </si>
  <si>
    <t>SYL=(SXL-SIML+SEXL)/SCL9007</t>
  </si>
  <si>
    <t>I25R</t>
  </si>
  <si>
    <t xml:space="preserve"> Primary Factors for R</t>
  </si>
  <si>
    <t>SYR=SXR/SCR9007</t>
  </si>
  <si>
    <t>I12C</t>
  </si>
  <si>
    <t>Intermediate Demand for C</t>
  </si>
  <si>
    <t>SMISC=SMCCC*SCC9007*SYC+SMCCE*SCE9007*SYE+SMCCI*SCI9007*SYI+SMCCL*SCL9007*SYL+SMCCR*SCR9007*SYR</t>
  </si>
  <si>
    <t>I12E</t>
  </si>
  <si>
    <t>Intermediate Demand for E</t>
  </si>
  <si>
    <t>SMISE=SMCEC*SCC9007*SYC+SMCEE*SCE9007*SYE+SMCEI*SCI9007*SYI+SMCEL*SCL9007*SYL+SMCER*SCR9007*SYR</t>
  </si>
  <si>
    <t>I12I</t>
  </si>
  <si>
    <t>Intermediate Demand for I</t>
  </si>
  <si>
    <t>SMISI=SMCIC*SCC9007*SYC+SMCIE*SCE9007*SYE+SMCII*SCI9007*SYI+SMCIL*SCL9007*SYL+SMCIR*SCR9007*SYR</t>
  </si>
  <si>
    <t>I12L</t>
  </si>
  <si>
    <t>Intermediate Demand for L</t>
  </si>
  <si>
    <t>SMISL=SMCLC*SCC9007*SYC+SMCLE*SCE9007*SYE+SMCLI*SCI9007*SYI+SMCLL*SCL9007*SYL+SMCLR*SCR9007*SYR</t>
  </si>
  <si>
    <t>I68</t>
  </si>
  <si>
    <t>Transformation of Exchange Rate</t>
  </si>
  <si>
    <t>B18</t>
  </si>
  <si>
    <t xml:space="preserve">$S per US Dollar </t>
  </si>
  <si>
    <t>LOG(EUS)=-LOG(ETWI)+C4800-C48JA*LOG(EUSJA)-C48IN*LOG(EUSIN)-C48MA*LOG(EUSMA)-C48EU*LOG(EUSEU)-C48CH*LOG(EUSCH)-C48TH*LOG(EUSTH)+Z_EUS</t>
  </si>
  <si>
    <t>Inflation Rate</t>
  </si>
  <si>
    <t>INF=400*LOG(PIFT/PIFT(-1))</t>
  </si>
  <si>
    <t>B20</t>
  </si>
  <si>
    <t>10-Year Expected Inflation Rate</t>
  </si>
  <si>
    <t>B19</t>
  </si>
  <si>
    <t>10-Year Government Bond Yield</t>
  </si>
  <si>
    <t>RL=RS+ZRRL/.05</t>
  </si>
  <si>
    <t>B17</t>
  </si>
  <si>
    <t>Uncovered Interest Parity</t>
  </si>
  <si>
    <t>RS=400*((1+RSF/400)*(ETWIT/ETWIT(+1))*EXP(ZRER/100)-1)</t>
  </si>
  <si>
    <t>Real 10-Year Bond Rate (proportion per quarter</t>
  </si>
  <si>
    <t>RI=(1+RL/400)/(EXP(INFE/400))-1</t>
  </si>
  <si>
    <t>I64</t>
  </si>
  <si>
    <t>Property Income of Locals</t>
  </si>
  <si>
    <t>YPT=(K-FK)/K*(GOS-.025*PIFT*K)+SPYSRR*SYSRR-.01*PIH*KH-RSF/400*ZP*E</t>
  </si>
  <si>
    <t>I47</t>
  </si>
  <si>
    <t>Equilibrium Rate of Growth in Nominal Spending</t>
  </si>
  <si>
    <t>POL13=4*LOG(GR)+4*LOG(PEXF/PEXF(-1))-4*LOG(ETWIT/ETWIT(-1))</t>
  </si>
  <si>
    <t>I87</t>
  </si>
  <si>
    <t>Net Transfers from Foreign Sector to Private Sector</t>
  </si>
  <si>
    <t>TRFOPR=POL14*(WFNTC*SNFC+WFNTE*SNFE+WFNTI*SNFI+WFNTL*SNFL)</t>
  </si>
  <si>
    <t>I55</t>
  </si>
  <si>
    <t>Net Transfers from Public Sector to Foreign Sector</t>
  </si>
  <si>
    <t>TRPUFO=POL12*GDPZ</t>
  </si>
  <si>
    <t>I54</t>
  </si>
  <si>
    <t>Government Outlays</t>
  </si>
  <si>
    <t>GSPEND=GCONZ+TRPUFO+RGEC*GDPZ+GIFZ+RGEK*GDPZ+TRPUPR+POL16*GDPZ</t>
  </si>
  <si>
    <t>I84</t>
  </si>
  <si>
    <t>Labour Costs</t>
  </si>
  <si>
    <t>WBBT=WL*NL+WFC*SNFC+WFE*SNFE+WFI*SNFI+WFL*SNFL</t>
  </si>
  <si>
    <t>I84A</t>
  </si>
  <si>
    <t>Wages for foreign - without levy for C</t>
  </si>
  <si>
    <t>WFNTC=FWFNTC*E</t>
  </si>
  <si>
    <t>Wages for foreign - without levy for E</t>
  </si>
  <si>
    <t>WFNTE=FWFNTE*E</t>
  </si>
  <si>
    <t>Wages for foreign - without levy for I</t>
  </si>
  <si>
    <t>WFNTI=FWFNTI*E</t>
  </si>
  <si>
    <t>Wages for foreign - without levy for L</t>
  </si>
  <si>
    <t>WFNTL=FWFNTL*E</t>
  </si>
  <si>
    <t>I84B</t>
  </si>
  <si>
    <t>Wages for foreign - with levy for C</t>
  </si>
  <si>
    <t>WFC=WFNTC*(1+POLFWLC)</t>
  </si>
  <si>
    <t>Wages for foreign - with levy for E</t>
  </si>
  <si>
    <t>WFE=WFNTE*(1+POLFWLE)</t>
  </si>
  <si>
    <t>Wages for foreign - with levy for I</t>
  </si>
  <si>
    <t>WFI=WFNTI*(1+POLFWLI)</t>
  </si>
  <si>
    <t>Wages for foreign - with levy for L</t>
  </si>
  <si>
    <t>WFL=WFNTL*(1+POLFWLL)</t>
  </si>
  <si>
    <t>I85</t>
  </si>
  <si>
    <t>Labour Income</t>
  </si>
  <si>
    <t>WB=WBBT-TAXFWL</t>
  </si>
  <si>
    <t>I61</t>
  </si>
  <si>
    <t>Customs Duty</t>
  </si>
  <si>
    <t>TAXCD=POLCD*PIM*SIMC</t>
  </si>
  <si>
    <t>I63</t>
  </si>
  <si>
    <t>Indirect Taxes on Production</t>
  </si>
  <si>
    <t>TAXOIT=(POLOIT*SCC9015/(1+POLOIT*SCC9015))*(SPXC*SXC+PEX*SEXC-PIMAT*SIMC)+(POLOIT*SCE9015/(1+POLOIT*SCE9015))*SPXE*SXE+(POLOIT*SCI9015/(1+POLOIT*SCI9015))*(SPXI*SXI+PEX*SEXI-PIM*SIMI)+(POLOIT*SCL9015/(1+POLOIT*SCL9015))*(SPXL*SXL+PEX*SEXL-PIM*SIML)+(POLOIT*SCR9015/(1+POLOIT*SCR9015))*SPXR*SXR</t>
  </si>
  <si>
    <t>I60</t>
  </si>
  <si>
    <t>Commodity Taxes</t>
  </si>
  <si>
    <t>TAXCT=POLCT*(SPXC*SCTC+SPXE*SCTE+SPXI*SCTI+SPXL*SCTL+SPXR*SCTR)</t>
  </si>
  <si>
    <t>Foreign Workers Levy</t>
  </si>
  <si>
    <t>TAXFWL=WFNTC*POLFWLC*SNFC+WFNTE*POLFWLE*SNFE+WFNTI*POLFWLI*SNFI+WFNTL*POLFWLL*SNFL</t>
  </si>
  <si>
    <t>I62</t>
  </si>
  <si>
    <t>GST Revenue</t>
  </si>
  <si>
    <t>TAXGST=(POLGST/(1+POLGST))*CONOZ</t>
  </si>
  <si>
    <t>Indirect Taxes net of Subsidies</t>
  </si>
  <si>
    <t>ITLS=TAXFWL+TAXCT+TAXCD+TAXGST+TAXOIT</t>
  </si>
  <si>
    <t>I52A</t>
  </si>
  <si>
    <t>Income Tax - Corporate</t>
  </si>
  <si>
    <t>TAXITC=RCIT*POLCOT*((1-WTITC)*(YPT(-4)+FK(-4)/K(-4)*(GOS(-4)-0.025*PIFT(-4)*K(-4)))+WTITC*(YPT(-1)+FK(-1)/K(-1)*(GOS(-1)-0.025*PIFT(-1)*K(-1))))</t>
  </si>
  <si>
    <t>I52B</t>
  </si>
  <si>
    <t>Income Tax - Personal</t>
  </si>
  <si>
    <t>TAXITP=POL1*(WTITP*WB+(1-WTITP)*WB(-5))</t>
  </si>
  <si>
    <t>I52C</t>
  </si>
  <si>
    <t>Indirect Tax - Assets Tax</t>
  </si>
  <si>
    <t>TAXASS=RTAXASS*TAXOIT</t>
  </si>
  <si>
    <t>I52D</t>
  </si>
  <si>
    <t xml:space="preserve">Indirect Tax - COE and ARF on National Accounts (accrual) Basis </t>
  </si>
  <si>
    <t>TAXCA=RTAXCA*TAXCT</t>
  </si>
  <si>
    <t>I52E</t>
  </si>
  <si>
    <t>Indirect Tax - COE</t>
  </si>
  <si>
    <t>TAXCOE=TAXCA+Z_CA-TAXARF</t>
  </si>
  <si>
    <t>I52F</t>
  </si>
  <si>
    <t>Indirect Tax - ARF</t>
  </si>
  <si>
    <t>TAXARF=RATARF*(TAXCA+Z_CA)</t>
  </si>
  <si>
    <t>I52G</t>
  </si>
  <si>
    <t>Indirect Tax - Other Indirect Taxes</t>
  </si>
  <si>
    <t>TAXOTI=TAXOIT+TAXCT+Z_ITLS-TAXASS-TAXCA</t>
  </si>
  <si>
    <t>I52H</t>
  </si>
  <si>
    <t>Income Tax - Stat Boards</t>
  </si>
  <si>
    <t>TAXITS=RTAXITS*GDPZ</t>
  </si>
  <si>
    <t>I52I</t>
  </si>
  <si>
    <t>Interest on Loans to Stat Boards</t>
  </si>
  <si>
    <t>INTSB=RINTSB*GDPZ</t>
  </si>
  <si>
    <t>I52J</t>
  </si>
  <si>
    <t>Government Operating Expenditure</t>
  </si>
  <si>
    <t>GEC=RGEC*GDPZ+(GCONZ+TRPUFO+Z_ITLS+Z_CA)</t>
  </si>
  <si>
    <t>I52K</t>
  </si>
  <si>
    <t>Government Development Expenditure</t>
  </si>
  <si>
    <t>GEK=RGEK*GDPZ+GIFZ</t>
  </si>
  <si>
    <t>I52L</t>
  </si>
  <si>
    <t>Special Transfers: Government to Private</t>
  </si>
  <si>
    <t>TRPUPR=POL11*GDPZ</t>
  </si>
  <si>
    <t>I52M</t>
  </si>
  <si>
    <t>Other Non-tax Government Revenue</t>
  </si>
  <si>
    <t>REVOTH=POL15*GDPZ</t>
  </si>
  <si>
    <t>I52N</t>
  </si>
  <si>
    <t>Net Lending</t>
  </si>
  <si>
    <t>NETLEN=POL16*GDPZ</t>
  </si>
  <si>
    <t>I52O</t>
  </si>
  <si>
    <t xml:space="preserve">Net Capital Receipts </t>
  </si>
  <si>
    <t>NETCAP=POL17*GDPZ</t>
  </si>
  <si>
    <t>I52</t>
  </si>
  <si>
    <t>Public Sector Surplus</t>
  </si>
  <si>
    <t>PUBS=TAXITP+TAXITC+TAXITS+ITLS+INTSB+REVOTH+NETINV+NETCAP-GSPEND</t>
  </si>
  <si>
    <t>B16</t>
  </si>
  <si>
    <t>Income Tax Rate Rule</t>
  </si>
  <si>
    <t>POL1N=POL1N(-1)-C8009*(PUBS(-4)/GDPZ(-4)-RPUBS)</t>
  </si>
  <si>
    <t>I48</t>
  </si>
  <si>
    <t>POL1=POL1N+POL1X</t>
  </si>
  <si>
    <t>I100</t>
  </si>
  <si>
    <t>Net Private Capital Inflow</t>
  </si>
  <si>
    <t>DOS=0.025*PIFT*FK+PUBS-(BOPCAP+GDPZ*CURB/100)</t>
  </si>
  <si>
    <t>I104</t>
  </si>
  <si>
    <t>Net Foreign Private Debt</t>
  </si>
  <si>
    <t>ZP=ZP(-1)+(DOS(-1)-PIFT(-1)*FIF(-1))/E(-1)</t>
  </si>
  <si>
    <t>I101</t>
  </si>
  <si>
    <t>Net Foreign Equity Investment</t>
  </si>
  <si>
    <t>FIF=RFIF*IFB</t>
  </si>
  <si>
    <t>I102</t>
  </si>
  <si>
    <t>Net Foreign Equity Capital - beginning of period</t>
  </si>
  <si>
    <t>FK=(1-.025)*FK(-1)+FIF(-1)</t>
  </si>
  <si>
    <t>I44</t>
  </si>
  <si>
    <t>Stock of Inventories - beginning of period</t>
  </si>
  <si>
    <t>KI=(1+C0806)*KI(-1)+II(-1)</t>
  </si>
  <si>
    <t>I50</t>
  </si>
  <si>
    <t>Stock of Public Financial Assets Expressed in Foreign Currency</t>
  </si>
  <si>
    <t>AG=AG(-1)+(PUBS(-1)-TRCAP(-1))/E(-1)+PREM2(-1)/400*AG(-1)</t>
  </si>
  <si>
    <t>I50A</t>
  </si>
  <si>
    <t>Investment Adjustment</t>
  </si>
  <si>
    <t>INVADJ1=(E*AG-E(-1)*AG(-1))-(PUBS(-1)-TRCAP(-1))</t>
  </si>
  <si>
    <t>I07</t>
  </si>
  <si>
    <t>Working-age Population Smoothed Growth Rate</t>
  </si>
  <si>
    <t>POPGR=.125*(LOG((POP3+POP4)/(POP3(-1)+POP4(-1)))+LOG(PRT/PRT(-1)))+.875*POPGR(-1)</t>
  </si>
  <si>
    <t>I23</t>
  </si>
  <si>
    <t>Smoothed Growth in Labour Efficiency</t>
  </si>
  <si>
    <t>AA0SGR=(WL(-1)*SNLC(-1)*LOG(ALC/ALC(-1))+WL(-1)*SNLE(-1)*LOG(ALE/ALE(-1))+WL(-1)*SNLI(-1)*LOG(ALI/ALI(-1))+WL(-1)*SNLL(-1)*LOG(ALL/ALL(-1))+WFC(-1)*SNFC(-1)*LOG(AFC/AFC(-1))+WFE(-1)*SNFE(-1)*LOG(AFE/AFE(-1))+WFI(-1)*SNFI(-1)*LOG(AFI/AFI(-1))+WFL(-1)*SNFL(-1)*LOG(AFL/AFL(-1)))/(WL(-1)*SNLC(-1)+WL(-1)*SNLE(-1)+WL(-1)*SNLI(-1)+WL(-1)*SNLL(-1)+WFC(-1)*SNFC(-1)+WFE(-1)*SNFE(-1)+WFI(-1)*SNFI(-1)+WFL(-1)*SNFL(-1))</t>
  </si>
  <si>
    <t>Smoothed Growth in Local Labour Efficiency</t>
  </si>
  <si>
    <t>AA0SLGR=(SNLC(-1)*LOG(ALC/ALC(-1))+SNLE(-1)*LOG(ALE/ALE(-1))+SNLI(-1)*LOG(ALI/ALI(-1))+SNLL(-1)*LOG(ALL/ALL(-1)))/NL(-1)</t>
  </si>
  <si>
    <t>I24</t>
  </si>
  <si>
    <t xml:space="preserve">Equilibrium Real Growth Factor </t>
  </si>
  <si>
    <t>LOG(GR)=POPGR+.125*AA0SGR+.875*(LOG(GR(-1))-POPGR(-1))</t>
  </si>
  <si>
    <t>I02</t>
  </si>
  <si>
    <t>Unscaled Equilibrium Price of Rental Services</t>
  </si>
  <si>
    <t>SPCRD=CONOZ/SCONR</t>
  </si>
  <si>
    <t>B01</t>
  </si>
  <si>
    <t>Housing Services Demand</t>
  </si>
  <si>
    <t>LOG(SPCR)=LOG(SPCR(-1))+C0100+C0103*LOG(SPCRD(-1)/SPCR(-1))+C0101*LOG(SPCRD/SPCRD(-1))+C0102*LOG(SPCRD(-2)/SPCRD(-3))+(1-C0101-C0102)*LOG(SPCR(-1)/SPCR(-2))+C0104*DUM894+C0105*DUM1+C0106*DUM2+C0107*DUM3+DUM894*(C0108*DUM1+C0109*DUM2+C0110*DUM3)+Z_SPCR</t>
  </si>
  <si>
    <t>I34R</t>
  </si>
  <si>
    <t>Price of Private Consumption of R</t>
  </si>
  <si>
    <t>SPXR=SPCR/(1+SCR9012*POLCT)</t>
  </si>
  <si>
    <t>I01</t>
  </si>
  <si>
    <t>Private Consumption - Other</t>
  </si>
  <si>
    <t>CONOZ=CONZM-SPCR*SCONR</t>
  </si>
  <si>
    <t>I34C</t>
  </si>
  <si>
    <t>Price of Private Consumption of C</t>
  </si>
  <si>
    <t>SPCC=(1+POLGST)*SPXC*(1+SCC9012*POLCT)</t>
  </si>
  <si>
    <t>I34I</t>
  </si>
  <si>
    <t xml:space="preserve">Price of Private Consumption of I </t>
  </si>
  <si>
    <t>SPCI=(1+POLGST)*SPXI*(1+SCI9012*POLCT)</t>
  </si>
  <si>
    <t>I34L</t>
  </si>
  <si>
    <t xml:space="preserve"> Price of Private Consumption of L</t>
  </si>
  <si>
    <t>SPCL=(1+POLGST)*SPXL*(1+SCL9012*POLCT)</t>
  </si>
  <si>
    <t>B02</t>
  </si>
  <si>
    <t>SCONI=C6000*CONOZ/SPCI</t>
  </si>
  <si>
    <t>B03</t>
  </si>
  <si>
    <t>Private Consumption - Financial &amp; Business Services</t>
  </si>
  <si>
    <t>SCONL=C6100*CONOZ/SPCL</t>
  </si>
  <si>
    <t>I03</t>
  </si>
  <si>
    <t>Private Consumption - Manufacturing</t>
  </si>
  <si>
    <t>SCONC=(CONOZ-SPCI*SCONI-SPCL*SCONL)/SPCC</t>
  </si>
  <si>
    <t>B04</t>
  </si>
  <si>
    <t>Participation Rate (Locals)</t>
  </si>
  <si>
    <t>LOG(NTS)=LOG(POP3+POP4)+LOG(PRT/100)+C0200+C0201*DUM1+C0202*DUM2+C0203*DUM3+C0210*DUM061+C0204*TF+C0205*LOG(NTS(-1)/(POP3(-1)+POP4(-1))/(PRT(-1)/100))+C0206*LOG(NTS(-2)/(POP3(-2)+POP4(-2))/(PRT(-2)/100))+C0207*(LOG((1-POL1(-2))*WL(-2)/PCON(-2))-4*LOG(C8005)*TV(-2))+C0208*LOG(NL/(POP3+POP4)/(PRT/100))+C0209*LOG(NL(-1)/(POP3(-1)+POP4(-1))/(PRT(-1)/100))+Z_NTS</t>
  </si>
  <si>
    <t>B05</t>
  </si>
  <si>
    <t>Wages</t>
  </si>
  <si>
    <t>LOG(WL)=LOG(WL(-1))+AA0SLGR+C0300+C0305*INFE(-1)/400+(1-C0305)*LOG(PCON(-1)/PCON(-2))+C0301*DUM1+C0302*DUM2+C0303*DUM3+0.6*LOG((1+RCPF)/(1+RCPF(-1)))+C0304*URL(-1)+Z_WL</t>
  </si>
  <si>
    <t>B06</t>
  </si>
  <si>
    <t>LOG(CONZM)=LOG(PCONM)+C0405*(400*(LOG(PCON)-LOG(PCON(-1)))-INFE(-1))+C0406*LOG(COND)+(1-C0406)*(LOG(CONZM(-1)*GR)-LOG(PCONM(-1)))+C0407*(URL-URL(-1))+C0408*(URL(-1)-URL(-2))+Z_CON</t>
  </si>
  <si>
    <t>I10</t>
  </si>
  <si>
    <t>Equilibrium Private Consumption</t>
  </si>
  <si>
    <t>LOG(COND)=(C0400+C0401*DUM1+C0402*DUM2+C0403*DUM3+C0404*TF)/C0406+(5/10)*LOG(WB+TRFOPR+TRPUPR+(RGEC+RGEK)*GDPZ+NETLEN-TAXITP-REVOTH-TAXITS-INTSB)+(5/10)*LOG(PIH*KH+PEX*KI+PIFT*(K-FK)-ZP*E)-LOG(PCON)</t>
  </si>
  <si>
    <t>B12</t>
  </si>
  <si>
    <t>Inventory Investment</t>
  </si>
  <si>
    <t>II=(C0800+C0801*DUM1+C0802*DUM2+C0803*DUM3+C0804*TF)*SEXC+(GR-1-C0806)*KI+C0805*KI+Z_II*SEXC</t>
  </si>
  <si>
    <t>B11C</t>
  </si>
  <si>
    <t>Investment Demand by Industry C</t>
  </si>
  <si>
    <t>SIFC=SKC*(SCC6000+SCC6001*DUM1+SCC6002*DUM2+SCC6003*DUM3+SCC6004*TF+SCC6005*(SARC(-1)/400-(.025+RI(-1)))+(1-SCC6006)*(GR+.025-1)+SCC6006*SIFC(-1)/SKC(-1)+SZ_IFC)</t>
  </si>
  <si>
    <t>B11E</t>
  </si>
  <si>
    <t xml:space="preserve"> Investment Demand by Industry E</t>
  </si>
  <si>
    <t>SIFE=SKE*(SCE6000+SCE6001*DUM1+SCE6002*DUM2+SCE6003*DUM3+SCE6004*TF+SCE6005*(SARE(-1)/400-(.025+RI(-1)))+(1-SCE6006)*(GR+.025-1)+SCE6006*SIFE(-1)/SKE(-1)+SZ_IFE)</t>
  </si>
  <si>
    <t>B11I</t>
  </si>
  <si>
    <t>Investment Demand by Industry I</t>
  </si>
  <si>
    <t>SIFI=SKI*(SCI6000+SCI6001*DUM1+SCI6002*DUM2+SCI6003*DUM3+SCI6004*TF+SCI6005*(SARI(-2)/400-(.025+RI(-2)))+(1-SCI6006)*(GR+.025-1)+SCI6006*SIFI(-1)/SKI(-1)+SZ_IFI)</t>
  </si>
  <si>
    <t>B11L</t>
  </si>
  <si>
    <t>Investment Demand by Industry L</t>
  </si>
  <si>
    <t>SIFL=SKL*(SCL6000+SCL6001*DUM1+SCL6002*DUM2+SCL6003*DUM3+SCL6004*TF+SCL6005*(SARL(-2)/400-(.025+RI(-2)))+(1-SCL6006)*(GR+.025-1)+SCL6006*SIFL(-1)/SKL(-1)+SZ_IFL)</t>
  </si>
  <si>
    <t>B11R</t>
  </si>
  <si>
    <t>Residential Investment</t>
  </si>
  <si>
    <t>IH=(SCR6000+SCR6001*DUM1+SCR6002*DUM2+SCR6003*DUM3+SCR6004*(SARR(-4)/400-(0.01+RI(-4)))+(1-SCR6005)*(GR+0.01-1)+SCR6005*IH(-1)/KH(-1)+SCR6006*TF+SZ_IH)*KH</t>
  </si>
  <si>
    <t>I40</t>
  </si>
  <si>
    <t>Private Non-Residential Investment</t>
  </si>
  <si>
    <t>IFB=SIFC+SIFE+SIFI+SIFL</t>
  </si>
  <si>
    <t>I41</t>
  </si>
  <si>
    <t>Non-Residential Investment</t>
  </si>
  <si>
    <t>IFT=IFB+GIF</t>
  </si>
  <si>
    <t>I42C</t>
  </si>
  <si>
    <t>Investment Supply by Industry C</t>
  </si>
  <si>
    <t>SISC=SCC9030*(1-RSISE)*IFT/(1+SCC9013)</t>
  </si>
  <si>
    <t>I42E</t>
  </si>
  <si>
    <t>Investment Supply by Industry E</t>
  </si>
  <si>
    <t>SISE=RSISE*IFT/(1+SCE9013)</t>
  </si>
  <si>
    <t>I42I</t>
  </si>
  <si>
    <t>Investment Supply by Industry I</t>
  </si>
  <si>
    <t>SISI=SCI9030*(1-RSISE)*IFT/(1+SCI9013)</t>
  </si>
  <si>
    <t>I42L</t>
  </si>
  <si>
    <t>Investment Supply by Industry L</t>
  </si>
  <si>
    <t>SISL=SCL9030*(1-RSISE)*IFT/(1+SCL9013)</t>
  </si>
  <si>
    <t>I43E</t>
  </si>
  <si>
    <t xml:space="preserve">Housing Investment Supply by Industry E </t>
  </si>
  <si>
    <t>SIHE=SCE9031*IH</t>
  </si>
  <si>
    <t>I43I</t>
  </si>
  <si>
    <t xml:space="preserve">Housing Investment Supply by Industry I </t>
  </si>
  <si>
    <t>SIHI=SCI9031*IH</t>
  </si>
  <si>
    <t>I43L</t>
  </si>
  <si>
    <t>Housing Investment Supply by Industry L</t>
  </si>
  <si>
    <t>SIHL=SCL9031*IH</t>
  </si>
  <si>
    <t>I39C</t>
  </si>
  <si>
    <t>Business Fixed Capital of C</t>
  </si>
  <si>
    <t>SKC=(1-0.025)*SKC(-1)+SIFC(-1)</t>
  </si>
  <si>
    <t>I39E</t>
  </si>
  <si>
    <t>Business Fixed Capital of E</t>
  </si>
  <si>
    <t>SKE=(1-0.025)*SKE(-1)+SIFE(-1)</t>
  </si>
  <si>
    <t>I39I</t>
  </si>
  <si>
    <t>Business Fixed Capital of I</t>
  </si>
  <si>
    <t>SKI=(1-0.025)*SKI(-1)+SIFI(-1)</t>
  </si>
  <si>
    <t>I39L</t>
  </si>
  <si>
    <t xml:space="preserve">Business Fixed Capital of L </t>
  </si>
  <si>
    <t>SKL=(1-0.025)*SKL(-1)+SIFL(-1)</t>
  </si>
  <si>
    <t>I39R</t>
  </si>
  <si>
    <t xml:space="preserve">Housing Stock </t>
  </si>
  <si>
    <t>KH=(1-0.01)*KH(-1)+IH(-1)</t>
  </si>
  <si>
    <t>I88</t>
  </si>
  <si>
    <t>Stock of Business Capital</t>
  </si>
  <si>
    <t>K=SKC+SKE+SKI+SKL</t>
  </si>
  <si>
    <t>I35C</t>
  </si>
  <si>
    <t>Price of Business Investment in C</t>
  </si>
  <si>
    <t>SPISC=SPXC*(1+SCC9013*POLCT)</t>
  </si>
  <si>
    <t>I35E</t>
  </si>
  <si>
    <t>Price of Business Investment in E</t>
  </si>
  <si>
    <t>SPISE=SPXE*(1+SCE9013*POLCT)</t>
  </si>
  <si>
    <t>I35I</t>
  </si>
  <si>
    <t>Price of Business Investment in I</t>
  </si>
  <si>
    <t>SPISI=SPXI*(1+SCI9013*POLCT)</t>
  </si>
  <si>
    <t>I35L</t>
  </si>
  <si>
    <t>Price of Business Investment in L</t>
  </si>
  <si>
    <t>SPISL=SPXL*(1+SCL9013*POLCT)</t>
  </si>
  <si>
    <t>I92</t>
  </si>
  <si>
    <t>Price of Business Investment - Model Basis</t>
  </si>
  <si>
    <t>PIFTM=RSISE*SPISE/(1+SCE9013)+(1-RSISE)*(SCC9030/(1+SCC9013)*SPISC+SCI9030/(1+SCI9013)*SPISI+SCL9030/(1+SCL9013)*SPISL)</t>
  </si>
  <si>
    <t>I93</t>
  </si>
  <si>
    <t>Price of Residential Investment - Model Basis</t>
  </si>
  <si>
    <t>PIHM=SCE9031*SPXE+SCI9031*SPXI+SCL9031*SPXL</t>
  </si>
  <si>
    <t>I77</t>
  </si>
  <si>
    <t xml:space="preserve">Nominal Private Non-residential Investment </t>
  </si>
  <si>
    <t>IFZ=PIFT*IFB</t>
  </si>
  <si>
    <t>I78</t>
  </si>
  <si>
    <t>Nominal Public Non-residential Investment</t>
  </si>
  <si>
    <t>GIFZ=PIFT*GIF</t>
  </si>
  <si>
    <t>B10C</t>
  </si>
  <si>
    <t>Manufacturing Sales Price</t>
  </si>
  <si>
    <t>LOG(SPXC)=LOG(SPXC(-1))+SCC5900+SCC5901*DUM1+SCC5902*DUM2+SCC5903*DUM3+SCC5904*LOG(SPXSRC(-2)/SPXSRC(-3))+SCC5905*LOG(SPXSRC(-3)/SPXSRC(-4))+(1-SCC5904-SCC5905)*LOG(SPXSRC(-1)/SPXSRC(-2))+SCC5906*LOG(SPXSRC(-4)/SPXC(-4))+SZ_PXC</t>
  </si>
  <si>
    <t>B10E</t>
  </si>
  <si>
    <t>Construction Sales Price</t>
  </si>
  <si>
    <t>LOG(SPXE)=LOG(SPXE(-1))+SCE5900+SCE5901*DUM1+SCE5902*DUM2+SCE5903*DUM3+SCE5904*LOG(SPXSRE(-2)/SPXSRE(-3))+SCE5905*LOG(SPXSRE(-3)/SPXSRE(-4))+(1-SCE5904-SCE5905)*LOG(SPXSRE(-1)/SPXSRE(-2))+SCE5906*LOG(SPXSRE(-4)/SPXE(-4))+SZ_PXE</t>
  </si>
  <si>
    <t>B10I</t>
  </si>
  <si>
    <t xml:space="preserve">Other Sales Price </t>
  </si>
  <si>
    <t>LOG(SPXI)=LOG(SPXI(-1))+SCI5900+SCI5901*DUM1+SCI5902*DUM2+SCI5903*DUM3+SCI5904*LOG(SPXSRI(-2)/SPXSRI(-3))+SCI5905*LOG(SPXSRI(-3)/SPXSRI(-4))+(1-SCI5904-SCI5905)*LOG(SPXSRI(-1)/SPXSRI(-2))+SCI5906*LOG(SPXSRI(-4)/SPXI(-4))+SZ_PXI</t>
  </si>
  <si>
    <t>B10L</t>
  </si>
  <si>
    <t>Finance &amp; Business Sales Price</t>
  </si>
  <si>
    <t>LOG(SPXL)=LOG(SPXL(-1))+SCL5900+SCL5901*DUM1+SCL5902*DUM2+SCL5903*DUM3+SCL5904*LOG(SPXSRL(-2)/SPXSRL(-3))+SCL5905*LOG(SPXSRL(-3)/SPXSRL(-4))+(1-SCL5904-SCL5905)*LOG(SPXSRL(-1)/SPXSRL(-2))+SCL5906*LOG(SPXSRL(-4)/SPXL(-4))+SZ_PXL</t>
  </si>
  <si>
    <t>B07C</t>
  </si>
  <si>
    <t>Manufacturing Imports</t>
  </si>
  <si>
    <t>LOG(SIMC)=SCC5800+SCC5801*DUM1+SCC5802*DUM2+SCC5803*DUM3+SCC5804*TF+SCC5805*LOG(GR*SIMSRC(-1))+(1-SCC5805)*LOG(GR*SIMC(-1))+SCC5806*(LOG(SEXC/(GR*SEXSRC(-1)))-(1-SCC5805)*LOG(SEXC(-1)/(GR(-1)*SEXSRC(-2))))+SZ_IMC</t>
  </si>
  <si>
    <t>B07I</t>
  </si>
  <si>
    <t>Other Imports</t>
  </si>
  <si>
    <t>LOG(SIMI)=SCI5800+SCI5801*DUM1+SCI5802*DUM2+SCI5803*DUM3+SCI5804*TF+SCI5805*LOG(GR*SIMSRI(-1))+(1-SCI5805)*LOG(GR*SIMI(-1))+SZ_IMI</t>
  </si>
  <si>
    <t>B07L</t>
  </si>
  <si>
    <t xml:space="preserve">Finance &amp; Business Imports </t>
  </si>
  <si>
    <t>LOG(SIML)=SCL5800+SCL5801*DUM1+SCL5802*DUM2+SCL5803*DUM3+SCL5804*TF+SCL5805*LOG(GR*SIMSRL(-1))+(1-SCL5805)*LOG(GR*SIML(-1))+SZ_IML</t>
  </si>
  <si>
    <t>S04</t>
  </si>
  <si>
    <t>Imports of Goods and Services</t>
  </si>
  <si>
    <t>IM=(SIMC+SIMI+SIML)/(1-C58RE*RIMREZ)</t>
  </si>
  <si>
    <t>I82</t>
  </si>
  <si>
    <t>Nominal Imports of Goods and Services</t>
  </si>
  <si>
    <t>IMZ=PIM*(SIMC+SIMI+SIML)/(1-C58NO*RIMREZ)</t>
  </si>
  <si>
    <t>B09C</t>
  </si>
  <si>
    <t>Manufacturing Exports Supply</t>
  </si>
  <si>
    <t>LOG(SEXC)=SCC5700+SCC5701*DUM1+SCC5702*DUM2+SCC5703*DUM3+SCC5704*TF+SCC5705*LOG(GR*SEXSRC(-1))+(1-SCC5705)*LOG(GR*SEXC(-1))+SCC5706*(LOG(GDPF/GDPF(-1))-LOG(GR))+SCC5707*(LOG(GDPF(-1)/GDPF(-2))-LOG(GR(-1)))+SCC5708*(LOG(GDPF(-2)/GDPF(-3))-LOG(GR(-2)))+SCC5709*(LOG(GDPF(-3)/GDPF(-4))-LOG(GR(-3)))+SCC5710*LOG(RBB)+SCC5711*LOG(RBB(-1))+SZ_EXC</t>
  </si>
  <si>
    <t>B09I</t>
  </si>
  <si>
    <t>Other Exports Supply</t>
  </si>
  <si>
    <t>LOG(SEXI)=SCI5700+SCI5701*DUM1+SCI5702*DUM2+SCI5703*DUM3+SCI5704*TF+SCI5705*LOG(GR*SEXSRI(-1))+(1-SCI5705)*LOG(GR*SEXI(-1))+SZ_EXI</t>
  </si>
  <si>
    <t>B09L</t>
  </si>
  <si>
    <t>Finance &amp; Business Exports Supply</t>
  </si>
  <si>
    <t>LOG(SEXL)=SCL5700+SCL5701*DUM1+SCL5702*DUM2+SCL5703*DUM3+SCL5704*TF+SCL5705*LOG(GR*SEXSRL(-1))+(1-SCL5705)*LOG(GR*SEXL(-1))+SZ_EXL</t>
  </si>
  <si>
    <t>B08C</t>
  </si>
  <si>
    <t>Manufacturing Employment</t>
  </si>
  <si>
    <t>SNC=SNLC+SNFC</t>
  </si>
  <si>
    <t>B08E</t>
  </si>
  <si>
    <t>Construction Employment</t>
  </si>
  <si>
    <t>SNE=SNLE+SNFE</t>
  </si>
  <si>
    <t>B08I</t>
  </si>
  <si>
    <t>Other Employment</t>
  </si>
  <si>
    <t>SNI=SNLI+SNFI</t>
  </si>
  <si>
    <t>B08L</t>
  </si>
  <si>
    <t xml:space="preserve">Finance &amp; Business Employment </t>
  </si>
  <si>
    <t>SNL=SNLL+SNFL</t>
  </si>
  <si>
    <t>Local Employment of C</t>
  </si>
  <si>
    <t>LOG(SNLC)=SCC5600+SCC5601*DUM1+SCC5602*DUM2+SCC5603*DUM3+SCC5604*TF+SCC5605*LOG(SNLSRC)+SCC5607*LOG(SNLC(-1))+(1-SCC5605)*LOG(EXP(POPGR)*SNLC(-1))-SCC5607*(1-SCC5605)*LOG(EXP(POPGR(-1))*SNLC(-2))-SCC5605*SCC5607*LOG(SNLSRC(-1))+SCC5606*LOG(SPXSRC/SPXC)+SZ_NLC</t>
  </si>
  <si>
    <t>Local Employment of E</t>
  </si>
  <si>
    <t>LOG(SNLE)=SCE5600+SCE5601*DUM1+SCE5602*DUM2+SCE5603*DUM3+SCE5604*TF+SCE5605*LOG(SNLSRE)+SCE5607*LOG(SNLE(-1))+(1-SCE5605)*LOG(EXP(POPGR)*SNLE(-1))-SCE5607*(1-SCE5605)*LOG(EXP(POPGR(-1))*SNLE(-2))-SCE5605*SCE5607*LOG(SNLSRE(-1))+SCE5606*LOG(SPXSRE/SPXE)+SZ_NLE</t>
  </si>
  <si>
    <t>Local Employment of I</t>
  </si>
  <si>
    <t>LOG(SNLI)=SCI5600+SCI5601*DUM1+SCI5602*DUM2+SCI5603*DUM3+SCI5604*TF+SCI5605*LOG(SNLSRI)+SCI5607*LOG(SNLI(-1))+(1-SCI5605)*LOG(EXP(POPGR)*SNLI(-1))-SCI5607*(1-SCI5605)*LOG(EXP(POPGR(-1))*SNLI(-2))-SCI5605*SCI5607*LOG(SNLSRI(-1))+SCI5606*LOG(SPXSRI/SPXI)+SZ_NLI</t>
  </si>
  <si>
    <t>Local Employment of L</t>
  </si>
  <si>
    <t>LOG(SNLL)=SCL5600+SCL5601*DUM1+SCL5602*DUM2+SCL5603*DUM3+SCL5604*TF+SCL5605*LOG(SNLSRL)+SCL5607*LOG(SNLL(-1))+(1-SCL5605)*LOG(EXP(POPGR)*SNLL(-1))-SCL5607*(1-SCL5605)*LOG(EXP(POPGR(-1))*SNLL(-2))-SCL5605*SCL5607*LOG(SNLSRL(-1))+SCL5606*LOG(SPXSRL/SPXL)+SZ_NLL</t>
  </si>
  <si>
    <t>Foreign Employment of C</t>
  </si>
  <si>
    <t>LOG(SNFC)=SCCF5600+SCCF5601*DUM1+SCCF5602*DUM2+SCCF5603*DUM3+SCCF5604*TF+SCCF5605*LOG(SNFSRC)+SCCF5607*LOG(SNFC(-1))+(1-SCCF5605)*LOG(EXP(POPGR)*SNFC(-1))-SCCF5607*(1-SCCF5605)*LOG(EXP(POPGR(-1))*SNFC(-2))-SCCF5605*SCCF5607*LOG(SNFSRC(-1))+SCCF5606*LOG(SPXSRC/SPXC)+SZ_NFC</t>
  </si>
  <si>
    <t>Foreign Employment of E</t>
  </si>
  <si>
    <t>LOG(SNFE)=SCEF5600+SCEF5601*DUM1+SCEF5602*DUM2+SCEF5603*DUM3+SCEF5604*TF+SCEF5605*LOG(SNFSRE)+SCEF5607*LOG(SNFE(-1))+(1-SCEF5605)*LOG(EXP(POPGR)*SNFE(-1))-SCEF5607*(1-SCEF5605)*LOG(EXP(POPGR(-1))*SNFE(-2))-SCEF5605*SCEF5607*LOG(SNFSRE(-1))+SCEF5606*LOG(SPXSRE/SPXE)+SZ_NFE</t>
  </si>
  <si>
    <t>Foreign Employment of I</t>
  </si>
  <si>
    <t>LOG(SNFI)=SCIF5600+SCIF5601*DUM1+SCIF5602*DUM2+SCIF5603*DUM3+SCIF5604*TF+SCIF5605*LOG(SNFSRI)+SCIF5607*LOG(SNFI(-1))+(1-SCIF5605)*LOG(EXP(POPGR)*SNFI(-1))-SCIF5607*(1-SCIF5605)*LOG(EXP(POPGR(-1))*SNFI(-2))-SCIF5605*SCIF5607*LOG(SNFSRI(-1))+SCIF5606*LOG(SPXSRI/SPXI)+SZ_NFI</t>
  </si>
  <si>
    <t>Foreign Employment of L</t>
  </si>
  <si>
    <t>LOG(SNFL)=SCLF5600+SCLF5601*DUM1+SCLF5602*DUM2+SCLF5603*DUM3+SCLF5604*TF+SCLF5605*LOG(SNFSRL)+SCLF5607*LOG(SNFL(-1))+(1-SCLF5605)*LOG(EXP(POPGR)*SNFL(-1))-SCLF5607*(1-SCLF5605)*LOG(EXP(POPGR(-1))*SNFL(-2))-SCLF5605*SCLF5607*LOG(SNFSRL(-1))+SCLF5606*LOG(SPXSRL/SPXL)+SZ_NFL</t>
  </si>
  <si>
    <t>I31</t>
  </si>
  <si>
    <t>Total Employment</t>
  </si>
  <si>
    <t>N=SNC+SNE+SNI+SNL</t>
  </si>
  <si>
    <t>I29</t>
  </si>
  <si>
    <t xml:space="preserve">Total Employment - Locals </t>
  </si>
  <si>
    <t>NL=SNLC+SNLE+SNLI+SNLL</t>
  </si>
  <si>
    <t>I30</t>
  </si>
  <si>
    <t>Total Employment - Foreign Workers</t>
  </si>
  <si>
    <t>NF=SNFC+SNFE+SNFI+SNFL</t>
  </si>
  <si>
    <t>B13</t>
  </si>
  <si>
    <t xml:space="preserve">Demand for Exports (Price) </t>
  </si>
  <si>
    <t>S18</t>
  </si>
  <si>
    <t>TWI Exchange Rate Rule</t>
  </si>
  <si>
    <t>LOG(ETWI)=LOG(ETWIT)</t>
  </si>
  <si>
    <t>I69</t>
  </si>
  <si>
    <t>Model Exchange Rate</t>
  </si>
  <si>
    <t>E=C48SC/ETWI</t>
  </si>
  <si>
    <t>S16</t>
  </si>
  <si>
    <t>Wages - Original Terms</t>
  </si>
  <si>
    <t>LOG(WO)=LOG(WL)+(1-DUM011)*(C39MA*DUM1+C39JU*DUM2+C39SE*DUM3+C39DE*(1-DUM1-DUM2-DUM3))+DUM011*(C390MA*DUM1+C390JU*DUM2+C390SE*DUM3+C390DE*(1-DUM1-DUM2-DUM3))</t>
  </si>
  <si>
    <t>Non-Oil Domestic Exports</t>
  </si>
  <si>
    <t>LOG(EXNOD)=LOG(SEXC)+C3000+C3001*DUM1+C3002*DUM2+C3003*DUM3+C3004*TF+C3005*LOG(EXNOD(-1)/SEXC(-1))+Z_EXNOD</t>
  </si>
  <si>
    <t>S19</t>
  </si>
  <si>
    <t>Nominal Non-Oil Domestic Exports</t>
  </si>
  <si>
    <t>LOG(EXNODZ)=LOG(PEX*EXNOD)+C3100+C3101*DUM1+C3102*DUM2+C3103*DUM3+C3104*TF+C3105*LOG(EXNODZ(-1)/(PEX(-1)*EXNOD(-1)))+Z_EXNODZ</t>
  </si>
  <si>
    <t>REEREXC</t>
  </si>
  <si>
    <t>S25</t>
  </si>
  <si>
    <t>Real Exchange Rate - Manufacturing Export Supply</t>
  </si>
  <si>
    <t>REEREXC=SPZASRC/PEX</t>
  </si>
  <si>
    <t>REERIMC</t>
  </si>
  <si>
    <t>S26</t>
  </si>
  <si>
    <t>Real Exchange Rate - Manufacturing Import Demand</t>
  </si>
  <si>
    <t>REERIMC=SPZSRC/PIM</t>
  </si>
  <si>
    <t>S27</t>
  </si>
  <si>
    <t>Labour Productivity</t>
  </si>
  <si>
    <t>PROD=GDPP/(NF+NL)</t>
  </si>
  <si>
    <t>S28</t>
  </si>
  <si>
    <t>Nominal Unit Labour Costs</t>
  </si>
  <si>
    <t>ULC=WBBT/GDPP</t>
  </si>
  <si>
    <t>I13C</t>
  </si>
  <si>
    <t>Shadow Price of Primary Factors for C</t>
  </si>
  <si>
    <t>SPYSRC=(WSRC/SAA0C)*((1+((SAA0C*SNSRC)/(SAA1C*SKC))^(-SCC9020))^((SCC9020-1)/SCC9020))</t>
  </si>
  <si>
    <t>1I4C</t>
  </si>
  <si>
    <t>Shadow Price of Production of C</t>
  </si>
  <si>
    <t>SPZSRC=(1+POLOIT*SCC9015)*((SPYSRC/SCC9007)+SMCCC*(1+POLCT*SMBCC)*SPXC+SMCEC*(1+POLCT*SMBEC)*SPXE+SMCIC*(1+POLCT*SMBIC)*SPXI+SMCLC*(1+POLCT*SMBLC)*SPXL)</t>
  </si>
  <si>
    <t>I15C</t>
  </si>
  <si>
    <t>Shadow Price of Total Supply of C</t>
  </si>
  <si>
    <t>SPZASRC=((PIMAT/SCC9002)^(1-SCC9021)+(SPZSRC/SCC9003)^(1-SCC9021))^(1/(1-SCC9021))</t>
  </si>
  <si>
    <t>I16C</t>
  </si>
  <si>
    <t>Shadow Price of Domestic Sales of C</t>
  </si>
  <si>
    <t>SPXSRC=SCC9005*((SPZASRC^(SCC9022/(SCC9022-1))-(PEX/SCC9004)^(SCC9022/(SCC9022-1)))^((SCC9022-1)/SCC9022))</t>
  </si>
  <si>
    <t>I17C</t>
  </si>
  <si>
    <t>Short-run Equilibrium Exports of C</t>
  </si>
  <si>
    <t>SEXSRC=(SCC9005/SCC9004)*SXC*((((PEX/SCC9004)/SPZASRC)^(SCC9022/(1-SCC9022))-1)^(-1/SCC9022))</t>
  </si>
  <si>
    <t>I18C</t>
  </si>
  <si>
    <t>Short-run Equilibrium Total Supply of C</t>
  </si>
  <si>
    <t>SZASRC=((SCC9004*SEXSRC)^SCC9022+(SCC9005*SXC)^SCC9022)^(1/SCC9022)</t>
  </si>
  <si>
    <t>I19C</t>
  </si>
  <si>
    <t>Short-run Equilibrium Imports of C</t>
  </si>
  <si>
    <t>SIMSRC=(1/SCC9002)*SZASRC*((1+((SPZSRC/SCC9003)/(PIMAT/SCC9002))^(1-SCC9021))^(SCC9021/(1-SCC9021)))</t>
  </si>
  <si>
    <t>I20C</t>
  </si>
  <si>
    <t>Short-run Equilibrium Production of C</t>
  </si>
  <si>
    <t>SZSRC=(1/SCC9003)*SZASRC*((1+((PIMAT/SCC9002)/(SPZSRC/SCC9003))^(1-SCC9021))^(SCC9021/(1-SCC9021)))</t>
  </si>
  <si>
    <t>I21C</t>
  </si>
  <si>
    <t>Short-run Equilibrium Primary Factors for C</t>
  </si>
  <si>
    <t>SYSRC=SZSRC/SCC9007</t>
  </si>
  <si>
    <t>SNSRC</t>
  </si>
  <si>
    <t>I22C</t>
  </si>
  <si>
    <t>Short-run Equilibrium Employment for C</t>
  </si>
  <si>
    <t>SNSRC=(1/SAA0C)*(((SYSRC^SCC9020)-(SAA1C*SKC)^SCC9020)^(1/SCC9020))</t>
  </si>
  <si>
    <t>I22CA</t>
  </si>
  <si>
    <t>Short-run Equilibrium LOCAL Employment for C</t>
  </si>
  <si>
    <t>SNLSRC=((WL/ALC)/wSRC)^(1/(SCC9920-1))*SNSRC/ALC</t>
  </si>
  <si>
    <t>I22CB</t>
  </si>
  <si>
    <t>Short-run Equilibrium FOREIGN Employment for C</t>
  </si>
  <si>
    <t>SNFSRC=(1/AFC)*(((SNSRC^SCC9920)-(ALC*SNLSRC)^SCC9920)^(1/SCC9920))</t>
  </si>
  <si>
    <t>I22CC</t>
  </si>
  <si>
    <t xml:space="preserve">CES weighted wage for C </t>
  </si>
  <si>
    <t>WSRC=((WFC/AFC)^(SCC9920/(SCC9920-1))+(WL/ALC)^(SCC9920/(SCC9920-1)))^((SCC9920-1)/SCC9920)</t>
  </si>
  <si>
    <t>I13E</t>
  </si>
  <si>
    <t xml:space="preserve">Shadow Price of Primary Factors for E </t>
  </si>
  <si>
    <t>SPYSRE=(WSRE/SAA0E)*((1+((SAA0E*SNSRE)/(SAA1E*SKE))^(-SCE9020))^((SCE9020-1)/SCE9020))</t>
  </si>
  <si>
    <t>1I4E</t>
  </si>
  <si>
    <t xml:space="preserve">Shadow Price of Production of E </t>
  </si>
  <si>
    <t>SPXSRE=(1+POLOIT*SCE9015)*((SPYSRE/SCE9007)+SMCCE*(1+POLCT*SMBCE)*SPXC+SMCEE*(1+POLCT*SMBEE)*SPXE+SMCIE*(1+POLCT*SMBIE)*SPXI+SMCLE*(1+POLCT*SMBLE)*SPXL)</t>
  </si>
  <si>
    <t>I21E</t>
  </si>
  <si>
    <t>Short-run Equilibrium Primary Factors for E</t>
  </si>
  <si>
    <t>SYSRE=SXE/SCE9007</t>
  </si>
  <si>
    <t>SNSRE</t>
  </si>
  <si>
    <t>I22E</t>
  </si>
  <si>
    <t>Short-run Equilibrium Employment for E</t>
  </si>
  <si>
    <t>SNSRE=(1/SAA0E)*(((SYSRE^SCE9020)-(SAA1E*SKE)^SCE9020)^(1/SCE9020))</t>
  </si>
  <si>
    <t>Short-run Equilibrium LOCAL Employment for E</t>
  </si>
  <si>
    <t>SNLSRE=((WL/ALE)/wSRE)^(1/(SCE9920-1))*SNSRE/ALE</t>
  </si>
  <si>
    <t>Short-run Equilibrium FOREIGN Employment for E</t>
  </si>
  <si>
    <t>SNFSRE=(1/AFE)*(((SNSRE^SCE9920)-(ALE*SNLSRE)^SCE9920)^(1/SCE9920))</t>
  </si>
  <si>
    <t>CES weighted wage for E</t>
  </si>
  <si>
    <t>WSRE=((WFE/AFE)^(SCE9920/(SCE9920-1))+(WL/ALE)^(SCE9920/(SCE9920-1)))^((SCE9920-1)/SCE9920)</t>
  </si>
  <si>
    <t>I13I</t>
  </si>
  <si>
    <t>Shadow Price of Primary Factors for I</t>
  </si>
  <si>
    <t>SPYSRI=(WSRI/SAA0I)*((1+((SAA0I*SNSRI)/(SAA1I*SKI))^(-SCI9020))^((SCI9020-1)/SCI9020))</t>
  </si>
  <si>
    <t>1I4I</t>
  </si>
  <si>
    <t xml:space="preserve">Shadow Price of Production of I </t>
  </si>
  <si>
    <t>SPZSRI=(1+POLOIT*SCI9015)*((SPYSRI/SCI9007)+SMCCI*(1+POLCT*SMBCI)*SPXC+SMCEI*(1+POLCT*SMBEI)*SPXE+SMCII*(1+POLCT*SMBII)*SPXI+SMCLI*(1+POLCT*SMBLI)*SPXL)</t>
  </si>
  <si>
    <t>I15I</t>
  </si>
  <si>
    <t>Shadow Price of Total Supply of I</t>
  </si>
  <si>
    <t>SPZASRI=((PIM/SCI9002)^(1-SCI9021)+(SPZSRI/SCI9003)^(1-SCI9021))^(1/(1-SCI9021))</t>
  </si>
  <si>
    <t>I16I</t>
  </si>
  <si>
    <t>Shadow Price of Domestic Sales of I</t>
  </si>
  <si>
    <t>SPXSRI=SCI9005*((SPZASRI^(SCI9022/(SCI9022-1))-(PEX/SCI9004)^(SCI9022/(SCI9022-1)))^((SCI9022-1)/SCI9022))</t>
  </si>
  <si>
    <t>I17I</t>
  </si>
  <si>
    <t>Short-run Equilibrium Exports of I</t>
  </si>
  <si>
    <t>SEXSRI=(SCI9005/SCI9004)*SXI*((((PEX/SCI9004)/SPZASRI)^(SCI9022/(1-SCI9022))-1)^(-1/SCI9022))</t>
  </si>
  <si>
    <t>I18I</t>
  </si>
  <si>
    <t xml:space="preserve">Short-run Equilibrium Total Supply of I </t>
  </si>
  <si>
    <t>SZASRI=((SCI9004*SEXSRI)^SCI9022+(SCI9005*SXI)^SCI9022)^(1/SCI9022)</t>
  </si>
  <si>
    <t>I19I</t>
  </si>
  <si>
    <t xml:space="preserve">Short-run Equilibrium Imports of I </t>
  </si>
  <si>
    <t>SIMSRI=(1/SCI9002)*SZASRI*((1+((SPZSRI/SCI9003)/(PIM/SCI9002))^(1-SCI9021))^(SCI9021/(1-SCI9021)))</t>
  </si>
  <si>
    <t>I20I</t>
  </si>
  <si>
    <t>Short-run Equilibrium Production of I</t>
  </si>
  <si>
    <t>SZSRI=(1/SCI9003)*SZASRI*((1+((PIM/SCI9002)/(SPZSRI/SCI9003))^(1-SCI9021))^(SCI9021/(1-SCI9021)))</t>
  </si>
  <si>
    <t>I21I</t>
  </si>
  <si>
    <t>Short-run Equilibrium Primary Factors for I</t>
  </si>
  <si>
    <t>SYSRI=SZSRI/SCI9007</t>
  </si>
  <si>
    <t>SNSRI</t>
  </si>
  <si>
    <t>I22I</t>
  </si>
  <si>
    <t>Short-run Equilibrium Employment for I</t>
  </si>
  <si>
    <t>SNSRI=(1/SAA0I)*(((SYSRI^SCI9020)-(SAA1I*SKI)^SCI9020)^(1/SCI9020))</t>
  </si>
  <si>
    <t>Short-run Equilibrium LOCAL Employment for I</t>
  </si>
  <si>
    <t>SNLSRI=((WL/ALI)/wSRI)^(1/(SCI9920-1))*SNSRI/ALI</t>
  </si>
  <si>
    <t>Short-run Equilibrium FOREIGN Employment for I</t>
  </si>
  <si>
    <t>SNFSRI=(1/AFI)*(((SNSRI^SCI9920)-(ALI*SNLSRI)^SCI9920)^(1/SCI9920))</t>
  </si>
  <si>
    <t>CES weighted wage for I</t>
  </si>
  <si>
    <t>WSRI=((WFI/AFI)^(SCI9920/(SCI9920-1))+(WL/ALI)^(SCI9920/(SCI9920-1)))^((SCI9920-1)/SCI9920)</t>
  </si>
  <si>
    <t>I13L</t>
  </si>
  <si>
    <t>Shadow Price of Primary Factors for L</t>
  </si>
  <si>
    <t>SPYSRL=(WSRL/SAA0L)*((1+((SAA0L*SNSRL)/(SAA1L*SKL))^(-SCL9020))^((SCL9020-1)/SCL9020))</t>
  </si>
  <si>
    <t>I14L</t>
  </si>
  <si>
    <t>1I4L Shadow Price of Production of L</t>
  </si>
  <si>
    <t>SPZSRL=(1+POLOIT*SCL9015)*((SPYSRL/SCL9007)+SMCCL*(1+POLCT*SMBCL)*SPXC+SMCEL*(1+POLCT*SMBEL)*SPXE+SMCIL*(1+POLCT*SMBIL)*SPXI+SMCLL*(1+POLCT*SMBLL)*SPXL)</t>
  </si>
  <si>
    <t>I15L</t>
  </si>
  <si>
    <t xml:space="preserve">Shadow Price of Total Supply of L </t>
  </si>
  <si>
    <t>SPZASRL=((PIM/SCL9002)^(1-SCL9021)+(SPZSRL/SCL9003)^(1-SCL9021))^(1/(1-SCL9021))</t>
  </si>
  <si>
    <t>I16L</t>
  </si>
  <si>
    <t>Shadow Price of Domestic Sales of L</t>
  </si>
  <si>
    <t>SPXSRL=SCL9005*((SPZASRL^(SCL9022/(SCL9022-1))-(PEX/SCL9004)^(SCL9022/(SCL9022-1)))^((SCL9022-1)/SCL9022))</t>
  </si>
  <si>
    <t>I17L</t>
  </si>
  <si>
    <t xml:space="preserve">Short-run Equilibrium Exports of L </t>
  </si>
  <si>
    <t>SEXSRL=(SCL9005/SCL9004)*SXL*((((PEX/SCL9004)/SPZASRL)^(SCL9022/(1-SCL9022))-1)^(-1/SCL9022))</t>
  </si>
  <si>
    <t>I18L</t>
  </si>
  <si>
    <t>Short-run Equilibrium Total Supply of L</t>
  </si>
  <si>
    <t>SZASRL=((SCL9004*SEXSRL)^SCL9022+(SCL9005*SXL)^SCL9022)^(1/SCL9022)</t>
  </si>
  <si>
    <t>I19L</t>
  </si>
  <si>
    <t>Short-run Equilibrium Imports of L</t>
  </si>
  <si>
    <t>SIMSRL=(1/SCL9002)*SZASRL*((1+((SPZSRL/SCL9003)/(PIM/SCL9002))^(1-SCL9021))^(SCL9021/(1-SCL9021)))</t>
  </si>
  <si>
    <t>I20L</t>
  </si>
  <si>
    <t>Short-run Equilibrium Production of L</t>
  </si>
  <si>
    <t>SZSRL=(1/SCL9003)*SZASRL*((1+((PIM/SCL9002)/(SPZSRL/SCL9003))^(1-SCL9021))^(SCL9021/(1-SCL9021)))</t>
  </si>
  <si>
    <t>I21L</t>
  </si>
  <si>
    <t xml:space="preserve">Short-run Equilibrium Primary Factors for L </t>
  </si>
  <si>
    <t>SYSRL=SZSRL/SCL9007</t>
  </si>
  <si>
    <t>SNSRL</t>
  </si>
  <si>
    <t>I22L</t>
  </si>
  <si>
    <t>Short-run Equilibrium Employment for L</t>
  </si>
  <si>
    <t>SNSRL=(1/SAA0L)*(((SYSRL^SCL9020)-(SAA1L*SKL)^SCL9020)^(1/SCL9020))</t>
  </si>
  <si>
    <t>Short-run Equilibrium LOCAL Employment for L</t>
  </si>
  <si>
    <t>SNLSRL=((WL/ALL)/wSRL)^(1/(SCL9920-1))*SNSRL/ALL</t>
  </si>
  <si>
    <t xml:space="preserve">Short-run Equilibrium FOREIGN Employment for L </t>
  </si>
  <si>
    <t>SNFSRL=(1/AFL)*(((SNSRL^SCL9920)-(ALL*SNLSRL)^SCL9920)^(1/SCL9920))</t>
  </si>
  <si>
    <t>CES weighted wage for L</t>
  </si>
  <si>
    <t>WSRL=((WFL/AFL)^(SCL9920/(SCL9920-1))+(WL/ALL)^(SCL9920/(SCL9920-1)))^((SCL9920-1)/SCL9920)</t>
  </si>
  <si>
    <t>I13R</t>
  </si>
  <si>
    <t>Shadow Price of Primary Factors for R</t>
  </si>
  <si>
    <t>SPYSRR=(SPXR/(1+POLOIT*SCR9015)-(SMCCR*(1+POLCT*SMBCR)*SPXC+SMCER*(1+POLCT*SMBER)*SPXE+SMCIR*(1+POLCT*SMBIR)*SPXI+SMCLR*(1+POLCT*SMBLR)*SPXL))*SCR9007</t>
  </si>
  <si>
    <t>I21R</t>
  </si>
  <si>
    <t>Short-run Equilibrium Production of R</t>
  </si>
  <si>
    <t>SXR=SCR9007*SYSRR</t>
  </si>
  <si>
    <t>I22R</t>
  </si>
  <si>
    <t>Short-run Equilibrium Primary Factors for R</t>
  </si>
  <si>
    <t>SYSRR=SAA1R*KH</t>
  </si>
  <si>
    <t>I36C</t>
  </si>
  <si>
    <t xml:space="preserve">Price of Capital Services for C </t>
  </si>
  <si>
    <t>SPKC=SAA1C*(SPYSRC^(SCC9020/(SCC9020-1))-(WSRC/SAA0C)^(SCC9020/(SCC9020-1)))^((SCC9020-1)/SCC9020)</t>
  </si>
  <si>
    <t>I37C</t>
  </si>
  <si>
    <t xml:space="preserve">Actual Rate of Return on Capital for C </t>
  </si>
  <si>
    <t>SARC=400*SPKC/PIFTM</t>
  </si>
  <si>
    <t>I36E</t>
  </si>
  <si>
    <t xml:space="preserve">Price of Capital Services for E </t>
  </si>
  <si>
    <t>SPKE=SAA1E*(SPYSRE^(SCE9020/(SCE9020-1))-(WSRE/SAA0E)^(SCE9020/(SCE9020-1)))^((SCE9020-1)/SCE9020)</t>
  </si>
  <si>
    <t>I37E</t>
  </si>
  <si>
    <t>Actual Rate of Return on Capital for E</t>
  </si>
  <si>
    <t>SARE=400*SPKE/PIFTM</t>
  </si>
  <si>
    <t>I36I</t>
  </si>
  <si>
    <t>Price of Capital Services for I</t>
  </si>
  <si>
    <t>SPKI=SAA1I*(SPYSRI^(SCI9020/(SCI9020-1))-(WSRI/SAA0I)^(SCI9020/(SCI9020-1)))^((SCI9020-1)/SCI9020)</t>
  </si>
  <si>
    <t>I37I</t>
  </si>
  <si>
    <t xml:space="preserve">Actual Rate of Return on Capital for I </t>
  </si>
  <si>
    <t>SARI=400*SPKI/PIFTM</t>
  </si>
  <si>
    <t>I36L</t>
  </si>
  <si>
    <t xml:space="preserve">Price of Capital Services for L </t>
  </si>
  <si>
    <t>SPKL=SAA1L*(SPYSRL^(SCL9020/(SCL9020-1))-(WSRL/SAA0L)^(SCL9020/(SCL9020-1)))^((SCL9020-1)/SCL9020)</t>
  </si>
  <si>
    <t>I37L</t>
  </si>
  <si>
    <t>Actual Rate of Return on Capital for L</t>
  </si>
  <si>
    <t>SARL=400*SPKL/PIFTM</t>
  </si>
  <si>
    <t>I36R</t>
  </si>
  <si>
    <t xml:space="preserve">Price of Capital Services for R </t>
  </si>
  <si>
    <t>SPKR=SAA1R*SPYSRR</t>
  </si>
  <si>
    <t>I37R</t>
  </si>
  <si>
    <t>Actual Rate of Return on Capital for R</t>
  </si>
  <si>
    <t>SARR=400*SPKR/PIHM</t>
  </si>
  <si>
    <t>SY</t>
  </si>
  <si>
    <t>Actual Aggregate Value Added</t>
  </si>
  <si>
    <t>SY=SYC+SYE+SYR+SYL+SYI</t>
  </si>
  <si>
    <t>Z_WL</t>
  </si>
  <si>
    <t>SCR6006</t>
  </si>
  <si>
    <t>SZ_NLC</t>
  </si>
  <si>
    <t>SZ_NLE</t>
  </si>
  <si>
    <t>SZ_NLI</t>
  </si>
  <si>
    <t>SZ_NLL</t>
  </si>
  <si>
    <t>SCCF5600</t>
  </si>
  <si>
    <t>SCCF5601</t>
  </si>
  <si>
    <t>SCCF5602</t>
  </si>
  <si>
    <t>SCCF5603</t>
  </si>
  <si>
    <t>SCCF5604</t>
  </si>
  <si>
    <t>SCCF5605</t>
  </si>
  <si>
    <t>SCCF5607</t>
  </si>
  <si>
    <t>SCCF5606</t>
  </si>
  <si>
    <t>SZ_NFC</t>
  </si>
  <si>
    <t>SCEF5600</t>
  </si>
  <si>
    <t>SCEF5601</t>
  </si>
  <si>
    <t>SCEF5602</t>
  </si>
  <si>
    <t>SCEF5603</t>
  </si>
  <si>
    <t>SCEF5604</t>
  </si>
  <si>
    <t>SCEF5605</t>
  </si>
  <si>
    <t>SCEF5607</t>
  </si>
  <si>
    <t>SCEF5606</t>
  </si>
  <si>
    <t>SZ_NFE</t>
  </si>
  <si>
    <t>SCIF5600</t>
  </si>
  <si>
    <t>SCIF5601</t>
  </si>
  <si>
    <t>SCIF5602</t>
  </si>
  <si>
    <t>SCIF5603</t>
  </si>
  <si>
    <t>SCIF5604</t>
  </si>
  <si>
    <t>SCIF5605</t>
  </si>
  <si>
    <t>SCIF5607</t>
  </si>
  <si>
    <t>SCIF5606</t>
  </si>
  <si>
    <t>SZ_NFI</t>
  </si>
  <si>
    <t>SCLF5600</t>
  </si>
  <si>
    <t>SCLF5601</t>
  </si>
  <si>
    <t>SCLF5602</t>
  </si>
  <si>
    <t>SCLF5603</t>
  </si>
  <si>
    <t>SCLF5604</t>
  </si>
  <si>
    <t>SCLF5605</t>
  </si>
  <si>
    <t>SCLF5607</t>
  </si>
  <si>
    <t>SCLF5606</t>
  </si>
  <si>
    <t>SZ_NFL</t>
  </si>
  <si>
    <t>DUM011</t>
  </si>
  <si>
    <t>wSRC</t>
  </si>
  <si>
    <t>wSRE</t>
  </si>
  <si>
    <t>wSRI</t>
  </si>
  <si>
    <t>wSRL</t>
  </si>
  <si>
    <t>Number</t>
  </si>
  <si>
    <t xml:space="preserve">SECTORAL SHARE OF INTERMEDIATE DEMAND </t>
  </si>
  <si>
    <t>COMMODITY TAX RATE</t>
  </si>
  <si>
    <t>LOG(PCPI)=LOG(PCON)+C3800+C3801*DUM1+C3802*DUM2+C3803*DUM3+C3804*LOG(PCPI(-1)/PCON(-1))+Z_PCPI</t>
  </si>
  <si>
    <t>INFE = 400 * LOG(PEXF/PEXF(-1))-400*LOG(ETWIT/ETWIT(-1))</t>
  </si>
  <si>
    <t>EMPLOYMENT - TOTAL- EQ'M - MFG</t>
  </si>
  <si>
    <t>EMPLOYMENT - TOTAL- EQ'M - CTN</t>
  </si>
  <si>
    <t>EMPLOYMENT - TOTAL- EQ'M - OTHER</t>
  </si>
  <si>
    <t>EMPLOYMENT - TOTAL- EQ'M - F&amp;B</t>
  </si>
  <si>
    <t>PRIMARY FACTORS - TOTAL</t>
  </si>
  <si>
    <t>RESIDUAL – FOREIGN EMPLOYMENT - MFG</t>
  </si>
  <si>
    <t>RESIDUAL – FOREIGN EMPLOYMENT – CTN</t>
  </si>
  <si>
    <t>RESIDUAL – FOREIGN EMPLOYMENT – OTHER</t>
  </si>
  <si>
    <t>RESIDUAL – FOREIGN EMPLOYMENT – F&amp;B</t>
  </si>
  <si>
    <t>RESIDUAL – LOCAL EMPLOYMENT - MFG</t>
  </si>
  <si>
    <t>RESIDUAL – LOCAL EMPLOYMENT – CTN</t>
  </si>
  <si>
    <t>RESIDUAL – LOCAL EMPLOYMENT – OTHER</t>
  </si>
  <si>
    <t>RESIDUAL – LOCAL EMPLOYMENT – F&amp;B</t>
  </si>
  <si>
    <t>count</t>
  </si>
  <si>
    <t>B08CB</t>
  </si>
  <si>
    <t>B08EB</t>
  </si>
  <si>
    <t>B08IB</t>
  </si>
  <si>
    <t>B08LB</t>
  </si>
  <si>
    <t>B08CA</t>
  </si>
  <si>
    <t>B08EA</t>
  </si>
  <si>
    <t>B08IA</t>
  </si>
  <si>
    <t>B08LA</t>
  </si>
  <si>
    <t>I84EB</t>
  </si>
  <si>
    <t>I84IB</t>
  </si>
  <si>
    <t>I84LB</t>
  </si>
  <si>
    <t>I84EA</t>
  </si>
  <si>
    <t>I84IA</t>
  </si>
  <si>
    <t>I84LA</t>
  </si>
  <si>
    <t>Input Acronym or Choose from Drop Down List</t>
  </si>
  <si>
    <t>Equations listed below</t>
  </si>
  <si>
    <r>
      <t>This Equation Finder is designed for illustrative and general reference purposes only.</t>
    </r>
    <r>
      <rPr>
        <i/>
        <sz val="8"/>
        <color rgb="FF000000"/>
        <rFont val="MS Shell Dlg 2"/>
      </rPr>
      <t> </t>
    </r>
  </si>
  <si>
    <t>PEX = PEXF*E</t>
  </si>
  <si>
    <t>PIM = PIMF*E</t>
  </si>
  <si>
    <t>ER = 100*LOG(E)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</si>
</sst>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1"/>
      <color rgb="FF3F3F3F"/>
      <name val="Calibri"/>
      <family val="2"/>
      <scheme val="minor"/>
    </font>
    <font>
      <sz val="9"/>
      <color rgb="FF404041"/>
      <name val="Arial"/>
      <family val="2"/>
    </font>
    <font>
      <sz val="12"/>
      <color theme="4" tint="0.59999389629810485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color rgb="FF2F3B6B"/>
      <name val="Calibri"/>
      <family val="2"/>
      <scheme val="minor"/>
    </font>
    <font>
      <sz val="11"/>
      <color rgb="FF2F3B6B"/>
      <name val="Arial"/>
      <family val="2"/>
    </font>
    <font>
      <b/>
      <sz val="14"/>
      <color rgb="FF2F3B6B"/>
      <name val="Arial"/>
      <family val="2"/>
    </font>
    <font>
      <sz val="11"/>
      <color theme="4" tint="0.59999389629810485"/>
      <name val="Calibri"/>
      <family val="2"/>
      <scheme val="minor"/>
    </font>
    <font>
      <sz val="11"/>
      <color rgb="FF2F3B6B"/>
      <name val="Calibri"/>
      <family val="2"/>
      <scheme val="minor"/>
    </font>
    <font>
      <b/>
      <sz val="12"/>
      <color rgb="FF2F3B6B"/>
      <name val="Arial"/>
      <family val="2"/>
    </font>
    <font>
      <i/>
      <sz val="8"/>
      <color rgb="FF404041"/>
      <name val="Arial"/>
      <family val="2"/>
    </font>
    <font>
      <i/>
      <sz val="8"/>
      <color rgb="FF000000"/>
      <name val="MS Shell Dlg 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5" fillId="5" borderId="4" applyNumberFormat="0" applyAlignment="0" applyProtection="0"/>
  </cellStyleXfs>
  <cellXfs count="60">
    <xf numFmtId="0" fontId="0" fillId="0" borderId="0" xfId="0"/>
    <xf numFmtId="0" fontId="0" fillId="0" borderId="0" xfId="0" applyProtection="1"/>
    <xf numFmtId="0" fontId="2" fillId="2" borderId="1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2" borderId="1" xfId="1" applyAlignment="1">
      <alignment horizontal="center"/>
    </xf>
    <xf numFmtId="0" fontId="2" fillId="2" borderId="1" xfId="1" applyAlignment="1">
      <alignment vertical="top" wrapText="1"/>
    </xf>
    <xf numFmtId="0" fontId="2" fillId="2" borderId="1" xfId="1" applyAlignment="1">
      <alignment horizontal="left" vertical="top"/>
    </xf>
    <xf numFmtId="0" fontId="2" fillId="2" borderId="1" xfId="1" applyAlignment="1">
      <alignment horizontal="center" vertical="top" wrapText="1"/>
    </xf>
    <xf numFmtId="0" fontId="1" fillId="2" borderId="1" xfId="1" applyFont="1" applyAlignment="1">
      <alignment horizontal="center"/>
    </xf>
    <xf numFmtId="0" fontId="3" fillId="3" borderId="1" xfId="2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3" fillId="3" borderId="1" xfId="2" applyBorder="1" applyAlignment="1">
      <alignment horizontal="center" vertical="center"/>
    </xf>
    <xf numFmtId="0" fontId="2" fillId="2" borderId="1" xfId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4" borderId="0" xfId="0" applyFont="1" applyFill="1"/>
    <xf numFmtId="0" fontId="14" fillId="0" borderId="0" xfId="0" applyFont="1" applyAlignment="1">
      <alignment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5" fillId="6" borderId="0" xfId="3" applyFont="1" applyFill="1" applyBorder="1" applyAlignment="1" applyProtection="1">
      <alignment horizontal="left" vertical="center"/>
      <protection hidden="1"/>
    </xf>
    <xf numFmtId="0" fontId="21" fillId="6" borderId="0" xfId="3" applyFont="1" applyFill="1" applyBorder="1" applyAlignment="1" applyProtection="1">
      <alignment horizontal="left" vertical="center"/>
      <protection hidden="1"/>
    </xf>
    <xf numFmtId="0" fontId="10" fillId="6" borderId="0" xfId="0" applyFont="1" applyFill="1" applyAlignment="1" applyProtection="1">
      <alignment vertical="center"/>
      <protection hidden="1"/>
    </xf>
    <xf numFmtId="0" fontId="20" fillId="6" borderId="0" xfId="0" applyFont="1" applyFill="1" applyAlignment="1" applyProtection="1">
      <alignment vertical="center"/>
      <protection hidden="1"/>
    </xf>
    <xf numFmtId="0" fontId="26" fillId="6" borderId="0" xfId="0" applyFont="1" applyFill="1" applyAlignment="1" applyProtection="1">
      <alignment vertical="center"/>
      <protection hidden="1"/>
    </xf>
    <xf numFmtId="0" fontId="16" fillId="6" borderId="0" xfId="0" applyFont="1" applyFill="1" applyAlignment="1" applyProtection="1">
      <alignment vertical="center"/>
      <protection hidden="1"/>
    </xf>
    <xf numFmtId="0" fontId="19" fillId="6" borderId="0" xfId="0" applyFont="1" applyFill="1" applyAlignment="1" applyProtection="1">
      <alignment horizontal="center" vertical="center"/>
      <protection hidden="1"/>
    </xf>
    <xf numFmtId="0" fontId="18" fillId="6" borderId="0" xfId="0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vertical="center"/>
      <protection hidden="1"/>
    </xf>
    <xf numFmtId="0" fontId="23" fillId="6" borderId="0" xfId="0" applyFont="1" applyFill="1" applyBorder="1" applyAlignment="1" applyProtection="1">
      <alignment horizontal="center" vertical="center"/>
      <protection hidden="1"/>
    </xf>
    <xf numFmtId="0" fontId="0" fillId="6" borderId="0" xfId="0" applyFont="1" applyFill="1" applyAlignment="1" applyProtection="1">
      <alignment vertical="center"/>
      <protection hidden="1"/>
    </xf>
    <xf numFmtId="0" fontId="24" fillId="6" borderId="0" xfId="0" applyFont="1" applyFill="1" applyBorder="1" applyAlignment="1" applyProtection="1">
      <alignment vertical="center" wrapText="1"/>
      <protection hidden="1"/>
    </xf>
    <xf numFmtId="0" fontId="17" fillId="6" borderId="0" xfId="0" applyFont="1" applyFill="1" applyBorder="1" applyAlignment="1" applyProtection="1">
      <alignment horizontal="center" vertical="center"/>
      <protection hidden="1"/>
    </xf>
    <xf numFmtId="0" fontId="20" fillId="6" borderId="0" xfId="0" applyFont="1" applyFill="1" applyBorder="1" applyAlignment="1" applyProtection="1">
      <alignment vertical="center" wrapText="1"/>
      <protection hidden="1"/>
    </xf>
    <xf numFmtId="0" fontId="13" fillId="6" borderId="0" xfId="0" applyFont="1" applyFill="1" applyAlignment="1" applyProtection="1">
      <alignment vertical="center"/>
      <protection hidden="1"/>
    </xf>
    <xf numFmtId="0" fontId="12" fillId="6" borderId="0" xfId="0" applyFont="1" applyFill="1" applyBorder="1" applyAlignment="1" applyProtection="1">
      <alignment horizontal="center" vertical="center"/>
      <protection hidden="1"/>
    </xf>
    <xf numFmtId="0" fontId="11" fillId="6" borderId="0" xfId="0" applyFont="1" applyFill="1" applyAlignment="1" applyProtection="1">
      <alignment vertical="center"/>
      <protection hidden="1"/>
    </xf>
    <xf numFmtId="0" fontId="22" fillId="6" borderId="5" xfId="3" applyFont="1" applyFill="1" applyBorder="1" applyAlignment="1" applyProtection="1">
      <alignment horizontal="center" vertical="center"/>
      <protection locked="0"/>
    </xf>
  </cellXfs>
  <cellStyles count="4">
    <cellStyle name="Accent5" xfId="2" builtinId="45"/>
    <cellStyle name="Check Cell" xfId="1" builtinId="23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2F3B6B"/>
      <color rgb="FF0033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3</xdr:col>
      <xdr:colOff>962025</xdr:colOff>
      <xdr:row>1</xdr:row>
      <xdr:rowOff>9948</xdr:rowOff>
    </xdr:to>
    <xdr:pic>
      <xdr:nvPicPr>
        <xdr:cNvPr id="2" name="Picture 1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"/>
          <a:ext cx="5086350" cy="991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0"/>
  <sheetViews>
    <sheetView showGridLines="0" showRowColHeaders="0" tabSelected="1" zoomScaleNormal="100" workbookViewId="0">
      <pane ySplit="9" topLeftCell="A10" activePane="bottomLeft" state="frozen"/>
      <selection pane="bottomLeft" activeCell="C5" sqref="C5"/>
    </sheetView>
  </sheetViews>
  <sheetFormatPr defaultColWidth="8.88671875" defaultRowHeight="18" x14ac:dyDescent="0.3"/>
  <cols>
    <col min="1" max="1" width="8.88671875" style="44"/>
    <col min="2" max="2" width="16.33203125" style="44" customWidth="1"/>
    <col min="3" max="3" width="45.5546875" style="45" customWidth="1"/>
    <col min="4" max="4" width="19.44140625" style="44" customWidth="1"/>
    <col min="5" max="16384" width="8.88671875" style="44"/>
  </cols>
  <sheetData>
    <row r="1" spans="2:3" ht="77.25" customHeight="1" x14ac:dyDescent="0.25"/>
    <row r="2" spans="2:3" ht="15" customHeight="1" x14ac:dyDescent="0.3">
      <c r="B2" s="46" t="s">
        <v>2102</v>
      </c>
    </row>
    <row r="3" spans="2:3" ht="9.75" customHeight="1" x14ac:dyDescent="0.25">
      <c r="B3" s="47"/>
    </row>
    <row r="4" spans="2:3" ht="19.5" thickBot="1" x14ac:dyDescent="0.3">
      <c r="C4" s="48" t="s">
        <v>2100</v>
      </c>
    </row>
    <row r="5" spans="2:3" ht="32.25" customHeight="1" thickBot="1" x14ac:dyDescent="0.3">
      <c r="C5" s="59" t="s">
        <v>1157</v>
      </c>
    </row>
    <row r="6" spans="2:3" ht="24.75" customHeight="1" x14ac:dyDescent="0.25">
      <c r="B6" s="49" t="s">
        <v>379</v>
      </c>
      <c r="C6" s="42" t="str">
        <f>IF($C$5="", "", Extract_MMS!B5)</f>
        <v>Endogenous Variable</v>
      </c>
    </row>
    <row r="7" spans="2:3" ht="24.75" customHeight="1" x14ac:dyDescent="0.25">
      <c r="B7" s="49" t="s">
        <v>1</v>
      </c>
      <c r="C7" s="42" t="str">
        <f>IF(Extract_MMS!$B$6="", "", Extract_MMS!B6)</f>
        <v>Employment - Locals - Other</v>
      </c>
    </row>
    <row r="8" spans="2:3" ht="24.75" customHeight="1" x14ac:dyDescent="0.25">
      <c r="B8" s="49" t="s">
        <v>639</v>
      </c>
      <c r="C8" s="42" t="str">
        <f>IF(Extract_MMS!$B$7=0, "", Extract_MMS!B7)</f>
        <v>000 pers.</v>
      </c>
    </row>
    <row r="9" spans="2:3" ht="24.75" customHeight="1" x14ac:dyDescent="0.25">
      <c r="B9" s="49" t="s">
        <v>2101</v>
      </c>
      <c r="C9" s="50"/>
    </row>
    <row r="10" spans="2:3" s="52" customFormat="1" ht="31.5" customHeight="1" x14ac:dyDescent="0.25">
      <c r="B10" s="51">
        <f t="array" ref="B10:B410">IF(ISERROR(SMALL(Extract_MMS!$D$1:$D$400,ROW()-9)),"",SMALL(Extract_MMS!$D$1:$D$400,ROW()-9))</f>
        <v>1</v>
      </c>
      <c r="C10" s="43" t="str">
        <f>INDEX(Extract_MMS!$D$1:$E$400,MATCH(B10,Extract_MMS!$D$1:$D$400,0),2)</f>
        <v>AA0SGR=(WL(-1)*SNLC(-1)*LOG(ALC/ALC(-1))+WL(-1)*SNLE(-1)*LOG(ALE/ALE(-1))+WL(-1)*SNLI(-1)*LOG(ALI/ALI(-1))+WL(-1)*SNLL(-1)*LOG(ALL/ALL(-1))+WFC(-1)*SNFC(-1)*LOG(AFC/AFC(-1))+WFE(-1)*SNFE(-1)*LOG(AFE/AFE(-1))+WFI(-1)*SNFI(-1)*LOG(AFI/AFI(-1))+WFL(-1)*SNFL(-1)*LOG(AFL/AFL(-1)))/(WL(-1)*SNLC(-1)+WL(-1)*SNLE(-1)+WL(-1)*SNLI(-1)+WL(-1)*SNLL(-1)+WFC(-1)*SNFC(-1)+WFE(-1)*SNFE(-1)+WFI(-1)*SNFI(-1)+WFL(-1)*SNFL(-1))</v>
      </c>
    </row>
    <row r="11" spans="2:3" s="52" customFormat="1" ht="31.5" customHeight="1" x14ac:dyDescent="0.25">
      <c r="B11" s="51">
        <v>2</v>
      </c>
      <c r="C11" s="43" t="str">
        <f>INDEX(Extract_MMS!$D$1:$E$400,MATCH(B11,Extract_MMS!$D$1:$D$400,0),2)</f>
        <v>AA0SLGR=(SNLC(-1)*LOG(ALC/ALC(-1))+SNLE(-1)*LOG(ALE/ALE(-1))+SNLI(-1)*LOG(ALI/ALI(-1))+SNLL(-1)*LOG(ALL/ALL(-1)))/NL(-1)</v>
      </c>
    </row>
    <row r="12" spans="2:3" s="52" customFormat="1" ht="31.5" customHeight="1" x14ac:dyDescent="0.25">
      <c r="B12" s="51">
        <v>3</v>
      </c>
      <c r="C12" s="43" t="str">
        <f>INDEX(Extract_MMS!$D$1:$E$400,MATCH(B12,Extract_MMS!$D$1:$D$400,0),2)</f>
        <v>LOG(SNLI)=SCI5600+SCI5601*DUM1+SCI5602*DUM2+SCI5603*DUM3+SCI5604*TF+SCI5605*LOG(SNLSRI)+SCI5607*LOG(SNLI(-1))+(1-SCI5605)*LOG(EXP(POPGR)*SNLI(-1))-SCI5607*(1-SCI5605)*LOG(EXP(POPGR(-1))*SNLI(-2))-SCI5605*SCI5607*LOG(SNLSRI(-1))+SCI5606*LOG(SPXSRI/SPXI)+SZ_NLI</v>
      </c>
    </row>
    <row r="13" spans="2:3" s="52" customFormat="1" ht="31.5" customHeight="1" x14ac:dyDescent="0.25">
      <c r="B13" s="51">
        <v>4</v>
      </c>
      <c r="C13" s="43" t="str">
        <f>INDEX(Extract_MMS!$D$1:$E$400,MATCH(B13,Extract_MMS!$D$1:$D$400,0),2)</f>
        <v>NL=SNLC+SNLE+SNLI+SNLL</v>
      </c>
    </row>
    <row r="14" spans="2:3" s="52" customFormat="1" ht="31.5" customHeight="1" x14ac:dyDescent="0.25">
      <c r="B14" s="51">
        <v>5</v>
      </c>
      <c r="C14" s="43" t="str">
        <f>INDEX(Extract_MMS!$D$1:$E$400,MATCH(B14,Extract_MMS!$D$1:$D$400,0),2)</f>
        <v>SNI=SNLI+SNFI</v>
      </c>
    </row>
    <row r="15" spans="2:3" s="52" customFormat="1" ht="31.5" customHeight="1" x14ac:dyDescent="0.25">
      <c r="B15" s="51" t="str">
        <v/>
      </c>
      <c r="C15" s="43" t="str">
        <f>INDEX(Extract_MMS!$D$1:$E$400,MATCH(B15,Extract_MMS!$D$1:$D$400,0),2)</f>
        <v/>
      </c>
    </row>
    <row r="16" spans="2:3" s="52" customFormat="1" ht="31.5" customHeight="1" x14ac:dyDescent="0.25">
      <c r="B16" s="51" t="str">
        <v/>
      </c>
      <c r="C16" s="43" t="str">
        <f>INDEX(Extract_MMS!$D$1:$E$400,MATCH(B16,Extract_MMS!$D$1:$D$400,0),2)</f>
        <v/>
      </c>
    </row>
    <row r="17" spans="2:3" s="52" customFormat="1" ht="31.5" customHeight="1" x14ac:dyDescent="0.25">
      <c r="B17" s="51" t="str">
        <v/>
      </c>
      <c r="C17" s="43" t="str">
        <f>INDEX(Extract_MMS!$D$1:$E$400,MATCH(B17,Extract_MMS!$D$1:$D$400,0),2)</f>
        <v/>
      </c>
    </row>
    <row r="18" spans="2:3" s="52" customFormat="1" ht="31.5" customHeight="1" x14ac:dyDescent="0.25">
      <c r="B18" s="51" t="str">
        <v/>
      </c>
      <c r="C18" s="43" t="str">
        <f>INDEX(Extract_MMS!$D$1:$E$400,MATCH(B18,Extract_MMS!$D$1:$D$400,0),2)</f>
        <v/>
      </c>
    </row>
    <row r="19" spans="2:3" s="52" customFormat="1" ht="31.5" customHeight="1" x14ac:dyDescent="0.25">
      <c r="B19" s="51" t="str">
        <v/>
      </c>
      <c r="C19" s="43" t="str">
        <f>INDEX(Extract_MMS!$D$1:$E$400,MATCH(B19,Extract_MMS!$D$1:$D$400,0),2)</f>
        <v/>
      </c>
    </row>
    <row r="20" spans="2:3" s="52" customFormat="1" ht="31.5" customHeight="1" x14ac:dyDescent="0.25">
      <c r="B20" s="51" t="str">
        <v/>
      </c>
      <c r="C20" s="43" t="str">
        <f>INDEX(Extract_MMS!$D$1:$E$400,MATCH(B20,Extract_MMS!$D$1:$D$400,0),2)</f>
        <v/>
      </c>
    </row>
    <row r="21" spans="2:3" s="52" customFormat="1" ht="31.5" customHeight="1" x14ac:dyDescent="0.25">
      <c r="B21" s="51" t="str">
        <v/>
      </c>
      <c r="C21" s="43" t="str">
        <f>INDEX(Extract_MMS!$D$1:$E$400,MATCH(B21,Extract_MMS!$D$1:$D$400,0),2)</f>
        <v/>
      </c>
    </row>
    <row r="22" spans="2:3" s="52" customFormat="1" ht="31.5" customHeight="1" x14ac:dyDescent="0.25">
      <c r="B22" s="51" t="str">
        <v/>
      </c>
      <c r="C22" s="43" t="str">
        <f>INDEX(Extract_MMS!$D$1:$E$400,MATCH(B22,Extract_MMS!$D$1:$D$400,0),2)</f>
        <v/>
      </c>
    </row>
    <row r="23" spans="2:3" s="52" customFormat="1" ht="31.5" customHeight="1" x14ac:dyDescent="0.25">
      <c r="B23" s="51" t="str">
        <v/>
      </c>
      <c r="C23" s="43" t="str">
        <f>INDEX(Extract_MMS!$D$1:$E$400,MATCH(B23,Extract_MMS!$D$1:$D$400,0),2)</f>
        <v/>
      </c>
    </row>
    <row r="24" spans="2:3" s="52" customFormat="1" ht="31.5" customHeight="1" x14ac:dyDescent="0.3">
      <c r="B24" s="51" t="str">
        <v/>
      </c>
      <c r="C24" s="43" t="str">
        <f>INDEX(Extract_MMS!$D$1:$E$400,MATCH(B24,Extract_MMS!$D$1:$D$400,0),2)</f>
        <v/>
      </c>
    </row>
    <row r="25" spans="2:3" s="52" customFormat="1" ht="31.5" customHeight="1" x14ac:dyDescent="0.3">
      <c r="B25" s="51" t="str">
        <v/>
      </c>
      <c r="C25" s="43" t="str">
        <f>INDEX(Extract_MMS!$D$1:$E$400,MATCH(B25,Extract_MMS!$D$1:$D$400,0),2)</f>
        <v/>
      </c>
    </row>
    <row r="26" spans="2:3" s="52" customFormat="1" ht="31.5" customHeight="1" x14ac:dyDescent="0.3">
      <c r="B26" s="51" t="str">
        <v/>
      </c>
      <c r="C26" s="43" t="str">
        <f>INDEX(Extract_MMS!$D$1:$E$400,MATCH(B26,Extract_MMS!$D$1:$D$400,0),2)</f>
        <v/>
      </c>
    </row>
    <row r="27" spans="2:3" s="52" customFormat="1" ht="31.5" customHeight="1" x14ac:dyDescent="0.3">
      <c r="B27" s="51" t="str">
        <v/>
      </c>
      <c r="C27" s="43" t="str">
        <f>INDEX(Extract_MMS!$D$1:$E$400,MATCH(B27,Extract_MMS!$D$1:$D$400,0),2)</f>
        <v/>
      </c>
    </row>
    <row r="28" spans="2:3" s="52" customFormat="1" ht="31.5" customHeight="1" x14ac:dyDescent="0.3">
      <c r="B28" s="51" t="str">
        <v/>
      </c>
      <c r="C28" s="43" t="str">
        <f>INDEX(Extract_MMS!$D$1:$E$400,MATCH(B28,Extract_MMS!$D$1:$D$400,0),2)</f>
        <v/>
      </c>
    </row>
    <row r="29" spans="2:3" s="52" customFormat="1" ht="31.5" customHeight="1" x14ac:dyDescent="0.3">
      <c r="B29" s="51" t="str">
        <v/>
      </c>
      <c r="C29" s="43" t="str">
        <f>INDEX(Extract_MMS!$D$1:$E$400,MATCH(B29,Extract_MMS!$D$1:$D$400,0),2)</f>
        <v/>
      </c>
    </row>
    <row r="30" spans="2:3" s="52" customFormat="1" ht="31.5" customHeight="1" x14ac:dyDescent="0.3">
      <c r="B30" s="51" t="str">
        <v/>
      </c>
      <c r="C30" s="43" t="str">
        <f>INDEX(Extract_MMS!$D$1:$E$400,MATCH(B30,Extract_MMS!$D$1:$D$400,0),2)</f>
        <v/>
      </c>
    </row>
    <row r="31" spans="2:3" s="52" customFormat="1" ht="31.5" customHeight="1" x14ac:dyDescent="0.3">
      <c r="B31" s="51" t="str">
        <v/>
      </c>
      <c r="C31" s="43" t="str">
        <f>INDEX(Extract_MMS!$D$1:$E$400,MATCH(B31,Extract_MMS!$D$1:$D$400,0),2)</f>
        <v/>
      </c>
    </row>
    <row r="32" spans="2:3" s="52" customFormat="1" ht="31.5" customHeight="1" x14ac:dyDescent="0.3">
      <c r="B32" s="51" t="str">
        <v/>
      </c>
      <c r="C32" s="43" t="str">
        <f>INDEX(Extract_MMS!$D$1:$E$400,MATCH(B32,Extract_MMS!$D$1:$D$400,0),2)</f>
        <v/>
      </c>
    </row>
    <row r="33" spans="2:3" s="52" customFormat="1" ht="31.5" customHeight="1" x14ac:dyDescent="0.3">
      <c r="B33" s="51" t="str">
        <v/>
      </c>
      <c r="C33" s="43" t="str">
        <f>INDEX(Extract_MMS!$D$1:$E$400,MATCH(B33,Extract_MMS!$D$1:$D$400,0),2)</f>
        <v/>
      </c>
    </row>
    <row r="34" spans="2:3" s="52" customFormat="1" ht="31.5" customHeight="1" x14ac:dyDescent="0.3">
      <c r="B34" s="51" t="str">
        <v/>
      </c>
      <c r="C34" s="43" t="str">
        <f>INDEX(Extract_MMS!$D$1:$E$400,MATCH(B34,Extract_MMS!$D$1:$D$400,0),2)</f>
        <v/>
      </c>
    </row>
    <row r="35" spans="2:3" s="52" customFormat="1" ht="31.5" customHeight="1" x14ac:dyDescent="0.3">
      <c r="B35" s="51" t="str">
        <v/>
      </c>
      <c r="C35" s="43" t="str">
        <f>INDEX(Extract_MMS!$D$1:$E$400,MATCH(B35,Extract_MMS!$D$1:$D$400,0),2)</f>
        <v/>
      </c>
    </row>
    <row r="36" spans="2:3" s="52" customFormat="1" ht="31.5" customHeight="1" x14ac:dyDescent="0.3">
      <c r="B36" s="51" t="str">
        <v/>
      </c>
      <c r="C36" s="43" t="str">
        <f>INDEX(Extract_MMS!$D$1:$E$400,MATCH(B36,Extract_MMS!$D$1:$D$400,0),2)</f>
        <v/>
      </c>
    </row>
    <row r="37" spans="2:3" s="52" customFormat="1" ht="31.5" customHeight="1" x14ac:dyDescent="0.3">
      <c r="B37" s="51" t="str">
        <v/>
      </c>
      <c r="C37" s="43" t="str">
        <f>INDEX(Extract_MMS!$D$1:$E$400,MATCH(B37,Extract_MMS!$D$1:$D$400,0),2)</f>
        <v/>
      </c>
    </row>
    <row r="38" spans="2:3" s="52" customFormat="1" ht="31.5" customHeight="1" x14ac:dyDescent="0.3">
      <c r="B38" s="51" t="str">
        <v/>
      </c>
      <c r="C38" s="43" t="str">
        <f>INDEX(Extract_MMS!$D$1:$E$400,MATCH(B38,Extract_MMS!$D$1:$D$400,0),2)</f>
        <v/>
      </c>
    </row>
    <row r="39" spans="2:3" s="52" customFormat="1" ht="31.5" customHeight="1" x14ac:dyDescent="0.3">
      <c r="B39" s="51" t="str">
        <v/>
      </c>
      <c r="C39" s="43" t="str">
        <f>INDEX(Extract_MMS!$D$1:$E$400,MATCH(B39,Extract_MMS!$D$1:$D$400,0),2)</f>
        <v/>
      </c>
    </row>
    <row r="40" spans="2:3" s="52" customFormat="1" ht="31.5" customHeight="1" x14ac:dyDescent="0.3">
      <c r="B40" s="51" t="str">
        <v/>
      </c>
      <c r="C40" s="43" t="str">
        <f>INDEX(Extract_MMS!$D$1:$E$400,MATCH(B40,Extract_MMS!$D$1:$D$400,0),2)</f>
        <v/>
      </c>
    </row>
    <row r="41" spans="2:3" s="52" customFormat="1" ht="31.5" customHeight="1" x14ac:dyDescent="0.3">
      <c r="B41" s="51" t="str">
        <v/>
      </c>
      <c r="C41" s="43" t="str">
        <f>INDEX(Extract_MMS!$D$1:$E$400,MATCH(B41,Extract_MMS!$D$1:$D$400,0),2)</f>
        <v/>
      </c>
    </row>
    <row r="42" spans="2:3" s="52" customFormat="1" ht="31.5" customHeight="1" x14ac:dyDescent="0.3">
      <c r="B42" s="51" t="str">
        <v/>
      </c>
      <c r="C42" s="43" t="str">
        <f>INDEX(Extract_MMS!$D$1:$E$400,MATCH(B42,Extract_MMS!$D$1:$D$400,0),2)</f>
        <v/>
      </c>
    </row>
    <row r="43" spans="2:3" s="52" customFormat="1" ht="31.5" customHeight="1" x14ac:dyDescent="0.3">
      <c r="B43" s="51" t="str">
        <v/>
      </c>
      <c r="C43" s="43" t="str">
        <f>INDEX(Extract_MMS!$D$1:$E$400,MATCH(B43,Extract_MMS!$D$1:$D$400,0),2)</f>
        <v/>
      </c>
    </row>
    <row r="44" spans="2:3" s="52" customFormat="1" ht="31.5" customHeight="1" x14ac:dyDescent="0.3">
      <c r="B44" s="51" t="str">
        <v/>
      </c>
      <c r="C44" s="43" t="str">
        <f>INDEX(Extract_MMS!$D$1:$E$400,MATCH(B44,Extract_MMS!$D$1:$D$400,0),2)</f>
        <v/>
      </c>
    </row>
    <row r="45" spans="2:3" s="52" customFormat="1" ht="31.5" customHeight="1" x14ac:dyDescent="0.3">
      <c r="B45" s="51" t="str">
        <v/>
      </c>
      <c r="C45" s="43" t="str">
        <f>INDEX(Extract_MMS!$D$1:$E$400,MATCH(B45,Extract_MMS!$D$1:$D$400,0),2)</f>
        <v/>
      </c>
    </row>
    <row r="46" spans="2:3" s="52" customFormat="1" ht="31.5" customHeight="1" x14ac:dyDescent="0.3">
      <c r="B46" s="51" t="str">
        <v/>
      </c>
      <c r="C46" s="43" t="str">
        <f>INDEX(Extract_MMS!$D$1:$E$400,MATCH(B46,Extract_MMS!$D$1:$D$400,0),2)</f>
        <v/>
      </c>
    </row>
    <row r="47" spans="2:3" s="52" customFormat="1" ht="31.5" customHeight="1" x14ac:dyDescent="0.3">
      <c r="B47" s="51" t="str">
        <v/>
      </c>
      <c r="C47" s="43" t="str">
        <f>INDEX(Extract_MMS!$D$1:$E$400,MATCH(B47,Extract_MMS!$D$1:$D$400,0),2)</f>
        <v/>
      </c>
    </row>
    <row r="48" spans="2:3" s="52" customFormat="1" ht="31.5" customHeight="1" x14ac:dyDescent="0.3">
      <c r="B48" s="51" t="str">
        <v/>
      </c>
      <c r="C48" s="43" t="str">
        <f>INDEX(Extract_MMS!$D$1:$E$400,MATCH(B48,Extract_MMS!$D$1:$D$400,0),2)</f>
        <v/>
      </c>
    </row>
    <row r="49" spans="2:3" s="52" customFormat="1" ht="31.5" customHeight="1" x14ac:dyDescent="0.3">
      <c r="B49" s="51" t="str">
        <v/>
      </c>
      <c r="C49" s="43" t="str">
        <f>INDEX(Extract_MMS!$D$1:$E$400,MATCH(B49,Extract_MMS!$D$1:$D$400,0),2)</f>
        <v/>
      </c>
    </row>
    <row r="50" spans="2:3" s="52" customFormat="1" ht="31.5" customHeight="1" x14ac:dyDescent="0.3">
      <c r="B50" s="51" t="str">
        <v/>
      </c>
      <c r="C50" s="43" t="str">
        <f>INDEX(Extract_MMS!$D$1:$E$400,MATCH(B50,Extract_MMS!$D$1:$D$400,0),2)</f>
        <v/>
      </c>
    </row>
    <row r="51" spans="2:3" s="52" customFormat="1" ht="31.5" customHeight="1" x14ac:dyDescent="0.3">
      <c r="B51" s="51" t="str">
        <v/>
      </c>
      <c r="C51" s="43" t="str">
        <f>INDEX(Extract_MMS!$D$1:$E$400,MATCH(B51,Extract_MMS!$D$1:$D$400,0),2)</f>
        <v/>
      </c>
    </row>
    <row r="52" spans="2:3" s="52" customFormat="1" ht="31.5" customHeight="1" x14ac:dyDescent="0.3">
      <c r="B52" s="51" t="str">
        <v/>
      </c>
      <c r="C52" s="43" t="str">
        <f>INDEX(Extract_MMS!$D$1:$E$400,MATCH(B52,Extract_MMS!$D$1:$D$400,0),2)</f>
        <v/>
      </c>
    </row>
    <row r="53" spans="2:3" s="52" customFormat="1" ht="31.5" customHeight="1" x14ac:dyDescent="0.3">
      <c r="B53" s="51" t="str">
        <v/>
      </c>
      <c r="C53" s="43" t="str">
        <f>INDEX(Extract_MMS!$D$1:$E$400,MATCH(B53,Extract_MMS!$D$1:$D$400,0),2)</f>
        <v/>
      </c>
    </row>
    <row r="54" spans="2:3" s="52" customFormat="1" ht="31.5" customHeight="1" x14ac:dyDescent="0.3">
      <c r="B54" s="51" t="str">
        <v/>
      </c>
      <c r="C54" s="43" t="str">
        <f>INDEX(Extract_MMS!$D$1:$E$400,MATCH(B54,Extract_MMS!$D$1:$D$400,0),2)</f>
        <v/>
      </c>
    </row>
    <row r="55" spans="2:3" s="52" customFormat="1" ht="31.5" customHeight="1" x14ac:dyDescent="0.3">
      <c r="B55" s="51" t="str">
        <v/>
      </c>
      <c r="C55" s="43" t="str">
        <f>INDEX(Extract_MMS!$D$1:$E$400,MATCH(B55,Extract_MMS!$D$1:$D$400,0),2)</f>
        <v/>
      </c>
    </row>
    <row r="56" spans="2:3" s="52" customFormat="1" ht="31.5" customHeight="1" x14ac:dyDescent="0.3">
      <c r="B56" s="51" t="str">
        <v/>
      </c>
      <c r="C56" s="43" t="str">
        <f>INDEX(Extract_MMS!$D$1:$E$400,MATCH(B56,Extract_MMS!$D$1:$D$400,0),2)</f>
        <v/>
      </c>
    </row>
    <row r="57" spans="2:3" s="52" customFormat="1" ht="31.5" customHeight="1" x14ac:dyDescent="0.3">
      <c r="B57" s="51" t="str">
        <v/>
      </c>
      <c r="C57" s="43" t="str">
        <f>INDEX(Extract_MMS!$D$1:$E$400,MATCH(B57,Extract_MMS!$D$1:$D$400,0),2)</f>
        <v/>
      </c>
    </row>
    <row r="58" spans="2:3" s="52" customFormat="1" ht="31.5" customHeight="1" x14ac:dyDescent="0.3">
      <c r="B58" s="51" t="str">
        <v/>
      </c>
      <c r="C58" s="43" t="str">
        <f>INDEX(Extract_MMS!$D$1:$E$400,MATCH(B58,Extract_MMS!$D$1:$D$400,0),2)</f>
        <v/>
      </c>
    </row>
    <row r="59" spans="2:3" s="52" customFormat="1" ht="31.5" customHeight="1" x14ac:dyDescent="0.3">
      <c r="B59" s="51" t="str">
        <v/>
      </c>
      <c r="C59" s="43" t="str">
        <f>INDEX(Extract_MMS!$D$1:$E$400,MATCH(B59,Extract_MMS!$D$1:$D$400,0),2)</f>
        <v/>
      </c>
    </row>
    <row r="60" spans="2:3" s="52" customFormat="1" ht="31.5" customHeight="1" x14ac:dyDescent="0.3">
      <c r="B60" s="51" t="str">
        <v/>
      </c>
      <c r="C60" s="43" t="str">
        <f>INDEX(Extract_MMS!$D$1:$E$400,MATCH(B60,Extract_MMS!$D$1:$D$400,0),2)</f>
        <v/>
      </c>
    </row>
    <row r="61" spans="2:3" s="52" customFormat="1" ht="31.5" customHeight="1" x14ac:dyDescent="0.3">
      <c r="B61" s="51" t="str">
        <v/>
      </c>
      <c r="C61" s="43" t="str">
        <f>INDEX(Extract_MMS!$D$1:$E$400,MATCH(B61,Extract_MMS!$D$1:$D$400,0),2)</f>
        <v/>
      </c>
    </row>
    <row r="62" spans="2:3" s="52" customFormat="1" ht="31.5" customHeight="1" x14ac:dyDescent="0.3">
      <c r="B62" s="51" t="str">
        <v/>
      </c>
      <c r="C62" s="43" t="str">
        <f>INDEX(Extract_MMS!$D$1:$E$400,MATCH(B62,Extract_MMS!$D$1:$D$400,0),2)</f>
        <v/>
      </c>
    </row>
    <row r="63" spans="2:3" s="52" customFormat="1" ht="31.5" customHeight="1" x14ac:dyDescent="0.3">
      <c r="B63" s="51" t="str">
        <v/>
      </c>
      <c r="C63" s="43" t="str">
        <f>INDEX(Extract_MMS!$D$1:$E$400,MATCH(B63,Extract_MMS!$D$1:$D$400,0),2)</f>
        <v/>
      </c>
    </row>
    <row r="64" spans="2:3" s="52" customFormat="1" ht="31.5" customHeight="1" x14ac:dyDescent="0.3">
      <c r="B64" s="51" t="str">
        <v/>
      </c>
      <c r="C64" s="43" t="str">
        <f>INDEX(Extract_MMS!$D$1:$E$400,MATCH(B64,Extract_MMS!$D$1:$D$400,0),2)</f>
        <v/>
      </c>
    </row>
    <row r="65" spans="2:3" s="52" customFormat="1" ht="31.5" customHeight="1" x14ac:dyDescent="0.3">
      <c r="B65" s="51" t="str">
        <v/>
      </c>
      <c r="C65" s="43" t="str">
        <f>INDEX(Extract_MMS!$D$1:$E$400,MATCH(B65,Extract_MMS!$D$1:$D$400,0),2)</f>
        <v/>
      </c>
    </row>
    <row r="66" spans="2:3" s="52" customFormat="1" ht="31.5" customHeight="1" x14ac:dyDescent="0.3">
      <c r="B66" s="51" t="str">
        <v/>
      </c>
      <c r="C66" s="43" t="str">
        <f>INDEX(Extract_MMS!$D$1:$E$400,MATCH(B66,Extract_MMS!$D$1:$D$400,0),2)</f>
        <v/>
      </c>
    </row>
    <row r="67" spans="2:3" s="52" customFormat="1" ht="31.5" customHeight="1" x14ac:dyDescent="0.3">
      <c r="B67" s="51" t="str">
        <v/>
      </c>
      <c r="C67" s="43" t="str">
        <f>INDEX(Extract_MMS!$D$1:$E$400,MATCH(B67,Extract_MMS!$D$1:$D$400,0),2)</f>
        <v/>
      </c>
    </row>
    <row r="68" spans="2:3" s="52" customFormat="1" ht="31.5" customHeight="1" x14ac:dyDescent="0.3">
      <c r="B68" s="51" t="str">
        <v/>
      </c>
      <c r="C68" s="43" t="str">
        <f>INDEX(Extract_MMS!$D$1:$E$400,MATCH(B68,Extract_MMS!$D$1:$D$400,0),2)</f>
        <v/>
      </c>
    </row>
    <row r="69" spans="2:3" s="52" customFormat="1" ht="31.5" customHeight="1" x14ac:dyDescent="0.3">
      <c r="B69" s="51" t="str">
        <v/>
      </c>
      <c r="C69" s="43" t="str">
        <f>INDEX(Extract_MMS!$D$1:$E$400,MATCH(B69,Extract_MMS!$D$1:$D$400,0),2)</f>
        <v/>
      </c>
    </row>
    <row r="70" spans="2:3" s="52" customFormat="1" ht="31.5" customHeight="1" x14ac:dyDescent="0.3">
      <c r="B70" s="51" t="str">
        <v/>
      </c>
      <c r="C70" s="43" t="str">
        <f>INDEX(Extract_MMS!$D$1:$E$400,MATCH(B70,Extract_MMS!$D$1:$D$400,0),2)</f>
        <v/>
      </c>
    </row>
    <row r="71" spans="2:3" s="52" customFormat="1" ht="31.5" customHeight="1" x14ac:dyDescent="0.3">
      <c r="B71" s="51" t="str">
        <v/>
      </c>
      <c r="C71" s="43" t="str">
        <f>INDEX(Extract_MMS!$D$1:$E$400,MATCH(B71,Extract_MMS!$D$1:$D$400,0),2)</f>
        <v/>
      </c>
    </row>
    <row r="72" spans="2:3" s="52" customFormat="1" ht="31.5" customHeight="1" x14ac:dyDescent="0.3">
      <c r="B72" s="51" t="str">
        <v/>
      </c>
      <c r="C72" s="43" t="str">
        <f>INDEX(Extract_MMS!$D$1:$E$400,MATCH(B72,Extract_MMS!$D$1:$D$400,0),2)</f>
        <v/>
      </c>
    </row>
    <row r="73" spans="2:3" s="52" customFormat="1" ht="31.5" customHeight="1" x14ac:dyDescent="0.3">
      <c r="B73" s="51" t="str">
        <v/>
      </c>
      <c r="C73" s="43" t="str">
        <f>INDEX(Extract_MMS!$D$1:$E$400,MATCH(B73,Extract_MMS!$D$1:$D$400,0),2)</f>
        <v/>
      </c>
    </row>
    <row r="74" spans="2:3" s="52" customFormat="1" ht="31.5" customHeight="1" x14ac:dyDescent="0.3">
      <c r="B74" s="51" t="str">
        <v/>
      </c>
      <c r="C74" s="43" t="str">
        <f>INDEX(Extract_MMS!$D$1:$E$400,MATCH(B74,Extract_MMS!$D$1:$D$400,0),2)</f>
        <v/>
      </c>
    </row>
    <row r="75" spans="2:3" s="52" customFormat="1" ht="31.5" customHeight="1" x14ac:dyDescent="0.3">
      <c r="B75" s="51" t="str">
        <v/>
      </c>
      <c r="C75" s="43" t="str">
        <f>INDEX(Extract_MMS!$D$1:$E$400,MATCH(B75,Extract_MMS!$D$1:$D$400,0),2)</f>
        <v/>
      </c>
    </row>
    <row r="76" spans="2:3" s="52" customFormat="1" ht="31.5" customHeight="1" x14ac:dyDescent="0.3">
      <c r="B76" s="51" t="str">
        <v/>
      </c>
      <c r="C76" s="43" t="str">
        <f>INDEX(Extract_MMS!$D$1:$E$400,MATCH(B76,Extract_MMS!$D$1:$D$400,0),2)</f>
        <v/>
      </c>
    </row>
    <row r="77" spans="2:3" s="52" customFormat="1" ht="31.5" customHeight="1" x14ac:dyDescent="0.3">
      <c r="B77" s="51" t="str">
        <v/>
      </c>
      <c r="C77" s="43" t="str">
        <f>INDEX(Extract_MMS!$D$1:$E$400,MATCH(B77,Extract_MMS!$D$1:$D$400,0),2)</f>
        <v/>
      </c>
    </row>
    <row r="78" spans="2:3" s="52" customFormat="1" ht="31.5" customHeight="1" x14ac:dyDescent="0.3">
      <c r="B78" s="51" t="str">
        <v/>
      </c>
      <c r="C78" s="43" t="str">
        <f>INDEX(Extract_MMS!$D$1:$E$400,MATCH(B78,Extract_MMS!$D$1:$D$400,0),2)</f>
        <v/>
      </c>
    </row>
    <row r="79" spans="2:3" s="52" customFormat="1" ht="31.5" customHeight="1" x14ac:dyDescent="0.3">
      <c r="B79" s="51" t="str">
        <v/>
      </c>
      <c r="C79" s="43" t="str">
        <f>INDEX(Extract_MMS!$D$1:$E$400,MATCH(B79,Extract_MMS!$D$1:$D$400,0),2)</f>
        <v/>
      </c>
    </row>
    <row r="80" spans="2:3" s="52" customFormat="1" ht="31.5" customHeight="1" x14ac:dyDescent="0.3">
      <c r="B80" s="51" t="str">
        <v/>
      </c>
      <c r="C80" s="53" t="str">
        <f>INDEX(Extract_MMS!$D$1:$E$400,MATCH(B80,Extract_MMS!$D$1:$D$400,0),2)</f>
        <v/>
      </c>
    </row>
    <row r="81" spans="2:3" s="52" customFormat="1" ht="31.5" customHeight="1" x14ac:dyDescent="0.3">
      <c r="B81" s="51" t="str">
        <v/>
      </c>
      <c r="C81" s="53" t="str">
        <f>INDEX(Extract_MMS!$D$1:$E$400,MATCH(B81,Extract_MMS!$D$1:$D$400,0),2)</f>
        <v/>
      </c>
    </row>
    <row r="82" spans="2:3" s="52" customFormat="1" ht="31.5" customHeight="1" x14ac:dyDescent="0.3">
      <c r="B82" s="51" t="str">
        <v/>
      </c>
      <c r="C82" s="53" t="str">
        <f>INDEX(Extract_MMS!$D$1:$E$400,MATCH(B82,Extract_MMS!$D$1:$D$400,0),2)</f>
        <v/>
      </c>
    </row>
    <row r="83" spans="2:3" s="52" customFormat="1" ht="31.5" customHeight="1" x14ac:dyDescent="0.3">
      <c r="B83" s="51" t="str">
        <v/>
      </c>
      <c r="C83" s="53" t="str">
        <f>INDEX(Extract_MMS!$D$1:$E$400,MATCH(B83,Extract_MMS!$D$1:$D$400,0),2)</f>
        <v/>
      </c>
    </row>
    <row r="84" spans="2:3" s="52" customFormat="1" ht="31.5" customHeight="1" x14ac:dyDescent="0.3">
      <c r="B84" s="51" t="str">
        <v/>
      </c>
      <c r="C84" s="53" t="str">
        <f>INDEX(Extract_MMS!$D$1:$E$400,MATCH(B84,Extract_MMS!$D$1:$D$400,0),2)</f>
        <v/>
      </c>
    </row>
    <row r="85" spans="2:3" s="52" customFormat="1" ht="31.5" customHeight="1" x14ac:dyDescent="0.3">
      <c r="B85" s="51" t="str">
        <v/>
      </c>
      <c r="C85" s="53" t="str">
        <f>INDEX(Extract_MMS!$D$1:$E$400,MATCH(B85,Extract_MMS!$D$1:$D$400,0),2)</f>
        <v/>
      </c>
    </row>
    <row r="86" spans="2:3" s="52" customFormat="1" ht="48.75" customHeight="1" x14ac:dyDescent="0.3">
      <c r="B86" s="51" t="str">
        <v/>
      </c>
      <c r="C86" s="53" t="str">
        <f>INDEX(Extract_MMS!$D$1:$E$400,MATCH(B86,Extract_MMS!$D$1:$D$400,0),2)</f>
        <v/>
      </c>
    </row>
    <row r="87" spans="2:3" s="52" customFormat="1" ht="48.75" customHeight="1" x14ac:dyDescent="0.3">
      <c r="B87" s="51" t="str">
        <v/>
      </c>
      <c r="C87" s="53" t="str">
        <f>INDEX(Extract_MMS!$D$1:$E$400,MATCH(B87,Extract_MMS!$D$1:$D$400,0),2)</f>
        <v/>
      </c>
    </row>
    <row r="88" spans="2:3" s="52" customFormat="1" ht="48.75" customHeight="1" x14ac:dyDescent="0.3">
      <c r="B88" s="51" t="str">
        <v/>
      </c>
      <c r="C88" s="53" t="str">
        <f>INDEX(Extract_MMS!$D$1:$E$400,MATCH(B88,Extract_MMS!$D$1:$D$400,0),2)</f>
        <v/>
      </c>
    </row>
    <row r="89" spans="2:3" s="52" customFormat="1" ht="48.75" customHeight="1" x14ac:dyDescent="0.3">
      <c r="B89" s="51" t="str">
        <v/>
      </c>
      <c r="C89" s="53" t="str">
        <f>INDEX(Extract_MMS!$D$1:$E$400,MATCH(B89,Extract_MMS!$D$1:$D$400,0),2)</f>
        <v/>
      </c>
    </row>
    <row r="90" spans="2:3" s="52" customFormat="1" ht="48.75" customHeight="1" x14ac:dyDescent="0.3">
      <c r="B90" s="51" t="str">
        <v/>
      </c>
      <c r="C90" s="53" t="str">
        <f>INDEX(Extract_MMS!$D$1:$E$400,MATCH(B90,Extract_MMS!$D$1:$D$400,0),2)</f>
        <v/>
      </c>
    </row>
    <row r="91" spans="2:3" s="52" customFormat="1" ht="48.75" customHeight="1" x14ac:dyDescent="0.3">
      <c r="B91" s="51" t="str">
        <v/>
      </c>
      <c r="C91" s="53" t="str">
        <f>INDEX(Extract_MMS!$D$1:$E$400,MATCH(B91,Extract_MMS!$D$1:$D$400,0),2)</f>
        <v/>
      </c>
    </row>
    <row r="92" spans="2:3" s="52" customFormat="1" ht="48.75" customHeight="1" x14ac:dyDescent="0.3">
      <c r="B92" s="51" t="str">
        <v/>
      </c>
      <c r="C92" s="53" t="str">
        <f>INDEX(Extract_MMS!$D$1:$E$400,MATCH(B92,Extract_MMS!$D$1:$D$400,0),2)</f>
        <v/>
      </c>
    </row>
    <row r="93" spans="2:3" s="52" customFormat="1" ht="48.75" customHeight="1" x14ac:dyDescent="0.3">
      <c r="B93" s="51" t="str">
        <v/>
      </c>
      <c r="C93" s="53" t="str">
        <f>INDEX(Extract_MMS!$D$1:$E$400,MATCH(B93,Extract_MMS!$D$1:$D$400,0),2)</f>
        <v/>
      </c>
    </row>
    <row r="94" spans="2:3" s="52" customFormat="1" ht="48.75" customHeight="1" x14ac:dyDescent="0.3">
      <c r="B94" s="51" t="str">
        <v/>
      </c>
      <c r="C94" s="53" t="str">
        <f>INDEX(Extract_MMS!$D$1:$E$400,MATCH(B94,Extract_MMS!$D$1:$D$400,0),2)</f>
        <v/>
      </c>
    </row>
    <row r="95" spans="2:3" s="52" customFormat="1" ht="48.75" customHeight="1" x14ac:dyDescent="0.3">
      <c r="B95" s="51" t="str">
        <v/>
      </c>
      <c r="C95" s="53" t="str">
        <f>INDEX(Extract_MMS!$D$1:$E$400,MATCH(B95,Extract_MMS!$D$1:$D$400,0),2)</f>
        <v/>
      </c>
    </row>
    <row r="96" spans="2:3" s="52" customFormat="1" ht="48.75" customHeight="1" x14ac:dyDescent="0.3">
      <c r="B96" s="51" t="str">
        <v/>
      </c>
      <c r="C96" s="53" t="str">
        <f>INDEX(Extract_MMS!$D$1:$E$400,MATCH(B96,Extract_MMS!$D$1:$D$400,0),2)</f>
        <v/>
      </c>
    </row>
    <row r="97" spans="2:3" s="52" customFormat="1" ht="48.75" customHeight="1" x14ac:dyDescent="0.3">
      <c r="B97" s="51" t="str">
        <v/>
      </c>
      <c r="C97" s="53" t="str">
        <f>INDEX(Extract_MMS!$D$1:$E$400,MATCH(B97,Extract_MMS!$D$1:$D$400,0),2)</f>
        <v/>
      </c>
    </row>
    <row r="98" spans="2:3" s="52" customFormat="1" ht="48.75" customHeight="1" x14ac:dyDescent="0.3">
      <c r="B98" s="51" t="str">
        <v/>
      </c>
      <c r="C98" s="53" t="str">
        <f>INDEX(Extract_MMS!$D$1:$E$400,MATCH(B98,Extract_MMS!$D$1:$D$400,0),2)</f>
        <v/>
      </c>
    </row>
    <row r="99" spans="2:3" s="52" customFormat="1" ht="48.75" customHeight="1" x14ac:dyDescent="0.3">
      <c r="B99" s="51" t="str">
        <v/>
      </c>
      <c r="C99" s="53" t="str">
        <f>INDEX(Extract_MMS!$D$1:$E$400,MATCH(B99,Extract_MMS!$D$1:$D$400,0),2)</f>
        <v/>
      </c>
    </row>
    <row r="100" spans="2:3" s="52" customFormat="1" ht="48.75" customHeight="1" x14ac:dyDescent="0.3">
      <c r="B100" s="51" t="str">
        <v/>
      </c>
      <c r="C100" s="53" t="str">
        <f>INDEX(Extract_MMS!$D$1:$E$400,MATCH(B100,Extract_MMS!$D$1:$D$400,0),2)</f>
        <v/>
      </c>
    </row>
    <row r="101" spans="2:3" s="52" customFormat="1" ht="48.75" customHeight="1" x14ac:dyDescent="0.3">
      <c r="B101" s="51" t="str">
        <v/>
      </c>
      <c r="C101" s="53" t="str">
        <f>INDEX(Extract_MMS!$D$1:$E$400,MATCH(B101,Extract_MMS!$D$1:$D$400,0),2)</f>
        <v/>
      </c>
    </row>
    <row r="102" spans="2:3" s="52" customFormat="1" ht="48.75" customHeight="1" x14ac:dyDescent="0.3">
      <c r="B102" s="51" t="str">
        <v/>
      </c>
      <c r="C102" s="53" t="str">
        <f>INDEX(Extract_MMS!$D$1:$E$400,MATCH(B102,Extract_MMS!$D$1:$D$400,0),2)</f>
        <v/>
      </c>
    </row>
    <row r="103" spans="2:3" s="52" customFormat="1" ht="48.75" customHeight="1" x14ac:dyDescent="0.3">
      <c r="B103" s="51" t="str">
        <v/>
      </c>
      <c r="C103" s="53" t="str">
        <f>INDEX(Extract_MMS!$D$1:$E$400,MATCH(B103,Extract_MMS!$D$1:$D$400,0),2)</f>
        <v/>
      </c>
    </row>
    <row r="104" spans="2:3" s="52" customFormat="1" ht="48.75" customHeight="1" x14ac:dyDescent="0.3">
      <c r="B104" s="51" t="str">
        <v/>
      </c>
      <c r="C104" s="53" t="str">
        <f>INDEX(Extract_MMS!$D$1:$E$400,MATCH(B104,Extract_MMS!$D$1:$D$400,0),2)</f>
        <v/>
      </c>
    </row>
    <row r="105" spans="2:3" s="52" customFormat="1" ht="48.75" customHeight="1" x14ac:dyDescent="0.3">
      <c r="B105" s="51" t="str">
        <v/>
      </c>
      <c r="C105" s="53" t="str">
        <f>INDEX(Extract_MMS!$D$1:$E$400,MATCH(B105,Extract_MMS!$D$1:$D$400,0),2)</f>
        <v/>
      </c>
    </row>
    <row r="106" spans="2:3" s="52" customFormat="1" ht="48.75" customHeight="1" x14ac:dyDescent="0.3">
      <c r="B106" s="51" t="str">
        <v/>
      </c>
      <c r="C106" s="53" t="str">
        <f>INDEX(Extract_MMS!$D$1:$E$400,MATCH(B106,Extract_MMS!$D$1:$D$400,0),2)</f>
        <v/>
      </c>
    </row>
    <row r="107" spans="2:3" s="52" customFormat="1" ht="48.75" customHeight="1" x14ac:dyDescent="0.3">
      <c r="B107" s="51" t="str">
        <v/>
      </c>
      <c r="C107" s="53" t="str">
        <f>INDEX(Extract_MMS!$D$1:$E$400,MATCH(B107,Extract_MMS!$D$1:$D$400,0),2)</f>
        <v/>
      </c>
    </row>
    <row r="108" spans="2:3" s="52" customFormat="1" ht="48.75" customHeight="1" x14ac:dyDescent="0.3">
      <c r="B108" s="51" t="str">
        <v/>
      </c>
      <c r="C108" s="53" t="str">
        <f>INDEX(Extract_MMS!$D$1:$E$400,MATCH(B108,Extract_MMS!$D$1:$D$400,0),2)</f>
        <v/>
      </c>
    </row>
    <row r="109" spans="2:3" s="52" customFormat="1" ht="48.75" customHeight="1" x14ac:dyDescent="0.3">
      <c r="B109" s="51" t="str">
        <v/>
      </c>
      <c r="C109" s="53" t="str">
        <f>INDEX(Extract_MMS!$D$1:$E$400,MATCH(B109,Extract_MMS!$D$1:$D$400,0),2)</f>
        <v/>
      </c>
    </row>
    <row r="110" spans="2:3" s="52" customFormat="1" ht="48.75" customHeight="1" x14ac:dyDescent="0.3">
      <c r="B110" s="51" t="str">
        <v/>
      </c>
      <c r="C110" s="53" t="str">
        <f>INDEX(Extract_MMS!$D$1:$E$400,MATCH(B110,Extract_MMS!$D$1:$D$400,0),2)</f>
        <v/>
      </c>
    </row>
    <row r="111" spans="2:3" s="52" customFormat="1" ht="48.75" customHeight="1" x14ac:dyDescent="0.3">
      <c r="B111" s="51" t="str">
        <v/>
      </c>
      <c r="C111" s="53" t="str">
        <f>INDEX(Extract_MMS!$D$1:$E$400,MATCH(B111,Extract_MMS!$D$1:$D$400,0),2)</f>
        <v/>
      </c>
    </row>
    <row r="112" spans="2:3" s="52" customFormat="1" ht="48.75" customHeight="1" x14ac:dyDescent="0.3">
      <c r="B112" s="51" t="str">
        <v/>
      </c>
      <c r="C112" s="53" t="str">
        <f>INDEX(Extract_MMS!$D$1:$E$400,MATCH(B112,Extract_MMS!$D$1:$D$400,0),2)</f>
        <v/>
      </c>
    </row>
    <row r="113" spans="2:3" s="52" customFormat="1" ht="48.75" customHeight="1" x14ac:dyDescent="0.3">
      <c r="B113" s="51" t="str">
        <v/>
      </c>
      <c r="C113" s="53" t="str">
        <f>INDEX(Extract_MMS!$D$1:$E$400,MATCH(B113,Extract_MMS!$D$1:$D$400,0),2)</f>
        <v/>
      </c>
    </row>
    <row r="114" spans="2:3" s="52" customFormat="1" ht="48.75" customHeight="1" x14ac:dyDescent="0.3">
      <c r="B114" s="51" t="str">
        <v/>
      </c>
      <c r="C114" s="53" t="str">
        <f>INDEX(Extract_MMS!$D$1:$E$400,MATCH(B114,Extract_MMS!$D$1:$D$400,0),2)</f>
        <v/>
      </c>
    </row>
    <row r="115" spans="2:3" s="52" customFormat="1" ht="48.75" customHeight="1" x14ac:dyDescent="0.3">
      <c r="B115" s="51" t="str">
        <v/>
      </c>
      <c r="C115" s="53" t="str">
        <f>INDEX(Extract_MMS!$D$1:$E$400,MATCH(B115,Extract_MMS!$D$1:$D$400,0),2)</f>
        <v/>
      </c>
    </row>
    <row r="116" spans="2:3" s="52" customFormat="1" ht="48.75" customHeight="1" x14ac:dyDescent="0.3">
      <c r="B116" s="51" t="str">
        <v/>
      </c>
      <c r="C116" s="53" t="str">
        <f>INDEX(Extract_MMS!$D$1:$E$400,MATCH(B116,Extract_MMS!$D$1:$D$400,0),2)</f>
        <v/>
      </c>
    </row>
    <row r="117" spans="2:3" s="52" customFormat="1" ht="48.75" customHeight="1" x14ac:dyDescent="0.3">
      <c r="B117" s="51" t="str">
        <v/>
      </c>
      <c r="C117" s="53" t="str">
        <f>INDEX(Extract_MMS!$D$1:$E$400,MATCH(B117,Extract_MMS!$D$1:$D$400,0),2)</f>
        <v/>
      </c>
    </row>
    <row r="118" spans="2:3" s="56" customFormat="1" ht="48.75" customHeight="1" x14ac:dyDescent="0.3">
      <c r="B118" s="54" t="str">
        <v/>
      </c>
      <c r="C118" s="55" t="str">
        <f>INDEX(Extract_MMS!$D$1:$E$400,MATCH(B118,Extract_MMS!$D$1:$D$400,0),2)</f>
        <v/>
      </c>
    </row>
    <row r="119" spans="2:3" s="56" customFormat="1" ht="48.75" customHeight="1" x14ac:dyDescent="0.3">
      <c r="B119" s="54" t="str">
        <v/>
      </c>
      <c r="C119" s="55" t="str">
        <f>INDEX(Extract_MMS!$D$1:$E$400,MATCH(B119,Extract_MMS!$D$1:$D$400,0),2)</f>
        <v/>
      </c>
    </row>
    <row r="120" spans="2:3" s="56" customFormat="1" ht="48.75" customHeight="1" x14ac:dyDescent="0.3">
      <c r="B120" s="54" t="str">
        <v/>
      </c>
      <c r="C120" s="55" t="str">
        <f>INDEX(Extract_MMS!$D$1:$E$400,MATCH(B120,Extract_MMS!$D$1:$D$400,0),2)</f>
        <v/>
      </c>
    </row>
    <row r="121" spans="2:3" s="56" customFormat="1" ht="48.75" customHeight="1" x14ac:dyDescent="0.3">
      <c r="B121" s="54" t="str">
        <v/>
      </c>
      <c r="C121" s="55" t="str">
        <f>INDEX(Extract_MMS!$D$1:$E$400,MATCH(B121,Extract_MMS!$D$1:$D$400,0),2)</f>
        <v/>
      </c>
    </row>
    <row r="122" spans="2:3" s="56" customFormat="1" ht="48.75" customHeight="1" x14ac:dyDescent="0.3">
      <c r="B122" s="54" t="str">
        <v/>
      </c>
      <c r="C122" s="55" t="str">
        <f>INDEX(Extract_MMS!$D$1:$E$400,MATCH(B122,Extract_MMS!$D$1:$D$400,0),2)</f>
        <v/>
      </c>
    </row>
    <row r="123" spans="2:3" s="56" customFormat="1" ht="48.75" customHeight="1" x14ac:dyDescent="0.3">
      <c r="B123" s="54" t="str">
        <v/>
      </c>
      <c r="C123" s="55" t="str">
        <f>INDEX(Extract_MMS!$D$1:$E$400,MATCH(B123,Extract_MMS!$D$1:$D$400,0),2)</f>
        <v/>
      </c>
    </row>
    <row r="124" spans="2:3" s="56" customFormat="1" ht="48.75" customHeight="1" x14ac:dyDescent="0.3">
      <c r="B124" s="54" t="str">
        <v/>
      </c>
      <c r="C124" s="55" t="str">
        <f>INDEX(Extract_MMS!$D$1:$E$400,MATCH(B124,Extract_MMS!$D$1:$D$400,0),2)</f>
        <v/>
      </c>
    </row>
    <row r="125" spans="2:3" s="56" customFormat="1" ht="48.75" customHeight="1" x14ac:dyDescent="0.3">
      <c r="B125" s="54" t="str">
        <v/>
      </c>
      <c r="C125" s="55" t="str">
        <f>INDEX(Extract_MMS!$D$1:$E$400,MATCH(B125,Extract_MMS!$D$1:$D$400,0),2)</f>
        <v/>
      </c>
    </row>
    <row r="126" spans="2:3" s="56" customFormat="1" ht="48.75" customHeight="1" x14ac:dyDescent="0.3">
      <c r="B126" s="54" t="str">
        <v/>
      </c>
      <c r="C126" s="55" t="str">
        <f>INDEX(Extract_MMS!$D$1:$E$400,MATCH(B126,Extract_MMS!$D$1:$D$400,0),2)</f>
        <v/>
      </c>
    </row>
    <row r="127" spans="2:3" s="56" customFormat="1" ht="48.75" customHeight="1" x14ac:dyDescent="0.3">
      <c r="B127" s="54" t="str">
        <v/>
      </c>
      <c r="C127" s="55" t="str">
        <f>INDEX(Extract_MMS!$D$1:$E$400,MATCH(B127,Extract_MMS!$D$1:$D$400,0),2)</f>
        <v/>
      </c>
    </row>
    <row r="128" spans="2:3" s="56" customFormat="1" ht="48.75" customHeight="1" x14ac:dyDescent="0.3">
      <c r="B128" s="54" t="str">
        <v/>
      </c>
      <c r="C128" s="55" t="str">
        <f>INDEX(Extract_MMS!$D$1:$E$400,MATCH(B128,Extract_MMS!$D$1:$D$400,0),2)</f>
        <v/>
      </c>
    </row>
    <row r="129" spans="2:3" s="56" customFormat="1" ht="48.75" customHeight="1" x14ac:dyDescent="0.3">
      <c r="B129" s="54" t="str">
        <v/>
      </c>
      <c r="C129" s="55" t="str">
        <f>INDEX(Extract_MMS!$D$1:$E$400,MATCH(B129,Extract_MMS!$D$1:$D$400,0),2)</f>
        <v/>
      </c>
    </row>
    <row r="130" spans="2:3" s="56" customFormat="1" ht="48.75" customHeight="1" x14ac:dyDescent="0.3">
      <c r="B130" s="54" t="str">
        <v/>
      </c>
      <c r="C130" s="55" t="str">
        <f>INDEX(Extract_MMS!$D$1:$E$400,MATCH(B130,Extract_MMS!$D$1:$D$400,0),2)</f>
        <v/>
      </c>
    </row>
    <row r="131" spans="2:3" s="56" customFormat="1" ht="48.75" customHeight="1" x14ac:dyDescent="0.3">
      <c r="B131" s="54" t="str">
        <v/>
      </c>
      <c r="C131" s="55" t="str">
        <f>INDEX(Extract_MMS!$D$1:$E$400,MATCH(B131,Extract_MMS!$D$1:$D$400,0),2)</f>
        <v/>
      </c>
    </row>
    <row r="132" spans="2:3" s="56" customFormat="1" ht="48.75" customHeight="1" x14ac:dyDescent="0.3">
      <c r="B132" s="54" t="str">
        <v/>
      </c>
      <c r="C132" s="55" t="str">
        <f>INDEX(Extract_MMS!$D$1:$E$400,MATCH(B132,Extract_MMS!$D$1:$D$400,0),2)</f>
        <v/>
      </c>
    </row>
    <row r="133" spans="2:3" s="56" customFormat="1" ht="48.75" customHeight="1" x14ac:dyDescent="0.3">
      <c r="B133" s="54" t="str">
        <v/>
      </c>
      <c r="C133" s="55" t="str">
        <f>INDEX(Extract_MMS!$D$1:$E$400,MATCH(B133,Extract_MMS!$D$1:$D$400,0),2)</f>
        <v/>
      </c>
    </row>
    <row r="134" spans="2:3" s="56" customFormat="1" ht="48.75" customHeight="1" x14ac:dyDescent="0.3">
      <c r="B134" s="54" t="str">
        <v/>
      </c>
      <c r="C134" s="55" t="str">
        <f>INDEX(Extract_MMS!$D$1:$E$400,MATCH(B134,Extract_MMS!$D$1:$D$400,0),2)</f>
        <v/>
      </c>
    </row>
    <row r="135" spans="2:3" s="56" customFormat="1" ht="48.75" customHeight="1" x14ac:dyDescent="0.3">
      <c r="B135" s="54" t="str">
        <v/>
      </c>
      <c r="C135" s="55" t="str">
        <f>INDEX(Extract_MMS!$D$1:$E$400,MATCH(B135,Extract_MMS!$D$1:$D$400,0),2)</f>
        <v/>
      </c>
    </row>
    <row r="136" spans="2:3" s="56" customFormat="1" ht="48.75" customHeight="1" x14ac:dyDescent="0.3">
      <c r="B136" s="54" t="str">
        <v/>
      </c>
      <c r="C136" s="55" t="str">
        <f>INDEX(Extract_MMS!$D$1:$E$400,MATCH(B136,Extract_MMS!$D$1:$D$400,0),2)</f>
        <v/>
      </c>
    </row>
    <row r="137" spans="2:3" s="56" customFormat="1" ht="48.75" customHeight="1" x14ac:dyDescent="0.3">
      <c r="B137" s="54" t="str">
        <v/>
      </c>
      <c r="C137" s="55" t="str">
        <f>INDEX(Extract_MMS!$D$1:$E$400,MATCH(B137,Extract_MMS!$D$1:$D$400,0),2)</f>
        <v/>
      </c>
    </row>
    <row r="138" spans="2:3" s="56" customFormat="1" ht="48.75" customHeight="1" x14ac:dyDescent="0.3">
      <c r="B138" s="54" t="str">
        <v/>
      </c>
      <c r="C138" s="55" t="str">
        <f>INDEX(Extract_MMS!$D$1:$E$400,MATCH(B138,Extract_MMS!$D$1:$D$400,0),2)</f>
        <v/>
      </c>
    </row>
    <row r="139" spans="2:3" s="56" customFormat="1" ht="48.75" customHeight="1" x14ac:dyDescent="0.3">
      <c r="B139" s="54" t="str">
        <v/>
      </c>
      <c r="C139" s="55" t="str">
        <f>INDEX(Extract_MMS!$D$1:$E$400,MATCH(B139,Extract_MMS!$D$1:$D$400,0),2)</f>
        <v/>
      </c>
    </row>
    <row r="140" spans="2:3" s="56" customFormat="1" ht="48.75" customHeight="1" x14ac:dyDescent="0.3">
      <c r="B140" s="54" t="str">
        <v/>
      </c>
      <c r="C140" s="55" t="str">
        <f>INDEX(Extract_MMS!$D$1:$E$400,MATCH(B140,Extract_MMS!$D$1:$D$400,0),2)</f>
        <v/>
      </c>
    </row>
    <row r="141" spans="2:3" s="56" customFormat="1" ht="48.75" customHeight="1" x14ac:dyDescent="0.3">
      <c r="B141" s="54" t="str">
        <v/>
      </c>
      <c r="C141" s="55" t="str">
        <f>INDEX(Extract_MMS!$D$1:$E$400,MATCH(B141,Extract_MMS!$D$1:$D$400,0),2)</f>
        <v/>
      </c>
    </row>
    <row r="142" spans="2:3" s="56" customFormat="1" ht="48.75" customHeight="1" x14ac:dyDescent="0.3">
      <c r="B142" s="54" t="str">
        <v/>
      </c>
      <c r="C142" s="55" t="str">
        <f>INDEX(Extract_MMS!$D$1:$E$400,MATCH(B142,Extract_MMS!$D$1:$D$400,0),2)</f>
        <v/>
      </c>
    </row>
    <row r="143" spans="2:3" s="56" customFormat="1" ht="48.75" customHeight="1" x14ac:dyDescent="0.3">
      <c r="B143" s="54" t="str">
        <v/>
      </c>
      <c r="C143" s="55" t="str">
        <f>INDEX(Extract_MMS!$D$1:$E$400,MATCH(B143,Extract_MMS!$D$1:$D$400,0),2)</f>
        <v/>
      </c>
    </row>
    <row r="144" spans="2:3" s="56" customFormat="1" ht="48.75" customHeight="1" x14ac:dyDescent="0.3">
      <c r="B144" s="54" t="str">
        <v/>
      </c>
      <c r="C144" s="55" t="str">
        <f>INDEX(Extract_MMS!$D$1:$E$400,MATCH(B144,Extract_MMS!$D$1:$D$400,0),2)</f>
        <v/>
      </c>
    </row>
    <row r="145" spans="2:3" s="56" customFormat="1" ht="48.75" customHeight="1" x14ac:dyDescent="0.3">
      <c r="B145" s="54" t="str">
        <v/>
      </c>
      <c r="C145" s="55" t="str">
        <f>INDEX(Extract_MMS!$D$1:$E$400,MATCH(B145,Extract_MMS!$D$1:$D$400,0),2)</f>
        <v/>
      </c>
    </row>
    <row r="146" spans="2:3" s="56" customFormat="1" ht="48.75" customHeight="1" x14ac:dyDescent="0.3">
      <c r="B146" s="54" t="str">
        <v/>
      </c>
      <c r="C146" s="55" t="str">
        <f>INDEX(Extract_MMS!$D$1:$E$400,MATCH(B146,Extract_MMS!$D$1:$D$400,0),2)</f>
        <v/>
      </c>
    </row>
    <row r="147" spans="2:3" s="56" customFormat="1" ht="48.75" customHeight="1" x14ac:dyDescent="0.3">
      <c r="B147" s="54" t="str">
        <v/>
      </c>
      <c r="C147" s="55" t="str">
        <f>INDEX(Extract_MMS!$D$1:$E$400,MATCH(B147,Extract_MMS!$D$1:$D$400,0),2)</f>
        <v/>
      </c>
    </row>
    <row r="148" spans="2:3" s="56" customFormat="1" ht="48.75" customHeight="1" x14ac:dyDescent="0.3">
      <c r="B148" s="54" t="str">
        <v/>
      </c>
      <c r="C148" s="55" t="str">
        <f>INDEX(Extract_MMS!$D$1:$E$400,MATCH(B148,Extract_MMS!$D$1:$D$400,0),2)</f>
        <v/>
      </c>
    </row>
    <row r="149" spans="2:3" s="56" customFormat="1" ht="48.75" customHeight="1" x14ac:dyDescent="0.3">
      <c r="B149" s="54" t="str">
        <v/>
      </c>
      <c r="C149" s="55" t="str">
        <f>INDEX(Extract_MMS!$D$1:$E$400,MATCH(B149,Extract_MMS!$D$1:$D$400,0),2)</f>
        <v/>
      </c>
    </row>
    <row r="150" spans="2:3" s="56" customFormat="1" ht="48.75" customHeight="1" x14ac:dyDescent="0.3">
      <c r="B150" s="54" t="str">
        <v/>
      </c>
      <c r="C150" s="55" t="str">
        <f>INDEX(Extract_MMS!$D$1:$E$400,MATCH(B150,Extract_MMS!$D$1:$D$400,0),2)</f>
        <v/>
      </c>
    </row>
    <row r="151" spans="2:3" s="56" customFormat="1" ht="48.75" customHeight="1" x14ac:dyDescent="0.3">
      <c r="B151" s="54" t="str">
        <v/>
      </c>
      <c r="C151" s="55" t="str">
        <f>INDEX(Extract_MMS!$D$1:$E$400,MATCH(B151,Extract_MMS!$D$1:$D$400,0),2)</f>
        <v/>
      </c>
    </row>
    <row r="152" spans="2:3" s="56" customFormat="1" ht="48.75" customHeight="1" x14ac:dyDescent="0.3">
      <c r="B152" s="54" t="str">
        <v/>
      </c>
      <c r="C152" s="55" t="str">
        <f>INDEX(Extract_MMS!$D$1:$E$400,MATCH(B152,Extract_MMS!$D$1:$D$400,0),2)</f>
        <v/>
      </c>
    </row>
    <row r="153" spans="2:3" s="56" customFormat="1" ht="48.75" customHeight="1" x14ac:dyDescent="0.3">
      <c r="B153" s="54" t="str">
        <v/>
      </c>
      <c r="C153" s="55" t="str">
        <f>INDEX(Extract_MMS!$D$1:$E$400,MATCH(B153,Extract_MMS!$D$1:$D$400,0),2)</f>
        <v/>
      </c>
    </row>
    <row r="154" spans="2:3" s="56" customFormat="1" ht="48.75" customHeight="1" x14ac:dyDescent="0.3">
      <c r="B154" s="54" t="str">
        <v/>
      </c>
      <c r="C154" s="55" t="str">
        <f>INDEX(Extract_MMS!$D$1:$E$400,MATCH(B154,Extract_MMS!$D$1:$D$400,0),2)</f>
        <v/>
      </c>
    </row>
    <row r="155" spans="2:3" s="56" customFormat="1" ht="48.75" customHeight="1" x14ac:dyDescent="0.3">
      <c r="B155" s="54" t="str">
        <v/>
      </c>
      <c r="C155" s="55" t="str">
        <f>INDEX(Extract_MMS!$D$1:$E$400,MATCH(B155,Extract_MMS!$D$1:$D$400,0),2)</f>
        <v/>
      </c>
    </row>
    <row r="156" spans="2:3" s="56" customFormat="1" ht="48.75" customHeight="1" x14ac:dyDescent="0.3">
      <c r="B156" s="54" t="str">
        <v/>
      </c>
      <c r="C156" s="55" t="str">
        <f>INDEX(Extract_MMS!$D$1:$E$400,MATCH(B156,Extract_MMS!$D$1:$D$400,0),2)</f>
        <v/>
      </c>
    </row>
    <row r="157" spans="2:3" s="56" customFormat="1" ht="48.75" customHeight="1" x14ac:dyDescent="0.3">
      <c r="B157" s="54" t="str">
        <v/>
      </c>
      <c r="C157" s="55" t="str">
        <f>INDEX(Extract_MMS!$D$1:$E$400,MATCH(B157,Extract_MMS!$D$1:$D$400,0),2)</f>
        <v/>
      </c>
    </row>
    <row r="158" spans="2:3" s="56" customFormat="1" ht="48.75" customHeight="1" x14ac:dyDescent="0.3">
      <c r="B158" s="54" t="str">
        <v/>
      </c>
      <c r="C158" s="55" t="str">
        <f>INDEX(Extract_MMS!$D$1:$E$400,MATCH(B158,Extract_MMS!$D$1:$D$400,0),2)</f>
        <v/>
      </c>
    </row>
    <row r="159" spans="2:3" s="56" customFormat="1" ht="48.75" customHeight="1" x14ac:dyDescent="0.3">
      <c r="B159" s="54" t="str">
        <v/>
      </c>
      <c r="C159" s="55" t="str">
        <f>INDEX(Extract_MMS!$D$1:$E$400,MATCH(B159,Extract_MMS!$D$1:$D$400,0),2)</f>
        <v/>
      </c>
    </row>
    <row r="160" spans="2:3" s="56" customFormat="1" ht="48.75" customHeight="1" x14ac:dyDescent="0.3">
      <c r="B160" s="54" t="str">
        <v/>
      </c>
      <c r="C160" s="55" t="str">
        <f>INDEX(Extract_MMS!$D$1:$E$400,MATCH(B160,Extract_MMS!$D$1:$D$400,0),2)</f>
        <v/>
      </c>
    </row>
    <row r="161" spans="2:3" s="56" customFormat="1" ht="48.75" customHeight="1" x14ac:dyDescent="0.3">
      <c r="B161" s="54" t="str">
        <v/>
      </c>
      <c r="C161" s="55" t="str">
        <f>INDEX(Extract_MMS!$D$1:$E$400,MATCH(B161,Extract_MMS!$D$1:$D$400,0),2)</f>
        <v/>
      </c>
    </row>
    <row r="162" spans="2:3" s="56" customFormat="1" ht="48.75" customHeight="1" x14ac:dyDescent="0.3">
      <c r="B162" s="54" t="str">
        <v/>
      </c>
      <c r="C162" s="55" t="str">
        <f>INDEX(Extract_MMS!$D$1:$E$400,MATCH(B162,Extract_MMS!$D$1:$D$400,0),2)</f>
        <v/>
      </c>
    </row>
    <row r="163" spans="2:3" s="56" customFormat="1" ht="48.75" customHeight="1" x14ac:dyDescent="0.3">
      <c r="B163" s="54" t="str">
        <v/>
      </c>
      <c r="C163" s="55" t="str">
        <f>INDEX(Extract_MMS!$D$1:$E$400,MATCH(B163,Extract_MMS!$D$1:$D$400,0),2)</f>
        <v/>
      </c>
    </row>
    <row r="164" spans="2:3" s="56" customFormat="1" ht="48.75" customHeight="1" x14ac:dyDescent="0.3">
      <c r="B164" s="54" t="str">
        <v/>
      </c>
      <c r="C164" s="55" t="str">
        <f>INDEX(Extract_MMS!$D$1:$E$400,MATCH(B164,Extract_MMS!$D$1:$D$400,0),2)</f>
        <v/>
      </c>
    </row>
    <row r="165" spans="2:3" s="56" customFormat="1" ht="48.75" customHeight="1" x14ac:dyDescent="0.3">
      <c r="B165" s="54" t="str">
        <v/>
      </c>
      <c r="C165" s="55" t="str">
        <f>INDEX(Extract_MMS!$D$1:$E$400,MATCH(B165,Extract_MMS!$D$1:$D$400,0),2)</f>
        <v/>
      </c>
    </row>
    <row r="166" spans="2:3" s="56" customFormat="1" ht="48.75" customHeight="1" x14ac:dyDescent="0.3">
      <c r="B166" s="54" t="str">
        <v/>
      </c>
      <c r="C166" s="55" t="str">
        <f>INDEX(Extract_MMS!$D$1:$E$400,MATCH(B166,Extract_MMS!$D$1:$D$400,0),2)</f>
        <v/>
      </c>
    </row>
    <row r="167" spans="2:3" s="56" customFormat="1" ht="48.75" customHeight="1" x14ac:dyDescent="0.3">
      <c r="B167" s="54" t="str">
        <v/>
      </c>
      <c r="C167" s="55" t="str">
        <f>INDEX(Extract_MMS!$D$1:$E$400,MATCH(B167,Extract_MMS!$D$1:$D$400,0),2)</f>
        <v/>
      </c>
    </row>
    <row r="168" spans="2:3" s="56" customFormat="1" ht="48.75" customHeight="1" x14ac:dyDescent="0.3">
      <c r="B168" s="54" t="str">
        <v/>
      </c>
      <c r="C168" s="55" t="str">
        <f>INDEX(Extract_MMS!$D$1:$E$400,MATCH(B168,Extract_MMS!$D$1:$D$400,0),2)</f>
        <v/>
      </c>
    </row>
    <row r="169" spans="2:3" s="56" customFormat="1" ht="48.75" customHeight="1" x14ac:dyDescent="0.3">
      <c r="B169" s="54" t="str">
        <v/>
      </c>
      <c r="C169" s="55" t="str">
        <f>INDEX(Extract_MMS!$D$1:$E$400,MATCH(B169,Extract_MMS!$D$1:$D$400,0),2)</f>
        <v/>
      </c>
    </row>
    <row r="170" spans="2:3" s="56" customFormat="1" ht="48.75" customHeight="1" x14ac:dyDescent="0.3">
      <c r="B170" s="54" t="str">
        <v/>
      </c>
      <c r="C170" s="55" t="str">
        <f>INDEX(Extract_MMS!$D$1:$E$400,MATCH(B170,Extract_MMS!$D$1:$D$400,0),2)</f>
        <v/>
      </c>
    </row>
    <row r="171" spans="2:3" s="56" customFormat="1" ht="48.75" customHeight="1" x14ac:dyDescent="0.3">
      <c r="B171" s="54" t="str">
        <v/>
      </c>
      <c r="C171" s="55" t="str">
        <f>INDEX(Extract_MMS!$D$1:$E$400,MATCH(B171,Extract_MMS!$D$1:$D$400,0),2)</f>
        <v/>
      </c>
    </row>
    <row r="172" spans="2:3" s="56" customFormat="1" ht="48.75" customHeight="1" x14ac:dyDescent="0.3">
      <c r="B172" s="54" t="str">
        <v/>
      </c>
      <c r="C172" s="55" t="str">
        <f>INDEX(Extract_MMS!$D$1:$E$400,MATCH(B172,Extract_MMS!$D$1:$D$400,0),2)</f>
        <v/>
      </c>
    </row>
    <row r="173" spans="2:3" s="56" customFormat="1" ht="48.75" customHeight="1" x14ac:dyDescent="0.3">
      <c r="B173" s="54" t="str">
        <v/>
      </c>
      <c r="C173" s="55" t="str">
        <f>INDEX(Extract_MMS!$D$1:$E$400,MATCH(B173,Extract_MMS!$D$1:$D$400,0),2)</f>
        <v/>
      </c>
    </row>
    <row r="174" spans="2:3" s="56" customFormat="1" ht="48.75" customHeight="1" x14ac:dyDescent="0.3">
      <c r="B174" s="54" t="str">
        <v/>
      </c>
      <c r="C174" s="55" t="str">
        <f>INDEX(Extract_MMS!$D$1:$E$400,MATCH(B174,Extract_MMS!$D$1:$D$400,0),2)</f>
        <v/>
      </c>
    </row>
    <row r="175" spans="2:3" s="56" customFormat="1" ht="48.75" customHeight="1" x14ac:dyDescent="0.3">
      <c r="B175" s="54" t="str">
        <v/>
      </c>
      <c r="C175" s="55" t="str">
        <f>INDEX(Extract_MMS!$D$1:$E$400,MATCH(B175,Extract_MMS!$D$1:$D$400,0),2)</f>
        <v/>
      </c>
    </row>
    <row r="176" spans="2:3" s="56" customFormat="1" ht="48.75" customHeight="1" x14ac:dyDescent="0.3">
      <c r="B176" s="57" t="str">
        <v/>
      </c>
      <c r="C176" s="55" t="str">
        <f>INDEX(Extract_MMS!$D$1:$E$400,MATCH(B176,Extract_MMS!$D$1:$D$400,0),2)</f>
        <v/>
      </c>
    </row>
    <row r="177" spans="2:3" s="56" customFormat="1" ht="48.75" customHeight="1" x14ac:dyDescent="0.3">
      <c r="B177" s="57" t="str">
        <v/>
      </c>
      <c r="C177" s="55" t="str">
        <f>INDEX(Extract_MMS!$D$1:$E$400,MATCH(B177,Extract_MMS!$D$1:$D$400,0),2)</f>
        <v/>
      </c>
    </row>
    <row r="178" spans="2:3" s="56" customFormat="1" ht="48.75" customHeight="1" x14ac:dyDescent="0.3">
      <c r="B178" s="57" t="str">
        <v/>
      </c>
      <c r="C178" s="55" t="str">
        <f>INDEX(Extract_MMS!$D$1:$E$400,MATCH(B178,Extract_MMS!$D$1:$D$400,0),2)</f>
        <v/>
      </c>
    </row>
    <row r="179" spans="2:3" s="56" customFormat="1" ht="48.75" customHeight="1" x14ac:dyDescent="0.3">
      <c r="B179" s="57" t="str">
        <v/>
      </c>
      <c r="C179" s="55" t="str">
        <f>INDEX(Extract_MMS!$D$1:$E$400,MATCH(B179,Extract_MMS!$D$1:$D$400,0),2)</f>
        <v/>
      </c>
    </row>
    <row r="180" spans="2:3" s="56" customFormat="1" ht="48.75" customHeight="1" x14ac:dyDescent="0.3">
      <c r="B180" s="57" t="str">
        <v/>
      </c>
      <c r="C180" s="55" t="str">
        <f>INDEX(Extract_MMS!$D$1:$E$400,MATCH(B180,Extract_MMS!$D$1:$D$400,0),2)</f>
        <v/>
      </c>
    </row>
    <row r="181" spans="2:3" s="56" customFormat="1" ht="48.75" customHeight="1" x14ac:dyDescent="0.3">
      <c r="B181" s="57" t="str">
        <v/>
      </c>
      <c r="C181" s="55" t="str">
        <f>INDEX(Extract_MMS!$D$1:$E$400,MATCH(B181,Extract_MMS!$D$1:$D$400,0),2)</f>
        <v/>
      </c>
    </row>
    <row r="182" spans="2:3" s="56" customFormat="1" ht="48.75" customHeight="1" x14ac:dyDescent="0.3">
      <c r="B182" s="57" t="str">
        <v/>
      </c>
      <c r="C182" s="55" t="str">
        <f>INDEX(Extract_MMS!$D$1:$E$400,MATCH(B182,Extract_MMS!$D$1:$D$400,0),2)</f>
        <v/>
      </c>
    </row>
    <row r="183" spans="2:3" s="56" customFormat="1" ht="48.75" customHeight="1" x14ac:dyDescent="0.3">
      <c r="B183" s="57" t="str">
        <v/>
      </c>
      <c r="C183" s="55" t="str">
        <f>INDEX(Extract_MMS!$D$1:$E$400,MATCH(B183,Extract_MMS!$D$1:$D$400,0),2)</f>
        <v/>
      </c>
    </row>
    <row r="184" spans="2:3" s="56" customFormat="1" ht="48.75" customHeight="1" x14ac:dyDescent="0.3">
      <c r="B184" s="57" t="str">
        <v/>
      </c>
      <c r="C184" s="55" t="str">
        <f>INDEX(Extract_MMS!$D$1:$E$400,MATCH(B184,Extract_MMS!$D$1:$D$400,0),2)</f>
        <v/>
      </c>
    </row>
    <row r="185" spans="2:3" s="56" customFormat="1" ht="48.75" customHeight="1" x14ac:dyDescent="0.3">
      <c r="B185" s="57" t="str">
        <v/>
      </c>
      <c r="C185" s="55" t="str">
        <f>INDEX(Extract_MMS!$D$1:$E$400,MATCH(B185,Extract_MMS!$D$1:$D$400,0),2)</f>
        <v/>
      </c>
    </row>
    <row r="186" spans="2:3" s="56" customFormat="1" ht="48.75" customHeight="1" x14ac:dyDescent="0.3">
      <c r="B186" s="57" t="str">
        <v/>
      </c>
      <c r="C186" s="55" t="str">
        <f>INDEX(Extract_MMS!$D$1:$E$400,MATCH(B186,Extract_MMS!$D$1:$D$400,0),2)</f>
        <v/>
      </c>
    </row>
    <row r="187" spans="2:3" s="56" customFormat="1" ht="48.75" customHeight="1" x14ac:dyDescent="0.3">
      <c r="B187" s="57" t="str">
        <v/>
      </c>
      <c r="C187" s="55" t="str">
        <f>INDEX(Extract_MMS!$D$1:$E$400,MATCH(B187,Extract_MMS!$D$1:$D$400,0),2)</f>
        <v/>
      </c>
    </row>
    <row r="188" spans="2:3" s="56" customFormat="1" ht="48.75" customHeight="1" x14ac:dyDescent="0.3">
      <c r="B188" s="57" t="str">
        <v/>
      </c>
      <c r="C188" s="55" t="str">
        <f>INDEX(Extract_MMS!$D$1:$E$400,MATCH(B188,Extract_MMS!$D$1:$D$400,0),2)</f>
        <v/>
      </c>
    </row>
    <row r="189" spans="2:3" s="56" customFormat="1" ht="48.75" customHeight="1" x14ac:dyDescent="0.3">
      <c r="B189" s="57" t="str">
        <v/>
      </c>
      <c r="C189" s="55" t="str">
        <f>INDEX(Extract_MMS!$D$1:$E$400,MATCH(B189,Extract_MMS!$D$1:$D$400,0),2)</f>
        <v/>
      </c>
    </row>
    <row r="190" spans="2:3" s="56" customFormat="1" ht="48.75" customHeight="1" x14ac:dyDescent="0.3">
      <c r="B190" s="57" t="str">
        <v/>
      </c>
      <c r="C190" s="55" t="str">
        <f>INDEX(Extract_MMS!$D$1:$E$400,MATCH(B190,Extract_MMS!$D$1:$D$400,0),2)</f>
        <v/>
      </c>
    </row>
    <row r="191" spans="2:3" s="56" customFormat="1" ht="48.75" customHeight="1" x14ac:dyDescent="0.3">
      <c r="B191" s="57" t="str">
        <v/>
      </c>
      <c r="C191" s="55" t="str">
        <f>INDEX(Extract_MMS!$D$1:$E$400,MATCH(B191,Extract_MMS!$D$1:$D$400,0),2)</f>
        <v/>
      </c>
    </row>
    <row r="192" spans="2:3" s="56" customFormat="1" ht="48.75" customHeight="1" x14ac:dyDescent="0.3">
      <c r="B192" s="57" t="str">
        <v/>
      </c>
      <c r="C192" s="55" t="str">
        <f>INDEX(Extract_MMS!$D$1:$E$400,MATCH(B192,Extract_MMS!$D$1:$D$400,0),2)</f>
        <v/>
      </c>
    </row>
    <row r="193" spans="2:3" s="56" customFormat="1" ht="48.75" customHeight="1" x14ac:dyDescent="0.3">
      <c r="B193" s="57" t="str">
        <v/>
      </c>
      <c r="C193" s="55" t="str">
        <f>INDEX(Extract_MMS!$D$1:$E$400,MATCH(B193,Extract_MMS!$D$1:$D$400,0),2)</f>
        <v/>
      </c>
    </row>
    <row r="194" spans="2:3" s="56" customFormat="1" ht="48.75" customHeight="1" x14ac:dyDescent="0.3">
      <c r="B194" s="57" t="str">
        <v/>
      </c>
      <c r="C194" s="55" t="str">
        <f>INDEX(Extract_MMS!$D$1:$E$400,MATCH(B194,Extract_MMS!$D$1:$D$400,0),2)</f>
        <v/>
      </c>
    </row>
    <row r="195" spans="2:3" s="56" customFormat="1" ht="48.75" customHeight="1" x14ac:dyDescent="0.3">
      <c r="B195" s="57" t="str">
        <v/>
      </c>
      <c r="C195" s="55" t="str">
        <f>INDEX(Extract_MMS!$D$1:$E$400,MATCH(B195,Extract_MMS!$D$1:$D$400,0),2)</f>
        <v/>
      </c>
    </row>
    <row r="196" spans="2:3" s="56" customFormat="1" ht="48.75" customHeight="1" x14ac:dyDescent="0.3">
      <c r="B196" s="57" t="str">
        <v/>
      </c>
      <c r="C196" s="55" t="str">
        <f>INDEX(Extract_MMS!$D$1:$E$400,MATCH(B196,Extract_MMS!$D$1:$D$400,0),2)</f>
        <v/>
      </c>
    </row>
    <row r="197" spans="2:3" s="56" customFormat="1" ht="48.75" customHeight="1" x14ac:dyDescent="0.3">
      <c r="B197" s="57" t="str">
        <v/>
      </c>
      <c r="C197" s="55" t="str">
        <f>INDEX(Extract_MMS!$D$1:$E$400,MATCH(B197,Extract_MMS!$D$1:$D$400,0),2)</f>
        <v/>
      </c>
    </row>
    <row r="198" spans="2:3" s="56" customFormat="1" ht="48.75" customHeight="1" x14ac:dyDescent="0.3">
      <c r="B198" s="57" t="str">
        <v/>
      </c>
      <c r="C198" s="55" t="str">
        <f>INDEX(Extract_MMS!$D$1:$E$400,MATCH(B198,Extract_MMS!$D$1:$D$400,0),2)</f>
        <v/>
      </c>
    </row>
    <row r="199" spans="2:3" s="56" customFormat="1" ht="48.75" customHeight="1" x14ac:dyDescent="0.3">
      <c r="B199" s="57" t="str">
        <v/>
      </c>
      <c r="C199" s="55" t="str">
        <f>INDEX(Extract_MMS!$D$1:$E$400,MATCH(B199,Extract_MMS!$D$1:$D$400,0),2)</f>
        <v/>
      </c>
    </row>
    <row r="200" spans="2:3" s="56" customFormat="1" ht="48.75" customHeight="1" x14ac:dyDescent="0.3">
      <c r="B200" s="57" t="str">
        <v/>
      </c>
      <c r="C200" s="55" t="str">
        <f>INDEX(Extract_MMS!$D$1:$E$400,MATCH(B200,Extract_MMS!$D$1:$D$400,0),2)</f>
        <v/>
      </c>
    </row>
    <row r="201" spans="2:3" s="56" customFormat="1" ht="48.75" customHeight="1" x14ac:dyDescent="0.3">
      <c r="B201" s="57" t="str">
        <v/>
      </c>
      <c r="C201" s="55" t="str">
        <f>INDEX(Extract_MMS!$D$1:$E$400,MATCH(B201,Extract_MMS!$D$1:$D$400,0),2)</f>
        <v/>
      </c>
    </row>
    <row r="202" spans="2:3" x14ac:dyDescent="0.3">
      <c r="B202" s="58" t="str">
        <v/>
      </c>
      <c r="C202" s="55" t="str">
        <f>INDEX(Extract_MMS!$D$1:$E$400,MATCH(B202,Extract_MMS!$D$1:$D$400,0),2)</f>
        <v/>
      </c>
    </row>
    <row r="203" spans="2:3" x14ac:dyDescent="0.3">
      <c r="B203" s="58" t="str">
        <v/>
      </c>
      <c r="C203" s="55" t="str">
        <f>INDEX(Extract_MMS!$D$1:$E$400,MATCH(B203,Extract_MMS!$D$1:$D$400,0),2)</f>
        <v/>
      </c>
    </row>
    <row r="204" spans="2:3" x14ac:dyDescent="0.3">
      <c r="B204" s="58" t="str">
        <v/>
      </c>
      <c r="C204" s="55" t="str">
        <f>INDEX(Extract_MMS!$D$1:$E$400,MATCH(B204,Extract_MMS!$D$1:$D$400,0),2)</f>
        <v/>
      </c>
    </row>
    <row r="205" spans="2:3" x14ac:dyDescent="0.3">
      <c r="B205" s="58" t="str">
        <v/>
      </c>
      <c r="C205" s="55" t="str">
        <f>INDEX(Extract_MMS!$D$1:$E$400,MATCH(B205,Extract_MMS!$D$1:$D$400,0),2)</f>
        <v/>
      </c>
    </row>
    <row r="206" spans="2:3" x14ac:dyDescent="0.3">
      <c r="B206" s="58" t="str">
        <v/>
      </c>
      <c r="C206" s="55" t="str">
        <f>INDEX(Extract_MMS!$D$1:$E$400,MATCH(B206,Extract_MMS!$D$1:$D$400,0),2)</f>
        <v/>
      </c>
    </row>
    <row r="207" spans="2:3" x14ac:dyDescent="0.3">
      <c r="B207" s="58" t="str">
        <v/>
      </c>
      <c r="C207" s="55" t="str">
        <f>INDEX(Extract_MMS!$D$1:$E$400,MATCH(B207,Extract_MMS!$D$1:$D$400,0),2)</f>
        <v/>
      </c>
    </row>
    <row r="208" spans="2:3" x14ac:dyDescent="0.3">
      <c r="B208" s="58" t="str">
        <v/>
      </c>
      <c r="C208" s="55" t="str">
        <f>INDEX(Extract_MMS!$D$1:$E$400,MATCH(B208,Extract_MMS!$D$1:$D$400,0),2)</f>
        <v/>
      </c>
    </row>
    <row r="209" spans="2:3" x14ac:dyDescent="0.3">
      <c r="B209" s="58" t="str">
        <v/>
      </c>
      <c r="C209" s="55" t="str">
        <f>INDEX(Extract_MMS!$D$1:$E$400,MATCH(B209,Extract_MMS!$D$1:$D$400,0),2)</f>
        <v/>
      </c>
    </row>
    <row r="210" spans="2:3" x14ac:dyDescent="0.3">
      <c r="B210" s="58" t="str">
        <v/>
      </c>
      <c r="C210" s="55" t="str">
        <f>INDEX(Extract_MMS!$D$1:$E$400,MATCH(B210,Extract_MMS!$D$1:$D$400,0),2)</f>
        <v/>
      </c>
    </row>
    <row r="211" spans="2:3" x14ac:dyDescent="0.3">
      <c r="B211" s="58" t="str">
        <v/>
      </c>
      <c r="C211" s="55" t="str">
        <f>INDEX(Extract_MMS!$D$1:$E$400,MATCH(B211,Extract_MMS!$D$1:$D$400,0),2)</f>
        <v/>
      </c>
    </row>
    <row r="212" spans="2:3" x14ac:dyDescent="0.3">
      <c r="B212" s="58" t="str">
        <v/>
      </c>
      <c r="C212" s="55" t="str">
        <f>INDEX(Extract_MMS!$D$1:$E$400,MATCH(B212,Extract_MMS!$D$1:$D$400,0),2)</f>
        <v/>
      </c>
    </row>
    <row r="213" spans="2:3" x14ac:dyDescent="0.3">
      <c r="B213" s="58" t="str">
        <v/>
      </c>
      <c r="C213" s="55" t="str">
        <f>INDEX(Extract_MMS!$D$1:$E$400,MATCH(B213,Extract_MMS!$D$1:$D$400,0),2)</f>
        <v/>
      </c>
    </row>
    <row r="214" spans="2:3" x14ac:dyDescent="0.3">
      <c r="B214" s="58" t="str">
        <v/>
      </c>
      <c r="C214" s="55" t="str">
        <f>INDEX(Extract_MMS!$D$1:$E$400,MATCH(B214,Extract_MMS!$D$1:$D$400,0),2)</f>
        <v/>
      </c>
    </row>
    <row r="215" spans="2:3" x14ac:dyDescent="0.3">
      <c r="B215" s="58" t="str">
        <v/>
      </c>
      <c r="C215" s="55" t="str">
        <f>INDEX(Extract_MMS!$D$1:$E$400,MATCH(B215,Extract_MMS!$D$1:$D$400,0),2)</f>
        <v/>
      </c>
    </row>
    <row r="216" spans="2:3" x14ac:dyDescent="0.3">
      <c r="B216" s="58" t="str">
        <v/>
      </c>
      <c r="C216" s="55" t="str">
        <f>INDEX(Extract_MMS!$D$1:$E$400,MATCH(B216,Extract_MMS!$D$1:$D$400,0),2)</f>
        <v/>
      </c>
    </row>
    <row r="217" spans="2:3" x14ac:dyDescent="0.3">
      <c r="B217" s="58" t="str">
        <v/>
      </c>
      <c r="C217" s="55" t="str">
        <f>INDEX(Extract_MMS!$D$1:$E$400,MATCH(B217,Extract_MMS!$D$1:$D$400,0),2)</f>
        <v/>
      </c>
    </row>
    <row r="218" spans="2:3" x14ac:dyDescent="0.3">
      <c r="B218" s="58" t="str">
        <v/>
      </c>
      <c r="C218" s="55" t="str">
        <f>INDEX(Extract_MMS!$D$1:$E$400,MATCH(B218,Extract_MMS!$D$1:$D$400,0),2)</f>
        <v/>
      </c>
    </row>
    <row r="219" spans="2:3" x14ac:dyDescent="0.3">
      <c r="B219" s="58" t="str">
        <v/>
      </c>
      <c r="C219" s="55" t="str">
        <f>INDEX(Extract_MMS!$D$1:$E$400,MATCH(B219,Extract_MMS!$D$1:$D$400,0),2)</f>
        <v/>
      </c>
    </row>
    <row r="220" spans="2:3" x14ac:dyDescent="0.3">
      <c r="B220" s="58" t="str">
        <v/>
      </c>
      <c r="C220" s="55" t="str">
        <f>INDEX(Extract_MMS!$D$1:$E$400,MATCH(B220,Extract_MMS!$D$1:$D$400,0),2)</f>
        <v/>
      </c>
    </row>
    <row r="221" spans="2:3" x14ac:dyDescent="0.3">
      <c r="B221" s="58" t="str">
        <v/>
      </c>
      <c r="C221" s="55" t="str">
        <f>INDEX(Extract_MMS!$D$1:$E$400,MATCH(B221,Extract_MMS!$D$1:$D$400,0),2)</f>
        <v/>
      </c>
    </row>
    <row r="222" spans="2:3" x14ac:dyDescent="0.3">
      <c r="B222" s="58" t="str">
        <v/>
      </c>
      <c r="C222" s="55" t="str">
        <f>INDEX(Extract_MMS!$D$1:$E$400,MATCH(B222,Extract_MMS!$D$1:$D$400,0),2)</f>
        <v/>
      </c>
    </row>
    <row r="223" spans="2:3" x14ac:dyDescent="0.3">
      <c r="B223" s="58" t="str">
        <v/>
      </c>
      <c r="C223" s="55" t="str">
        <f>INDEX(Extract_MMS!$D$1:$E$400,MATCH(B223,Extract_MMS!$D$1:$D$400,0),2)</f>
        <v/>
      </c>
    </row>
    <row r="224" spans="2:3" x14ac:dyDescent="0.3">
      <c r="B224" s="58" t="str">
        <v/>
      </c>
      <c r="C224" s="55" t="str">
        <f>INDEX(Extract_MMS!$D$1:$E$400,MATCH(B224,Extract_MMS!$D$1:$D$400,0),2)</f>
        <v/>
      </c>
    </row>
    <row r="225" spans="2:3" x14ac:dyDescent="0.3">
      <c r="B225" s="58" t="str">
        <v/>
      </c>
      <c r="C225" s="55" t="str">
        <f>INDEX(Extract_MMS!$D$1:$E$400,MATCH(B225,Extract_MMS!$D$1:$D$400,0),2)</f>
        <v/>
      </c>
    </row>
    <row r="226" spans="2:3" x14ac:dyDescent="0.3">
      <c r="B226" s="58" t="str">
        <v/>
      </c>
      <c r="C226" s="55" t="str">
        <f>INDEX(Extract_MMS!$D$1:$E$400,MATCH(B226,Extract_MMS!$D$1:$D$400,0),2)</f>
        <v/>
      </c>
    </row>
    <row r="227" spans="2:3" x14ac:dyDescent="0.3">
      <c r="B227" s="58" t="str">
        <v/>
      </c>
      <c r="C227" s="55" t="str">
        <f>INDEX(Extract_MMS!$D$1:$E$400,MATCH(B227,Extract_MMS!$D$1:$D$400,0),2)</f>
        <v/>
      </c>
    </row>
    <row r="228" spans="2:3" x14ac:dyDescent="0.3">
      <c r="B228" s="58" t="str">
        <v/>
      </c>
      <c r="C228" s="55" t="str">
        <f>INDEX(Extract_MMS!$D$1:$E$400,MATCH(B228,Extract_MMS!$D$1:$D$400,0),2)</f>
        <v/>
      </c>
    </row>
    <row r="229" spans="2:3" x14ac:dyDescent="0.3">
      <c r="B229" s="58" t="str">
        <v/>
      </c>
      <c r="C229" s="55" t="str">
        <f>INDEX(Extract_MMS!$D$1:$E$400,MATCH(B229,Extract_MMS!$D$1:$D$400,0),2)</f>
        <v/>
      </c>
    </row>
    <row r="230" spans="2:3" x14ac:dyDescent="0.3">
      <c r="B230" s="58" t="str">
        <v/>
      </c>
      <c r="C230" s="55" t="str">
        <f>INDEX(Extract_MMS!$D$1:$E$400,MATCH(B230,Extract_MMS!$D$1:$D$400,0),2)</f>
        <v/>
      </c>
    </row>
    <row r="231" spans="2:3" x14ac:dyDescent="0.3">
      <c r="B231" s="58" t="str">
        <v/>
      </c>
      <c r="C231" s="55" t="str">
        <f>INDEX(Extract_MMS!$D$1:$E$400,MATCH(B231,Extract_MMS!$D$1:$D$400,0),2)</f>
        <v/>
      </c>
    </row>
    <row r="232" spans="2:3" x14ac:dyDescent="0.3">
      <c r="B232" s="58" t="str">
        <v/>
      </c>
      <c r="C232" s="55" t="str">
        <f>INDEX(Extract_MMS!$D$1:$E$400,MATCH(B232,Extract_MMS!$D$1:$D$400,0),2)</f>
        <v/>
      </c>
    </row>
    <row r="233" spans="2:3" x14ac:dyDescent="0.3">
      <c r="B233" s="58" t="str">
        <v/>
      </c>
      <c r="C233" s="55" t="str">
        <f>INDEX(Extract_MMS!$D$1:$E$400,MATCH(B233,Extract_MMS!$D$1:$D$400,0),2)</f>
        <v/>
      </c>
    </row>
    <row r="234" spans="2:3" x14ac:dyDescent="0.3">
      <c r="B234" s="58" t="str">
        <v/>
      </c>
      <c r="C234" s="55" t="str">
        <f>INDEX(Extract_MMS!$D$1:$E$400,MATCH(B234,Extract_MMS!$D$1:$D$400,0),2)</f>
        <v/>
      </c>
    </row>
    <row r="235" spans="2:3" x14ac:dyDescent="0.3">
      <c r="B235" s="58" t="str">
        <v/>
      </c>
      <c r="C235" s="55" t="str">
        <f>INDEX(Extract_MMS!$D$1:$E$400,MATCH(B235,Extract_MMS!$D$1:$D$400,0),2)</f>
        <v/>
      </c>
    </row>
    <row r="236" spans="2:3" x14ac:dyDescent="0.3">
      <c r="B236" s="58" t="str">
        <v/>
      </c>
      <c r="C236" s="55" t="str">
        <f>INDEX(Extract_MMS!$D$1:$E$400,MATCH(B236,Extract_MMS!$D$1:$D$400,0),2)</f>
        <v/>
      </c>
    </row>
    <row r="237" spans="2:3" x14ac:dyDescent="0.3">
      <c r="B237" s="58" t="str">
        <v/>
      </c>
      <c r="C237" s="55" t="str">
        <f>INDEX(Extract_MMS!$D$1:$E$400,MATCH(B237,Extract_MMS!$D$1:$D$400,0),2)</f>
        <v/>
      </c>
    </row>
    <row r="238" spans="2:3" x14ac:dyDescent="0.3">
      <c r="B238" s="58" t="str">
        <v/>
      </c>
      <c r="C238" s="55" t="str">
        <f>INDEX(Extract_MMS!$D$1:$E$400,MATCH(B238,Extract_MMS!$D$1:$D$400,0),2)</f>
        <v/>
      </c>
    </row>
    <row r="239" spans="2:3" x14ac:dyDescent="0.3">
      <c r="B239" s="58" t="str">
        <v/>
      </c>
      <c r="C239" s="55" t="str">
        <f>INDEX(Extract_MMS!$D$1:$E$400,MATCH(B239,Extract_MMS!$D$1:$D$400,0),2)</f>
        <v/>
      </c>
    </row>
    <row r="240" spans="2:3" x14ac:dyDescent="0.3">
      <c r="B240" s="58" t="str">
        <v/>
      </c>
      <c r="C240" s="55" t="str">
        <f>INDEX(Extract_MMS!$D$1:$E$400,MATCH(B240,Extract_MMS!$D$1:$D$400,0),2)</f>
        <v/>
      </c>
    </row>
    <row r="241" spans="2:3" x14ac:dyDescent="0.3">
      <c r="B241" s="58" t="str">
        <v/>
      </c>
      <c r="C241" s="55" t="str">
        <f>INDEX(Extract_MMS!$D$1:$E$400,MATCH(B241,Extract_MMS!$D$1:$D$400,0),2)</f>
        <v/>
      </c>
    </row>
    <row r="242" spans="2:3" x14ac:dyDescent="0.3">
      <c r="B242" s="58" t="str">
        <v/>
      </c>
      <c r="C242" s="55" t="str">
        <f>INDEX(Extract_MMS!$D$1:$E$400,MATCH(B242,Extract_MMS!$D$1:$D$400,0),2)</f>
        <v/>
      </c>
    </row>
    <row r="243" spans="2:3" x14ac:dyDescent="0.3">
      <c r="B243" s="58" t="str">
        <v/>
      </c>
      <c r="C243" s="55" t="str">
        <f>INDEX(Extract_MMS!$D$1:$E$400,MATCH(B243,Extract_MMS!$D$1:$D$400,0),2)</f>
        <v/>
      </c>
    </row>
    <row r="244" spans="2:3" x14ac:dyDescent="0.3">
      <c r="B244" s="58" t="str">
        <v/>
      </c>
      <c r="C244" s="55" t="str">
        <f>INDEX(Extract_MMS!$D$1:$E$400,MATCH(B244,Extract_MMS!$D$1:$D$400,0),2)</f>
        <v/>
      </c>
    </row>
    <row r="245" spans="2:3" x14ac:dyDescent="0.3">
      <c r="B245" s="58" t="str">
        <v/>
      </c>
      <c r="C245" s="55" t="str">
        <f>INDEX(Extract_MMS!$D$1:$E$400,MATCH(B245,Extract_MMS!$D$1:$D$400,0),2)</f>
        <v/>
      </c>
    </row>
    <row r="246" spans="2:3" x14ac:dyDescent="0.3">
      <c r="B246" s="58" t="str">
        <v/>
      </c>
      <c r="C246" s="55" t="str">
        <f>INDEX(Extract_MMS!$D$1:$E$400,MATCH(B246,Extract_MMS!$D$1:$D$400,0),2)</f>
        <v/>
      </c>
    </row>
    <row r="247" spans="2:3" x14ac:dyDescent="0.3">
      <c r="B247" s="58" t="str">
        <v/>
      </c>
      <c r="C247" s="55" t="str">
        <f>INDEX(Extract_MMS!$D$1:$E$400,MATCH(B247,Extract_MMS!$D$1:$D$400,0),2)</f>
        <v/>
      </c>
    </row>
    <row r="248" spans="2:3" x14ac:dyDescent="0.3">
      <c r="B248" s="58" t="str">
        <v/>
      </c>
      <c r="C248" s="55" t="str">
        <f>INDEX(Extract_MMS!$D$1:$E$400,MATCH(B248,Extract_MMS!$D$1:$D$400,0),2)</f>
        <v/>
      </c>
    </row>
    <row r="249" spans="2:3" x14ac:dyDescent="0.3">
      <c r="B249" s="58" t="str">
        <v/>
      </c>
      <c r="C249" s="55" t="str">
        <f>INDEX(Extract_MMS!$D$1:$E$400,MATCH(B249,Extract_MMS!$D$1:$D$400,0),2)</f>
        <v/>
      </c>
    </row>
    <row r="250" spans="2:3" x14ac:dyDescent="0.3">
      <c r="B250" s="58" t="str">
        <v/>
      </c>
      <c r="C250" s="55" t="str">
        <f>INDEX(Extract_MMS!$D$1:$E$400,MATCH(B250,Extract_MMS!$D$1:$D$400,0),2)</f>
        <v/>
      </c>
    </row>
    <row r="251" spans="2:3" x14ac:dyDescent="0.3">
      <c r="B251" s="58" t="str">
        <v/>
      </c>
      <c r="C251" s="55" t="str">
        <f>INDEX(Extract_MMS!$D$1:$E$400,MATCH(B251,Extract_MMS!$D$1:$D$400,0),2)</f>
        <v/>
      </c>
    </row>
    <row r="252" spans="2:3" x14ac:dyDescent="0.3">
      <c r="B252" s="58" t="str">
        <v/>
      </c>
      <c r="C252" s="55" t="str">
        <f>INDEX(Extract_MMS!$D$1:$E$400,MATCH(B252,Extract_MMS!$D$1:$D$400,0),2)</f>
        <v/>
      </c>
    </row>
    <row r="253" spans="2:3" x14ac:dyDescent="0.3">
      <c r="B253" s="58" t="str">
        <v/>
      </c>
      <c r="C253" s="55" t="str">
        <f>INDEX(Extract_MMS!$D$1:$E$400,MATCH(B253,Extract_MMS!$D$1:$D$400,0),2)</f>
        <v/>
      </c>
    </row>
    <row r="254" spans="2:3" x14ac:dyDescent="0.3">
      <c r="B254" s="58" t="str">
        <v/>
      </c>
      <c r="C254" s="55" t="str">
        <f>INDEX(Extract_MMS!$D$1:$E$400,MATCH(B254,Extract_MMS!$D$1:$D$400,0),2)</f>
        <v/>
      </c>
    </row>
    <row r="255" spans="2:3" x14ac:dyDescent="0.3">
      <c r="B255" s="58" t="str">
        <v/>
      </c>
      <c r="C255" s="55" t="str">
        <f>INDEX(Extract_MMS!$D$1:$E$400,MATCH(B255,Extract_MMS!$D$1:$D$400,0),2)</f>
        <v/>
      </c>
    </row>
    <row r="256" spans="2:3" x14ac:dyDescent="0.3">
      <c r="B256" s="58" t="str">
        <v/>
      </c>
      <c r="C256" s="55" t="str">
        <f>INDEX(Extract_MMS!$D$1:$E$400,MATCH(B256,Extract_MMS!$D$1:$D$400,0),2)</f>
        <v/>
      </c>
    </row>
    <row r="257" spans="2:3" x14ac:dyDescent="0.3">
      <c r="B257" s="58" t="str">
        <v/>
      </c>
      <c r="C257" s="55" t="str">
        <f>INDEX(Extract_MMS!$D$1:$E$400,MATCH(B257,Extract_MMS!$D$1:$D$400,0),2)</f>
        <v/>
      </c>
    </row>
    <row r="258" spans="2:3" x14ac:dyDescent="0.3">
      <c r="B258" s="58" t="str">
        <v/>
      </c>
      <c r="C258" s="55" t="str">
        <f>INDEX(Extract_MMS!$D$1:$E$400,MATCH(B258,Extract_MMS!$D$1:$D$400,0),2)</f>
        <v/>
      </c>
    </row>
    <row r="259" spans="2:3" x14ac:dyDescent="0.3">
      <c r="B259" s="58" t="str">
        <v/>
      </c>
      <c r="C259" s="55" t="str">
        <f>INDEX(Extract_MMS!$D$1:$E$400,MATCH(B259,Extract_MMS!$D$1:$D$400,0),2)</f>
        <v/>
      </c>
    </row>
    <row r="260" spans="2:3" x14ac:dyDescent="0.3">
      <c r="B260" s="58" t="str">
        <v/>
      </c>
      <c r="C260" s="55" t="str">
        <f>INDEX(Extract_MMS!$D$1:$E$400,MATCH(B260,Extract_MMS!$D$1:$D$400,0),2)</f>
        <v/>
      </c>
    </row>
    <row r="261" spans="2:3" x14ac:dyDescent="0.3">
      <c r="B261" s="58" t="str">
        <v/>
      </c>
      <c r="C261" s="55" t="str">
        <f>INDEX(Extract_MMS!$D$1:$E$400,MATCH(B261,Extract_MMS!$D$1:$D$400,0),2)</f>
        <v/>
      </c>
    </row>
    <row r="262" spans="2:3" x14ac:dyDescent="0.3">
      <c r="B262" s="58" t="str">
        <v/>
      </c>
      <c r="C262" s="55" t="str">
        <f>INDEX(Extract_MMS!$D$1:$E$400,MATCH(B262,Extract_MMS!$D$1:$D$400,0),2)</f>
        <v/>
      </c>
    </row>
    <row r="263" spans="2:3" x14ac:dyDescent="0.3">
      <c r="B263" s="58" t="str">
        <v/>
      </c>
      <c r="C263" s="55" t="str">
        <f>INDEX(Extract_MMS!$D$1:$E$400,MATCH(B263,Extract_MMS!$D$1:$D$400,0),2)</f>
        <v/>
      </c>
    </row>
    <row r="264" spans="2:3" x14ac:dyDescent="0.3">
      <c r="B264" s="58" t="str">
        <v/>
      </c>
      <c r="C264" s="55" t="str">
        <f>INDEX(Extract_MMS!$D$1:$E$400,MATCH(B264,Extract_MMS!$D$1:$D$400,0),2)</f>
        <v/>
      </c>
    </row>
    <row r="265" spans="2:3" x14ac:dyDescent="0.3">
      <c r="B265" s="58" t="str">
        <v/>
      </c>
      <c r="C265" s="55" t="str">
        <f>INDEX(Extract_MMS!$D$1:$E$400,MATCH(B265,Extract_MMS!$D$1:$D$400,0),2)</f>
        <v/>
      </c>
    </row>
    <row r="266" spans="2:3" x14ac:dyDescent="0.3">
      <c r="B266" s="58" t="str">
        <v/>
      </c>
      <c r="C266" s="55" t="str">
        <f>INDEX(Extract_MMS!$D$1:$E$400,MATCH(B266,Extract_MMS!$D$1:$D$400,0),2)</f>
        <v/>
      </c>
    </row>
    <row r="267" spans="2:3" x14ac:dyDescent="0.3">
      <c r="B267" s="58" t="str">
        <v/>
      </c>
      <c r="C267" s="55" t="str">
        <f>INDEX(Extract_MMS!$D$1:$E$400,MATCH(B267,Extract_MMS!$D$1:$D$400,0),2)</f>
        <v/>
      </c>
    </row>
    <row r="268" spans="2:3" x14ac:dyDescent="0.3">
      <c r="B268" s="58" t="str">
        <v/>
      </c>
      <c r="C268" s="55" t="str">
        <f>INDEX(Extract_MMS!$D$1:$E$400,MATCH(B268,Extract_MMS!$D$1:$D$400,0),2)</f>
        <v/>
      </c>
    </row>
    <row r="269" spans="2:3" x14ac:dyDescent="0.3">
      <c r="B269" s="58" t="str">
        <v/>
      </c>
      <c r="C269" s="55" t="str">
        <f>INDEX(Extract_MMS!$D$1:$E$400,MATCH(B269,Extract_MMS!$D$1:$D$400,0),2)</f>
        <v/>
      </c>
    </row>
    <row r="270" spans="2:3" x14ac:dyDescent="0.3">
      <c r="B270" s="58" t="str">
        <v/>
      </c>
      <c r="C270" s="55" t="str">
        <f>INDEX(Extract_MMS!$D$1:$E$400,MATCH(B270,Extract_MMS!$D$1:$D$400,0),2)</f>
        <v/>
      </c>
    </row>
    <row r="271" spans="2:3" x14ac:dyDescent="0.3">
      <c r="B271" s="58" t="str">
        <v/>
      </c>
      <c r="C271" s="55" t="str">
        <f>INDEX(Extract_MMS!$D$1:$E$400,MATCH(B271,Extract_MMS!$D$1:$D$400,0),2)</f>
        <v/>
      </c>
    </row>
    <row r="272" spans="2:3" x14ac:dyDescent="0.3">
      <c r="B272" s="58" t="str">
        <v/>
      </c>
      <c r="C272" s="55" t="str">
        <f>INDEX(Extract_MMS!$D$1:$E$400,MATCH(B272,Extract_MMS!$D$1:$D$400,0),2)</f>
        <v/>
      </c>
    </row>
    <row r="273" spans="2:3" x14ac:dyDescent="0.3">
      <c r="B273" s="58" t="str">
        <v/>
      </c>
      <c r="C273" s="55" t="str">
        <f>INDEX(Extract_MMS!$D$1:$E$400,MATCH(B273,Extract_MMS!$D$1:$D$400,0),2)</f>
        <v/>
      </c>
    </row>
    <row r="274" spans="2:3" x14ac:dyDescent="0.3">
      <c r="B274" s="58" t="str">
        <v/>
      </c>
      <c r="C274" s="55" t="str">
        <f>INDEX(Extract_MMS!$D$1:$E$400,MATCH(B274,Extract_MMS!$D$1:$D$400,0),2)</f>
        <v/>
      </c>
    </row>
    <row r="275" spans="2:3" x14ac:dyDescent="0.3">
      <c r="B275" s="58" t="str">
        <v/>
      </c>
      <c r="C275" s="55" t="str">
        <f>INDEX(Extract_MMS!$D$1:$E$400,MATCH(B275,Extract_MMS!$D$1:$D$400,0),2)</f>
        <v/>
      </c>
    </row>
    <row r="276" spans="2:3" x14ac:dyDescent="0.3">
      <c r="B276" s="58" t="str">
        <v/>
      </c>
      <c r="C276" s="55" t="str">
        <f>INDEX(Extract_MMS!$D$1:$E$400,MATCH(B276,Extract_MMS!$D$1:$D$400,0),2)</f>
        <v/>
      </c>
    </row>
    <row r="277" spans="2:3" x14ac:dyDescent="0.3">
      <c r="B277" s="58" t="str">
        <v/>
      </c>
      <c r="C277" s="55" t="str">
        <f>INDEX(Extract_MMS!$D$1:$E$400,MATCH(B277,Extract_MMS!$D$1:$D$400,0),2)</f>
        <v/>
      </c>
    </row>
    <row r="278" spans="2:3" x14ac:dyDescent="0.3">
      <c r="B278" s="58" t="str">
        <v/>
      </c>
      <c r="C278" s="55" t="str">
        <f>INDEX(Extract_MMS!$D$1:$E$400,MATCH(B278,Extract_MMS!$D$1:$D$400,0),2)</f>
        <v/>
      </c>
    </row>
    <row r="279" spans="2:3" x14ac:dyDescent="0.3">
      <c r="B279" s="58" t="str">
        <v/>
      </c>
      <c r="C279" s="55" t="str">
        <f>INDEX(Extract_MMS!$D$1:$E$400,MATCH(B279,Extract_MMS!$D$1:$D$400,0),2)</f>
        <v/>
      </c>
    </row>
    <row r="280" spans="2:3" x14ac:dyDescent="0.3">
      <c r="B280" s="58" t="str">
        <v/>
      </c>
      <c r="C280" s="55" t="str">
        <f>INDEX(Extract_MMS!$D$1:$E$400,MATCH(B280,Extract_MMS!$D$1:$D$400,0),2)</f>
        <v/>
      </c>
    </row>
    <row r="281" spans="2:3" x14ac:dyDescent="0.3">
      <c r="B281" s="58" t="str">
        <v/>
      </c>
      <c r="C281" s="55" t="str">
        <f>INDEX(Extract_MMS!$D$1:$E$400,MATCH(B281,Extract_MMS!$D$1:$D$400,0),2)</f>
        <v/>
      </c>
    </row>
    <row r="282" spans="2:3" x14ac:dyDescent="0.3">
      <c r="B282" s="58" t="str">
        <v/>
      </c>
      <c r="C282" s="55" t="str">
        <f>INDEX(Extract_MMS!$D$1:$E$400,MATCH(B282,Extract_MMS!$D$1:$D$400,0),2)</f>
        <v/>
      </c>
    </row>
    <row r="283" spans="2:3" x14ac:dyDescent="0.3">
      <c r="B283" s="58" t="str">
        <v/>
      </c>
      <c r="C283" s="55" t="str">
        <f>INDEX(Extract_MMS!$D$1:$E$400,MATCH(B283,Extract_MMS!$D$1:$D$400,0),2)</f>
        <v/>
      </c>
    </row>
    <row r="284" spans="2:3" x14ac:dyDescent="0.3">
      <c r="B284" s="58" t="str">
        <v/>
      </c>
      <c r="C284" s="55" t="str">
        <f>INDEX(Extract_MMS!$D$1:$E$400,MATCH(B284,Extract_MMS!$D$1:$D$400,0),2)</f>
        <v/>
      </c>
    </row>
    <row r="285" spans="2:3" x14ac:dyDescent="0.3">
      <c r="B285" s="58" t="str">
        <v/>
      </c>
      <c r="C285" s="55" t="str">
        <f>INDEX(Extract_MMS!$D$1:$E$400,MATCH(B285,Extract_MMS!$D$1:$D$400,0),2)</f>
        <v/>
      </c>
    </row>
    <row r="286" spans="2:3" x14ac:dyDescent="0.3">
      <c r="B286" s="58" t="str">
        <v/>
      </c>
      <c r="C286" s="55" t="str">
        <f>INDEX(Extract_MMS!$D$1:$E$400,MATCH(B286,Extract_MMS!$D$1:$D$400,0),2)</f>
        <v/>
      </c>
    </row>
    <row r="287" spans="2:3" x14ac:dyDescent="0.3">
      <c r="B287" s="58" t="str">
        <v/>
      </c>
      <c r="C287" s="55" t="str">
        <f>INDEX(Extract_MMS!$D$1:$E$400,MATCH(B287,Extract_MMS!$D$1:$D$400,0),2)</f>
        <v/>
      </c>
    </row>
    <row r="288" spans="2:3" x14ac:dyDescent="0.3">
      <c r="B288" s="58" t="str">
        <v/>
      </c>
      <c r="C288" s="55" t="str">
        <f>INDEX(Extract_MMS!$D$1:$E$400,MATCH(B288,Extract_MMS!$D$1:$D$400,0),2)</f>
        <v/>
      </c>
    </row>
    <row r="289" spans="2:3" x14ac:dyDescent="0.3">
      <c r="B289" s="58" t="str">
        <v/>
      </c>
      <c r="C289" s="55" t="str">
        <f>INDEX(Extract_MMS!$D$1:$E$400,MATCH(B289,Extract_MMS!$D$1:$D$400,0),2)</f>
        <v/>
      </c>
    </row>
    <row r="290" spans="2:3" x14ac:dyDescent="0.3">
      <c r="B290" s="58" t="str">
        <v/>
      </c>
      <c r="C290" s="55" t="str">
        <f>INDEX(Extract_MMS!$D$1:$E$400,MATCH(B290,Extract_MMS!$D$1:$D$400,0),2)</f>
        <v/>
      </c>
    </row>
    <row r="291" spans="2:3" x14ac:dyDescent="0.3">
      <c r="B291" s="58" t="str">
        <v/>
      </c>
      <c r="C291" s="55" t="str">
        <f>INDEX(Extract_MMS!$D$1:$E$400,MATCH(B291,Extract_MMS!$D$1:$D$400,0),2)</f>
        <v/>
      </c>
    </row>
    <row r="292" spans="2:3" x14ac:dyDescent="0.3">
      <c r="B292" s="58" t="str">
        <v/>
      </c>
      <c r="C292" s="55" t="str">
        <f>INDEX(Extract_MMS!$D$1:$E$400,MATCH(B292,Extract_MMS!$D$1:$D$400,0),2)</f>
        <v/>
      </c>
    </row>
    <row r="293" spans="2:3" x14ac:dyDescent="0.3">
      <c r="B293" s="58" t="str">
        <v/>
      </c>
      <c r="C293" s="55" t="str">
        <f>INDEX(Extract_MMS!$D$1:$E$400,MATCH(B293,Extract_MMS!$D$1:$D$400,0),2)</f>
        <v/>
      </c>
    </row>
    <row r="294" spans="2:3" x14ac:dyDescent="0.3">
      <c r="B294" s="58" t="str">
        <v/>
      </c>
      <c r="C294" s="55" t="str">
        <f>INDEX(Extract_MMS!$D$1:$E$400,MATCH(B294,Extract_MMS!$D$1:$D$400,0),2)</f>
        <v/>
      </c>
    </row>
    <row r="295" spans="2:3" x14ac:dyDescent="0.3">
      <c r="B295" s="58" t="str">
        <v/>
      </c>
      <c r="C295" s="55" t="str">
        <f>INDEX(Extract_MMS!$D$1:$E$400,MATCH(B295,Extract_MMS!$D$1:$D$400,0),2)</f>
        <v/>
      </c>
    </row>
    <row r="296" spans="2:3" x14ac:dyDescent="0.3">
      <c r="B296" s="58" t="str">
        <v/>
      </c>
      <c r="C296" s="55" t="str">
        <f>INDEX(Extract_MMS!$D$1:$E$400,MATCH(B296,Extract_MMS!$D$1:$D$400,0),2)</f>
        <v/>
      </c>
    </row>
    <row r="297" spans="2:3" x14ac:dyDescent="0.3">
      <c r="B297" s="58" t="str">
        <v/>
      </c>
      <c r="C297" s="55" t="str">
        <f>INDEX(Extract_MMS!$D$1:$E$400,MATCH(B297,Extract_MMS!$D$1:$D$400,0),2)</f>
        <v/>
      </c>
    </row>
    <row r="298" spans="2:3" x14ac:dyDescent="0.3">
      <c r="B298" s="58" t="str">
        <v/>
      </c>
      <c r="C298" s="55" t="str">
        <f>INDEX(Extract_MMS!$D$1:$E$400,MATCH(B298,Extract_MMS!$D$1:$D$400,0),2)</f>
        <v/>
      </c>
    </row>
    <row r="299" spans="2:3" x14ac:dyDescent="0.3">
      <c r="B299" s="58" t="str">
        <v/>
      </c>
      <c r="C299" s="55" t="str">
        <f>INDEX(Extract_MMS!$D$1:$E$400,MATCH(B299,Extract_MMS!$D$1:$D$400,0),2)</f>
        <v/>
      </c>
    </row>
    <row r="300" spans="2:3" x14ac:dyDescent="0.3">
      <c r="B300" s="58" t="str">
        <v/>
      </c>
      <c r="C300" s="55" t="str">
        <f>INDEX(Extract_MMS!$D$1:$E$400,MATCH(B300,Extract_MMS!$D$1:$D$400,0),2)</f>
        <v/>
      </c>
    </row>
    <row r="301" spans="2:3" x14ac:dyDescent="0.3">
      <c r="B301" s="58" t="str">
        <v/>
      </c>
      <c r="C301" s="55" t="str">
        <f>INDEX(Extract_MMS!$D$1:$E$400,MATCH(B301,Extract_MMS!$D$1:$D$400,0),2)</f>
        <v/>
      </c>
    </row>
    <row r="302" spans="2:3" x14ac:dyDescent="0.3">
      <c r="B302" s="58" t="str">
        <v/>
      </c>
      <c r="C302" s="55" t="str">
        <f>INDEX(Extract_MMS!$D$1:$E$400,MATCH(B302,Extract_MMS!$D$1:$D$400,0),2)</f>
        <v/>
      </c>
    </row>
    <row r="303" spans="2:3" x14ac:dyDescent="0.3">
      <c r="B303" s="58" t="str">
        <v/>
      </c>
      <c r="C303" s="55" t="str">
        <f>INDEX(Extract_MMS!$D$1:$E$400,MATCH(B303,Extract_MMS!$D$1:$D$400,0),2)</f>
        <v/>
      </c>
    </row>
    <row r="304" spans="2:3" x14ac:dyDescent="0.3">
      <c r="B304" s="58" t="str">
        <v/>
      </c>
      <c r="C304" s="55" t="str">
        <f>INDEX(Extract_MMS!$D$1:$E$400,MATCH(B304,Extract_MMS!$D$1:$D$400,0),2)</f>
        <v/>
      </c>
    </row>
    <row r="305" spans="2:3" x14ac:dyDescent="0.3">
      <c r="B305" s="58" t="str">
        <v/>
      </c>
      <c r="C305" s="55" t="str">
        <f>INDEX(Extract_MMS!$D$1:$E$400,MATCH(B305,Extract_MMS!$D$1:$D$400,0),2)</f>
        <v/>
      </c>
    </row>
    <row r="306" spans="2:3" x14ac:dyDescent="0.3">
      <c r="B306" s="58" t="str">
        <v/>
      </c>
      <c r="C306" s="55" t="str">
        <f>INDEX(Extract_MMS!$D$1:$E$400,MATCH(B306,Extract_MMS!$D$1:$D$400,0),2)</f>
        <v/>
      </c>
    </row>
    <row r="307" spans="2:3" x14ac:dyDescent="0.3">
      <c r="B307" s="58" t="str">
        <v/>
      </c>
      <c r="C307" s="55" t="str">
        <f>INDEX(Extract_MMS!$D$1:$E$400,MATCH(B307,Extract_MMS!$D$1:$D$400,0),2)</f>
        <v/>
      </c>
    </row>
    <row r="308" spans="2:3" x14ac:dyDescent="0.3">
      <c r="B308" s="58" t="str">
        <v/>
      </c>
      <c r="C308" s="55" t="str">
        <f>INDEX(Extract_MMS!$D$1:$E$400,MATCH(B308,Extract_MMS!$D$1:$D$400,0),2)</f>
        <v/>
      </c>
    </row>
    <row r="309" spans="2:3" x14ac:dyDescent="0.3">
      <c r="B309" s="58" t="str">
        <v/>
      </c>
      <c r="C309" s="55" t="str">
        <f>INDEX(Extract_MMS!$D$1:$E$400,MATCH(B309,Extract_MMS!$D$1:$D$400,0),2)</f>
        <v/>
      </c>
    </row>
    <row r="310" spans="2:3" x14ac:dyDescent="0.3">
      <c r="B310" s="58" t="str">
        <v/>
      </c>
      <c r="C310" s="55" t="str">
        <f>INDEX(Extract_MMS!$D$1:$E$400,MATCH(B310,Extract_MMS!$D$1:$D$400,0),2)</f>
        <v/>
      </c>
    </row>
    <row r="311" spans="2:3" x14ac:dyDescent="0.3">
      <c r="B311" s="58" t="str">
        <v/>
      </c>
      <c r="C311" s="55" t="str">
        <f>INDEX(Extract_MMS!$D$1:$E$400,MATCH(B311,Extract_MMS!$D$1:$D$400,0),2)</f>
        <v/>
      </c>
    </row>
    <row r="312" spans="2:3" x14ac:dyDescent="0.3">
      <c r="B312" s="58" t="str">
        <v/>
      </c>
      <c r="C312" s="55" t="str">
        <f>INDEX(Extract_MMS!$D$1:$E$400,MATCH(B312,Extract_MMS!$D$1:$D$400,0),2)</f>
        <v/>
      </c>
    </row>
    <row r="313" spans="2:3" x14ac:dyDescent="0.3">
      <c r="B313" s="58" t="str">
        <v/>
      </c>
      <c r="C313" s="55" t="str">
        <f>INDEX(Extract_MMS!$D$1:$E$400,MATCH(B313,Extract_MMS!$D$1:$D$400,0),2)</f>
        <v/>
      </c>
    </row>
    <row r="314" spans="2:3" x14ac:dyDescent="0.3">
      <c r="B314" s="58" t="str">
        <v/>
      </c>
      <c r="C314" s="55" t="str">
        <f>INDEX(Extract_MMS!$D$1:$E$400,MATCH(B314,Extract_MMS!$D$1:$D$400,0),2)</f>
        <v/>
      </c>
    </row>
    <row r="315" spans="2:3" x14ac:dyDescent="0.3">
      <c r="B315" s="58" t="str">
        <v/>
      </c>
      <c r="C315" s="55" t="str">
        <f>INDEX(Extract_MMS!$D$1:$E$400,MATCH(B315,Extract_MMS!$D$1:$D$400,0),2)</f>
        <v/>
      </c>
    </row>
    <row r="316" spans="2:3" x14ac:dyDescent="0.3">
      <c r="B316" s="58" t="str">
        <v/>
      </c>
      <c r="C316" s="55" t="str">
        <f>INDEX(Extract_MMS!$D$1:$E$400,MATCH(B316,Extract_MMS!$D$1:$D$400,0),2)</f>
        <v/>
      </c>
    </row>
    <row r="317" spans="2:3" x14ac:dyDescent="0.3">
      <c r="B317" s="58" t="str">
        <v/>
      </c>
      <c r="C317" s="55" t="str">
        <f>INDEX(Extract_MMS!$D$1:$E$400,MATCH(B317,Extract_MMS!$D$1:$D$400,0),2)</f>
        <v/>
      </c>
    </row>
    <row r="318" spans="2:3" x14ac:dyDescent="0.3">
      <c r="B318" s="58" t="str">
        <v/>
      </c>
      <c r="C318" s="55" t="str">
        <f>INDEX(Extract_MMS!$D$1:$E$400,MATCH(B318,Extract_MMS!$D$1:$D$400,0),2)</f>
        <v/>
      </c>
    </row>
    <row r="319" spans="2:3" x14ac:dyDescent="0.3">
      <c r="B319" s="58" t="str">
        <v/>
      </c>
      <c r="C319" s="55" t="str">
        <f>INDEX(Extract_MMS!$D$1:$E$400,MATCH(B319,Extract_MMS!$D$1:$D$400,0),2)</f>
        <v/>
      </c>
    </row>
    <row r="320" spans="2:3" x14ac:dyDescent="0.3">
      <c r="B320" s="58" t="str">
        <v/>
      </c>
      <c r="C320" s="55" t="str">
        <f>INDEX(Extract_MMS!$D$1:$E$400,MATCH(B320,Extract_MMS!$D$1:$D$400,0),2)</f>
        <v/>
      </c>
    </row>
    <row r="321" spans="2:3" x14ac:dyDescent="0.3">
      <c r="B321" s="58" t="str">
        <v/>
      </c>
      <c r="C321" s="55" t="str">
        <f>INDEX(Extract_MMS!$D$1:$E$400,MATCH(B321,Extract_MMS!$D$1:$D$400,0),2)</f>
        <v/>
      </c>
    </row>
    <row r="322" spans="2:3" x14ac:dyDescent="0.3">
      <c r="B322" s="58" t="str">
        <v/>
      </c>
      <c r="C322" s="55" t="str">
        <f>INDEX(Extract_MMS!$D$1:$E$400,MATCH(B322,Extract_MMS!$D$1:$D$400,0),2)</f>
        <v/>
      </c>
    </row>
    <row r="323" spans="2:3" x14ac:dyDescent="0.3">
      <c r="B323" s="58" t="str">
        <v/>
      </c>
      <c r="C323" s="55" t="str">
        <f>INDEX(Extract_MMS!$D$1:$E$400,MATCH(B323,Extract_MMS!$D$1:$D$400,0),2)</f>
        <v/>
      </c>
    </row>
    <row r="324" spans="2:3" x14ac:dyDescent="0.3">
      <c r="B324" s="58" t="str">
        <v/>
      </c>
      <c r="C324" s="55" t="str">
        <f>INDEX(Extract_MMS!$D$1:$E$400,MATCH(B324,Extract_MMS!$D$1:$D$400,0),2)</f>
        <v/>
      </c>
    </row>
    <row r="325" spans="2:3" x14ac:dyDescent="0.3">
      <c r="B325" s="58" t="str">
        <v/>
      </c>
      <c r="C325" s="55" t="str">
        <f>INDEX(Extract_MMS!$D$1:$E$400,MATCH(B325,Extract_MMS!$D$1:$D$400,0),2)</f>
        <v/>
      </c>
    </row>
    <row r="326" spans="2:3" x14ac:dyDescent="0.3">
      <c r="B326" s="58" t="str">
        <v/>
      </c>
      <c r="C326" s="55" t="str">
        <f>INDEX(Extract_MMS!$D$1:$E$400,MATCH(B326,Extract_MMS!$D$1:$D$400,0),2)</f>
        <v/>
      </c>
    </row>
    <row r="327" spans="2:3" x14ac:dyDescent="0.3">
      <c r="B327" s="58" t="str">
        <v/>
      </c>
      <c r="C327" s="55" t="str">
        <f>INDEX(Extract_MMS!$D$1:$E$400,MATCH(B327,Extract_MMS!$D$1:$D$400,0),2)</f>
        <v/>
      </c>
    </row>
    <row r="328" spans="2:3" x14ac:dyDescent="0.3">
      <c r="B328" s="58" t="str">
        <v/>
      </c>
      <c r="C328" s="55" t="str">
        <f>INDEX(Extract_MMS!$D$1:$E$400,MATCH(B328,Extract_MMS!$D$1:$D$400,0),2)</f>
        <v/>
      </c>
    </row>
    <row r="329" spans="2:3" x14ac:dyDescent="0.3">
      <c r="B329" s="58" t="str">
        <v/>
      </c>
      <c r="C329" s="55" t="str">
        <f>INDEX(Extract_MMS!$D$1:$E$400,MATCH(B329,Extract_MMS!$D$1:$D$400,0),2)</f>
        <v/>
      </c>
    </row>
    <row r="330" spans="2:3" x14ac:dyDescent="0.3">
      <c r="B330" s="58" t="str">
        <v/>
      </c>
      <c r="C330" s="55" t="str">
        <f>INDEX(Extract_MMS!$D$1:$E$400,MATCH(B330,Extract_MMS!$D$1:$D$400,0),2)</f>
        <v/>
      </c>
    </row>
    <row r="331" spans="2:3" x14ac:dyDescent="0.3">
      <c r="B331" s="58" t="str">
        <v/>
      </c>
      <c r="C331" s="55" t="str">
        <f>INDEX(Extract_MMS!$D$1:$E$400,MATCH(B331,Extract_MMS!$D$1:$D$400,0),2)</f>
        <v/>
      </c>
    </row>
    <row r="332" spans="2:3" x14ac:dyDescent="0.3">
      <c r="B332" s="58" t="str">
        <v/>
      </c>
      <c r="C332" s="55" t="str">
        <f>INDEX(Extract_MMS!$D$1:$E$400,MATCH(B332,Extract_MMS!$D$1:$D$400,0),2)</f>
        <v/>
      </c>
    </row>
    <row r="333" spans="2:3" x14ac:dyDescent="0.3">
      <c r="B333" s="58" t="str">
        <v/>
      </c>
      <c r="C333" s="55" t="str">
        <f>INDEX(Extract_MMS!$D$1:$E$400,MATCH(B333,Extract_MMS!$D$1:$D$400,0),2)</f>
        <v/>
      </c>
    </row>
    <row r="334" spans="2:3" x14ac:dyDescent="0.3">
      <c r="B334" s="58" t="str">
        <v/>
      </c>
      <c r="C334" s="55" t="str">
        <f>INDEX(Extract_MMS!$D$1:$E$400,MATCH(B334,Extract_MMS!$D$1:$D$400,0),2)</f>
        <v/>
      </c>
    </row>
    <row r="335" spans="2:3" x14ac:dyDescent="0.3">
      <c r="B335" s="58" t="str">
        <v/>
      </c>
      <c r="C335" s="55" t="str">
        <f>INDEX(Extract_MMS!$D$1:$E$400,MATCH(B335,Extract_MMS!$D$1:$D$400,0),2)</f>
        <v/>
      </c>
    </row>
    <row r="336" spans="2:3" x14ac:dyDescent="0.3">
      <c r="B336" s="58" t="str">
        <v/>
      </c>
      <c r="C336" s="55" t="str">
        <f>INDEX(Extract_MMS!$D$1:$E$400,MATCH(B336,Extract_MMS!$D$1:$D$400,0),2)</f>
        <v/>
      </c>
    </row>
    <row r="337" spans="2:3" x14ac:dyDescent="0.3">
      <c r="B337" s="58" t="str">
        <v/>
      </c>
      <c r="C337" s="55" t="str">
        <f>INDEX(Extract_MMS!$D$1:$E$400,MATCH(B337,Extract_MMS!$D$1:$D$400,0),2)</f>
        <v/>
      </c>
    </row>
    <row r="338" spans="2:3" x14ac:dyDescent="0.3">
      <c r="B338" s="58" t="str">
        <v/>
      </c>
      <c r="C338" s="55" t="str">
        <f>INDEX(Extract_MMS!$D$1:$E$400,MATCH(B338,Extract_MMS!$D$1:$D$400,0),2)</f>
        <v/>
      </c>
    </row>
    <row r="339" spans="2:3" x14ac:dyDescent="0.3">
      <c r="B339" s="58" t="str">
        <v/>
      </c>
      <c r="C339" s="55" t="str">
        <f>INDEX(Extract_MMS!$D$1:$E$400,MATCH(B339,Extract_MMS!$D$1:$D$400,0),2)</f>
        <v/>
      </c>
    </row>
    <row r="340" spans="2:3" x14ac:dyDescent="0.3">
      <c r="B340" s="58" t="str">
        <v/>
      </c>
      <c r="C340" s="55" t="str">
        <f>INDEX(Extract_MMS!$D$1:$E$400,MATCH(B340,Extract_MMS!$D$1:$D$400,0),2)</f>
        <v/>
      </c>
    </row>
    <row r="341" spans="2:3" x14ac:dyDescent="0.3">
      <c r="B341" s="58" t="str">
        <v/>
      </c>
      <c r="C341" s="55" t="str">
        <f>INDEX(Extract_MMS!$D$1:$E$400,MATCH(B341,Extract_MMS!$D$1:$D$400,0),2)</f>
        <v/>
      </c>
    </row>
    <row r="342" spans="2:3" x14ac:dyDescent="0.3">
      <c r="B342" s="58" t="str">
        <v/>
      </c>
      <c r="C342" s="55" t="str">
        <f>INDEX(Extract_MMS!$D$1:$E$400,MATCH(B342,Extract_MMS!$D$1:$D$400,0),2)</f>
        <v/>
      </c>
    </row>
    <row r="343" spans="2:3" x14ac:dyDescent="0.3">
      <c r="B343" s="58" t="str">
        <v/>
      </c>
      <c r="C343" s="55" t="str">
        <f>INDEX(Extract_MMS!$D$1:$E$400,MATCH(B343,Extract_MMS!$D$1:$D$400,0),2)</f>
        <v/>
      </c>
    </row>
    <row r="344" spans="2:3" x14ac:dyDescent="0.3">
      <c r="B344" s="58" t="str">
        <v/>
      </c>
      <c r="C344" s="55" t="str">
        <f>INDEX(Extract_MMS!$D$1:$E$400,MATCH(B344,Extract_MMS!$D$1:$D$400,0),2)</f>
        <v/>
      </c>
    </row>
    <row r="345" spans="2:3" x14ac:dyDescent="0.3">
      <c r="B345" s="58" t="str">
        <v/>
      </c>
      <c r="C345" s="55" t="str">
        <f>INDEX(Extract_MMS!$D$1:$E$400,MATCH(B345,Extract_MMS!$D$1:$D$400,0),2)</f>
        <v/>
      </c>
    </row>
    <row r="346" spans="2:3" x14ac:dyDescent="0.3">
      <c r="B346" s="58" t="str">
        <v/>
      </c>
      <c r="C346" s="55" t="str">
        <f>INDEX(Extract_MMS!$D$1:$E$400,MATCH(B346,Extract_MMS!$D$1:$D$400,0),2)</f>
        <v/>
      </c>
    </row>
    <row r="347" spans="2:3" x14ac:dyDescent="0.3">
      <c r="B347" s="58" t="str">
        <v/>
      </c>
      <c r="C347" s="55" t="str">
        <f>INDEX(Extract_MMS!$D$1:$E$400,MATCH(B347,Extract_MMS!$D$1:$D$400,0),2)</f>
        <v/>
      </c>
    </row>
    <row r="348" spans="2:3" x14ac:dyDescent="0.3">
      <c r="B348" s="58" t="str">
        <v/>
      </c>
      <c r="C348" s="55" t="str">
        <f>INDEX(Extract_MMS!$D$1:$E$400,MATCH(B348,Extract_MMS!$D$1:$D$400,0),2)</f>
        <v/>
      </c>
    </row>
    <row r="349" spans="2:3" x14ac:dyDescent="0.3">
      <c r="B349" s="58" t="str">
        <v/>
      </c>
      <c r="C349" s="55" t="str">
        <f>INDEX(Extract_MMS!$D$1:$E$400,MATCH(B349,Extract_MMS!$D$1:$D$400,0),2)</f>
        <v/>
      </c>
    </row>
    <row r="350" spans="2:3" x14ac:dyDescent="0.3">
      <c r="B350" s="58" t="str">
        <v/>
      </c>
      <c r="C350" s="55" t="str">
        <f>INDEX(Extract_MMS!$D$1:$E$400,MATCH(B350,Extract_MMS!$D$1:$D$400,0),2)</f>
        <v/>
      </c>
    </row>
    <row r="351" spans="2:3" x14ac:dyDescent="0.3">
      <c r="B351" s="58" t="str">
        <v/>
      </c>
      <c r="C351" s="55" t="str">
        <f>INDEX(Extract_MMS!$D$1:$E$400,MATCH(B351,Extract_MMS!$D$1:$D$400,0),2)</f>
        <v/>
      </c>
    </row>
    <row r="352" spans="2:3" x14ac:dyDescent="0.3">
      <c r="B352" s="58" t="str">
        <v/>
      </c>
      <c r="C352" s="55" t="str">
        <f>INDEX(Extract_MMS!$D$1:$E$400,MATCH(B352,Extract_MMS!$D$1:$D$400,0),2)</f>
        <v/>
      </c>
    </row>
    <row r="353" spans="2:3" x14ac:dyDescent="0.3">
      <c r="B353" s="58" t="str">
        <v/>
      </c>
      <c r="C353" s="55" t="str">
        <f>INDEX(Extract_MMS!$D$1:$E$400,MATCH(B353,Extract_MMS!$D$1:$D$400,0),2)</f>
        <v/>
      </c>
    </row>
    <row r="354" spans="2:3" x14ac:dyDescent="0.3">
      <c r="B354" s="58" t="str">
        <v/>
      </c>
      <c r="C354" s="55" t="str">
        <f>INDEX(Extract_MMS!$D$1:$E$400,MATCH(B354,Extract_MMS!$D$1:$D$400,0),2)</f>
        <v/>
      </c>
    </row>
    <row r="355" spans="2:3" x14ac:dyDescent="0.3">
      <c r="B355" s="58" t="str">
        <v/>
      </c>
      <c r="C355" s="55" t="str">
        <f>INDEX(Extract_MMS!$D$1:$E$400,MATCH(B355,Extract_MMS!$D$1:$D$400,0),2)</f>
        <v/>
      </c>
    </row>
    <row r="356" spans="2:3" x14ac:dyDescent="0.3">
      <c r="B356" s="58" t="str">
        <v/>
      </c>
      <c r="C356" s="55" t="str">
        <f>INDEX(Extract_MMS!$D$1:$E$400,MATCH(B356,Extract_MMS!$D$1:$D$400,0),2)</f>
        <v/>
      </c>
    </row>
    <row r="357" spans="2:3" x14ac:dyDescent="0.3">
      <c r="B357" s="58" t="str">
        <v/>
      </c>
      <c r="C357" s="55" t="str">
        <f>INDEX(Extract_MMS!$D$1:$E$400,MATCH(B357,Extract_MMS!$D$1:$D$400,0),2)</f>
        <v/>
      </c>
    </row>
    <row r="358" spans="2:3" x14ac:dyDescent="0.3">
      <c r="B358" s="58" t="str">
        <v/>
      </c>
      <c r="C358" s="55" t="str">
        <f>INDEX(Extract_MMS!$D$1:$E$400,MATCH(B358,Extract_MMS!$D$1:$D$400,0),2)</f>
        <v/>
      </c>
    </row>
    <row r="359" spans="2:3" x14ac:dyDescent="0.3">
      <c r="B359" s="58" t="str">
        <v/>
      </c>
      <c r="C359" s="55" t="str">
        <f>INDEX(Extract_MMS!$D$1:$E$400,MATCH(B359,Extract_MMS!$D$1:$D$400,0),2)</f>
        <v/>
      </c>
    </row>
    <row r="360" spans="2:3" x14ac:dyDescent="0.3">
      <c r="B360" s="58" t="str">
        <v/>
      </c>
      <c r="C360" s="55" t="str">
        <f>INDEX(Extract_MMS!$D$1:$E$400,MATCH(B360,Extract_MMS!$D$1:$D$400,0),2)</f>
        <v/>
      </c>
    </row>
    <row r="361" spans="2:3" x14ac:dyDescent="0.3">
      <c r="B361" s="58" t="str">
        <v/>
      </c>
      <c r="C361" s="55" t="str">
        <f>INDEX(Extract_MMS!$D$1:$E$400,MATCH(B361,Extract_MMS!$D$1:$D$400,0),2)</f>
        <v/>
      </c>
    </row>
    <row r="362" spans="2:3" x14ac:dyDescent="0.3">
      <c r="B362" s="58" t="str">
        <v/>
      </c>
      <c r="C362" s="55" t="str">
        <f>INDEX(Extract_MMS!$D$1:$E$400,MATCH(B362,Extract_MMS!$D$1:$D$400,0),2)</f>
        <v/>
      </c>
    </row>
    <row r="363" spans="2:3" x14ac:dyDescent="0.3">
      <c r="B363" s="58" t="str">
        <v/>
      </c>
      <c r="C363" s="55" t="str">
        <f>INDEX(Extract_MMS!$D$1:$E$400,MATCH(B363,Extract_MMS!$D$1:$D$400,0),2)</f>
        <v/>
      </c>
    </row>
    <row r="364" spans="2:3" x14ac:dyDescent="0.3">
      <c r="B364" s="58" t="str">
        <v/>
      </c>
      <c r="C364" s="55" t="str">
        <f>INDEX(Extract_MMS!$D$1:$E$400,MATCH(B364,Extract_MMS!$D$1:$D$400,0),2)</f>
        <v/>
      </c>
    </row>
    <row r="365" spans="2:3" x14ac:dyDescent="0.3">
      <c r="B365" s="58" t="str">
        <v/>
      </c>
      <c r="C365" s="55" t="str">
        <f>INDEX(Extract_MMS!$D$1:$E$400,MATCH(B365,Extract_MMS!$D$1:$D$400,0),2)</f>
        <v/>
      </c>
    </row>
    <row r="366" spans="2:3" x14ac:dyDescent="0.3">
      <c r="B366" s="58" t="str">
        <v/>
      </c>
      <c r="C366" s="55" t="str">
        <f>INDEX(Extract_MMS!$D$1:$E$400,MATCH(B366,Extract_MMS!$D$1:$D$400,0),2)</f>
        <v/>
      </c>
    </row>
    <row r="367" spans="2:3" x14ac:dyDescent="0.3">
      <c r="B367" s="58" t="str">
        <v/>
      </c>
      <c r="C367" s="55" t="str">
        <f>INDEX(Extract_MMS!$D$1:$E$400,MATCH(B367,Extract_MMS!$D$1:$D$400,0),2)</f>
        <v/>
      </c>
    </row>
    <row r="368" spans="2:3" x14ac:dyDescent="0.3">
      <c r="B368" s="58" t="str">
        <v/>
      </c>
      <c r="C368" s="55" t="str">
        <f>INDEX(Extract_MMS!$D$1:$E$400,MATCH(B368,Extract_MMS!$D$1:$D$400,0),2)</f>
        <v/>
      </c>
    </row>
    <row r="369" spans="2:3" x14ac:dyDescent="0.3">
      <c r="B369" s="58" t="str">
        <v/>
      </c>
      <c r="C369" s="55" t="str">
        <f>INDEX(Extract_MMS!$D$1:$E$400,MATCH(B369,Extract_MMS!$D$1:$D$400,0),2)</f>
        <v/>
      </c>
    </row>
    <row r="370" spans="2:3" x14ac:dyDescent="0.3">
      <c r="B370" s="58" t="str">
        <v/>
      </c>
      <c r="C370" s="55" t="str">
        <f>INDEX(Extract_MMS!$D$1:$E$400,MATCH(B370,Extract_MMS!$D$1:$D$400,0),2)</f>
        <v/>
      </c>
    </row>
    <row r="371" spans="2:3" x14ac:dyDescent="0.3">
      <c r="B371" s="58" t="str">
        <v/>
      </c>
      <c r="C371" s="55" t="str">
        <f>INDEX(Extract_MMS!$D$1:$E$400,MATCH(B371,Extract_MMS!$D$1:$D$400,0),2)</f>
        <v/>
      </c>
    </row>
    <row r="372" spans="2:3" x14ac:dyDescent="0.3">
      <c r="B372" s="58" t="str">
        <v/>
      </c>
      <c r="C372" s="55" t="str">
        <f>INDEX(Extract_MMS!$D$1:$E$400,MATCH(B372,Extract_MMS!$D$1:$D$400,0),2)</f>
        <v/>
      </c>
    </row>
    <row r="373" spans="2:3" x14ac:dyDescent="0.3">
      <c r="B373" s="58" t="str">
        <v/>
      </c>
      <c r="C373" s="55" t="str">
        <f>INDEX(Extract_MMS!$D$1:$E$400,MATCH(B373,Extract_MMS!$D$1:$D$400,0),2)</f>
        <v/>
      </c>
    </row>
    <row r="374" spans="2:3" x14ac:dyDescent="0.3">
      <c r="B374" s="58" t="str">
        <v/>
      </c>
      <c r="C374" s="55" t="str">
        <f>INDEX(Extract_MMS!$D$1:$E$400,MATCH(B374,Extract_MMS!$D$1:$D$400,0),2)</f>
        <v/>
      </c>
    </row>
    <row r="375" spans="2:3" x14ac:dyDescent="0.3">
      <c r="B375" s="58" t="str">
        <v/>
      </c>
      <c r="C375" s="55" t="str">
        <f>INDEX(Extract_MMS!$D$1:$E$400,MATCH(B375,Extract_MMS!$D$1:$D$400,0),2)</f>
        <v/>
      </c>
    </row>
    <row r="376" spans="2:3" x14ac:dyDescent="0.3">
      <c r="B376" s="58" t="str">
        <v/>
      </c>
      <c r="C376" s="55" t="str">
        <f>INDEX(Extract_MMS!$D$1:$E$400,MATCH(B376,Extract_MMS!$D$1:$D$400,0),2)</f>
        <v/>
      </c>
    </row>
    <row r="377" spans="2:3" x14ac:dyDescent="0.3">
      <c r="B377" s="58" t="str">
        <v/>
      </c>
      <c r="C377" s="55" t="str">
        <f>INDEX(Extract_MMS!$D$1:$E$400,MATCH(B377,Extract_MMS!$D$1:$D$400,0),2)</f>
        <v/>
      </c>
    </row>
    <row r="378" spans="2:3" x14ac:dyDescent="0.3">
      <c r="B378" s="58" t="str">
        <v/>
      </c>
      <c r="C378" s="55" t="str">
        <f>INDEX(Extract_MMS!$D$1:$E$400,MATCH(B378,Extract_MMS!$D$1:$D$400,0),2)</f>
        <v/>
      </c>
    </row>
    <row r="379" spans="2:3" x14ac:dyDescent="0.3">
      <c r="B379" s="58" t="str">
        <v/>
      </c>
      <c r="C379" s="55" t="str">
        <f>INDEX(Extract_MMS!$D$1:$E$400,MATCH(B379,Extract_MMS!$D$1:$D$400,0),2)</f>
        <v/>
      </c>
    </row>
    <row r="380" spans="2:3" x14ac:dyDescent="0.3">
      <c r="B380" s="58" t="str">
        <v/>
      </c>
      <c r="C380" s="55" t="str">
        <f>INDEX(Extract_MMS!$D$1:$E$400,MATCH(B380,Extract_MMS!$D$1:$D$400,0),2)</f>
        <v/>
      </c>
    </row>
    <row r="381" spans="2:3" x14ac:dyDescent="0.3">
      <c r="B381" s="58" t="str">
        <v/>
      </c>
      <c r="C381" s="55" t="str">
        <f>INDEX(Extract_MMS!$D$1:$E$400,MATCH(B381,Extract_MMS!$D$1:$D$400,0),2)</f>
        <v/>
      </c>
    </row>
    <row r="382" spans="2:3" x14ac:dyDescent="0.3">
      <c r="B382" s="58" t="str">
        <v/>
      </c>
      <c r="C382" s="55" t="str">
        <f>INDEX(Extract_MMS!$D$1:$E$400,MATCH(B382,Extract_MMS!$D$1:$D$400,0),2)</f>
        <v/>
      </c>
    </row>
    <row r="383" spans="2:3" x14ac:dyDescent="0.3">
      <c r="B383" s="58" t="str">
        <v/>
      </c>
      <c r="C383" s="55" t="str">
        <f>INDEX(Extract_MMS!$D$1:$E$400,MATCH(B383,Extract_MMS!$D$1:$D$400,0),2)</f>
        <v/>
      </c>
    </row>
    <row r="384" spans="2:3" x14ac:dyDescent="0.3">
      <c r="B384" s="58" t="str">
        <v/>
      </c>
      <c r="C384" s="55" t="str">
        <f>INDEX(Extract_MMS!$D$1:$E$400,MATCH(B384,Extract_MMS!$D$1:$D$400,0),2)</f>
        <v/>
      </c>
    </row>
    <row r="385" spans="2:3" x14ac:dyDescent="0.3">
      <c r="B385" s="58" t="str">
        <v/>
      </c>
      <c r="C385" s="55" t="str">
        <f>INDEX(Extract_MMS!$D$1:$E$400,MATCH(B385,Extract_MMS!$D$1:$D$400,0),2)</f>
        <v/>
      </c>
    </row>
    <row r="386" spans="2:3" x14ac:dyDescent="0.3">
      <c r="B386" s="58" t="str">
        <v/>
      </c>
      <c r="C386" s="55" t="str">
        <f>INDEX(Extract_MMS!$D$1:$E$400,MATCH(B386,Extract_MMS!$D$1:$D$400,0),2)</f>
        <v/>
      </c>
    </row>
    <row r="387" spans="2:3" x14ac:dyDescent="0.3">
      <c r="B387" s="58" t="str">
        <v/>
      </c>
      <c r="C387" s="55" t="str">
        <f>INDEX(Extract_MMS!$D$1:$E$400,MATCH(B387,Extract_MMS!$D$1:$D$400,0),2)</f>
        <v/>
      </c>
    </row>
    <row r="388" spans="2:3" x14ac:dyDescent="0.3">
      <c r="B388" s="58" t="str">
        <v/>
      </c>
      <c r="C388" s="55" t="str">
        <f>INDEX(Extract_MMS!$D$1:$E$400,MATCH(B388,Extract_MMS!$D$1:$D$400,0),2)</f>
        <v/>
      </c>
    </row>
    <row r="389" spans="2:3" x14ac:dyDescent="0.3">
      <c r="B389" s="58" t="str">
        <v/>
      </c>
      <c r="C389" s="55" t="str">
        <f>INDEX(Extract_MMS!$D$1:$E$400,MATCH(B389,Extract_MMS!$D$1:$D$400,0),2)</f>
        <v/>
      </c>
    </row>
    <row r="390" spans="2:3" x14ac:dyDescent="0.3">
      <c r="B390" s="58" t="str">
        <v/>
      </c>
      <c r="C390" s="55" t="str">
        <f>INDEX(Extract_MMS!$D$1:$E$400,MATCH(B390,Extract_MMS!$D$1:$D$400,0),2)</f>
        <v/>
      </c>
    </row>
    <row r="391" spans="2:3" x14ac:dyDescent="0.3">
      <c r="B391" s="58" t="str">
        <v/>
      </c>
      <c r="C391" s="55" t="str">
        <f>INDEX(Extract_MMS!$D$1:$E$400,MATCH(B391,Extract_MMS!$D$1:$D$400,0),2)</f>
        <v/>
      </c>
    </row>
    <row r="392" spans="2:3" x14ac:dyDescent="0.3">
      <c r="B392" s="58" t="str">
        <v/>
      </c>
      <c r="C392" s="55" t="str">
        <f>INDEX(Extract_MMS!$D$1:$E$400,MATCH(B392,Extract_MMS!$D$1:$D$400,0),2)</f>
        <v/>
      </c>
    </row>
    <row r="393" spans="2:3" x14ac:dyDescent="0.3">
      <c r="B393" s="58" t="str">
        <v/>
      </c>
      <c r="C393" s="55" t="str">
        <f>INDEX(Extract_MMS!$D$1:$E$400,MATCH(B393,Extract_MMS!$D$1:$D$400,0),2)</f>
        <v/>
      </c>
    </row>
    <row r="394" spans="2:3" x14ac:dyDescent="0.3">
      <c r="B394" s="58" t="str">
        <v/>
      </c>
      <c r="C394" s="55" t="str">
        <f>INDEX(Extract_MMS!$D$1:$E$400,MATCH(B394,Extract_MMS!$D$1:$D$400,0),2)</f>
        <v/>
      </c>
    </row>
    <row r="395" spans="2:3" x14ac:dyDescent="0.3">
      <c r="B395" s="58" t="str">
        <v/>
      </c>
      <c r="C395" s="55" t="str">
        <f>INDEX(Extract_MMS!$D$1:$E$400,MATCH(B395,Extract_MMS!$D$1:$D$400,0),2)</f>
        <v/>
      </c>
    </row>
    <row r="396" spans="2:3" x14ac:dyDescent="0.3">
      <c r="B396" s="58" t="str">
        <v/>
      </c>
      <c r="C396" s="55" t="str">
        <f>INDEX(Extract_MMS!$D$1:$E$400,MATCH(B396,Extract_MMS!$D$1:$D$400,0),2)</f>
        <v/>
      </c>
    </row>
    <row r="397" spans="2:3" x14ac:dyDescent="0.3">
      <c r="B397" s="58" t="str">
        <v/>
      </c>
      <c r="C397" s="55" t="str">
        <f>INDEX(Extract_MMS!$D$1:$E$400,MATCH(B397,Extract_MMS!$D$1:$D$400,0),2)</f>
        <v/>
      </c>
    </row>
    <row r="398" spans="2:3" x14ac:dyDescent="0.3">
      <c r="B398" s="58" t="str">
        <v/>
      </c>
      <c r="C398" s="55" t="str">
        <f>INDEX(Extract_MMS!$D$1:$E$400,MATCH(B398,Extract_MMS!$D$1:$D$400,0),2)</f>
        <v/>
      </c>
    </row>
    <row r="399" spans="2:3" x14ac:dyDescent="0.3">
      <c r="B399" s="58" t="str">
        <v/>
      </c>
      <c r="C399" s="55" t="str">
        <f>INDEX(Extract_MMS!$D$1:$E$400,MATCH(B399,Extract_MMS!$D$1:$D$400,0),2)</f>
        <v/>
      </c>
    </row>
    <row r="400" spans="2:3" x14ac:dyDescent="0.3">
      <c r="B400" s="58" t="str">
        <v/>
      </c>
      <c r="C400" s="55" t="str">
        <f>INDEX(Extract_MMS!$D$1:$E$400,MATCH(B400,Extract_MMS!$D$1:$D$400,0),2)</f>
        <v/>
      </c>
    </row>
    <row r="401" spans="2:3" x14ac:dyDescent="0.3">
      <c r="B401" s="58" t="str">
        <v/>
      </c>
      <c r="C401" s="55" t="str">
        <f>INDEX(Extract_MMS!$D$1:$E$400,MATCH(B401,Extract_MMS!$D$1:$D$400,0),2)</f>
        <v/>
      </c>
    </row>
    <row r="402" spans="2:3" x14ac:dyDescent="0.3">
      <c r="B402" s="44" t="str">
        <v/>
      </c>
      <c r="C402" s="55" t="str">
        <f>INDEX(Extract_MMS!$D$1:$E$400,MATCH(B402,Extract_MMS!$D$1:$D$400,0),2)</f>
        <v/>
      </c>
    </row>
    <row r="403" spans="2:3" x14ac:dyDescent="0.3">
      <c r="B403" s="44" t="str">
        <v/>
      </c>
      <c r="C403" s="55" t="str">
        <f>INDEX(Extract_MMS!$D$1:$E$400,MATCH(B403,Extract_MMS!$D$1:$D$400,0),2)</f>
        <v/>
      </c>
    </row>
    <row r="404" spans="2:3" x14ac:dyDescent="0.3">
      <c r="B404" s="44" t="str">
        <v/>
      </c>
      <c r="C404" s="55" t="str">
        <f>INDEX(Extract_MMS!$D$1:$E$400,MATCH(B404,Extract_MMS!$D$1:$D$400,0),2)</f>
        <v/>
      </c>
    </row>
    <row r="405" spans="2:3" x14ac:dyDescent="0.3">
      <c r="B405" s="44" t="str">
        <v/>
      </c>
      <c r="C405" s="55" t="str">
        <f>INDEX(Extract_MMS!$D$1:$E$400,MATCH(B405,Extract_MMS!$D$1:$D$400,0),2)</f>
        <v/>
      </c>
    </row>
    <row r="406" spans="2:3" x14ac:dyDescent="0.3">
      <c r="B406" s="44" t="str">
        <v/>
      </c>
      <c r="C406" s="55" t="str">
        <f>INDEX(Extract_MMS!$D$1:$E$400,MATCH(B406,Extract_MMS!$D$1:$D$400,0),2)</f>
        <v/>
      </c>
    </row>
    <row r="407" spans="2:3" x14ac:dyDescent="0.3">
      <c r="B407" s="44" t="str">
        <v/>
      </c>
      <c r="C407" s="55" t="str">
        <f>INDEX(Extract_MMS!$D$1:$E$400,MATCH(B407,Extract_MMS!$D$1:$D$400,0),2)</f>
        <v/>
      </c>
    </row>
    <row r="408" spans="2:3" x14ac:dyDescent="0.3">
      <c r="B408" s="44" t="str">
        <v/>
      </c>
      <c r="C408" s="55" t="str">
        <f>INDEX(Extract_MMS!$D$1:$E$400,MATCH(B408,Extract_MMS!$D$1:$D$400,0),2)</f>
        <v/>
      </c>
    </row>
    <row r="409" spans="2:3" x14ac:dyDescent="0.3">
      <c r="B409" s="44" t="str">
        <v/>
      </c>
      <c r="C409" s="55" t="str">
        <f>INDEX(Extract_MMS!$D$1:$E$400,MATCH(B409,Extract_MMS!$D$1:$D$400,0),2)</f>
        <v/>
      </c>
    </row>
    <row r="410" spans="2:3" x14ac:dyDescent="0.3">
      <c r="B410" s="44" t="str">
        <v/>
      </c>
      <c r="C410" s="55" t="str">
        <f>INDEX(Extract_MMS!$D$1:$E$400,MATCH(B410,Extract_MMS!$D$1:$D$400,0),2)</f>
        <v/>
      </c>
    </row>
  </sheetData>
  <sheetProtection password="C6AA" sheet="1" objects="1" scenarios="1" selectLockedCells="1"/>
  <dataConsolidate/>
  <dataValidations count="1">
    <dataValidation type="list" showInputMessage="1" showErrorMessage="1" errorTitle="Please use Drop Down List" error="Only Variable Names and Equation Numbers in Drop Down List Allowed._x000a_" sqref="C5">
      <formula1>VarEqnList</formula1>
    </dataValidation>
  </dataValidation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opLeftCell="B1" workbookViewId="0">
      <pane ySplit="1" topLeftCell="A297" activePane="bottomLeft" state="frozen"/>
      <selection activeCell="B268" sqref="B268"/>
      <selection pane="bottomLeft" activeCell="B268" sqref="B268"/>
    </sheetView>
  </sheetViews>
  <sheetFormatPr defaultRowHeight="14.4" x14ac:dyDescent="0.3"/>
  <cols>
    <col min="1" max="1" width="47.109375" customWidth="1"/>
    <col min="2" max="2" width="39.33203125" style="28" customWidth="1"/>
    <col min="3" max="3" width="6.33203125" customWidth="1"/>
    <col min="4" max="4" width="8.88671875" style="7"/>
    <col min="5" max="5" width="88" style="25" customWidth="1"/>
  </cols>
  <sheetData>
    <row r="1" spans="1:6" ht="16.5" thickTop="1" thickBot="1" x14ac:dyDescent="0.3">
      <c r="A1" s="29" t="s">
        <v>378</v>
      </c>
      <c r="B1" s="27"/>
      <c r="C1" s="1"/>
      <c r="D1" s="26" t="str">
        <f t="shared" ref="D1:D64" si="0">IF(COUNTIF($E$1:$E$400, "&lt;="&amp;LEFT(E1,8))=0,"",COUNTIF($E$1:$E$400, "&lt;="&amp;LEFT(E1,8))-COUNTIF($E$1:$E$400, "")+1)</f>
        <v/>
      </c>
      <c r="E1" s="24" t="str">
        <f>IF(ISERROR(INDEX(ENDOG_EQN!$F5:$BN5,0,MATCH(Input!$C$5,ENDOG_EQN!$F5:$BN5,0))),"",ENDOG_EQN!E5)</f>
        <v/>
      </c>
      <c r="F1" s="1">
        <f>SUMIF($E$1:$E$400, "=0")</f>
        <v>0</v>
      </c>
    </row>
    <row r="2" spans="1:6" ht="16.5" thickTop="1" thickBot="1" x14ac:dyDescent="0.3">
      <c r="B2" s="27"/>
      <c r="C2" s="1"/>
      <c r="D2" s="26" t="str">
        <f t="shared" si="0"/>
        <v/>
      </c>
      <c r="E2" s="24" t="str">
        <f>IF(ISERROR(INDEX(ENDOG_EQN!$F6:$BN6,0,MATCH(Input!$C$5,ENDOG_EQN!$F6:$BN6,0))),"",ENDOG_EQN!E6)</f>
        <v/>
      </c>
      <c r="F2" s="1">
        <f t="shared" ref="F2:F65" si="1">SUMIF($E$1:$E$400, "=0")</f>
        <v>0</v>
      </c>
    </row>
    <row r="3" spans="1:6" ht="16.5" thickTop="1" thickBot="1" x14ac:dyDescent="0.3">
      <c r="B3" s="27"/>
      <c r="C3" s="1"/>
      <c r="D3" s="26" t="str">
        <f t="shared" si="0"/>
        <v/>
      </c>
      <c r="E3" s="24" t="str">
        <f>IF(ISERROR(INDEX(ENDOG_EQN!$F7:$BN7,0,MATCH(Input!$C$5,ENDOG_EQN!$F7:$BN7,0))),"",ENDOG_EQN!E7)</f>
        <v/>
      </c>
      <c r="F3" s="1">
        <f t="shared" si="1"/>
        <v>0</v>
      </c>
    </row>
    <row r="4" spans="1:6" ht="16.5" thickTop="1" thickBot="1" x14ac:dyDescent="0.3">
      <c r="B4" s="27"/>
      <c r="C4" s="1"/>
      <c r="D4" s="26" t="str">
        <f t="shared" si="0"/>
        <v/>
      </c>
      <c r="E4" s="24" t="str">
        <f>IF(ISERROR(INDEX(ENDOG_EQN!$F8:$BN8,0,MATCH(Input!$C$5,ENDOG_EQN!$F8:$BN8,0))),"",ENDOG_EQN!E8)</f>
        <v/>
      </c>
      <c r="F4" s="1">
        <f t="shared" si="1"/>
        <v>0</v>
      </c>
    </row>
    <row r="5" spans="1:6" ht="16.5" thickTop="1" thickBot="1" x14ac:dyDescent="0.3">
      <c r="B5" s="27" t="str">
        <f>VLOOKUP(Input!$C$5,TYPE_SORT!$A$2:$D$1500,2)</f>
        <v>Endogenous Variable</v>
      </c>
      <c r="C5" s="1"/>
      <c r="D5" s="26" t="str">
        <f t="shared" si="0"/>
        <v/>
      </c>
      <c r="E5" s="24" t="str">
        <f>IF(ISERROR(INDEX(ENDOG_EQN!$F9:$BN9,0,MATCH(Input!$C$5,ENDOG_EQN!$F9:$BN9,0))),"",ENDOG_EQN!E9)</f>
        <v/>
      </c>
      <c r="F5" s="1">
        <f t="shared" si="1"/>
        <v>0</v>
      </c>
    </row>
    <row r="6" spans="1:6" ht="16.5" thickTop="1" thickBot="1" x14ac:dyDescent="0.3">
      <c r="B6" s="27" t="str">
        <f>IF(VLOOKUP(Input!$C$5,TYPE_SORT!$A$2:$D$1500,3)=0,"",VLOOKUP(Input!$C$5,TYPE_SORT!$A$2:$D$1500,3))</f>
        <v>Employment - Locals - Other</v>
      </c>
      <c r="C6" s="1"/>
      <c r="D6" s="26" t="str">
        <f t="shared" si="0"/>
        <v/>
      </c>
      <c r="E6" s="24" t="str">
        <f>IF(ISERROR(INDEX(ENDOG_EQN!$F10:$BN10,0,MATCH(Input!$C$5,ENDOG_EQN!$F10:$BN10,0))),"",ENDOG_EQN!E10)</f>
        <v/>
      </c>
      <c r="F6" s="1">
        <f t="shared" si="1"/>
        <v>0</v>
      </c>
    </row>
    <row r="7" spans="1:6" ht="16.5" thickTop="1" thickBot="1" x14ac:dyDescent="0.3">
      <c r="B7" s="27" t="str">
        <f>IF(VLOOKUP(Input!$C$5,TYPE_SORT!$A$2:$D$1500,4)=0,"",VLOOKUP(Input!$C$5,TYPE_SORT!$A$2:$D$1500,4))</f>
        <v>000 pers.</v>
      </c>
      <c r="C7" s="1"/>
      <c r="D7" s="26" t="str">
        <f t="shared" si="0"/>
        <v/>
      </c>
      <c r="E7" s="24" t="str">
        <f>IF(ISERROR(INDEX(ENDOG_EQN!$F11:$BN11,0,MATCH(Input!$C$5,ENDOG_EQN!$F11:$BN11,0))),"",ENDOG_EQN!E11)</f>
        <v/>
      </c>
      <c r="F7" s="1">
        <f t="shared" si="1"/>
        <v>0</v>
      </c>
    </row>
    <row r="8" spans="1:6" ht="16.5" thickTop="1" thickBot="1" x14ac:dyDescent="0.3">
      <c r="B8" s="27"/>
      <c r="C8" s="1"/>
      <c r="D8" s="26" t="str">
        <f t="shared" si="0"/>
        <v/>
      </c>
      <c r="E8" s="24" t="str">
        <f>IF(ISERROR(INDEX(ENDOG_EQN!$F12:$BN12,0,MATCH(Input!$C$5,ENDOG_EQN!$F12:$BN12,0))),"",ENDOG_EQN!E12)</f>
        <v/>
      </c>
      <c r="F8" s="1">
        <f t="shared" si="1"/>
        <v>0</v>
      </c>
    </row>
    <row r="9" spans="1:6" ht="16.5" thickTop="1" thickBot="1" x14ac:dyDescent="0.3">
      <c r="B9" s="27"/>
      <c r="C9" s="1"/>
      <c r="D9" s="26" t="str">
        <f t="shared" si="0"/>
        <v/>
      </c>
      <c r="E9" s="24" t="str">
        <f>IF(ISERROR(INDEX(ENDOG_EQN!$F13:$BN13,0,MATCH(Input!$C$5,ENDOG_EQN!$F13:$BN13,0))),"",ENDOG_EQN!E13)</f>
        <v/>
      </c>
      <c r="F9" s="1">
        <f t="shared" si="1"/>
        <v>0</v>
      </c>
    </row>
    <row r="10" spans="1:6" ht="16.5" thickTop="1" thickBot="1" x14ac:dyDescent="0.3">
      <c r="B10" s="27"/>
      <c r="C10" s="1"/>
      <c r="D10" s="26" t="str">
        <f t="shared" si="0"/>
        <v/>
      </c>
      <c r="E10" s="24" t="str">
        <f>IF(ISERROR(INDEX(ENDOG_EQN!$F14:$BN14,0,MATCH(Input!$C$5,ENDOG_EQN!$F14:$BN14,0))),"",ENDOG_EQN!E14)</f>
        <v/>
      </c>
      <c r="F10" s="1">
        <f t="shared" si="1"/>
        <v>0</v>
      </c>
    </row>
    <row r="11" spans="1:6" ht="16.5" thickTop="1" thickBot="1" x14ac:dyDescent="0.3">
      <c r="B11" s="27"/>
      <c r="C11" s="1"/>
      <c r="D11" s="26" t="str">
        <f t="shared" si="0"/>
        <v/>
      </c>
      <c r="E11" s="24" t="str">
        <f>IF(ISERROR(INDEX(ENDOG_EQN!$F15:$BN15,0,MATCH(Input!$C$5,ENDOG_EQN!$F15:$BN15,0))),"",ENDOG_EQN!E15)</f>
        <v/>
      </c>
      <c r="F11" s="1">
        <f t="shared" si="1"/>
        <v>0</v>
      </c>
    </row>
    <row r="12" spans="1:6" ht="16.5" thickTop="1" thickBot="1" x14ac:dyDescent="0.3">
      <c r="B12" s="27"/>
      <c r="C12" s="1"/>
      <c r="D12" s="26" t="str">
        <f t="shared" si="0"/>
        <v/>
      </c>
      <c r="E12" s="24" t="str">
        <f>IF(ISERROR(INDEX(ENDOG_EQN!$F16:$BN16,0,MATCH(Input!$C$5,ENDOG_EQN!$F16:$BN16,0))),"",ENDOG_EQN!E16)</f>
        <v/>
      </c>
      <c r="F12" s="1">
        <f t="shared" si="1"/>
        <v>0</v>
      </c>
    </row>
    <row r="13" spans="1:6" ht="16.5" thickTop="1" thickBot="1" x14ac:dyDescent="0.3">
      <c r="B13" s="27"/>
      <c r="C13" s="1"/>
      <c r="D13" s="26" t="str">
        <f t="shared" si="0"/>
        <v/>
      </c>
      <c r="E13" s="24" t="str">
        <f>IF(ISERROR(INDEX(ENDOG_EQN!$F17:$BN17,0,MATCH(Input!$C$5,ENDOG_EQN!$F17:$BN17,0))),"",ENDOG_EQN!E17)</f>
        <v/>
      </c>
      <c r="F13" s="1">
        <f t="shared" si="1"/>
        <v>0</v>
      </c>
    </row>
    <row r="14" spans="1:6" ht="16.5" thickTop="1" thickBot="1" x14ac:dyDescent="0.3">
      <c r="B14" s="27"/>
      <c r="C14" s="1"/>
      <c r="D14" s="26" t="str">
        <f t="shared" si="0"/>
        <v/>
      </c>
      <c r="E14" s="24" t="str">
        <f>IF(ISERROR(INDEX(ENDOG_EQN!$F18:$BN18,0,MATCH(Input!$C$5,ENDOG_EQN!$F18:$BN18,0))),"",ENDOG_EQN!E18)</f>
        <v/>
      </c>
      <c r="F14" s="1">
        <f t="shared" si="1"/>
        <v>0</v>
      </c>
    </row>
    <row r="15" spans="1:6" ht="16.5" thickTop="1" thickBot="1" x14ac:dyDescent="0.3">
      <c r="B15" s="27"/>
      <c r="C15" s="1"/>
      <c r="D15" s="26" t="str">
        <f t="shared" si="0"/>
        <v/>
      </c>
      <c r="E15" s="24" t="str">
        <f>IF(ISERROR(INDEX(ENDOG_EQN!$F19:$BN19,0,MATCH(Input!$C$5,ENDOG_EQN!$F19:$BN19,0))),"",ENDOG_EQN!E19)</f>
        <v/>
      </c>
      <c r="F15" s="1">
        <f t="shared" si="1"/>
        <v>0</v>
      </c>
    </row>
    <row r="16" spans="1:6" ht="16.5" thickTop="1" thickBot="1" x14ac:dyDescent="0.3">
      <c r="B16" s="27"/>
      <c r="C16" s="1"/>
      <c r="D16" s="26" t="str">
        <f t="shared" si="0"/>
        <v/>
      </c>
      <c r="E16" s="24" t="str">
        <f>IF(ISERROR(INDEX(ENDOG_EQN!$F20:$BN20,0,MATCH(Input!$C$5,ENDOG_EQN!$F20:$BN20,0))),"",ENDOG_EQN!E20)</f>
        <v/>
      </c>
      <c r="F16" s="1">
        <f t="shared" si="1"/>
        <v>0</v>
      </c>
    </row>
    <row r="17" spans="2:6" ht="16.5" thickTop="1" thickBot="1" x14ac:dyDescent="0.3">
      <c r="B17" s="27"/>
      <c r="C17" s="1"/>
      <c r="D17" s="26" t="str">
        <f t="shared" si="0"/>
        <v/>
      </c>
      <c r="E17" s="24" t="str">
        <f>IF(ISERROR(INDEX(ENDOG_EQN!$F21:$BN21,0,MATCH(Input!$C$5,ENDOG_EQN!$F21:$BN21,0))),"",ENDOG_EQN!E21)</f>
        <v/>
      </c>
      <c r="F17" s="1">
        <f t="shared" si="1"/>
        <v>0</v>
      </c>
    </row>
    <row r="18" spans="2:6" ht="16.5" thickTop="1" thickBot="1" x14ac:dyDescent="0.3">
      <c r="B18" s="27"/>
      <c r="C18" s="1"/>
      <c r="D18" s="26" t="str">
        <f t="shared" si="0"/>
        <v/>
      </c>
      <c r="E18" s="24" t="str">
        <f>IF(ISERROR(INDEX(ENDOG_EQN!$F22:$BN22,0,MATCH(Input!$C$5,ENDOG_EQN!$F22:$BN22,0))),"",ENDOG_EQN!E22)</f>
        <v/>
      </c>
      <c r="F18" s="1">
        <f t="shared" si="1"/>
        <v>0</v>
      </c>
    </row>
    <row r="19" spans="2:6" ht="16.5" thickTop="1" thickBot="1" x14ac:dyDescent="0.3">
      <c r="B19" s="27"/>
      <c r="C19" s="1"/>
      <c r="D19" s="26" t="str">
        <f t="shared" si="0"/>
        <v/>
      </c>
      <c r="E19" s="24" t="str">
        <f>IF(ISERROR(INDEX(ENDOG_EQN!$F23:$BN23,0,MATCH(Input!$C$5,ENDOG_EQN!$F23:$BN23,0))),"",ENDOG_EQN!E23)</f>
        <v/>
      </c>
      <c r="F19" s="1">
        <f t="shared" si="1"/>
        <v>0</v>
      </c>
    </row>
    <row r="20" spans="2:6" ht="16.5" thickTop="1" thickBot="1" x14ac:dyDescent="0.3">
      <c r="B20" s="27"/>
      <c r="C20" s="1"/>
      <c r="D20" s="26" t="str">
        <f t="shared" si="0"/>
        <v/>
      </c>
      <c r="E20" s="24" t="str">
        <f>IF(ISERROR(INDEX(ENDOG_EQN!$F24:$BN24,0,MATCH(Input!$C$5,ENDOG_EQN!$F24:$BN24,0))),"",ENDOG_EQN!E24)</f>
        <v/>
      </c>
      <c r="F20" s="1">
        <f t="shared" si="1"/>
        <v>0</v>
      </c>
    </row>
    <row r="21" spans="2:6" ht="16.5" thickTop="1" thickBot="1" x14ac:dyDescent="0.3">
      <c r="B21" s="27"/>
      <c r="C21" s="1"/>
      <c r="D21" s="26" t="str">
        <f t="shared" si="0"/>
        <v/>
      </c>
      <c r="E21" s="24" t="str">
        <f>IF(ISERROR(INDEX(ENDOG_EQN!$F25:$BN25,0,MATCH(Input!$C$5,ENDOG_EQN!$F25:$BN25,0))),"",ENDOG_EQN!E25)</f>
        <v/>
      </c>
      <c r="F21" s="1">
        <f t="shared" si="1"/>
        <v>0</v>
      </c>
    </row>
    <row r="22" spans="2:6" ht="16.5" thickTop="1" thickBot="1" x14ac:dyDescent="0.3">
      <c r="B22" s="27"/>
      <c r="C22" s="1"/>
      <c r="D22" s="26" t="str">
        <f t="shared" si="0"/>
        <v/>
      </c>
      <c r="E22" s="24" t="str">
        <f>IF(ISERROR(INDEX(ENDOG_EQN!$F26:$BN26,0,MATCH(Input!$C$5,ENDOG_EQN!$F26:$BN26,0))),"",ENDOG_EQN!E26)</f>
        <v/>
      </c>
      <c r="F22" s="1">
        <f t="shared" si="1"/>
        <v>0</v>
      </c>
    </row>
    <row r="23" spans="2:6" ht="16.5" thickTop="1" thickBot="1" x14ac:dyDescent="0.3">
      <c r="B23" s="27"/>
      <c r="C23" s="1"/>
      <c r="D23" s="26" t="str">
        <f t="shared" si="0"/>
        <v/>
      </c>
      <c r="E23" s="24" t="str">
        <f>IF(ISERROR(INDEX(ENDOG_EQN!$F27:$BN27,0,MATCH(Input!$C$5,ENDOG_EQN!$F27:$BN27,0))),"",ENDOG_EQN!E27)</f>
        <v/>
      </c>
      <c r="F23" s="1">
        <f t="shared" si="1"/>
        <v>0</v>
      </c>
    </row>
    <row r="24" spans="2:6" ht="16.5" thickTop="1" thickBot="1" x14ac:dyDescent="0.3">
      <c r="B24" s="27"/>
      <c r="C24" s="1"/>
      <c r="D24" s="26" t="str">
        <f t="shared" si="0"/>
        <v/>
      </c>
      <c r="E24" s="24" t="str">
        <f>IF(ISERROR(INDEX(ENDOG_EQN!$F28:$BN28,0,MATCH(Input!$C$5,ENDOG_EQN!$F28:$BN28,0))),"",ENDOG_EQN!E28)</f>
        <v/>
      </c>
      <c r="F24" s="1">
        <f t="shared" si="1"/>
        <v>0</v>
      </c>
    </row>
    <row r="25" spans="2:6" ht="16.5" thickTop="1" thickBot="1" x14ac:dyDescent="0.3">
      <c r="B25" s="27"/>
      <c r="C25" s="1"/>
      <c r="D25" s="26" t="str">
        <f t="shared" si="0"/>
        <v/>
      </c>
      <c r="E25" s="24" t="str">
        <f>IF(ISERROR(INDEX(ENDOG_EQN!$F29:$BN29,0,MATCH(Input!$C$5,ENDOG_EQN!$F29:$BN29,0))),"",ENDOG_EQN!E29)</f>
        <v/>
      </c>
      <c r="F25" s="1">
        <f t="shared" si="1"/>
        <v>0</v>
      </c>
    </row>
    <row r="26" spans="2:6" ht="16.5" thickTop="1" thickBot="1" x14ac:dyDescent="0.3">
      <c r="B26" s="27"/>
      <c r="C26" s="1"/>
      <c r="D26" s="26" t="str">
        <f t="shared" si="0"/>
        <v/>
      </c>
      <c r="E26" s="24" t="str">
        <f>IF(ISERROR(INDEX(ENDOG_EQN!$F30:$BN30,0,MATCH(Input!$C$5,ENDOG_EQN!$F30:$BN30,0))),"",ENDOG_EQN!E30)</f>
        <v/>
      </c>
      <c r="F26" s="1">
        <f t="shared" si="1"/>
        <v>0</v>
      </c>
    </row>
    <row r="27" spans="2:6" ht="16.5" thickTop="1" thickBot="1" x14ac:dyDescent="0.3">
      <c r="B27" s="27"/>
      <c r="C27" s="1"/>
      <c r="D27" s="26" t="str">
        <f t="shared" si="0"/>
        <v/>
      </c>
      <c r="E27" s="24" t="str">
        <f>IF(ISERROR(INDEX(ENDOG_EQN!$F31:$BN31,0,MATCH(Input!$C$5,ENDOG_EQN!$F31:$BN31,0))),"",ENDOG_EQN!E31)</f>
        <v/>
      </c>
      <c r="F27" s="1">
        <f t="shared" si="1"/>
        <v>0</v>
      </c>
    </row>
    <row r="28" spans="2:6" ht="16.5" thickTop="1" thickBot="1" x14ac:dyDescent="0.3">
      <c r="B28" s="27"/>
      <c r="C28" s="1"/>
      <c r="D28" s="26" t="str">
        <f t="shared" si="0"/>
        <v/>
      </c>
      <c r="E28" s="24" t="str">
        <f>IF(ISERROR(INDEX(ENDOG_EQN!$F32:$BN32,0,MATCH(Input!$C$5,ENDOG_EQN!$F32:$BN32,0))),"",ENDOG_EQN!E32)</f>
        <v/>
      </c>
      <c r="F28" s="1">
        <f t="shared" si="1"/>
        <v>0</v>
      </c>
    </row>
    <row r="29" spans="2:6" ht="16.5" thickTop="1" thickBot="1" x14ac:dyDescent="0.3">
      <c r="B29" s="27"/>
      <c r="C29" s="1"/>
      <c r="D29" s="26" t="str">
        <f t="shared" si="0"/>
        <v/>
      </c>
      <c r="E29" s="24" t="str">
        <f>IF(ISERROR(INDEX(ENDOG_EQN!$F33:$BN33,0,MATCH(Input!$C$5,ENDOG_EQN!$F33:$BN33,0))),"",ENDOG_EQN!E33)</f>
        <v/>
      </c>
      <c r="F29" s="1">
        <f t="shared" si="1"/>
        <v>0</v>
      </c>
    </row>
    <row r="30" spans="2:6" ht="16.5" thickTop="1" thickBot="1" x14ac:dyDescent="0.3">
      <c r="B30" s="27"/>
      <c r="C30" s="1"/>
      <c r="D30" s="26" t="str">
        <f t="shared" si="0"/>
        <v/>
      </c>
      <c r="E30" s="24" t="str">
        <f>IF(ISERROR(INDEX(ENDOG_EQN!$F34:$BN34,0,MATCH(Input!$C$5,ENDOG_EQN!$F34:$BN34,0))),"",ENDOG_EQN!E34)</f>
        <v/>
      </c>
      <c r="F30" s="1">
        <f t="shared" si="1"/>
        <v>0</v>
      </c>
    </row>
    <row r="31" spans="2:6" ht="16.5" thickTop="1" thickBot="1" x14ac:dyDescent="0.3">
      <c r="B31" s="27"/>
      <c r="C31" s="1"/>
      <c r="D31" s="26" t="str">
        <f t="shared" si="0"/>
        <v/>
      </c>
      <c r="E31" s="24" t="str">
        <f>IF(ISERROR(INDEX(ENDOG_EQN!$F35:$BN35,0,MATCH(Input!$C$5,ENDOG_EQN!$F35:$BN35,0))),"",ENDOG_EQN!E35)</f>
        <v/>
      </c>
      <c r="F31" s="1">
        <f t="shared" si="1"/>
        <v>0</v>
      </c>
    </row>
    <row r="32" spans="2:6" ht="16.5" thickTop="1" thickBot="1" x14ac:dyDescent="0.3">
      <c r="B32" s="27"/>
      <c r="C32" s="1"/>
      <c r="D32" s="26" t="str">
        <f t="shared" si="0"/>
        <v/>
      </c>
      <c r="E32" s="24" t="str">
        <f>IF(ISERROR(INDEX(ENDOG_EQN!$F36:$BN36,0,MATCH(Input!$C$5,ENDOG_EQN!$F36:$BN36,0))),"",ENDOG_EQN!E36)</f>
        <v/>
      </c>
      <c r="F32" s="1">
        <f t="shared" si="1"/>
        <v>0</v>
      </c>
    </row>
    <row r="33" spans="2:6" ht="16.5" thickTop="1" thickBot="1" x14ac:dyDescent="0.3">
      <c r="B33" s="27"/>
      <c r="C33" s="1"/>
      <c r="D33" s="26" t="str">
        <f t="shared" si="0"/>
        <v/>
      </c>
      <c r="E33" s="24" t="str">
        <f>IF(ISERROR(INDEX(ENDOG_EQN!$F37:$BN37,0,MATCH(Input!$C$5,ENDOG_EQN!$F37:$BN37,0))),"",ENDOG_EQN!E37)</f>
        <v/>
      </c>
      <c r="F33" s="1">
        <f t="shared" si="1"/>
        <v>0</v>
      </c>
    </row>
    <row r="34" spans="2:6" ht="16.5" thickTop="1" thickBot="1" x14ac:dyDescent="0.3">
      <c r="B34" s="27"/>
      <c r="C34" s="1"/>
      <c r="D34" s="26" t="str">
        <f t="shared" si="0"/>
        <v/>
      </c>
      <c r="E34" s="24" t="str">
        <f>IF(ISERROR(INDEX(ENDOG_EQN!$F38:$BN38,0,MATCH(Input!$C$5,ENDOG_EQN!$F38:$BN38,0))),"",ENDOG_EQN!E38)</f>
        <v/>
      </c>
      <c r="F34" s="1">
        <f t="shared" si="1"/>
        <v>0</v>
      </c>
    </row>
    <row r="35" spans="2:6" ht="16.5" thickTop="1" thickBot="1" x14ac:dyDescent="0.3">
      <c r="B35" s="27"/>
      <c r="C35" s="1"/>
      <c r="D35" s="26" t="str">
        <f t="shared" si="0"/>
        <v/>
      </c>
      <c r="E35" s="24" t="str">
        <f>IF(ISERROR(INDEX(ENDOG_EQN!$F39:$BN39,0,MATCH(Input!$C$5,ENDOG_EQN!$F39:$BN39,0))),"",ENDOG_EQN!E39)</f>
        <v/>
      </c>
      <c r="F35" s="1">
        <f t="shared" si="1"/>
        <v>0</v>
      </c>
    </row>
    <row r="36" spans="2:6" ht="16.5" thickTop="1" thickBot="1" x14ac:dyDescent="0.3">
      <c r="B36" s="27"/>
      <c r="C36" s="1"/>
      <c r="D36" s="26" t="str">
        <f t="shared" si="0"/>
        <v/>
      </c>
      <c r="E36" s="24" t="str">
        <f>IF(ISERROR(INDEX(ENDOG_EQN!$F40:$BN40,0,MATCH(Input!$C$5,ENDOG_EQN!$F40:$BN40,0))),"",ENDOG_EQN!E40)</f>
        <v/>
      </c>
      <c r="F36" s="1">
        <f t="shared" si="1"/>
        <v>0</v>
      </c>
    </row>
    <row r="37" spans="2:6" ht="16.5" thickTop="1" thickBot="1" x14ac:dyDescent="0.3">
      <c r="B37" s="27"/>
      <c r="C37" s="1"/>
      <c r="D37" s="26" t="str">
        <f t="shared" si="0"/>
        <v/>
      </c>
      <c r="E37" s="24" t="str">
        <f>IF(ISERROR(INDEX(ENDOG_EQN!$F41:$BN41,0,MATCH(Input!$C$5,ENDOG_EQN!$F41:$BN41,0))),"",ENDOG_EQN!E41)</f>
        <v/>
      </c>
      <c r="F37" s="1">
        <f t="shared" si="1"/>
        <v>0</v>
      </c>
    </row>
    <row r="38" spans="2:6" ht="16.5" thickTop="1" thickBot="1" x14ac:dyDescent="0.3">
      <c r="B38" s="27"/>
      <c r="C38" s="1"/>
      <c r="D38" s="26" t="str">
        <f t="shared" si="0"/>
        <v/>
      </c>
      <c r="E38" s="24" t="str">
        <f>IF(ISERROR(INDEX(ENDOG_EQN!$F42:$BN42,0,MATCH(Input!$C$5,ENDOG_EQN!$F42:$BN42,0))),"",ENDOG_EQN!E42)</f>
        <v/>
      </c>
      <c r="F38" s="1">
        <f t="shared" si="1"/>
        <v>0</v>
      </c>
    </row>
    <row r="39" spans="2:6" ht="16.5" thickTop="1" thickBot="1" x14ac:dyDescent="0.3">
      <c r="B39" s="27"/>
      <c r="C39" s="1"/>
      <c r="D39" s="26" t="str">
        <f t="shared" si="0"/>
        <v/>
      </c>
      <c r="E39" s="24" t="str">
        <f>IF(ISERROR(INDEX(ENDOG_EQN!$F43:$BN43,0,MATCH(Input!$C$5,ENDOG_EQN!$F43:$BN43,0))),"",ENDOG_EQN!E43)</f>
        <v/>
      </c>
      <c r="F39" s="1">
        <f t="shared" si="1"/>
        <v>0</v>
      </c>
    </row>
    <row r="40" spans="2:6" ht="16.5" thickTop="1" thickBot="1" x14ac:dyDescent="0.3">
      <c r="B40" s="27"/>
      <c r="C40" s="1"/>
      <c r="D40" s="26" t="str">
        <f t="shared" si="0"/>
        <v/>
      </c>
      <c r="E40" s="24" t="str">
        <f>IF(ISERROR(INDEX(ENDOG_EQN!$F44:$BN44,0,MATCH(Input!$C$5,ENDOG_EQN!$F44:$BN44,0))),"",ENDOG_EQN!E44)</f>
        <v/>
      </c>
      <c r="F40" s="1">
        <f t="shared" si="1"/>
        <v>0</v>
      </c>
    </row>
    <row r="41" spans="2:6" ht="16.5" thickTop="1" thickBot="1" x14ac:dyDescent="0.3">
      <c r="B41" s="27"/>
      <c r="C41" s="1"/>
      <c r="D41" s="26" t="str">
        <f t="shared" si="0"/>
        <v/>
      </c>
      <c r="E41" s="24" t="str">
        <f>IF(ISERROR(INDEX(ENDOG_EQN!$F45:$BN45,0,MATCH(Input!$C$5,ENDOG_EQN!$F45:$BN45,0))),"",ENDOG_EQN!E45)</f>
        <v/>
      </c>
      <c r="F41" s="1">
        <f t="shared" si="1"/>
        <v>0</v>
      </c>
    </row>
    <row r="42" spans="2:6" ht="16.5" thickTop="1" thickBot="1" x14ac:dyDescent="0.3">
      <c r="B42" s="27"/>
      <c r="C42" s="1"/>
      <c r="D42" s="26" t="str">
        <f t="shared" si="0"/>
        <v/>
      </c>
      <c r="E42" s="24" t="str">
        <f>IF(ISERROR(INDEX(ENDOG_EQN!$F46:$BN46,0,MATCH(Input!$C$5,ENDOG_EQN!$F46:$BN46,0))),"",ENDOG_EQN!E46)</f>
        <v/>
      </c>
      <c r="F42" s="1">
        <f t="shared" si="1"/>
        <v>0</v>
      </c>
    </row>
    <row r="43" spans="2:6" ht="16.5" thickTop="1" thickBot="1" x14ac:dyDescent="0.3">
      <c r="B43" s="27"/>
      <c r="C43" s="1"/>
      <c r="D43" s="26" t="str">
        <f t="shared" si="0"/>
        <v/>
      </c>
      <c r="E43" s="24" t="str">
        <f>IF(ISERROR(INDEX(ENDOG_EQN!$F47:$BN47,0,MATCH(Input!$C$5,ENDOG_EQN!$F47:$BN47,0))),"",ENDOG_EQN!E47)</f>
        <v/>
      </c>
      <c r="F43" s="1">
        <f t="shared" si="1"/>
        <v>0</v>
      </c>
    </row>
    <row r="44" spans="2:6" ht="16.5" thickTop="1" thickBot="1" x14ac:dyDescent="0.3">
      <c r="B44" s="27"/>
      <c r="C44" s="1"/>
      <c r="D44" s="26" t="str">
        <f t="shared" si="0"/>
        <v/>
      </c>
      <c r="E44" s="24" t="str">
        <f>IF(ISERROR(INDEX(ENDOG_EQN!$F48:$BN48,0,MATCH(Input!$C$5,ENDOG_EQN!$F48:$BN48,0))),"",ENDOG_EQN!E48)</f>
        <v/>
      </c>
      <c r="F44" s="1">
        <f t="shared" si="1"/>
        <v>0</v>
      </c>
    </row>
    <row r="45" spans="2:6" ht="16.5" thickTop="1" thickBot="1" x14ac:dyDescent="0.3">
      <c r="B45" s="27"/>
      <c r="C45" s="1"/>
      <c r="D45" s="26" t="str">
        <f t="shared" si="0"/>
        <v/>
      </c>
      <c r="E45" s="24" t="str">
        <f>IF(ISERROR(INDEX(ENDOG_EQN!$F49:$BN49,0,MATCH(Input!$C$5,ENDOG_EQN!$F49:$BN49,0))),"",ENDOG_EQN!E49)</f>
        <v/>
      </c>
      <c r="F45" s="1">
        <f t="shared" si="1"/>
        <v>0</v>
      </c>
    </row>
    <row r="46" spans="2:6" ht="16.5" thickTop="1" thickBot="1" x14ac:dyDescent="0.3">
      <c r="B46" s="27"/>
      <c r="C46" s="1"/>
      <c r="D46" s="26" t="str">
        <f t="shared" si="0"/>
        <v/>
      </c>
      <c r="E46" s="24" t="str">
        <f>IF(ISERROR(INDEX(ENDOG_EQN!$F50:$BN50,0,MATCH(Input!$C$5,ENDOG_EQN!$F50:$BN50,0))),"",ENDOG_EQN!E50)</f>
        <v/>
      </c>
      <c r="F46" s="1">
        <f t="shared" si="1"/>
        <v>0</v>
      </c>
    </row>
    <row r="47" spans="2:6" ht="16.5" thickTop="1" thickBot="1" x14ac:dyDescent="0.3">
      <c r="B47" s="27"/>
      <c r="C47" s="1"/>
      <c r="D47" s="26" t="str">
        <f t="shared" si="0"/>
        <v/>
      </c>
      <c r="E47" s="24" t="str">
        <f>IF(ISERROR(INDEX(ENDOG_EQN!$F51:$BN51,0,MATCH(Input!$C$5,ENDOG_EQN!$F51:$BN51,0))),"",ENDOG_EQN!E51)</f>
        <v/>
      </c>
      <c r="F47" s="1">
        <f t="shared" si="1"/>
        <v>0</v>
      </c>
    </row>
    <row r="48" spans="2:6" ht="16.5" thickTop="1" thickBot="1" x14ac:dyDescent="0.3">
      <c r="B48" s="27"/>
      <c r="C48" s="1"/>
      <c r="D48" s="26" t="str">
        <f t="shared" si="0"/>
        <v/>
      </c>
      <c r="E48" s="24" t="str">
        <f>IF(ISERROR(INDEX(ENDOG_EQN!$F52:$BN52,0,MATCH(Input!$C$5,ENDOG_EQN!$F52:$BN52,0))),"",ENDOG_EQN!E52)</f>
        <v/>
      </c>
      <c r="F48" s="1">
        <f t="shared" si="1"/>
        <v>0</v>
      </c>
    </row>
    <row r="49" spans="2:6" ht="16.5" thickTop="1" thickBot="1" x14ac:dyDescent="0.3">
      <c r="B49" s="27"/>
      <c r="C49" s="1"/>
      <c r="D49" s="26" t="str">
        <f t="shared" si="0"/>
        <v/>
      </c>
      <c r="E49" s="24" t="str">
        <f>IF(ISERROR(INDEX(ENDOG_EQN!$F53:$BN53,0,MATCH(Input!$C$5,ENDOG_EQN!$F53:$BN53,0))),"",ENDOG_EQN!E53)</f>
        <v/>
      </c>
      <c r="F49" s="1">
        <f t="shared" si="1"/>
        <v>0</v>
      </c>
    </row>
    <row r="50" spans="2:6" ht="16.5" thickTop="1" thickBot="1" x14ac:dyDescent="0.3">
      <c r="B50" s="27"/>
      <c r="C50" s="1"/>
      <c r="D50" s="26" t="str">
        <f t="shared" si="0"/>
        <v/>
      </c>
      <c r="E50" s="24" t="str">
        <f>IF(ISERROR(INDEX(ENDOG_EQN!$F54:$BN54,0,MATCH(Input!$C$5,ENDOG_EQN!$F54:$BN54,0))),"",ENDOG_EQN!E54)</f>
        <v/>
      </c>
      <c r="F50" s="1">
        <f t="shared" si="1"/>
        <v>0</v>
      </c>
    </row>
    <row r="51" spans="2:6" ht="16.5" thickTop="1" thickBot="1" x14ac:dyDescent="0.3">
      <c r="B51" s="27"/>
      <c r="C51" s="1"/>
      <c r="D51" s="26" t="str">
        <f t="shared" si="0"/>
        <v/>
      </c>
      <c r="E51" s="24" t="str">
        <f>IF(ISERROR(INDEX(ENDOG_EQN!$F55:$BN55,0,MATCH(Input!$C$5,ENDOG_EQN!$F55:$BN55,0))),"",ENDOG_EQN!E55)</f>
        <v/>
      </c>
      <c r="F51" s="1">
        <f t="shared" si="1"/>
        <v>0</v>
      </c>
    </row>
    <row r="52" spans="2:6" ht="16.5" thickTop="1" thickBot="1" x14ac:dyDescent="0.3">
      <c r="B52" s="27"/>
      <c r="C52" s="1"/>
      <c r="D52" s="26" t="str">
        <f t="shared" si="0"/>
        <v/>
      </c>
      <c r="E52" s="24" t="str">
        <f>IF(ISERROR(INDEX(ENDOG_EQN!$F56:$BN56,0,MATCH(Input!$C$5,ENDOG_EQN!$F56:$BN56,0))),"",ENDOG_EQN!E56)</f>
        <v/>
      </c>
      <c r="F52" s="1">
        <f t="shared" si="1"/>
        <v>0</v>
      </c>
    </row>
    <row r="53" spans="2:6" ht="16.5" thickTop="1" thickBot="1" x14ac:dyDescent="0.3">
      <c r="B53" s="27"/>
      <c r="C53" s="1"/>
      <c r="D53" s="26" t="str">
        <f t="shared" si="0"/>
        <v/>
      </c>
      <c r="E53" s="24" t="str">
        <f>IF(ISERROR(INDEX(ENDOG_EQN!$F57:$BN57,0,MATCH(Input!$C$5,ENDOG_EQN!$F57:$BN57,0))),"",ENDOG_EQN!E57)</f>
        <v/>
      </c>
      <c r="F53" s="1">
        <f t="shared" si="1"/>
        <v>0</v>
      </c>
    </row>
    <row r="54" spans="2:6" ht="16.5" thickTop="1" thickBot="1" x14ac:dyDescent="0.3">
      <c r="B54" s="27"/>
      <c r="C54" s="1"/>
      <c r="D54" s="26" t="str">
        <f t="shared" si="0"/>
        <v/>
      </c>
      <c r="E54" s="24" t="str">
        <f>IF(ISERROR(INDEX(ENDOG_EQN!$F58:$BN58,0,MATCH(Input!$C$5,ENDOG_EQN!$F58:$BN58,0))),"",ENDOG_EQN!E58)</f>
        <v/>
      </c>
      <c r="F54" s="1">
        <f t="shared" si="1"/>
        <v>0</v>
      </c>
    </row>
    <row r="55" spans="2:6" ht="16.5" thickTop="1" thickBot="1" x14ac:dyDescent="0.3">
      <c r="B55" s="27"/>
      <c r="C55" s="1"/>
      <c r="D55" s="26" t="str">
        <f t="shared" si="0"/>
        <v/>
      </c>
      <c r="E55" s="24" t="str">
        <f>IF(ISERROR(INDEX(ENDOG_EQN!$F59:$BN59,0,MATCH(Input!$C$5,ENDOG_EQN!$F59:$BN59,0))),"",ENDOG_EQN!E59)</f>
        <v/>
      </c>
      <c r="F55" s="1">
        <f t="shared" si="1"/>
        <v>0</v>
      </c>
    </row>
    <row r="56" spans="2:6" ht="16.5" thickTop="1" thickBot="1" x14ac:dyDescent="0.3">
      <c r="B56" s="27"/>
      <c r="C56" s="1"/>
      <c r="D56" s="26" t="str">
        <f t="shared" si="0"/>
        <v/>
      </c>
      <c r="E56" s="24" t="str">
        <f>IF(ISERROR(INDEX(ENDOG_EQN!$F60:$BN60,0,MATCH(Input!$C$5,ENDOG_EQN!$F60:$BN60,0))),"",ENDOG_EQN!E60)</f>
        <v/>
      </c>
      <c r="F56" s="1">
        <f t="shared" si="1"/>
        <v>0</v>
      </c>
    </row>
    <row r="57" spans="2:6" ht="16.5" thickTop="1" thickBot="1" x14ac:dyDescent="0.3">
      <c r="B57" s="27"/>
      <c r="C57" s="1"/>
      <c r="D57" s="26" t="str">
        <f t="shared" si="0"/>
        <v/>
      </c>
      <c r="E57" s="24" t="str">
        <f>IF(ISERROR(INDEX(ENDOG_EQN!$F61:$BN61,0,MATCH(Input!$C$5,ENDOG_EQN!$F61:$BN61,0))),"",ENDOG_EQN!E61)</f>
        <v/>
      </c>
      <c r="F57" s="1">
        <f t="shared" si="1"/>
        <v>0</v>
      </c>
    </row>
    <row r="58" spans="2:6" ht="16.5" thickTop="1" thickBot="1" x14ac:dyDescent="0.3">
      <c r="B58" s="27"/>
      <c r="C58" s="1"/>
      <c r="D58" s="26" t="str">
        <f t="shared" si="0"/>
        <v/>
      </c>
      <c r="E58" s="24" t="str">
        <f>IF(ISERROR(INDEX(ENDOG_EQN!$F62:$BN62,0,MATCH(Input!$C$5,ENDOG_EQN!$F62:$BN62,0))),"",ENDOG_EQN!E62)</f>
        <v/>
      </c>
      <c r="F58" s="1">
        <f t="shared" si="1"/>
        <v>0</v>
      </c>
    </row>
    <row r="59" spans="2:6" ht="16.5" thickTop="1" thickBot="1" x14ac:dyDescent="0.3">
      <c r="B59" s="27"/>
      <c r="C59" s="1"/>
      <c r="D59" s="26" t="str">
        <f t="shared" si="0"/>
        <v/>
      </c>
      <c r="E59" s="24" t="str">
        <f>IF(ISERROR(INDEX(ENDOG_EQN!$F63:$BN63,0,MATCH(Input!$C$5,ENDOG_EQN!$F63:$BN63,0))),"",ENDOG_EQN!E63)</f>
        <v/>
      </c>
      <c r="F59" s="1">
        <f t="shared" si="1"/>
        <v>0</v>
      </c>
    </row>
    <row r="60" spans="2:6" ht="16.5" thickTop="1" thickBot="1" x14ac:dyDescent="0.3">
      <c r="B60" s="27"/>
      <c r="C60" s="1"/>
      <c r="D60" s="26" t="str">
        <f t="shared" si="0"/>
        <v/>
      </c>
      <c r="E60" s="24" t="str">
        <f>IF(ISERROR(INDEX(ENDOG_EQN!$F64:$BN64,0,MATCH(Input!$C$5,ENDOG_EQN!$F64:$BN64,0))),"",ENDOG_EQN!E64)</f>
        <v/>
      </c>
      <c r="F60" s="1">
        <f t="shared" si="1"/>
        <v>0</v>
      </c>
    </row>
    <row r="61" spans="2:6" ht="16.5" thickTop="1" thickBot="1" x14ac:dyDescent="0.3">
      <c r="B61" s="27"/>
      <c r="C61" s="1"/>
      <c r="D61" s="26" t="str">
        <f t="shared" si="0"/>
        <v/>
      </c>
      <c r="E61" s="24" t="str">
        <f>IF(ISERROR(INDEX(ENDOG_EQN!$F65:$BN65,0,MATCH(Input!$C$5,ENDOG_EQN!$F65:$BN65,0))),"",ENDOG_EQN!E65)</f>
        <v/>
      </c>
      <c r="F61" s="1">
        <f t="shared" si="1"/>
        <v>0</v>
      </c>
    </row>
    <row r="62" spans="2:6" ht="16.5" thickTop="1" thickBot="1" x14ac:dyDescent="0.3">
      <c r="B62" s="27"/>
      <c r="C62" s="1"/>
      <c r="D62" s="26" t="str">
        <f t="shared" si="0"/>
        <v/>
      </c>
      <c r="E62" s="24" t="str">
        <f>IF(ISERROR(INDEX(ENDOG_EQN!$F66:$BN66,0,MATCH(Input!$C$5,ENDOG_EQN!$F66:$BN66,0))),"",ENDOG_EQN!E66)</f>
        <v/>
      </c>
      <c r="F62" s="1">
        <f t="shared" si="1"/>
        <v>0</v>
      </c>
    </row>
    <row r="63" spans="2:6" ht="16.5" thickTop="1" thickBot="1" x14ac:dyDescent="0.3">
      <c r="B63" s="27"/>
      <c r="C63" s="1"/>
      <c r="D63" s="26" t="str">
        <f t="shared" si="0"/>
        <v/>
      </c>
      <c r="E63" s="24" t="str">
        <f>IF(ISERROR(INDEX(ENDOG_EQN!$F67:$BN67,0,MATCH(Input!$C$5,ENDOG_EQN!$F67:$BN67,0))),"",ENDOG_EQN!E67)</f>
        <v/>
      </c>
      <c r="F63" s="1">
        <f t="shared" si="1"/>
        <v>0</v>
      </c>
    </row>
    <row r="64" spans="2:6" ht="16.5" thickTop="1" thickBot="1" x14ac:dyDescent="0.3">
      <c r="B64" s="27"/>
      <c r="C64" s="1"/>
      <c r="D64" s="26" t="str">
        <f t="shared" si="0"/>
        <v/>
      </c>
      <c r="E64" s="24" t="str">
        <f>IF(ISERROR(INDEX(ENDOG_EQN!$F68:$BN68,0,MATCH(Input!$C$5,ENDOG_EQN!$F68:$BN68,0))),"",ENDOG_EQN!E68)</f>
        <v/>
      </c>
      <c r="F64" s="1">
        <f t="shared" si="1"/>
        <v>0</v>
      </c>
    </row>
    <row r="65" spans="2:6" ht="16.5" thickTop="1" thickBot="1" x14ac:dyDescent="0.3">
      <c r="B65" s="27"/>
      <c r="C65" s="1"/>
      <c r="D65" s="26" t="str">
        <f t="shared" ref="D65:D128" si="2">IF(COUNTIF($E$1:$E$400, "&lt;="&amp;LEFT(E65,8))=0,"",COUNTIF($E$1:$E$400, "&lt;="&amp;LEFT(E65,8))-COUNTIF($E$1:$E$400, "")+1)</f>
        <v/>
      </c>
      <c r="E65" s="24" t="str">
        <f>IF(ISERROR(INDEX(ENDOG_EQN!$F69:$BN69,0,MATCH(Input!$C$5,ENDOG_EQN!$F69:$BN69,0))),"",ENDOG_EQN!E69)</f>
        <v/>
      </c>
      <c r="F65" s="1">
        <f t="shared" si="1"/>
        <v>0</v>
      </c>
    </row>
    <row r="66" spans="2:6" ht="16.5" thickTop="1" thickBot="1" x14ac:dyDescent="0.3">
      <c r="B66" s="27"/>
      <c r="C66" s="1"/>
      <c r="D66" s="26" t="str">
        <f t="shared" si="2"/>
        <v/>
      </c>
      <c r="E66" s="24" t="str">
        <f>IF(ISERROR(INDEX(ENDOG_EQN!$F70:$BN70,0,MATCH(Input!$C$5,ENDOG_EQN!$F70:$BN70,0))),"",ENDOG_EQN!E70)</f>
        <v/>
      </c>
      <c r="F66" s="1">
        <f t="shared" ref="F66:F129" si="3">SUMIF($E$1:$E$400, "=0")</f>
        <v>0</v>
      </c>
    </row>
    <row r="67" spans="2:6" ht="16.5" thickTop="1" thickBot="1" x14ac:dyDescent="0.3">
      <c r="B67" s="27"/>
      <c r="C67" s="1"/>
      <c r="D67" s="26" t="str">
        <f t="shared" si="2"/>
        <v/>
      </c>
      <c r="E67" s="24" t="str">
        <f>IF(ISERROR(INDEX(ENDOG_EQN!$F71:$BN71,0,MATCH(Input!$C$5,ENDOG_EQN!$F71:$BN71,0))),"",ENDOG_EQN!E71)</f>
        <v/>
      </c>
      <c r="F67" s="1">
        <f t="shared" si="3"/>
        <v>0</v>
      </c>
    </row>
    <row r="68" spans="2:6" ht="16.5" thickTop="1" thickBot="1" x14ac:dyDescent="0.3">
      <c r="B68" s="27"/>
      <c r="C68" s="1"/>
      <c r="D68" s="26" t="str">
        <f t="shared" si="2"/>
        <v/>
      </c>
      <c r="E68" s="24" t="str">
        <f>IF(ISERROR(INDEX(ENDOG_EQN!$F72:$BN72,0,MATCH(Input!$C$5,ENDOG_EQN!$F72:$BN72,0))),"",ENDOG_EQN!E72)</f>
        <v/>
      </c>
      <c r="F68" s="1">
        <f t="shared" si="3"/>
        <v>0</v>
      </c>
    </row>
    <row r="69" spans="2:6" ht="16.5" thickTop="1" thickBot="1" x14ac:dyDescent="0.3">
      <c r="B69" s="27"/>
      <c r="C69" s="1"/>
      <c r="D69" s="26" t="str">
        <f t="shared" si="2"/>
        <v/>
      </c>
      <c r="E69" s="24" t="str">
        <f>IF(ISERROR(INDEX(ENDOG_EQN!$F73:$BN73,0,MATCH(Input!$C$5,ENDOG_EQN!$F73:$BN73,0))),"",ENDOG_EQN!E73)</f>
        <v/>
      </c>
      <c r="F69" s="1">
        <f t="shared" si="3"/>
        <v>0</v>
      </c>
    </row>
    <row r="70" spans="2:6" ht="16.5" thickTop="1" thickBot="1" x14ac:dyDescent="0.3">
      <c r="B70" s="27"/>
      <c r="C70" s="1"/>
      <c r="D70" s="26" t="str">
        <f t="shared" si="2"/>
        <v/>
      </c>
      <c r="E70" s="24" t="str">
        <f>IF(ISERROR(INDEX(ENDOG_EQN!$F74:$BN74,0,MATCH(Input!$C$5,ENDOG_EQN!$F74:$BN74,0))),"",ENDOG_EQN!E74)</f>
        <v/>
      </c>
      <c r="F70" s="1">
        <f t="shared" si="3"/>
        <v>0</v>
      </c>
    </row>
    <row r="71" spans="2:6" ht="16.5" thickTop="1" thickBot="1" x14ac:dyDescent="0.3">
      <c r="B71" s="27"/>
      <c r="C71" s="1"/>
      <c r="D71" s="26" t="str">
        <f t="shared" si="2"/>
        <v/>
      </c>
      <c r="E71" s="24" t="str">
        <f>IF(ISERROR(INDEX(ENDOG_EQN!$F75:$BN75,0,MATCH(Input!$C$5,ENDOG_EQN!$F75:$BN75,0))),"",ENDOG_EQN!E75)</f>
        <v/>
      </c>
      <c r="F71" s="1">
        <f t="shared" si="3"/>
        <v>0</v>
      </c>
    </row>
    <row r="72" spans="2:6" ht="16.5" thickTop="1" thickBot="1" x14ac:dyDescent="0.3">
      <c r="B72" s="27"/>
      <c r="C72" s="1"/>
      <c r="D72" s="26" t="str">
        <f t="shared" si="2"/>
        <v/>
      </c>
      <c r="E72" s="24" t="str">
        <f>IF(ISERROR(INDEX(ENDOG_EQN!$F76:$BN76,0,MATCH(Input!$C$5,ENDOG_EQN!$F76:$BN76,0))),"",ENDOG_EQN!E76)</f>
        <v/>
      </c>
      <c r="F72" s="1">
        <f t="shared" si="3"/>
        <v>0</v>
      </c>
    </row>
    <row r="73" spans="2:6" ht="16.5" thickTop="1" thickBot="1" x14ac:dyDescent="0.3">
      <c r="B73" s="27"/>
      <c r="C73" s="1"/>
      <c r="D73" s="26" t="str">
        <f t="shared" si="2"/>
        <v/>
      </c>
      <c r="E73" s="24" t="str">
        <f>IF(ISERROR(INDEX(ENDOG_EQN!$F77:$BN77,0,MATCH(Input!$C$5,ENDOG_EQN!$F77:$BN77,0))),"",ENDOG_EQN!E77)</f>
        <v/>
      </c>
      <c r="F73" s="1">
        <f t="shared" si="3"/>
        <v>0</v>
      </c>
    </row>
    <row r="74" spans="2:6" ht="16.5" thickTop="1" thickBot="1" x14ac:dyDescent="0.3">
      <c r="B74" s="27"/>
      <c r="C74" s="1"/>
      <c r="D74" s="26" t="str">
        <f t="shared" si="2"/>
        <v/>
      </c>
      <c r="E74" s="24" t="str">
        <f>IF(ISERROR(INDEX(ENDOG_EQN!$F78:$BN78,0,MATCH(Input!$C$5,ENDOG_EQN!$F78:$BN78,0))),"",ENDOG_EQN!E78)</f>
        <v/>
      </c>
      <c r="F74" s="1">
        <f t="shared" si="3"/>
        <v>0</v>
      </c>
    </row>
    <row r="75" spans="2:6" ht="16.5" thickTop="1" thickBot="1" x14ac:dyDescent="0.3">
      <c r="B75" s="27"/>
      <c r="C75" s="1"/>
      <c r="D75" s="26" t="str">
        <f t="shared" si="2"/>
        <v/>
      </c>
      <c r="E75" s="24" t="str">
        <f>IF(ISERROR(INDEX(ENDOG_EQN!$F79:$BN79,0,MATCH(Input!$C$5,ENDOG_EQN!$F79:$BN79,0))),"",ENDOG_EQN!E79)</f>
        <v/>
      </c>
      <c r="F75" s="1">
        <f t="shared" si="3"/>
        <v>0</v>
      </c>
    </row>
    <row r="76" spans="2:6" ht="16.5" thickTop="1" thickBot="1" x14ac:dyDescent="0.3">
      <c r="B76" s="27"/>
      <c r="C76" s="1"/>
      <c r="D76" s="26" t="str">
        <f t="shared" si="2"/>
        <v/>
      </c>
      <c r="E76" s="24" t="str">
        <f>IF(ISERROR(INDEX(ENDOG_EQN!$F80:$BN80,0,MATCH(Input!$C$5,ENDOG_EQN!$F80:$BN80,0))),"",ENDOG_EQN!E80)</f>
        <v/>
      </c>
      <c r="F76" s="1">
        <f t="shared" si="3"/>
        <v>0</v>
      </c>
    </row>
    <row r="77" spans="2:6" ht="16.5" thickTop="1" thickBot="1" x14ac:dyDescent="0.3">
      <c r="B77" s="27"/>
      <c r="C77" s="1"/>
      <c r="D77" s="26" t="str">
        <f t="shared" si="2"/>
        <v/>
      </c>
      <c r="E77" s="24" t="str">
        <f>IF(ISERROR(INDEX(ENDOG_EQN!$F81:$BN81,0,MATCH(Input!$C$5,ENDOG_EQN!$F81:$BN81,0))),"",ENDOG_EQN!E81)</f>
        <v/>
      </c>
      <c r="F77" s="1">
        <f t="shared" si="3"/>
        <v>0</v>
      </c>
    </row>
    <row r="78" spans="2:6" ht="16.5" thickTop="1" thickBot="1" x14ac:dyDescent="0.3">
      <c r="B78" s="27"/>
      <c r="C78" s="1"/>
      <c r="D78" s="26" t="str">
        <f t="shared" si="2"/>
        <v/>
      </c>
      <c r="E78" s="24" t="str">
        <f>IF(ISERROR(INDEX(ENDOG_EQN!$F82:$BN82,0,MATCH(Input!$C$5,ENDOG_EQN!$F82:$BN82,0))),"",ENDOG_EQN!E82)</f>
        <v/>
      </c>
      <c r="F78" s="1">
        <f t="shared" si="3"/>
        <v>0</v>
      </c>
    </row>
    <row r="79" spans="2:6" ht="16.5" thickTop="1" thickBot="1" x14ac:dyDescent="0.3">
      <c r="B79" s="27"/>
      <c r="C79" s="1"/>
      <c r="D79" s="26" t="str">
        <f t="shared" si="2"/>
        <v/>
      </c>
      <c r="E79" s="24" t="str">
        <f>IF(ISERROR(INDEX(ENDOG_EQN!$F83:$BN83,0,MATCH(Input!$C$5,ENDOG_EQN!$F83:$BN83,0))),"",ENDOG_EQN!E83)</f>
        <v/>
      </c>
      <c r="F79" s="1">
        <f t="shared" si="3"/>
        <v>0</v>
      </c>
    </row>
    <row r="80" spans="2:6" ht="16.5" thickTop="1" thickBot="1" x14ac:dyDescent="0.3">
      <c r="B80" s="27"/>
      <c r="C80" s="1"/>
      <c r="D80" s="26" t="str">
        <f t="shared" si="2"/>
        <v/>
      </c>
      <c r="E80" s="24" t="str">
        <f>IF(ISERROR(INDEX(ENDOG_EQN!$F84:$BN84,0,MATCH(Input!$C$5,ENDOG_EQN!$F84:$BN84,0))),"",ENDOG_EQN!E84)</f>
        <v/>
      </c>
      <c r="F80" s="1">
        <f t="shared" si="3"/>
        <v>0</v>
      </c>
    </row>
    <row r="81" spans="2:6" ht="16.5" thickTop="1" thickBot="1" x14ac:dyDescent="0.3">
      <c r="B81" s="27"/>
      <c r="C81" s="1"/>
      <c r="D81" s="26" t="str">
        <f t="shared" si="2"/>
        <v/>
      </c>
      <c r="E81" s="24" t="str">
        <f>IF(ISERROR(INDEX(ENDOG_EQN!$F85:$BN85,0,MATCH(Input!$C$5,ENDOG_EQN!$F85:$BN85,0))),"",ENDOG_EQN!E85)</f>
        <v/>
      </c>
      <c r="F81" s="1">
        <f t="shared" si="3"/>
        <v>0</v>
      </c>
    </row>
    <row r="82" spans="2:6" ht="16.5" thickTop="1" thickBot="1" x14ac:dyDescent="0.3">
      <c r="B82" s="27"/>
      <c r="C82" s="1"/>
      <c r="D82" s="26" t="str">
        <f t="shared" si="2"/>
        <v/>
      </c>
      <c r="E82" s="24" t="str">
        <f>IF(ISERROR(INDEX(ENDOG_EQN!$F86:$BN86,0,MATCH(Input!$C$5,ENDOG_EQN!$F86:$BN86,0))),"",ENDOG_EQN!E86)</f>
        <v/>
      </c>
      <c r="F82" s="1">
        <f t="shared" si="3"/>
        <v>0</v>
      </c>
    </row>
    <row r="83" spans="2:6" ht="16.5" thickTop="1" thickBot="1" x14ac:dyDescent="0.3">
      <c r="B83" s="27"/>
      <c r="C83" s="1"/>
      <c r="D83" s="26" t="str">
        <f t="shared" si="2"/>
        <v/>
      </c>
      <c r="E83" s="24" t="str">
        <f>IF(ISERROR(INDEX(ENDOG_EQN!$F87:$BN87,0,MATCH(Input!$C$5,ENDOG_EQN!$F87:$BN87,0))),"",ENDOG_EQN!E87)</f>
        <v/>
      </c>
      <c r="F83" s="1">
        <f t="shared" si="3"/>
        <v>0</v>
      </c>
    </row>
    <row r="84" spans="2:6" ht="16.5" thickTop="1" thickBot="1" x14ac:dyDescent="0.3">
      <c r="B84" s="27"/>
      <c r="C84" s="1"/>
      <c r="D84" s="26" t="str">
        <f t="shared" si="2"/>
        <v/>
      </c>
      <c r="E84" s="24" t="str">
        <f>IF(ISERROR(INDEX(ENDOG_EQN!$F88:$BN88,0,MATCH(Input!$C$5,ENDOG_EQN!$F88:$BN88,0))),"",ENDOG_EQN!E88)</f>
        <v/>
      </c>
      <c r="F84" s="1">
        <f t="shared" si="3"/>
        <v>0</v>
      </c>
    </row>
    <row r="85" spans="2:6" ht="16.5" thickTop="1" thickBot="1" x14ac:dyDescent="0.3">
      <c r="B85" s="27"/>
      <c r="C85" s="1"/>
      <c r="D85" s="26" t="str">
        <f t="shared" si="2"/>
        <v/>
      </c>
      <c r="E85" s="24" t="str">
        <f>IF(ISERROR(INDEX(ENDOG_EQN!$F89:$BN89,0,MATCH(Input!$C$5,ENDOG_EQN!$F89:$BN89,0))),"",ENDOG_EQN!E89)</f>
        <v/>
      </c>
      <c r="F85" s="1">
        <f t="shared" si="3"/>
        <v>0</v>
      </c>
    </row>
    <row r="86" spans="2:6" ht="16.5" thickTop="1" thickBot="1" x14ac:dyDescent="0.3">
      <c r="B86" s="27"/>
      <c r="C86" s="1"/>
      <c r="D86" s="26" t="str">
        <f t="shared" si="2"/>
        <v/>
      </c>
      <c r="E86" s="24" t="str">
        <f>IF(ISERROR(INDEX(ENDOG_EQN!$F90:$BN90,0,MATCH(Input!$C$5,ENDOG_EQN!$F90:$BN90,0))),"",ENDOG_EQN!E90)</f>
        <v/>
      </c>
      <c r="F86" s="1">
        <f t="shared" si="3"/>
        <v>0</v>
      </c>
    </row>
    <row r="87" spans="2:6" ht="16.5" thickTop="1" thickBot="1" x14ac:dyDescent="0.3">
      <c r="B87" s="27"/>
      <c r="C87" s="1"/>
      <c r="D87" s="26" t="str">
        <f t="shared" si="2"/>
        <v/>
      </c>
      <c r="E87" s="24" t="str">
        <f>IF(ISERROR(INDEX(ENDOG_EQN!$F91:$BN91,0,MATCH(Input!$C$5,ENDOG_EQN!$F91:$BN91,0))),"",ENDOG_EQN!E91)</f>
        <v/>
      </c>
      <c r="F87" s="1">
        <f t="shared" si="3"/>
        <v>0</v>
      </c>
    </row>
    <row r="88" spans="2:6" ht="16.5" thickTop="1" thickBot="1" x14ac:dyDescent="0.3">
      <c r="B88" s="27"/>
      <c r="C88" s="1"/>
      <c r="D88" s="26" t="str">
        <f t="shared" si="2"/>
        <v/>
      </c>
      <c r="E88" s="24" t="str">
        <f>IF(ISERROR(INDEX(ENDOG_EQN!$F92:$BN92,0,MATCH(Input!$C$5,ENDOG_EQN!$F92:$BN92,0))),"",ENDOG_EQN!E92)</f>
        <v/>
      </c>
      <c r="F88" s="1">
        <f t="shared" si="3"/>
        <v>0</v>
      </c>
    </row>
    <row r="89" spans="2:6" ht="16.5" thickTop="1" thickBot="1" x14ac:dyDescent="0.3">
      <c r="B89" s="27"/>
      <c r="C89" s="1"/>
      <c r="D89" s="26" t="str">
        <f t="shared" si="2"/>
        <v/>
      </c>
      <c r="E89" s="24" t="str">
        <f>IF(ISERROR(INDEX(ENDOG_EQN!$F93:$BN93,0,MATCH(Input!$C$5,ENDOG_EQN!$F93:$BN93,0))),"",ENDOG_EQN!E93)</f>
        <v/>
      </c>
      <c r="F89" s="1">
        <f t="shared" si="3"/>
        <v>0</v>
      </c>
    </row>
    <row r="90" spans="2:6" ht="16.5" thickTop="1" thickBot="1" x14ac:dyDescent="0.3">
      <c r="B90" s="27"/>
      <c r="C90" s="1"/>
      <c r="D90" s="26" t="str">
        <f t="shared" si="2"/>
        <v/>
      </c>
      <c r="E90" s="24" t="str">
        <f>IF(ISERROR(INDEX(ENDOG_EQN!$F94:$BN94,0,MATCH(Input!$C$5,ENDOG_EQN!$F94:$BN94,0))),"",ENDOG_EQN!E94)</f>
        <v/>
      </c>
      <c r="F90" s="1">
        <f t="shared" si="3"/>
        <v>0</v>
      </c>
    </row>
    <row r="91" spans="2:6" ht="16.5" thickTop="1" thickBot="1" x14ac:dyDescent="0.3">
      <c r="B91" s="27"/>
      <c r="C91" s="1"/>
      <c r="D91" s="26" t="str">
        <f t="shared" si="2"/>
        <v/>
      </c>
      <c r="E91" s="24" t="str">
        <f>IF(ISERROR(INDEX(ENDOG_EQN!$F95:$BN95,0,MATCH(Input!$C$5,ENDOG_EQN!$F95:$BN95,0))),"",ENDOG_EQN!E95)</f>
        <v/>
      </c>
      <c r="F91" s="1">
        <f t="shared" si="3"/>
        <v>0</v>
      </c>
    </row>
    <row r="92" spans="2:6" ht="16.5" thickTop="1" thickBot="1" x14ac:dyDescent="0.3">
      <c r="B92" s="27"/>
      <c r="C92" s="1"/>
      <c r="D92" s="26" t="str">
        <f t="shared" si="2"/>
        <v/>
      </c>
      <c r="E92" s="24" t="str">
        <f>IF(ISERROR(INDEX(ENDOG_EQN!$F96:$BN96,0,MATCH(Input!$C$5,ENDOG_EQN!$F96:$BN96,0))),"",ENDOG_EQN!E96)</f>
        <v/>
      </c>
      <c r="F92" s="1">
        <f t="shared" si="3"/>
        <v>0</v>
      </c>
    </row>
    <row r="93" spans="2:6" ht="16.5" thickTop="1" thickBot="1" x14ac:dyDescent="0.3">
      <c r="B93" s="27"/>
      <c r="C93" s="1"/>
      <c r="D93" s="26" t="str">
        <f t="shared" si="2"/>
        <v/>
      </c>
      <c r="E93" s="24" t="str">
        <f>IF(ISERROR(INDEX(ENDOG_EQN!$F97:$BN97,0,MATCH(Input!$C$5,ENDOG_EQN!$F97:$BN97,0))),"",ENDOG_EQN!E97)</f>
        <v/>
      </c>
      <c r="F93" s="1">
        <f t="shared" si="3"/>
        <v>0</v>
      </c>
    </row>
    <row r="94" spans="2:6" ht="16.5" thickTop="1" thickBot="1" x14ac:dyDescent="0.3">
      <c r="B94" s="27"/>
      <c r="C94" s="1"/>
      <c r="D94" s="26" t="str">
        <f t="shared" si="2"/>
        <v/>
      </c>
      <c r="E94" s="24" t="str">
        <f>IF(ISERROR(INDEX(ENDOG_EQN!$F98:$BN98,0,MATCH(Input!$C$5,ENDOG_EQN!$F98:$BN98,0))),"",ENDOG_EQN!E98)</f>
        <v/>
      </c>
      <c r="F94" s="1">
        <f t="shared" si="3"/>
        <v>0</v>
      </c>
    </row>
    <row r="95" spans="2:6" ht="16.5" thickTop="1" thickBot="1" x14ac:dyDescent="0.3">
      <c r="B95" s="27"/>
      <c r="C95" s="1"/>
      <c r="D95" s="26" t="str">
        <f t="shared" si="2"/>
        <v/>
      </c>
      <c r="E95" s="24" t="str">
        <f>IF(ISERROR(INDEX(ENDOG_EQN!$F99:$BN99,0,MATCH(Input!$C$5,ENDOG_EQN!$F99:$BN99,0))),"",ENDOG_EQN!E99)</f>
        <v/>
      </c>
      <c r="F95" s="1">
        <f t="shared" si="3"/>
        <v>0</v>
      </c>
    </row>
    <row r="96" spans="2:6" ht="16.5" thickTop="1" thickBot="1" x14ac:dyDescent="0.3">
      <c r="B96" s="27"/>
      <c r="C96" s="1"/>
      <c r="D96" s="26" t="str">
        <f t="shared" si="2"/>
        <v/>
      </c>
      <c r="E96" s="24" t="str">
        <f>IF(ISERROR(INDEX(ENDOG_EQN!$F100:$BN100,0,MATCH(Input!$C$5,ENDOG_EQN!$F100:$BN100,0))),"",ENDOG_EQN!E100)</f>
        <v/>
      </c>
      <c r="F96" s="1">
        <f t="shared" si="3"/>
        <v>0</v>
      </c>
    </row>
    <row r="97" spans="2:6" ht="16.5" thickTop="1" thickBot="1" x14ac:dyDescent="0.3">
      <c r="B97" s="27"/>
      <c r="C97" s="1"/>
      <c r="D97" s="26" t="str">
        <f t="shared" si="2"/>
        <v/>
      </c>
      <c r="E97" s="24" t="str">
        <f>IF(ISERROR(INDEX(ENDOG_EQN!$F101:$BN101,0,MATCH(Input!$C$5,ENDOG_EQN!$F101:$BN101,0))),"",ENDOG_EQN!E101)</f>
        <v/>
      </c>
      <c r="F97" s="1">
        <f t="shared" si="3"/>
        <v>0</v>
      </c>
    </row>
    <row r="98" spans="2:6" ht="16.5" thickTop="1" thickBot="1" x14ac:dyDescent="0.3">
      <c r="B98" s="27"/>
      <c r="C98" s="1"/>
      <c r="D98" s="26" t="str">
        <f t="shared" si="2"/>
        <v/>
      </c>
      <c r="E98" s="24" t="str">
        <f>IF(ISERROR(INDEX(ENDOG_EQN!$F102:$BN102,0,MATCH(Input!$C$5,ENDOG_EQN!$F102:$BN102,0))),"",ENDOG_EQN!E102)</f>
        <v/>
      </c>
      <c r="F98" s="1">
        <f t="shared" si="3"/>
        <v>0</v>
      </c>
    </row>
    <row r="99" spans="2:6" ht="16.5" thickTop="1" thickBot="1" x14ac:dyDescent="0.3">
      <c r="B99" s="27"/>
      <c r="C99" s="1"/>
      <c r="D99" s="26" t="str">
        <f t="shared" si="2"/>
        <v/>
      </c>
      <c r="E99" s="24" t="str">
        <f>IF(ISERROR(INDEX(ENDOG_EQN!$F103:$BN103,0,MATCH(Input!$C$5,ENDOG_EQN!$F103:$BN103,0))),"",ENDOG_EQN!E103)</f>
        <v/>
      </c>
      <c r="F99" s="1">
        <f t="shared" si="3"/>
        <v>0</v>
      </c>
    </row>
    <row r="100" spans="2:6" ht="16.5" thickTop="1" thickBot="1" x14ac:dyDescent="0.3">
      <c r="B100" s="27"/>
      <c r="C100" s="1"/>
      <c r="D100" s="26" t="str">
        <f t="shared" si="2"/>
        <v/>
      </c>
      <c r="E100" s="24" t="str">
        <f>IF(ISERROR(INDEX(ENDOG_EQN!$F104:$BN104,0,MATCH(Input!$C$5,ENDOG_EQN!$F104:$BN104,0))),"",ENDOG_EQN!E104)</f>
        <v/>
      </c>
      <c r="F100" s="1">
        <f t="shared" si="3"/>
        <v>0</v>
      </c>
    </row>
    <row r="101" spans="2:6" ht="16.5" thickTop="1" thickBot="1" x14ac:dyDescent="0.3">
      <c r="B101" s="27"/>
      <c r="C101" s="1"/>
      <c r="D101" s="26" t="str">
        <f t="shared" si="2"/>
        <v/>
      </c>
      <c r="E101" s="24" t="str">
        <f>IF(ISERROR(INDEX(ENDOG_EQN!$F105:$BN105,0,MATCH(Input!$C$5,ENDOG_EQN!$F105:$BN105,0))),"",ENDOG_EQN!E105)</f>
        <v/>
      </c>
      <c r="F101" s="1">
        <f t="shared" si="3"/>
        <v>0</v>
      </c>
    </row>
    <row r="102" spans="2:6" ht="16.5" thickTop="1" thickBot="1" x14ac:dyDescent="0.3">
      <c r="B102" s="27"/>
      <c r="C102" s="1"/>
      <c r="D102" s="26" t="str">
        <f t="shared" si="2"/>
        <v/>
      </c>
      <c r="E102" s="24" t="str">
        <f>IF(ISERROR(INDEX(ENDOG_EQN!$F106:$BN106,0,MATCH(Input!$C$5,ENDOG_EQN!$F106:$BN106,0))),"",ENDOG_EQN!E106)</f>
        <v/>
      </c>
      <c r="F102" s="1">
        <f t="shared" si="3"/>
        <v>0</v>
      </c>
    </row>
    <row r="103" spans="2:6" ht="16.5" thickTop="1" thickBot="1" x14ac:dyDescent="0.3">
      <c r="B103" s="27"/>
      <c r="C103" s="1"/>
      <c r="D103" s="26" t="str">
        <f t="shared" si="2"/>
        <v/>
      </c>
      <c r="E103" s="24" t="str">
        <f>IF(ISERROR(INDEX(ENDOG_EQN!$F107:$BN107,0,MATCH(Input!$C$5,ENDOG_EQN!$F107:$BN107,0))),"",ENDOG_EQN!E107)</f>
        <v/>
      </c>
      <c r="F103" s="1">
        <f t="shared" si="3"/>
        <v>0</v>
      </c>
    </row>
    <row r="104" spans="2:6" ht="16.5" thickTop="1" thickBot="1" x14ac:dyDescent="0.3">
      <c r="B104" s="27"/>
      <c r="C104" s="1"/>
      <c r="D104" s="26" t="str">
        <f t="shared" si="2"/>
        <v/>
      </c>
      <c r="E104" s="24" t="str">
        <f>IF(ISERROR(INDEX(ENDOG_EQN!$F108:$BN108,0,MATCH(Input!$C$5,ENDOG_EQN!$F108:$BN108,0))),"",ENDOG_EQN!E108)</f>
        <v/>
      </c>
      <c r="F104" s="1">
        <f t="shared" si="3"/>
        <v>0</v>
      </c>
    </row>
    <row r="105" spans="2:6" ht="16.5" thickTop="1" thickBot="1" x14ac:dyDescent="0.3">
      <c r="B105" s="27"/>
      <c r="C105" s="1"/>
      <c r="D105" s="26" t="str">
        <f t="shared" si="2"/>
        <v/>
      </c>
      <c r="E105" s="24" t="str">
        <f>IF(ISERROR(INDEX(ENDOG_EQN!$F109:$BN109,0,MATCH(Input!$C$5,ENDOG_EQN!$F109:$BN109,0))),"",ENDOG_EQN!E109)</f>
        <v/>
      </c>
      <c r="F105" s="1">
        <f t="shared" si="3"/>
        <v>0</v>
      </c>
    </row>
    <row r="106" spans="2:6" ht="16.5" thickTop="1" thickBot="1" x14ac:dyDescent="0.3">
      <c r="B106" s="27"/>
      <c r="C106" s="1"/>
      <c r="D106" s="26" t="str">
        <f t="shared" si="2"/>
        <v/>
      </c>
      <c r="E106" s="24" t="str">
        <f>IF(ISERROR(INDEX(ENDOG_EQN!$F110:$BN110,0,MATCH(Input!$C$5,ENDOG_EQN!$F110:$BN110,0))),"",ENDOG_EQN!E110)</f>
        <v/>
      </c>
      <c r="F106" s="1">
        <f t="shared" si="3"/>
        <v>0</v>
      </c>
    </row>
    <row r="107" spans="2:6" ht="16.5" thickTop="1" thickBot="1" x14ac:dyDescent="0.3">
      <c r="B107" s="27"/>
      <c r="C107" s="1"/>
      <c r="D107" s="26" t="str">
        <f t="shared" si="2"/>
        <v/>
      </c>
      <c r="E107" s="24" t="str">
        <f>IF(ISERROR(INDEX(ENDOG_EQN!$F111:$BN111,0,MATCH(Input!$C$5,ENDOG_EQN!$F111:$BN111,0))),"",ENDOG_EQN!E111)</f>
        <v/>
      </c>
      <c r="F107" s="1">
        <f t="shared" si="3"/>
        <v>0</v>
      </c>
    </row>
    <row r="108" spans="2:6" ht="16.5" thickTop="1" thickBot="1" x14ac:dyDescent="0.3">
      <c r="B108" s="27"/>
      <c r="C108" s="1"/>
      <c r="D108" s="26" t="str">
        <f t="shared" si="2"/>
        <v/>
      </c>
      <c r="E108" s="24" t="str">
        <f>IF(ISERROR(INDEX(ENDOG_EQN!$F112:$BN112,0,MATCH(Input!$C$5,ENDOG_EQN!$F112:$BN112,0))),"",ENDOG_EQN!E112)</f>
        <v/>
      </c>
      <c r="F108" s="1">
        <f t="shared" si="3"/>
        <v>0</v>
      </c>
    </row>
    <row r="109" spans="2:6" ht="16.5" thickTop="1" thickBot="1" x14ac:dyDescent="0.3">
      <c r="B109" s="27"/>
      <c r="C109" s="1"/>
      <c r="D109" s="26" t="str">
        <f t="shared" si="2"/>
        <v/>
      </c>
      <c r="E109" s="24" t="str">
        <f>IF(ISERROR(INDEX(ENDOG_EQN!$F113:$BN113,0,MATCH(Input!$C$5,ENDOG_EQN!$F113:$BN113,0))),"",ENDOG_EQN!E113)</f>
        <v/>
      </c>
      <c r="F109" s="1">
        <f t="shared" si="3"/>
        <v>0</v>
      </c>
    </row>
    <row r="110" spans="2:6" ht="16.5" thickTop="1" thickBot="1" x14ac:dyDescent="0.3">
      <c r="B110" s="27"/>
      <c r="C110" s="1"/>
      <c r="D110" s="26" t="str">
        <f t="shared" si="2"/>
        <v/>
      </c>
      <c r="E110" s="24" t="str">
        <f>IF(ISERROR(INDEX(ENDOG_EQN!$F114:$BN114,0,MATCH(Input!$C$5,ENDOG_EQN!$F114:$BN114,0))),"",ENDOG_EQN!E114)</f>
        <v/>
      </c>
      <c r="F110" s="1">
        <f t="shared" si="3"/>
        <v>0</v>
      </c>
    </row>
    <row r="111" spans="2:6" ht="16.5" thickTop="1" thickBot="1" x14ac:dyDescent="0.3">
      <c r="B111" s="27"/>
      <c r="C111" s="1"/>
      <c r="D111" s="26" t="str">
        <f t="shared" si="2"/>
        <v/>
      </c>
      <c r="E111" s="24" t="str">
        <f>IF(ISERROR(INDEX(ENDOG_EQN!$F115:$BN115,0,MATCH(Input!$C$5,ENDOG_EQN!$F115:$BN115,0))),"",ENDOG_EQN!E115)</f>
        <v/>
      </c>
      <c r="F111" s="1">
        <f t="shared" si="3"/>
        <v>0</v>
      </c>
    </row>
    <row r="112" spans="2:6" ht="16.5" thickTop="1" thickBot="1" x14ac:dyDescent="0.3">
      <c r="B112" s="27"/>
      <c r="C112" s="1"/>
      <c r="D112" s="26" t="str">
        <f t="shared" si="2"/>
        <v/>
      </c>
      <c r="E112" s="24" t="str">
        <f>IF(ISERROR(INDEX(ENDOG_EQN!$F116:$BN116,0,MATCH(Input!$C$5,ENDOG_EQN!$F116:$BN116,0))),"",ENDOG_EQN!E116)</f>
        <v/>
      </c>
      <c r="F112" s="1">
        <f t="shared" si="3"/>
        <v>0</v>
      </c>
    </row>
    <row r="113" spans="2:6" ht="16.5" thickTop="1" thickBot="1" x14ac:dyDescent="0.3">
      <c r="B113" s="27"/>
      <c r="C113" s="1"/>
      <c r="D113" s="26" t="str">
        <f t="shared" si="2"/>
        <v/>
      </c>
      <c r="E113" s="24" t="str">
        <f>IF(ISERROR(INDEX(ENDOG_EQN!$F117:$BN117,0,MATCH(Input!$C$5,ENDOG_EQN!$F117:$BN117,0))),"",ENDOG_EQN!E117)</f>
        <v/>
      </c>
      <c r="F113" s="1">
        <f t="shared" si="3"/>
        <v>0</v>
      </c>
    </row>
    <row r="114" spans="2:6" ht="16.5" thickTop="1" thickBot="1" x14ac:dyDescent="0.3">
      <c r="B114" s="27"/>
      <c r="C114" s="1"/>
      <c r="D114" s="26" t="str">
        <f t="shared" si="2"/>
        <v/>
      </c>
      <c r="E114" s="24" t="str">
        <f>IF(ISERROR(INDEX(ENDOG_EQN!$F118:$BN118,0,MATCH(Input!$C$5,ENDOG_EQN!$F118:$BN118,0))),"",ENDOG_EQN!E118)</f>
        <v/>
      </c>
      <c r="F114" s="1">
        <f t="shared" si="3"/>
        <v>0</v>
      </c>
    </row>
    <row r="115" spans="2:6" ht="16.5" thickTop="1" thickBot="1" x14ac:dyDescent="0.3">
      <c r="B115" s="27"/>
      <c r="C115" s="1"/>
      <c r="D115" s="26" t="str">
        <f t="shared" si="2"/>
        <v/>
      </c>
      <c r="E115" s="24" t="str">
        <f>IF(ISERROR(INDEX(ENDOG_EQN!$F119:$BN119,0,MATCH(Input!$C$5,ENDOG_EQN!$F119:$BN119,0))),"",ENDOG_EQN!E119)</f>
        <v/>
      </c>
      <c r="F115" s="1">
        <f t="shared" si="3"/>
        <v>0</v>
      </c>
    </row>
    <row r="116" spans="2:6" ht="16.5" thickTop="1" thickBot="1" x14ac:dyDescent="0.3">
      <c r="B116" s="27"/>
      <c r="C116" s="1"/>
      <c r="D116" s="26" t="str">
        <f t="shared" si="2"/>
        <v/>
      </c>
      <c r="E116" s="24" t="str">
        <f>IF(ISERROR(INDEX(ENDOG_EQN!$F120:$BN120,0,MATCH(Input!$C$5,ENDOG_EQN!$F120:$BN120,0))),"",ENDOG_EQN!E120)</f>
        <v/>
      </c>
      <c r="F116" s="1">
        <f t="shared" si="3"/>
        <v>0</v>
      </c>
    </row>
    <row r="117" spans="2:6" ht="16.5" thickTop="1" thickBot="1" x14ac:dyDescent="0.3">
      <c r="B117" s="27"/>
      <c r="C117" s="1"/>
      <c r="D117" s="26" t="str">
        <f t="shared" si="2"/>
        <v/>
      </c>
      <c r="E117" s="24" t="str">
        <f>IF(ISERROR(INDEX(ENDOG_EQN!$F121:$BN121,0,MATCH(Input!$C$5,ENDOG_EQN!$F121:$BN121,0))),"",ENDOG_EQN!E121)</f>
        <v/>
      </c>
      <c r="F117" s="1">
        <f t="shared" si="3"/>
        <v>0</v>
      </c>
    </row>
    <row r="118" spans="2:6" ht="16.5" thickTop="1" thickBot="1" x14ac:dyDescent="0.3">
      <c r="B118" s="27"/>
      <c r="C118" s="1"/>
      <c r="D118" s="26" t="str">
        <f t="shared" si="2"/>
        <v/>
      </c>
      <c r="E118" s="24" t="str">
        <f>IF(ISERROR(INDEX(ENDOG_EQN!$F122:$BN122,0,MATCH(Input!$C$5,ENDOG_EQN!$F122:$BN122,0))),"",ENDOG_EQN!E122)</f>
        <v/>
      </c>
      <c r="F118" s="1">
        <f t="shared" si="3"/>
        <v>0</v>
      </c>
    </row>
    <row r="119" spans="2:6" ht="16.5" thickTop="1" thickBot="1" x14ac:dyDescent="0.3">
      <c r="B119" s="27"/>
      <c r="C119" s="1"/>
      <c r="D119" s="26" t="str">
        <f t="shared" si="2"/>
        <v/>
      </c>
      <c r="E119" s="24" t="str">
        <f>IF(ISERROR(INDEX(ENDOG_EQN!$F123:$BN123,0,MATCH(Input!$C$5,ENDOG_EQN!$F123:$BN123,0))),"",ENDOG_EQN!E123)</f>
        <v/>
      </c>
      <c r="F119" s="1">
        <f t="shared" si="3"/>
        <v>0</v>
      </c>
    </row>
    <row r="120" spans="2:6" ht="16.5" thickTop="1" thickBot="1" x14ac:dyDescent="0.3">
      <c r="B120" s="27"/>
      <c r="C120" s="1"/>
      <c r="D120" s="26" t="str">
        <f t="shared" si="2"/>
        <v/>
      </c>
      <c r="E120" s="24" t="str">
        <f>IF(ISERROR(INDEX(ENDOG_EQN!$F124:$BN124,0,MATCH(Input!$C$5,ENDOG_EQN!$F124:$BN124,0))),"",ENDOG_EQN!E124)</f>
        <v/>
      </c>
      <c r="F120" s="1">
        <f t="shared" si="3"/>
        <v>0</v>
      </c>
    </row>
    <row r="121" spans="2:6" ht="16.5" thickTop="1" thickBot="1" x14ac:dyDescent="0.3">
      <c r="B121" s="27"/>
      <c r="C121" s="1"/>
      <c r="D121" s="26" t="str">
        <f t="shared" si="2"/>
        <v/>
      </c>
      <c r="E121" s="24" t="str">
        <f>IF(ISERROR(INDEX(ENDOG_EQN!$F125:$BN125,0,MATCH(Input!$C$5,ENDOG_EQN!$F125:$BN125,0))),"",ENDOG_EQN!E125)</f>
        <v/>
      </c>
      <c r="F121" s="1">
        <f t="shared" si="3"/>
        <v>0</v>
      </c>
    </row>
    <row r="122" spans="2:6" ht="16.5" thickTop="1" thickBot="1" x14ac:dyDescent="0.3">
      <c r="B122" s="27"/>
      <c r="C122" s="1"/>
      <c r="D122" s="26" t="str">
        <f t="shared" si="2"/>
        <v/>
      </c>
      <c r="E122" s="24" t="str">
        <f>IF(ISERROR(INDEX(ENDOG_EQN!$F126:$BN126,0,MATCH(Input!$C$5,ENDOG_EQN!$F126:$BN126,0))),"",ENDOG_EQN!E126)</f>
        <v/>
      </c>
      <c r="F122" s="1">
        <f t="shared" si="3"/>
        <v>0</v>
      </c>
    </row>
    <row r="123" spans="2:6" ht="16.5" thickTop="1" thickBot="1" x14ac:dyDescent="0.3">
      <c r="B123" s="27"/>
      <c r="C123" s="1"/>
      <c r="D123" s="26" t="str">
        <f t="shared" si="2"/>
        <v/>
      </c>
      <c r="E123" s="24" t="str">
        <f>IF(ISERROR(INDEX(ENDOG_EQN!$F127:$BN127,0,MATCH(Input!$C$5,ENDOG_EQN!$F127:$BN127,0))),"",ENDOG_EQN!E127)</f>
        <v/>
      </c>
      <c r="F123" s="1">
        <f t="shared" si="3"/>
        <v>0</v>
      </c>
    </row>
    <row r="124" spans="2:6" ht="16.5" thickTop="1" thickBot="1" x14ac:dyDescent="0.3">
      <c r="B124" s="27"/>
      <c r="C124" s="1"/>
      <c r="D124" s="26" t="str">
        <f t="shared" si="2"/>
        <v/>
      </c>
      <c r="E124" s="24" t="str">
        <f>IF(ISERROR(INDEX(ENDOG_EQN!$F128:$BN128,0,MATCH(Input!$C$5,ENDOG_EQN!$F128:$BN128,0))),"",ENDOG_EQN!E128)</f>
        <v/>
      </c>
      <c r="F124" s="1">
        <f t="shared" si="3"/>
        <v>0</v>
      </c>
    </row>
    <row r="125" spans="2:6" ht="16.5" thickTop="1" thickBot="1" x14ac:dyDescent="0.3">
      <c r="B125" s="27"/>
      <c r="C125" s="1"/>
      <c r="D125" s="26" t="str">
        <f t="shared" si="2"/>
        <v/>
      </c>
      <c r="E125" s="24" t="str">
        <f>IF(ISERROR(INDEX(ENDOG_EQN!$F129:$BN129,0,MATCH(Input!$C$5,ENDOG_EQN!$F129:$BN129,0))),"",ENDOG_EQN!E129)</f>
        <v/>
      </c>
      <c r="F125" s="1">
        <f t="shared" si="3"/>
        <v>0</v>
      </c>
    </row>
    <row r="126" spans="2:6" ht="16.5" thickTop="1" thickBot="1" x14ac:dyDescent="0.3">
      <c r="B126" s="27"/>
      <c r="C126" s="1"/>
      <c r="D126" s="26" t="str">
        <f t="shared" si="2"/>
        <v/>
      </c>
      <c r="E126" s="24" t="str">
        <f>IF(ISERROR(INDEX(ENDOG_EQN!$F130:$BN130,0,MATCH(Input!$C$5,ENDOG_EQN!$F130:$BN130,0))),"",ENDOG_EQN!E130)</f>
        <v/>
      </c>
      <c r="F126" s="1">
        <f t="shared" si="3"/>
        <v>0</v>
      </c>
    </row>
    <row r="127" spans="2:6" ht="16.5" thickTop="1" thickBot="1" x14ac:dyDescent="0.3">
      <c r="B127" s="27"/>
      <c r="C127" s="1"/>
      <c r="D127" s="26" t="str">
        <f t="shared" si="2"/>
        <v/>
      </c>
      <c r="E127" s="24" t="str">
        <f>IF(ISERROR(INDEX(ENDOG_EQN!$F131:$BN131,0,MATCH(Input!$C$5,ENDOG_EQN!$F131:$BN131,0))),"",ENDOG_EQN!E131)</f>
        <v/>
      </c>
      <c r="F127" s="1">
        <f t="shared" si="3"/>
        <v>0</v>
      </c>
    </row>
    <row r="128" spans="2:6" ht="16.5" thickTop="1" thickBot="1" x14ac:dyDescent="0.3">
      <c r="B128" s="27"/>
      <c r="C128" s="1"/>
      <c r="D128" s="26" t="str">
        <f t="shared" si="2"/>
        <v/>
      </c>
      <c r="E128" s="24" t="str">
        <f>IF(ISERROR(INDEX(ENDOG_EQN!$F132:$BN132,0,MATCH(Input!$C$5,ENDOG_EQN!$F132:$BN132,0))),"",ENDOG_EQN!E132)</f>
        <v/>
      </c>
      <c r="F128" s="1">
        <f t="shared" si="3"/>
        <v>0</v>
      </c>
    </row>
    <row r="129" spans="2:6" ht="16.5" thickTop="1" thickBot="1" x14ac:dyDescent="0.3">
      <c r="B129" s="27"/>
      <c r="C129" s="1"/>
      <c r="D129" s="26" t="str">
        <f t="shared" ref="D129:D192" si="4">IF(COUNTIF($E$1:$E$400, "&lt;="&amp;LEFT(E129,8))=0,"",COUNTIF($E$1:$E$400, "&lt;="&amp;LEFT(E129,8))-COUNTIF($E$1:$E$400, "")+1)</f>
        <v/>
      </c>
      <c r="E129" s="24" t="str">
        <f>IF(ISERROR(INDEX(ENDOG_EQN!$F133:$BN133,0,MATCH(Input!$C$5,ENDOG_EQN!$F133:$BN133,0))),"",ENDOG_EQN!E133)</f>
        <v/>
      </c>
      <c r="F129" s="1">
        <f t="shared" si="3"/>
        <v>0</v>
      </c>
    </row>
    <row r="130" spans="2:6" ht="16.5" thickTop="1" thickBot="1" x14ac:dyDescent="0.3">
      <c r="B130" s="27"/>
      <c r="C130" s="1"/>
      <c r="D130" s="26" t="str">
        <f t="shared" si="4"/>
        <v/>
      </c>
      <c r="E130" s="24" t="str">
        <f>IF(ISERROR(INDEX(ENDOG_EQN!$F134:$BN134,0,MATCH(Input!$C$5,ENDOG_EQN!$F134:$BN134,0))),"",ENDOG_EQN!E134)</f>
        <v/>
      </c>
      <c r="F130" s="1">
        <f t="shared" ref="F130:F193" si="5">SUMIF($E$1:$E$400, "=0")</f>
        <v>0</v>
      </c>
    </row>
    <row r="131" spans="2:6" ht="16.5" thickTop="1" thickBot="1" x14ac:dyDescent="0.3">
      <c r="B131" s="27"/>
      <c r="C131" s="1"/>
      <c r="D131" s="26" t="str">
        <f t="shared" si="4"/>
        <v/>
      </c>
      <c r="E131" s="24" t="str">
        <f>IF(ISERROR(INDEX(ENDOG_EQN!$F135:$BN135,0,MATCH(Input!$C$5,ENDOG_EQN!$F135:$BN135,0))),"",ENDOG_EQN!E135)</f>
        <v/>
      </c>
      <c r="F131" s="1">
        <f t="shared" si="5"/>
        <v>0</v>
      </c>
    </row>
    <row r="132" spans="2:6" ht="16.5" thickTop="1" thickBot="1" x14ac:dyDescent="0.3">
      <c r="B132" s="27"/>
      <c r="C132" s="1"/>
      <c r="D132" s="26" t="str">
        <f t="shared" si="4"/>
        <v/>
      </c>
      <c r="E132" s="24" t="str">
        <f>IF(ISERROR(INDEX(ENDOG_EQN!$F136:$BN136,0,MATCH(Input!$C$5,ENDOG_EQN!$F136:$BN136,0))),"",ENDOG_EQN!E136)</f>
        <v/>
      </c>
      <c r="F132" s="1">
        <f t="shared" si="5"/>
        <v>0</v>
      </c>
    </row>
    <row r="133" spans="2:6" ht="16.5" thickTop="1" thickBot="1" x14ac:dyDescent="0.3">
      <c r="B133" s="27"/>
      <c r="C133" s="1"/>
      <c r="D133" s="26" t="str">
        <f t="shared" si="4"/>
        <v/>
      </c>
      <c r="E133" s="24" t="str">
        <f>IF(ISERROR(INDEX(ENDOG_EQN!$F137:$BN137,0,MATCH(Input!$C$5,ENDOG_EQN!$F137:$BN137,0))),"",ENDOG_EQN!E137)</f>
        <v/>
      </c>
      <c r="F133" s="1">
        <f t="shared" si="5"/>
        <v>0</v>
      </c>
    </row>
    <row r="134" spans="2:6" ht="16.5" thickTop="1" thickBot="1" x14ac:dyDescent="0.3">
      <c r="B134" s="27"/>
      <c r="C134" s="1"/>
      <c r="D134" s="26" t="str">
        <f t="shared" si="4"/>
        <v/>
      </c>
      <c r="E134" s="24" t="str">
        <f>IF(ISERROR(INDEX(ENDOG_EQN!$F138:$BN138,0,MATCH(Input!$C$5,ENDOG_EQN!$F138:$BN138,0))),"",ENDOG_EQN!E138)</f>
        <v/>
      </c>
      <c r="F134" s="1">
        <f t="shared" si="5"/>
        <v>0</v>
      </c>
    </row>
    <row r="135" spans="2:6" ht="16.5" thickTop="1" thickBot="1" x14ac:dyDescent="0.3">
      <c r="B135" s="27"/>
      <c r="C135" s="1"/>
      <c r="D135" s="26" t="str">
        <f t="shared" si="4"/>
        <v/>
      </c>
      <c r="E135" s="24" t="str">
        <f>IF(ISERROR(INDEX(ENDOG_EQN!$F139:$BN139,0,MATCH(Input!$C$5,ENDOG_EQN!$F139:$BN139,0))),"",ENDOG_EQN!E139)</f>
        <v/>
      </c>
      <c r="F135" s="1">
        <f t="shared" si="5"/>
        <v>0</v>
      </c>
    </row>
    <row r="136" spans="2:6" ht="16.5" thickTop="1" thickBot="1" x14ac:dyDescent="0.3">
      <c r="B136" s="27"/>
      <c r="C136" s="1"/>
      <c r="D136" s="26" t="str">
        <f t="shared" si="4"/>
        <v/>
      </c>
      <c r="E136" s="24" t="str">
        <f>IF(ISERROR(INDEX(ENDOG_EQN!$F140:$BN140,0,MATCH(Input!$C$5,ENDOG_EQN!$F140:$BN140,0))),"",ENDOG_EQN!E140)</f>
        <v/>
      </c>
      <c r="F136" s="1">
        <f t="shared" si="5"/>
        <v>0</v>
      </c>
    </row>
    <row r="137" spans="2:6" ht="16.5" thickTop="1" thickBot="1" x14ac:dyDescent="0.3">
      <c r="B137" s="27"/>
      <c r="C137" s="1"/>
      <c r="D137" s="26">
        <f t="shared" si="4"/>
        <v>1</v>
      </c>
      <c r="E137" s="24" t="str">
        <f>IF(ISERROR(INDEX(ENDOG_EQN!$F141:$BN141,0,MATCH(Input!$C$5,ENDOG_EQN!$F141:$BN141,0))),"",ENDOG_EQN!E141)</f>
        <v>AA0SGR=(WL(-1)*SNLC(-1)*LOG(ALC/ALC(-1))+WL(-1)*SNLE(-1)*LOG(ALE/ALE(-1))+WL(-1)*SNLI(-1)*LOG(ALI/ALI(-1))+WL(-1)*SNLL(-1)*LOG(ALL/ALL(-1))+WFC(-1)*SNFC(-1)*LOG(AFC/AFC(-1))+WFE(-1)*SNFE(-1)*LOG(AFE/AFE(-1))+WFI(-1)*SNFI(-1)*LOG(AFI/AFI(-1))+WFL(-1)*SNFL(-1)*LOG(AFL/AFL(-1)))/(WL(-1)*SNLC(-1)+WL(-1)*SNLE(-1)+WL(-1)*SNLI(-1)+WL(-1)*SNLL(-1)+WFC(-1)*SNFC(-1)+WFE(-1)*SNFE(-1)+WFI(-1)*SNFI(-1)+WFL(-1)*SNFL(-1))</v>
      </c>
      <c r="F137" s="1">
        <f t="shared" si="5"/>
        <v>0</v>
      </c>
    </row>
    <row r="138" spans="2:6" ht="16.5" thickTop="1" thickBot="1" x14ac:dyDescent="0.3">
      <c r="B138" s="27"/>
      <c r="C138" s="1"/>
      <c r="D138" s="26">
        <f t="shared" si="4"/>
        <v>2</v>
      </c>
      <c r="E138" s="24" t="str">
        <f>IF(ISERROR(INDEX(ENDOG_EQN!$F142:$BN142,0,MATCH(Input!$C$5,ENDOG_EQN!$F142:$BN142,0))),"",ENDOG_EQN!E142)</f>
        <v>AA0SLGR=(SNLC(-1)*LOG(ALC/ALC(-1))+SNLE(-1)*LOG(ALE/ALE(-1))+SNLI(-1)*LOG(ALI/ALI(-1))+SNLL(-1)*LOG(ALL/ALL(-1)))/NL(-1)</v>
      </c>
      <c r="F138" s="1">
        <f t="shared" si="5"/>
        <v>0</v>
      </c>
    </row>
    <row r="139" spans="2:6" ht="16.5" thickTop="1" thickBot="1" x14ac:dyDescent="0.3">
      <c r="B139" s="27"/>
      <c r="C139" s="1"/>
      <c r="D139" s="26" t="str">
        <f t="shared" si="4"/>
        <v/>
      </c>
      <c r="E139" s="24" t="str">
        <f>IF(ISERROR(INDEX(ENDOG_EQN!$F143:$BN143,0,MATCH(Input!$C$5,ENDOG_EQN!$F143:$BN143,0))),"",ENDOG_EQN!E143)</f>
        <v/>
      </c>
      <c r="F139" s="1">
        <f t="shared" si="5"/>
        <v>0</v>
      </c>
    </row>
    <row r="140" spans="2:6" ht="16.5" thickTop="1" thickBot="1" x14ac:dyDescent="0.3">
      <c r="B140" s="27"/>
      <c r="C140" s="1"/>
      <c r="D140" s="26" t="str">
        <f t="shared" si="4"/>
        <v/>
      </c>
      <c r="E140" s="24" t="str">
        <f>IF(ISERROR(INDEX(ENDOG_EQN!$F144:$BN144,0,MATCH(Input!$C$5,ENDOG_EQN!$F144:$BN144,0))),"",ENDOG_EQN!E144)</f>
        <v/>
      </c>
      <c r="F140" s="1">
        <f t="shared" si="5"/>
        <v>0</v>
      </c>
    </row>
    <row r="141" spans="2:6" ht="16.5" thickTop="1" thickBot="1" x14ac:dyDescent="0.3">
      <c r="B141" s="27"/>
      <c r="C141" s="1"/>
      <c r="D141" s="26" t="str">
        <f t="shared" si="4"/>
        <v/>
      </c>
      <c r="E141" s="24" t="str">
        <f>IF(ISERROR(INDEX(ENDOG_EQN!$F145:$BN145,0,MATCH(Input!$C$5,ENDOG_EQN!$F145:$BN145,0))),"",ENDOG_EQN!E145)</f>
        <v/>
      </c>
      <c r="F141" s="1">
        <f t="shared" si="5"/>
        <v>0</v>
      </c>
    </row>
    <row r="142" spans="2:6" ht="16.5" thickTop="1" thickBot="1" x14ac:dyDescent="0.3">
      <c r="B142" s="27"/>
      <c r="C142" s="1"/>
      <c r="D142" s="26" t="str">
        <f t="shared" si="4"/>
        <v/>
      </c>
      <c r="E142" s="24" t="str">
        <f>IF(ISERROR(INDEX(ENDOG_EQN!$F146:$BN146,0,MATCH(Input!$C$5,ENDOG_EQN!$F146:$BN146,0))),"",ENDOG_EQN!E146)</f>
        <v/>
      </c>
      <c r="F142" s="1">
        <f t="shared" si="5"/>
        <v>0</v>
      </c>
    </row>
    <row r="143" spans="2:6" ht="16.5" thickTop="1" thickBot="1" x14ac:dyDescent="0.3">
      <c r="B143" s="27"/>
      <c r="C143" s="1"/>
      <c r="D143" s="26" t="str">
        <f t="shared" si="4"/>
        <v/>
      </c>
      <c r="E143" s="24" t="str">
        <f>IF(ISERROR(INDEX(ENDOG_EQN!$F147:$BN147,0,MATCH(Input!$C$5,ENDOG_EQN!$F147:$BN147,0))),"",ENDOG_EQN!E147)</f>
        <v/>
      </c>
      <c r="F143" s="1">
        <f t="shared" si="5"/>
        <v>0</v>
      </c>
    </row>
    <row r="144" spans="2:6" ht="16.5" thickTop="1" thickBot="1" x14ac:dyDescent="0.3">
      <c r="B144" s="27"/>
      <c r="C144" s="1"/>
      <c r="D144" s="26" t="str">
        <f t="shared" si="4"/>
        <v/>
      </c>
      <c r="E144" s="24" t="str">
        <f>IF(ISERROR(INDEX(ENDOG_EQN!$F148:$BN148,0,MATCH(Input!$C$5,ENDOG_EQN!$F148:$BN148,0))),"",ENDOG_EQN!E148)</f>
        <v/>
      </c>
      <c r="F144" s="1">
        <f t="shared" si="5"/>
        <v>0</v>
      </c>
    </row>
    <row r="145" spans="2:6" ht="16.5" thickTop="1" thickBot="1" x14ac:dyDescent="0.3">
      <c r="B145" s="27"/>
      <c r="C145" s="1"/>
      <c r="D145" s="26" t="str">
        <f t="shared" si="4"/>
        <v/>
      </c>
      <c r="E145" s="24" t="str">
        <f>IF(ISERROR(INDEX(ENDOG_EQN!$F149:$BN149,0,MATCH(Input!$C$5,ENDOG_EQN!$F149:$BN149,0))),"",ENDOG_EQN!E149)</f>
        <v/>
      </c>
      <c r="F145" s="1">
        <f t="shared" si="5"/>
        <v>0</v>
      </c>
    </row>
    <row r="146" spans="2:6" ht="16.5" thickTop="1" thickBot="1" x14ac:dyDescent="0.3">
      <c r="B146" s="27"/>
      <c r="C146" s="1"/>
      <c r="D146" s="26" t="str">
        <f t="shared" si="4"/>
        <v/>
      </c>
      <c r="E146" s="24" t="str">
        <f>IF(ISERROR(INDEX(ENDOG_EQN!$F150:$BN150,0,MATCH(Input!$C$5,ENDOG_EQN!$F150:$BN150,0))),"",ENDOG_EQN!E150)</f>
        <v/>
      </c>
      <c r="F146" s="1">
        <f t="shared" si="5"/>
        <v>0</v>
      </c>
    </row>
    <row r="147" spans="2:6" ht="16.5" thickTop="1" thickBot="1" x14ac:dyDescent="0.3">
      <c r="B147" s="27"/>
      <c r="C147" s="1"/>
      <c r="D147" s="26" t="str">
        <f t="shared" si="4"/>
        <v/>
      </c>
      <c r="E147" s="24" t="str">
        <f>IF(ISERROR(INDEX(ENDOG_EQN!$F151:$BN151,0,MATCH(Input!$C$5,ENDOG_EQN!$F151:$BN151,0))),"",ENDOG_EQN!E151)</f>
        <v/>
      </c>
      <c r="F147" s="1">
        <f t="shared" si="5"/>
        <v>0</v>
      </c>
    </row>
    <row r="148" spans="2:6" ht="16.5" thickTop="1" thickBot="1" x14ac:dyDescent="0.3">
      <c r="B148" s="27"/>
      <c r="C148" s="1"/>
      <c r="D148" s="26" t="str">
        <f t="shared" si="4"/>
        <v/>
      </c>
      <c r="E148" s="24" t="str">
        <f>IF(ISERROR(INDEX(ENDOG_EQN!$F152:$BN152,0,MATCH(Input!$C$5,ENDOG_EQN!$F152:$BN152,0))),"",ENDOG_EQN!E152)</f>
        <v/>
      </c>
      <c r="F148" s="1">
        <f t="shared" si="5"/>
        <v>0</v>
      </c>
    </row>
    <row r="149" spans="2:6" ht="16.5" thickTop="1" thickBot="1" x14ac:dyDescent="0.3">
      <c r="B149" s="27"/>
      <c r="C149" s="1"/>
      <c r="D149" s="26" t="str">
        <f t="shared" si="4"/>
        <v/>
      </c>
      <c r="E149" s="24" t="str">
        <f>IF(ISERROR(INDEX(ENDOG_EQN!$F153:$BN153,0,MATCH(Input!$C$5,ENDOG_EQN!$F153:$BN153,0))),"",ENDOG_EQN!E153)</f>
        <v/>
      </c>
      <c r="F149" s="1">
        <f t="shared" si="5"/>
        <v>0</v>
      </c>
    </row>
    <row r="150" spans="2:6" ht="16.5" thickTop="1" thickBot="1" x14ac:dyDescent="0.3">
      <c r="B150" s="27"/>
      <c r="C150" s="1"/>
      <c r="D150" s="26" t="str">
        <f t="shared" si="4"/>
        <v/>
      </c>
      <c r="E150" s="24" t="str">
        <f>IF(ISERROR(INDEX(ENDOG_EQN!$F154:$BN154,0,MATCH(Input!$C$5,ENDOG_EQN!$F154:$BN154,0))),"",ENDOG_EQN!E154)</f>
        <v/>
      </c>
      <c r="F150" s="1">
        <f t="shared" si="5"/>
        <v>0</v>
      </c>
    </row>
    <row r="151" spans="2:6" ht="16.5" thickTop="1" thickBot="1" x14ac:dyDescent="0.3">
      <c r="B151" s="27"/>
      <c r="C151" s="1"/>
      <c r="D151" s="26" t="str">
        <f t="shared" si="4"/>
        <v/>
      </c>
      <c r="E151" s="24" t="str">
        <f>IF(ISERROR(INDEX(ENDOG_EQN!$F155:$BN155,0,MATCH(Input!$C$5,ENDOG_EQN!$F155:$BN155,0))),"",ENDOG_EQN!E155)</f>
        <v/>
      </c>
      <c r="F151" s="1">
        <f t="shared" si="5"/>
        <v>0</v>
      </c>
    </row>
    <row r="152" spans="2:6" ht="16.5" thickTop="1" thickBot="1" x14ac:dyDescent="0.3">
      <c r="B152" s="27"/>
      <c r="C152" s="1"/>
      <c r="D152" s="26" t="str">
        <f t="shared" si="4"/>
        <v/>
      </c>
      <c r="E152" s="24" t="str">
        <f>IF(ISERROR(INDEX(ENDOG_EQN!$F156:$BN156,0,MATCH(Input!$C$5,ENDOG_EQN!$F156:$BN156,0))),"",ENDOG_EQN!E156)</f>
        <v/>
      </c>
      <c r="F152" s="1">
        <f t="shared" si="5"/>
        <v>0</v>
      </c>
    </row>
    <row r="153" spans="2:6" ht="16.5" thickTop="1" thickBot="1" x14ac:dyDescent="0.3">
      <c r="B153" s="27"/>
      <c r="C153" s="1"/>
      <c r="D153" s="26" t="str">
        <f t="shared" si="4"/>
        <v/>
      </c>
      <c r="E153" s="24" t="str">
        <f>IF(ISERROR(INDEX(ENDOG_EQN!$F157:$BN157,0,MATCH(Input!$C$5,ENDOG_EQN!$F157:$BN157,0))),"",ENDOG_EQN!E157)</f>
        <v/>
      </c>
      <c r="F153" s="1">
        <f t="shared" si="5"/>
        <v>0</v>
      </c>
    </row>
    <row r="154" spans="2:6" ht="16.5" thickTop="1" thickBot="1" x14ac:dyDescent="0.3">
      <c r="B154" s="27"/>
      <c r="C154" s="1"/>
      <c r="D154" s="26" t="str">
        <f t="shared" si="4"/>
        <v/>
      </c>
      <c r="E154" s="24" t="str">
        <f>IF(ISERROR(INDEX(ENDOG_EQN!$F158:$BN158,0,MATCH(Input!$C$5,ENDOG_EQN!$F158:$BN158,0))),"",ENDOG_EQN!E158)</f>
        <v/>
      </c>
      <c r="F154" s="1">
        <f t="shared" si="5"/>
        <v>0</v>
      </c>
    </row>
    <row r="155" spans="2:6" ht="16.5" thickTop="1" thickBot="1" x14ac:dyDescent="0.3">
      <c r="B155" s="27"/>
      <c r="C155" s="1"/>
      <c r="D155" s="26" t="str">
        <f t="shared" si="4"/>
        <v/>
      </c>
      <c r="E155" s="24" t="str">
        <f>IF(ISERROR(INDEX(ENDOG_EQN!$F159:$BN159,0,MATCH(Input!$C$5,ENDOG_EQN!$F159:$BN159,0))),"",ENDOG_EQN!E159)</f>
        <v/>
      </c>
      <c r="F155" s="1">
        <f t="shared" si="5"/>
        <v>0</v>
      </c>
    </row>
    <row r="156" spans="2:6" ht="16.5" thickTop="1" thickBot="1" x14ac:dyDescent="0.3">
      <c r="B156" s="27"/>
      <c r="C156" s="1"/>
      <c r="D156" s="26" t="str">
        <f t="shared" si="4"/>
        <v/>
      </c>
      <c r="E156" s="24" t="str">
        <f>IF(ISERROR(INDEX(ENDOG_EQN!$F160:$BN160,0,MATCH(Input!$C$5,ENDOG_EQN!$F160:$BN160,0))),"",ENDOG_EQN!E160)</f>
        <v/>
      </c>
      <c r="F156" s="1">
        <f t="shared" si="5"/>
        <v>0</v>
      </c>
    </row>
    <row r="157" spans="2:6" ht="16.5" thickTop="1" thickBot="1" x14ac:dyDescent="0.3">
      <c r="B157" s="27"/>
      <c r="C157" s="1"/>
      <c r="D157" s="26" t="str">
        <f t="shared" si="4"/>
        <v/>
      </c>
      <c r="E157" s="24" t="str">
        <f>IF(ISERROR(INDEX(ENDOG_EQN!$F161:$BN161,0,MATCH(Input!$C$5,ENDOG_EQN!$F161:$BN161,0))),"",ENDOG_EQN!E161)</f>
        <v/>
      </c>
      <c r="F157" s="1">
        <f t="shared" si="5"/>
        <v>0</v>
      </c>
    </row>
    <row r="158" spans="2:6" ht="16.5" thickTop="1" thickBot="1" x14ac:dyDescent="0.3">
      <c r="B158" s="27"/>
      <c r="C158" s="1"/>
      <c r="D158" s="26" t="str">
        <f t="shared" si="4"/>
        <v/>
      </c>
      <c r="E158" s="24" t="str">
        <f>IF(ISERROR(INDEX(ENDOG_EQN!$F162:$BN162,0,MATCH(Input!$C$5,ENDOG_EQN!$F162:$BN162,0))),"",ENDOG_EQN!E162)</f>
        <v/>
      </c>
      <c r="F158" s="1">
        <f t="shared" si="5"/>
        <v>0</v>
      </c>
    </row>
    <row r="159" spans="2:6" ht="16.5" thickTop="1" thickBot="1" x14ac:dyDescent="0.3">
      <c r="B159" s="27"/>
      <c r="C159" s="1"/>
      <c r="D159" s="26" t="str">
        <f t="shared" si="4"/>
        <v/>
      </c>
      <c r="E159" s="24" t="str">
        <f>IF(ISERROR(INDEX(ENDOG_EQN!$F163:$BN163,0,MATCH(Input!$C$5,ENDOG_EQN!$F163:$BN163,0))),"",ENDOG_EQN!E163)</f>
        <v/>
      </c>
      <c r="F159" s="1">
        <f t="shared" si="5"/>
        <v>0</v>
      </c>
    </row>
    <row r="160" spans="2:6" ht="16.5" thickTop="1" thickBot="1" x14ac:dyDescent="0.3">
      <c r="B160" s="27"/>
      <c r="C160" s="1"/>
      <c r="D160" s="26" t="str">
        <f t="shared" si="4"/>
        <v/>
      </c>
      <c r="E160" s="24" t="str">
        <f>IF(ISERROR(INDEX(ENDOG_EQN!$F164:$BN164,0,MATCH(Input!$C$5,ENDOG_EQN!$F164:$BN164,0))),"",ENDOG_EQN!E164)</f>
        <v/>
      </c>
      <c r="F160" s="1">
        <f t="shared" si="5"/>
        <v>0</v>
      </c>
    </row>
    <row r="161" spans="2:6" ht="16.5" thickTop="1" thickBot="1" x14ac:dyDescent="0.3">
      <c r="B161" s="27"/>
      <c r="C161" s="1"/>
      <c r="D161" s="26" t="str">
        <f t="shared" si="4"/>
        <v/>
      </c>
      <c r="E161" s="24" t="str">
        <f>IF(ISERROR(INDEX(ENDOG_EQN!$F165:$BN165,0,MATCH(Input!$C$5,ENDOG_EQN!$F165:$BN165,0))),"",ENDOG_EQN!E165)</f>
        <v/>
      </c>
      <c r="F161" s="1">
        <f t="shared" si="5"/>
        <v>0</v>
      </c>
    </row>
    <row r="162" spans="2:6" ht="16.5" thickTop="1" thickBot="1" x14ac:dyDescent="0.3">
      <c r="B162" s="27"/>
      <c r="C162" s="1"/>
      <c r="D162" s="26" t="str">
        <f t="shared" si="4"/>
        <v/>
      </c>
      <c r="E162" s="24" t="str">
        <f>IF(ISERROR(INDEX(ENDOG_EQN!$F166:$BN166,0,MATCH(Input!$C$5,ENDOG_EQN!$F166:$BN166,0))),"",ENDOG_EQN!E166)</f>
        <v/>
      </c>
      <c r="F162" s="1">
        <f t="shared" si="5"/>
        <v>0</v>
      </c>
    </row>
    <row r="163" spans="2:6" ht="16.5" thickTop="1" thickBot="1" x14ac:dyDescent="0.3">
      <c r="B163" s="27"/>
      <c r="C163" s="1"/>
      <c r="D163" s="26" t="str">
        <f t="shared" si="4"/>
        <v/>
      </c>
      <c r="E163" s="24" t="str">
        <f>IF(ISERROR(INDEX(ENDOG_EQN!$F167:$BN167,0,MATCH(Input!$C$5,ENDOG_EQN!$F167:$BN167,0))),"",ENDOG_EQN!E167)</f>
        <v/>
      </c>
      <c r="F163" s="1">
        <f t="shared" si="5"/>
        <v>0</v>
      </c>
    </row>
    <row r="164" spans="2:6" ht="16.5" thickTop="1" thickBot="1" x14ac:dyDescent="0.3">
      <c r="B164" s="27"/>
      <c r="C164" s="1"/>
      <c r="D164" s="26" t="str">
        <f t="shared" si="4"/>
        <v/>
      </c>
      <c r="E164" s="24" t="str">
        <f>IF(ISERROR(INDEX(ENDOG_EQN!$F168:$BN168,0,MATCH(Input!$C$5,ENDOG_EQN!$F168:$BN168,0))),"",ENDOG_EQN!E168)</f>
        <v/>
      </c>
      <c r="F164" s="1">
        <f t="shared" si="5"/>
        <v>0</v>
      </c>
    </row>
    <row r="165" spans="2:6" ht="16.5" thickTop="1" thickBot="1" x14ac:dyDescent="0.3">
      <c r="B165" s="27"/>
      <c r="C165" s="1"/>
      <c r="D165" s="26" t="str">
        <f t="shared" si="4"/>
        <v/>
      </c>
      <c r="E165" s="24" t="str">
        <f>IF(ISERROR(INDEX(ENDOG_EQN!$F169:$BN169,0,MATCH(Input!$C$5,ENDOG_EQN!$F169:$BN169,0))),"",ENDOG_EQN!E169)</f>
        <v/>
      </c>
      <c r="F165" s="1">
        <f t="shared" si="5"/>
        <v>0</v>
      </c>
    </row>
    <row r="166" spans="2:6" ht="16.5" thickTop="1" thickBot="1" x14ac:dyDescent="0.3">
      <c r="B166" s="27"/>
      <c r="C166" s="1"/>
      <c r="D166" s="26" t="str">
        <f t="shared" si="4"/>
        <v/>
      </c>
      <c r="E166" s="24" t="str">
        <f>IF(ISERROR(INDEX(ENDOG_EQN!$F170:$BN170,0,MATCH(Input!$C$5,ENDOG_EQN!$F170:$BN170,0))),"",ENDOG_EQN!E170)</f>
        <v/>
      </c>
      <c r="F166" s="1">
        <f t="shared" si="5"/>
        <v>0</v>
      </c>
    </row>
    <row r="167" spans="2:6" ht="16.5" thickTop="1" thickBot="1" x14ac:dyDescent="0.3">
      <c r="B167" s="27"/>
      <c r="C167" s="1"/>
      <c r="D167" s="26" t="str">
        <f t="shared" si="4"/>
        <v/>
      </c>
      <c r="E167" s="24" t="str">
        <f>IF(ISERROR(INDEX(ENDOG_EQN!$F171:$BN171,0,MATCH(Input!$C$5,ENDOG_EQN!$F171:$BN171,0))),"",ENDOG_EQN!E171)</f>
        <v/>
      </c>
      <c r="F167" s="1">
        <f t="shared" si="5"/>
        <v>0</v>
      </c>
    </row>
    <row r="168" spans="2:6" ht="16.5" thickTop="1" thickBot="1" x14ac:dyDescent="0.3">
      <c r="B168" s="27"/>
      <c r="C168" s="1"/>
      <c r="D168" s="26" t="str">
        <f t="shared" si="4"/>
        <v/>
      </c>
      <c r="E168" s="24" t="str">
        <f>IF(ISERROR(INDEX(ENDOG_EQN!$F172:$BN172,0,MATCH(Input!$C$5,ENDOG_EQN!$F172:$BN172,0))),"",ENDOG_EQN!E172)</f>
        <v/>
      </c>
      <c r="F168" s="1">
        <f t="shared" si="5"/>
        <v>0</v>
      </c>
    </row>
    <row r="169" spans="2:6" ht="16.5" thickTop="1" thickBot="1" x14ac:dyDescent="0.3">
      <c r="B169" s="27"/>
      <c r="C169" s="1"/>
      <c r="D169" s="26" t="str">
        <f t="shared" si="4"/>
        <v/>
      </c>
      <c r="E169" s="24" t="str">
        <f>IF(ISERROR(INDEX(ENDOG_EQN!$F173:$BN173,0,MATCH(Input!$C$5,ENDOG_EQN!$F173:$BN173,0))),"",ENDOG_EQN!E173)</f>
        <v/>
      </c>
      <c r="F169" s="1">
        <f t="shared" si="5"/>
        <v>0</v>
      </c>
    </row>
    <row r="170" spans="2:6" ht="16.5" thickTop="1" thickBot="1" x14ac:dyDescent="0.3">
      <c r="B170" s="27"/>
      <c r="C170" s="1"/>
      <c r="D170" s="26" t="str">
        <f t="shared" si="4"/>
        <v/>
      </c>
      <c r="E170" s="24" t="str">
        <f>IF(ISERROR(INDEX(ENDOG_EQN!$F174:$BN174,0,MATCH(Input!$C$5,ENDOG_EQN!$F174:$BN174,0))),"",ENDOG_EQN!E174)</f>
        <v/>
      </c>
      <c r="F170" s="1">
        <f t="shared" si="5"/>
        <v>0</v>
      </c>
    </row>
    <row r="171" spans="2:6" ht="16.5" thickTop="1" thickBot="1" x14ac:dyDescent="0.3">
      <c r="B171" s="27"/>
      <c r="C171" s="1"/>
      <c r="D171" s="26" t="str">
        <f t="shared" si="4"/>
        <v/>
      </c>
      <c r="E171" s="24" t="str">
        <f>IF(ISERROR(INDEX(ENDOG_EQN!$F175:$BN175,0,MATCH(Input!$C$5,ENDOG_EQN!$F175:$BN175,0))),"",ENDOG_EQN!E175)</f>
        <v/>
      </c>
      <c r="F171" s="1">
        <f t="shared" si="5"/>
        <v>0</v>
      </c>
    </row>
    <row r="172" spans="2:6" ht="16.5" thickTop="1" thickBot="1" x14ac:dyDescent="0.3">
      <c r="B172" s="27"/>
      <c r="C172" s="1"/>
      <c r="D172" s="26" t="str">
        <f t="shared" si="4"/>
        <v/>
      </c>
      <c r="E172" s="24" t="str">
        <f>IF(ISERROR(INDEX(ENDOG_EQN!$F176:$BN176,0,MATCH(Input!$C$5,ENDOG_EQN!$F176:$BN176,0))),"",ENDOG_EQN!E176)</f>
        <v/>
      </c>
      <c r="F172" s="1">
        <f t="shared" si="5"/>
        <v>0</v>
      </c>
    </row>
    <row r="173" spans="2:6" ht="16.5" thickTop="1" thickBot="1" x14ac:dyDescent="0.3">
      <c r="B173" s="27"/>
      <c r="C173" s="1"/>
      <c r="D173" s="26" t="str">
        <f t="shared" si="4"/>
        <v/>
      </c>
      <c r="E173" s="24" t="str">
        <f>IF(ISERROR(INDEX(ENDOG_EQN!$F177:$BN177,0,MATCH(Input!$C$5,ENDOG_EQN!$F177:$BN177,0))),"",ENDOG_EQN!E177)</f>
        <v/>
      </c>
      <c r="F173" s="1">
        <f t="shared" si="5"/>
        <v>0</v>
      </c>
    </row>
    <row r="174" spans="2:6" ht="16.5" thickTop="1" thickBot="1" x14ac:dyDescent="0.3">
      <c r="B174" s="27"/>
      <c r="C174" s="1"/>
      <c r="D174" s="26" t="str">
        <f t="shared" si="4"/>
        <v/>
      </c>
      <c r="E174" s="24" t="str">
        <f>IF(ISERROR(INDEX(ENDOG_EQN!$F178:$BN178,0,MATCH(Input!$C$5,ENDOG_EQN!$F178:$BN178,0))),"",ENDOG_EQN!E178)</f>
        <v/>
      </c>
      <c r="F174" s="1">
        <f t="shared" si="5"/>
        <v>0</v>
      </c>
    </row>
    <row r="175" spans="2:6" ht="16.5" thickTop="1" thickBot="1" x14ac:dyDescent="0.3">
      <c r="B175" s="27"/>
      <c r="C175" s="1"/>
      <c r="D175" s="26" t="str">
        <f t="shared" si="4"/>
        <v/>
      </c>
      <c r="E175" s="24" t="str">
        <f>IF(ISERROR(INDEX(ENDOG_EQN!$F179:$BN179,0,MATCH(Input!$C$5,ENDOG_EQN!$F179:$BN179,0))),"",ENDOG_EQN!E179)</f>
        <v/>
      </c>
      <c r="F175" s="1">
        <f t="shared" si="5"/>
        <v>0</v>
      </c>
    </row>
    <row r="176" spans="2:6" ht="16.5" thickTop="1" thickBot="1" x14ac:dyDescent="0.3">
      <c r="B176" s="27"/>
      <c r="C176" s="1"/>
      <c r="D176" s="26" t="str">
        <f t="shared" si="4"/>
        <v/>
      </c>
      <c r="E176" s="24" t="str">
        <f>IF(ISERROR(INDEX(ENDOG_EQN!$F180:$BN180,0,MATCH(Input!$C$5,ENDOG_EQN!$F180:$BN180,0))),"",ENDOG_EQN!E180)</f>
        <v/>
      </c>
      <c r="F176" s="1">
        <f t="shared" si="5"/>
        <v>0</v>
      </c>
    </row>
    <row r="177" spans="2:6" ht="16.5" thickTop="1" thickBot="1" x14ac:dyDescent="0.3">
      <c r="B177" s="27"/>
      <c r="C177" s="1"/>
      <c r="D177" s="26" t="str">
        <f t="shared" si="4"/>
        <v/>
      </c>
      <c r="E177" s="24" t="str">
        <f>IF(ISERROR(INDEX(ENDOG_EQN!$F181:$BN181,0,MATCH(Input!$C$5,ENDOG_EQN!$F181:$BN181,0))),"",ENDOG_EQN!E181)</f>
        <v/>
      </c>
      <c r="F177" s="1">
        <f t="shared" si="5"/>
        <v>0</v>
      </c>
    </row>
    <row r="178" spans="2:6" ht="16.5" thickTop="1" thickBot="1" x14ac:dyDescent="0.3">
      <c r="B178" s="27"/>
      <c r="C178" s="1"/>
      <c r="D178" s="26" t="str">
        <f t="shared" si="4"/>
        <v/>
      </c>
      <c r="E178" s="24" t="str">
        <f>IF(ISERROR(INDEX(ENDOG_EQN!$F182:$BN182,0,MATCH(Input!$C$5,ENDOG_EQN!$F182:$BN182,0))),"",ENDOG_EQN!E182)</f>
        <v/>
      </c>
      <c r="F178" s="1">
        <f t="shared" si="5"/>
        <v>0</v>
      </c>
    </row>
    <row r="179" spans="2:6" ht="16.5" thickTop="1" thickBot="1" x14ac:dyDescent="0.3">
      <c r="B179" s="27"/>
      <c r="C179" s="1"/>
      <c r="D179" s="26" t="str">
        <f t="shared" si="4"/>
        <v/>
      </c>
      <c r="E179" s="24" t="str">
        <f>IF(ISERROR(INDEX(ENDOG_EQN!$F183:$BN183,0,MATCH(Input!$C$5,ENDOG_EQN!$F183:$BN183,0))),"",ENDOG_EQN!E183)</f>
        <v/>
      </c>
      <c r="F179" s="1">
        <f t="shared" si="5"/>
        <v>0</v>
      </c>
    </row>
    <row r="180" spans="2:6" ht="16.5" thickTop="1" thickBot="1" x14ac:dyDescent="0.3">
      <c r="B180" s="27"/>
      <c r="C180" s="1"/>
      <c r="D180" s="26" t="str">
        <f t="shared" si="4"/>
        <v/>
      </c>
      <c r="E180" s="24" t="str">
        <f>IF(ISERROR(INDEX(ENDOG_EQN!$F184:$BN184,0,MATCH(Input!$C$5,ENDOG_EQN!$F184:$BN184,0))),"",ENDOG_EQN!E184)</f>
        <v/>
      </c>
      <c r="F180" s="1">
        <f t="shared" si="5"/>
        <v>0</v>
      </c>
    </row>
    <row r="181" spans="2:6" ht="16.5" thickTop="1" thickBot="1" x14ac:dyDescent="0.3">
      <c r="B181" s="27"/>
      <c r="C181" s="1"/>
      <c r="D181" s="26" t="str">
        <f t="shared" si="4"/>
        <v/>
      </c>
      <c r="E181" s="24" t="str">
        <f>IF(ISERROR(INDEX(ENDOG_EQN!$F185:$BN185,0,MATCH(Input!$C$5,ENDOG_EQN!$F185:$BN185,0))),"",ENDOG_EQN!E185)</f>
        <v/>
      </c>
      <c r="F181" s="1">
        <f t="shared" si="5"/>
        <v>0</v>
      </c>
    </row>
    <row r="182" spans="2:6" ht="16.5" thickTop="1" thickBot="1" x14ac:dyDescent="0.3">
      <c r="B182" s="27"/>
      <c r="C182" s="1"/>
      <c r="D182" s="26" t="str">
        <f t="shared" si="4"/>
        <v/>
      </c>
      <c r="E182" s="24" t="str">
        <f>IF(ISERROR(INDEX(ENDOG_EQN!$F186:$BN186,0,MATCH(Input!$C$5,ENDOG_EQN!$F186:$BN186,0))),"",ENDOG_EQN!E186)</f>
        <v/>
      </c>
      <c r="F182" s="1">
        <f t="shared" si="5"/>
        <v>0</v>
      </c>
    </row>
    <row r="183" spans="2:6" ht="16.5" thickTop="1" thickBot="1" x14ac:dyDescent="0.3">
      <c r="B183" s="27"/>
      <c r="C183" s="1"/>
      <c r="D183" s="26" t="str">
        <f t="shared" si="4"/>
        <v/>
      </c>
      <c r="E183" s="24" t="str">
        <f>IF(ISERROR(INDEX(ENDOG_EQN!$F187:$BN187,0,MATCH(Input!$C$5,ENDOG_EQN!$F187:$BN187,0))),"",ENDOG_EQN!E187)</f>
        <v/>
      </c>
      <c r="F183" s="1">
        <f t="shared" si="5"/>
        <v>0</v>
      </c>
    </row>
    <row r="184" spans="2:6" ht="16.5" thickTop="1" thickBot="1" x14ac:dyDescent="0.3">
      <c r="B184" s="27"/>
      <c r="C184" s="1"/>
      <c r="D184" s="26" t="str">
        <f t="shared" si="4"/>
        <v/>
      </c>
      <c r="E184" s="24" t="str">
        <f>IF(ISERROR(INDEX(ENDOG_EQN!$F188:$BN188,0,MATCH(Input!$C$5,ENDOG_EQN!$F188:$BN188,0))),"",ENDOG_EQN!E188)</f>
        <v/>
      </c>
      <c r="F184" s="1">
        <f t="shared" si="5"/>
        <v>0</v>
      </c>
    </row>
    <row r="185" spans="2:6" ht="16.5" thickTop="1" thickBot="1" x14ac:dyDescent="0.3">
      <c r="B185" s="27"/>
      <c r="C185" s="1"/>
      <c r="D185" s="26" t="str">
        <f t="shared" si="4"/>
        <v/>
      </c>
      <c r="E185" s="24" t="str">
        <f>IF(ISERROR(INDEX(ENDOG_EQN!$F189:$BN189,0,MATCH(Input!$C$5,ENDOG_EQN!$F189:$BN189,0))),"",ENDOG_EQN!E189)</f>
        <v/>
      </c>
      <c r="F185" s="1">
        <f t="shared" si="5"/>
        <v>0</v>
      </c>
    </row>
    <row r="186" spans="2:6" ht="16.5" thickTop="1" thickBot="1" x14ac:dyDescent="0.3">
      <c r="B186" s="27"/>
      <c r="C186" s="1"/>
      <c r="D186" s="26" t="str">
        <f t="shared" si="4"/>
        <v/>
      </c>
      <c r="E186" s="24" t="str">
        <f>IF(ISERROR(INDEX(ENDOG_EQN!$F190:$BN190,0,MATCH(Input!$C$5,ENDOG_EQN!$F190:$BN190,0))),"",ENDOG_EQN!E190)</f>
        <v/>
      </c>
      <c r="F186" s="1">
        <f t="shared" si="5"/>
        <v>0</v>
      </c>
    </row>
    <row r="187" spans="2:6" ht="16.5" thickTop="1" thickBot="1" x14ac:dyDescent="0.3">
      <c r="B187" s="27"/>
      <c r="C187" s="1"/>
      <c r="D187" s="26" t="str">
        <f t="shared" si="4"/>
        <v/>
      </c>
      <c r="E187" s="24" t="str">
        <f>IF(ISERROR(INDEX(ENDOG_EQN!$F191:$BN191,0,MATCH(Input!$C$5,ENDOG_EQN!$F191:$BN191,0))),"",ENDOG_EQN!E191)</f>
        <v/>
      </c>
      <c r="F187" s="1">
        <f t="shared" si="5"/>
        <v>0</v>
      </c>
    </row>
    <row r="188" spans="2:6" ht="16.5" thickTop="1" thickBot="1" x14ac:dyDescent="0.3">
      <c r="B188" s="27"/>
      <c r="C188" s="1"/>
      <c r="D188" s="26" t="str">
        <f t="shared" si="4"/>
        <v/>
      </c>
      <c r="E188" s="24" t="str">
        <f>IF(ISERROR(INDEX(ENDOG_EQN!$F192:$BN192,0,MATCH(Input!$C$5,ENDOG_EQN!$F192:$BN192,0))),"",ENDOG_EQN!E192)</f>
        <v/>
      </c>
      <c r="F188" s="1">
        <f t="shared" si="5"/>
        <v>0</v>
      </c>
    </row>
    <row r="189" spans="2:6" ht="16.5" thickTop="1" thickBot="1" x14ac:dyDescent="0.3">
      <c r="B189" s="27"/>
      <c r="C189" s="1"/>
      <c r="D189" s="26" t="str">
        <f t="shared" si="4"/>
        <v/>
      </c>
      <c r="E189" s="24" t="str">
        <f>IF(ISERROR(INDEX(ENDOG_EQN!$F193:$BN193,0,MATCH(Input!$C$5,ENDOG_EQN!$F193:$BN193,0))),"",ENDOG_EQN!E193)</f>
        <v/>
      </c>
      <c r="F189" s="1">
        <f t="shared" si="5"/>
        <v>0</v>
      </c>
    </row>
    <row r="190" spans="2:6" ht="16.5" thickTop="1" thickBot="1" x14ac:dyDescent="0.3">
      <c r="B190" s="27"/>
      <c r="C190" s="1"/>
      <c r="D190" s="26" t="str">
        <f t="shared" si="4"/>
        <v/>
      </c>
      <c r="E190" s="24" t="str">
        <f>IF(ISERROR(INDEX(ENDOG_EQN!$F194:$BN194,0,MATCH(Input!$C$5,ENDOG_EQN!$F194:$BN194,0))),"",ENDOG_EQN!E194)</f>
        <v/>
      </c>
      <c r="F190" s="1">
        <f t="shared" si="5"/>
        <v>0</v>
      </c>
    </row>
    <row r="191" spans="2:6" ht="16.5" thickTop="1" thickBot="1" x14ac:dyDescent="0.3">
      <c r="B191" s="27"/>
      <c r="C191" s="1"/>
      <c r="D191" s="26" t="str">
        <f t="shared" si="4"/>
        <v/>
      </c>
      <c r="E191" s="24" t="str">
        <f>IF(ISERROR(INDEX(ENDOG_EQN!$F195:$BN195,0,MATCH(Input!$C$5,ENDOG_EQN!$F195:$BN195,0))),"",ENDOG_EQN!E195)</f>
        <v/>
      </c>
      <c r="F191" s="1">
        <f t="shared" si="5"/>
        <v>0</v>
      </c>
    </row>
    <row r="192" spans="2:6" ht="16.5" thickTop="1" thickBot="1" x14ac:dyDescent="0.3">
      <c r="B192" s="27"/>
      <c r="C192" s="1"/>
      <c r="D192" s="26" t="str">
        <f t="shared" si="4"/>
        <v/>
      </c>
      <c r="E192" s="24" t="str">
        <f>IF(ISERROR(INDEX(ENDOG_EQN!$F196:$BN196,0,MATCH(Input!$C$5,ENDOG_EQN!$F196:$BN196,0))),"",ENDOG_EQN!E196)</f>
        <v/>
      </c>
      <c r="F192" s="1">
        <f t="shared" si="5"/>
        <v>0</v>
      </c>
    </row>
    <row r="193" spans="2:6" ht="16.5" thickTop="1" thickBot="1" x14ac:dyDescent="0.3">
      <c r="B193" s="27"/>
      <c r="C193" s="1"/>
      <c r="D193" s="26" t="str">
        <f t="shared" ref="D193:D256" si="6">IF(COUNTIF($E$1:$E$400, "&lt;="&amp;LEFT(E193,8))=0,"",COUNTIF($E$1:$E$400, "&lt;="&amp;LEFT(E193,8))-COUNTIF($E$1:$E$400, "")+1)</f>
        <v/>
      </c>
      <c r="E193" s="24" t="str">
        <f>IF(ISERROR(INDEX(ENDOG_EQN!$F197:$BN197,0,MATCH(Input!$C$5,ENDOG_EQN!$F197:$BN197,0))),"",ENDOG_EQN!E197)</f>
        <v/>
      </c>
      <c r="F193" s="1">
        <f t="shared" si="5"/>
        <v>0</v>
      </c>
    </row>
    <row r="194" spans="2:6" ht="16.5" thickTop="1" thickBot="1" x14ac:dyDescent="0.3">
      <c r="B194" s="27"/>
      <c r="C194" s="1"/>
      <c r="D194" s="26" t="str">
        <f t="shared" si="6"/>
        <v/>
      </c>
      <c r="E194" s="24" t="str">
        <f>IF(ISERROR(INDEX(ENDOG_EQN!$F198:$BN198,0,MATCH(Input!$C$5,ENDOG_EQN!$F198:$BN198,0))),"",ENDOG_EQN!E198)</f>
        <v/>
      </c>
      <c r="F194" s="1">
        <f t="shared" ref="F194:F257" si="7">SUMIF($E$1:$E$400, "=0")</f>
        <v>0</v>
      </c>
    </row>
    <row r="195" spans="2:6" ht="16.5" thickTop="1" thickBot="1" x14ac:dyDescent="0.3">
      <c r="B195" s="27"/>
      <c r="C195" s="1"/>
      <c r="D195" s="26" t="str">
        <f t="shared" si="6"/>
        <v/>
      </c>
      <c r="E195" s="24" t="str">
        <f>IF(ISERROR(INDEX(ENDOG_EQN!$F199:$BN199,0,MATCH(Input!$C$5,ENDOG_EQN!$F199:$BN199,0))),"",ENDOG_EQN!E199)</f>
        <v/>
      </c>
      <c r="F195" s="1">
        <f t="shared" si="7"/>
        <v>0</v>
      </c>
    </row>
    <row r="196" spans="2:6" ht="16.5" thickTop="1" thickBot="1" x14ac:dyDescent="0.3">
      <c r="B196" s="27"/>
      <c r="C196" s="1"/>
      <c r="D196" s="26" t="str">
        <f t="shared" si="6"/>
        <v/>
      </c>
      <c r="E196" s="24" t="str">
        <f>IF(ISERROR(INDEX(ENDOG_EQN!$F200:$BN200,0,MATCH(Input!$C$5,ENDOG_EQN!$F200:$BN200,0))),"",ENDOG_EQN!E200)</f>
        <v/>
      </c>
      <c r="F196" s="1">
        <f t="shared" si="7"/>
        <v>0</v>
      </c>
    </row>
    <row r="197" spans="2:6" ht="16.5" thickTop="1" thickBot="1" x14ac:dyDescent="0.3">
      <c r="B197" s="27"/>
      <c r="C197" s="1"/>
      <c r="D197" s="26">
        <f t="shared" si="6"/>
        <v>5</v>
      </c>
      <c r="E197" s="24" t="str">
        <f>IF(ISERROR(INDEX(ENDOG_EQN!$F201:$BN201,0,MATCH(Input!$C$5,ENDOG_EQN!$F201:$BN201,0))),"",ENDOG_EQN!E201)</f>
        <v>SNI=SNLI+SNFI</v>
      </c>
      <c r="F197" s="1">
        <f t="shared" si="7"/>
        <v>0</v>
      </c>
    </row>
    <row r="198" spans="2:6" ht="16.5" thickTop="1" thickBot="1" x14ac:dyDescent="0.3">
      <c r="B198" s="27"/>
      <c r="C198" s="1"/>
      <c r="D198" s="26" t="str">
        <f t="shared" si="6"/>
        <v/>
      </c>
      <c r="E198" s="24" t="str">
        <f>IF(ISERROR(INDEX(ENDOG_EQN!$F202:$BN202,0,MATCH(Input!$C$5,ENDOG_EQN!$F202:$BN202,0))),"",ENDOG_EQN!E202)</f>
        <v/>
      </c>
      <c r="F198" s="1">
        <f t="shared" si="7"/>
        <v>0</v>
      </c>
    </row>
    <row r="199" spans="2:6" ht="16.5" thickTop="1" thickBot="1" x14ac:dyDescent="0.3">
      <c r="B199" s="27"/>
      <c r="C199" s="1"/>
      <c r="D199" s="26" t="str">
        <f t="shared" si="6"/>
        <v/>
      </c>
      <c r="E199" s="24" t="str">
        <f>IF(ISERROR(INDEX(ENDOG_EQN!$F203:$BN203,0,MATCH(Input!$C$5,ENDOG_EQN!$F203:$BN203,0))),"",ENDOG_EQN!E203)</f>
        <v/>
      </c>
      <c r="F199" s="1">
        <f t="shared" si="7"/>
        <v>0</v>
      </c>
    </row>
    <row r="200" spans="2:6" ht="16.5" thickTop="1" thickBot="1" x14ac:dyDescent="0.3">
      <c r="B200" s="27"/>
      <c r="C200" s="1"/>
      <c r="D200" s="26" t="str">
        <f t="shared" si="6"/>
        <v/>
      </c>
      <c r="E200" s="24" t="str">
        <f>IF(ISERROR(INDEX(ENDOG_EQN!$F204:$BN204,0,MATCH(Input!$C$5,ENDOG_EQN!$F204:$BN204,0))),"",ENDOG_EQN!E204)</f>
        <v/>
      </c>
      <c r="F200" s="1">
        <f t="shared" si="7"/>
        <v>0</v>
      </c>
    </row>
    <row r="201" spans="2:6" ht="16.5" thickTop="1" thickBot="1" x14ac:dyDescent="0.3">
      <c r="B201" s="27"/>
      <c r="C201" s="1"/>
      <c r="D201" s="26">
        <f t="shared" si="6"/>
        <v>3</v>
      </c>
      <c r="E201" s="24" t="str">
        <f>IF(ISERROR(INDEX(ENDOG_EQN!$F205:$BN205,0,MATCH(Input!$C$5,ENDOG_EQN!$F205:$BN205,0))),"",ENDOG_EQN!E205)</f>
        <v>LOG(SNLI)=SCI5600+SCI5601*DUM1+SCI5602*DUM2+SCI5603*DUM3+SCI5604*TF+SCI5605*LOG(SNLSRI)+SCI5607*LOG(SNLI(-1))+(1-SCI5605)*LOG(EXP(POPGR)*SNLI(-1))-SCI5607*(1-SCI5605)*LOG(EXP(POPGR(-1))*SNLI(-2))-SCI5605*SCI5607*LOG(SNLSRI(-1))+SCI5606*LOG(SPXSRI/SPXI)+SZ_NLI</v>
      </c>
      <c r="F201" s="1">
        <f t="shared" si="7"/>
        <v>0</v>
      </c>
    </row>
    <row r="202" spans="2:6" ht="16.5" thickTop="1" thickBot="1" x14ac:dyDescent="0.3">
      <c r="B202" s="27"/>
      <c r="C202" s="1"/>
      <c r="D202" s="26" t="str">
        <f t="shared" si="6"/>
        <v/>
      </c>
      <c r="E202" s="24" t="str">
        <f>IF(ISERROR(INDEX(ENDOG_EQN!$F206:$BN206,0,MATCH(Input!$C$5,ENDOG_EQN!$F206:$BN206,0))),"",ENDOG_EQN!E206)</f>
        <v/>
      </c>
      <c r="F202" s="1">
        <f t="shared" si="7"/>
        <v>0</v>
      </c>
    </row>
    <row r="203" spans="2:6" ht="16.5" thickTop="1" thickBot="1" x14ac:dyDescent="0.3">
      <c r="B203" s="27"/>
      <c r="C203" s="1"/>
      <c r="D203" s="26" t="str">
        <f t="shared" si="6"/>
        <v/>
      </c>
      <c r="E203" s="24" t="str">
        <f>IF(ISERROR(INDEX(ENDOG_EQN!$F207:$BN207,0,MATCH(Input!$C$5,ENDOG_EQN!$F207:$BN207,0))),"",ENDOG_EQN!E207)</f>
        <v/>
      </c>
      <c r="F203" s="1">
        <f t="shared" si="7"/>
        <v>0</v>
      </c>
    </row>
    <row r="204" spans="2:6" ht="16.5" thickTop="1" thickBot="1" x14ac:dyDescent="0.3">
      <c r="B204" s="27"/>
      <c r="C204" s="1"/>
      <c r="D204" s="26" t="str">
        <f t="shared" si="6"/>
        <v/>
      </c>
      <c r="E204" s="24" t="str">
        <f>IF(ISERROR(INDEX(ENDOG_EQN!$F208:$BN208,0,MATCH(Input!$C$5,ENDOG_EQN!$F208:$BN208,0))),"",ENDOG_EQN!E208)</f>
        <v/>
      </c>
      <c r="F204" s="1">
        <f t="shared" si="7"/>
        <v>0</v>
      </c>
    </row>
    <row r="205" spans="2:6" ht="16.5" thickTop="1" thickBot="1" x14ac:dyDescent="0.3">
      <c r="B205" s="27"/>
      <c r="C205" s="1"/>
      <c r="D205" s="26" t="str">
        <f t="shared" si="6"/>
        <v/>
      </c>
      <c r="E205" s="24" t="str">
        <f>IF(ISERROR(INDEX(ENDOG_EQN!$F209:$BN209,0,MATCH(Input!$C$5,ENDOG_EQN!$F209:$BN209,0))),"",ENDOG_EQN!E209)</f>
        <v/>
      </c>
      <c r="F205" s="1">
        <f t="shared" si="7"/>
        <v>0</v>
      </c>
    </row>
    <row r="206" spans="2:6" ht="16.5" thickTop="1" thickBot="1" x14ac:dyDescent="0.3">
      <c r="B206" s="27"/>
      <c r="C206" s="1"/>
      <c r="D206" s="26" t="str">
        <f t="shared" si="6"/>
        <v/>
      </c>
      <c r="E206" s="24" t="str">
        <f>IF(ISERROR(INDEX(ENDOG_EQN!$F210:$BN210,0,MATCH(Input!$C$5,ENDOG_EQN!$F210:$BN210,0))),"",ENDOG_EQN!E210)</f>
        <v/>
      </c>
      <c r="F206" s="1">
        <f t="shared" si="7"/>
        <v>0</v>
      </c>
    </row>
    <row r="207" spans="2:6" ht="16.5" thickTop="1" thickBot="1" x14ac:dyDescent="0.3">
      <c r="B207" s="27"/>
      <c r="C207" s="1"/>
      <c r="D207" s="26" t="str">
        <f t="shared" si="6"/>
        <v/>
      </c>
      <c r="E207" s="24" t="str">
        <f>IF(ISERROR(INDEX(ENDOG_EQN!$F211:$BN211,0,MATCH(Input!$C$5,ENDOG_EQN!$F211:$BN211,0))),"",ENDOG_EQN!E211)</f>
        <v/>
      </c>
      <c r="F207" s="1">
        <f t="shared" si="7"/>
        <v>0</v>
      </c>
    </row>
    <row r="208" spans="2:6" ht="16.5" thickTop="1" thickBot="1" x14ac:dyDescent="0.3">
      <c r="B208" s="27"/>
      <c r="C208" s="1"/>
      <c r="D208" s="26">
        <f t="shared" si="6"/>
        <v>4</v>
      </c>
      <c r="E208" s="24" t="str">
        <f>IF(ISERROR(INDEX(ENDOG_EQN!$F212:$BN212,0,MATCH(Input!$C$5,ENDOG_EQN!$F212:$BN212,0))),"",ENDOG_EQN!E212)</f>
        <v>NL=SNLC+SNLE+SNLI+SNLL</v>
      </c>
      <c r="F208" s="1">
        <f t="shared" si="7"/>
        <v>0</v>
      </c>
    </row>
    <row r="209" spans="2:6" ht="16.5" thickTop="1" thickBot="1" x14ac:dyDescent="0.3">
      <c r="B209" s="27"/>
      <c r="C209" s="1"/>
      <c r="D209" s="26" t="str">
        <f t="shared" si="6"/>
        <v/>
      </c>
      <c r="E209" s="24" t="str">
        <f>IF(ISERROR(INDEX(ENDOG_EQN!$F213:$BN213,0,MATCH(Input!$C$5,ENDOG_EQN!$F213:$BN213,0))),"",ENDOG_EQN!E213)</f>
        <v/>
      </c>
      <c r="F209" s="1">
        <f t="shared" si="7"/>
        <v>0</v>
      </c>
    </row>
    <row r="210" spans="2:6" ht="16.5" thickTop="1" thickBot="1" x14ac:dyDescent="0.3">
      <c r="B210" s="27"/>
      <c r="C210" s="1"/>
      <c r="D210" s="26" t="str">
        <f t="shared" si="6"/>
        <v/>
      </c>
      <c r="E210" s="24" t="str">
        <f>IF(ISERROR(INDEX(ENDOG_EQN!$F214:$BN214,0,MATCH(Input!$C$5,ENDOG_EQN!$F214:$BN214,0))),"",ENDOG_EQN!E214)</f>
        <v/>
      </c>
      <c r="F210" s="1">
        <f t="shared" si="7"/>
        <v>0</v>
      </c>
    </row>
    <row r="211" spans="2:6" ht="16.5" thickTop="1" thickBot="1" x14ac:dyDescent="0.3">
      <c r="B211" s="27"/>
      <c r="C211" s="1"/>
      <c r="D211" s="26" t="str">
        <f t="shared" si="6"/>
        <v/>
      </c>
      <c r="E211" s="24" t="str">
        <f>IF(ISERROR(INDEX(ENDOG_EQN!$F215:$BN215,0,MATCH(Input!$C$5,ENDOG_EQN!$F215:$BN215,0))),"",ENDOG_EQN!E215)</f>
        <v/>
      </c>
      <c r="F211" s="1">
        <f t="shared" si="7"/>
        <v>0</v>
      </c>
    </row>
    <row r="212" spans="2:6" ht="16.5" thickTop="1" thickBot="1" x14ac:dyDescent="0.3">
      <c r="B212" s="27"/>
      <c r="C212" s="1"/>
      <c r="D212" s="26" t="str">
        <f t="shared" si="6"/>
        <v/>
      </c>
      <c r="E212" s="24" t="str">
        <f>IF(ISERROR(INDEX(ENDOG_EQN!$F216:$BN216,0,MATCH(Input!$C$5,ENDOG_EQN!$F216:$BN216,0))),"",ENDOG_EQN!E216)</f>
        <v/>
      </c>
      <c r="F212" s="1">
        <f t="shared" si="7"/>
        <v>0</v>
      </c>
    </row>
    <row r="213" spans="2:6" ht="16.5" thickTop="1" thickBot="1" x14ac:dyDescent="0.3">
      <c r="B213" s="27"/>
      <c r="C213" s="1"/>
      <c r="D213" s="26" t="str">
        <f t="shared" si="6"/>
        <v/>
      </c>
      <c r="E213" s="24" t="str">
        <f>IF(ISERROR(INDEX(ENDOG_EQN!$F217:$BN217,0,MATCH(Input!$C$5,ENDOG_EQN!$F217:$BN217,0))),"",ENDOG_EQN!E217)</f>
        <v/>
      </c>
      <c r="F213" s="1">
        <f t="shared" si="7"/>
        <v>0</v>
      </c>
    </row>
    <row r="214" spans="2:6" ht="16.5" thickTop="1" thickBot="1" x14ac:dyDescent="0.3">
      <c r="B214" s="27"/>
      <c r="C214" s="1"/>
      <c r="D214" s="26" t="str">
        <f t="shared" si="6"/>
        <v/>
      </c>
      <c r="E214" s="24" t="str">
        <f>IF(ISERROR(INDEX(ENDOG_EQN!$F218:$BN218,0,MATCH(Input!$C$5,ENDOG_EQN!$F218:$BN218,0))),"",ENDOG_EQN!E218)</f>
        <v/>
      </c>
      <c r="F214" s="1">
        <f t="shared" si="7"/>
        <v>0</v>
      </c>
    </row>
    <row r="215" spans="2:6" ht="16.5" thickTop="1" thickBot="1" x14ac:dyDescent="0.3">
      <c r="B215" s="27"/>
      <c r="C215" s="1"/>
      <c r="D215" s="26" t="str">
        <f t="shared" si="6"/>
        <v/>
      </c>
      <c r="E215" s="24" t="str">
        <f>IF(ISERROR(INDEX(ENDOG_EQN!$F219:$BN219,0,MATCH(Input!$C$5,ENDOG_EQN!$F219:$BN219,0))),"",ENDOG_EQN!E219)</f>
        <v/>
      </c>
      <c r="F215" s="1">
        <f t="shared" si="7"/>
        <v>0</v>
      </c>
    </row>
    <row r="216" spans="2:6" ht="16.5" thickTop="1" thickBot="1" x14ac:dyDescent="0.3">
      <c r="B216" s="27"/>
      <c r="C216" s="1"/>
      <c r="D216" s="26" t="str">
        <f t="shared" si="6"/>
        <v/>
      </c>
      <c r="E216" s="24" t="str">
        <f>IF(ISERROR(INDEX(ENDOG_EQN!$F220:$BN220,0,MATCH(Input!$C$5,ENDOG_EQN!$F220:$BN220,0))),"",ENDOG_EQN!E220)</f>
        <v/>
      </c>
      <c r="F216" s="1">
        <f t="shared" si="7"/>
        <v>0</v>
      </c>
    </row>
    <row r="217" spans="2:6" ht="16.5" thickTop="1" thickBot="1" x14ac:dyDescent="0.3">
      <c r="B217" s="27"/>
      <c r="C217" s="1"/>
      <c r="D217" s="26" t="str">
        <f t="shared" si="6"/>
        <v/>
      </c>
      <c r="E217" s="24" t="str">
        <f>IF(ISERROR(INDEX(ENDOG_EQN!$F221:$BN221,0,MATCH(Input!$C$5,ENDOG_EQN!$F221:$BN221,0))),"",ENDOG_EQN!E221)</f>
        <v/>
      </c>
      <c r="F217" s="1">
        <f t="shared" si="7"/>
        <v>0</v>
      </c>
    </row>
    <row r="218" spans="2:6" ht="16.5" thickTop="1" thickBot="1" x14ac:dyDescent="0.3">
      <c r="B218" s="27"/>
      <c r="C218" s="1"/>
      <c r="D218" s="26" t="str">
        <f t="shared" si="6"/>
        <v/>
      </c>
      <c r="E218" s="24" t="str">
        <f>IF(ISERROR(INDEX(ENDOG_EQN!$F222:$BN222,0,MATCH(Input!$C$5,ENDOG_EQN!$F222:$BN222,0))),"",ENDOG_EQN!E222)</f>
        <v/>
      </c>
      <c r="F218" s="1">
        <f t="shared" si="7"/>
        <v>0</v>
      </c>
    </row>
    <row r="219" spans="2:6" ht="16.5" thickTop="1" thickBot="1" x14ac:dyDescent="0.3">
      <c r="B219" s="27"/>
      <c r="C219" s="1"/>
      <c r="D219" s="26" t="str">
        <f t="shared" si="6"/>
        <v/>
      </c>
      <c r="E219" s="24" t="str">
        <f>IF(ISERROR(INDEX(ENDOG_EQN!$F223:$BN223,0,MATCH(Input!$C$5,ENDOG_EQN!$F223:$BN223,0))),"",ENDOG_EQN!E223)</f>
        <v/>
      </c>
      <c r="F219" s="1">
        <f t="shared" si="7"/>
        <v>0</v>
      </c>
    </row>
    <row r="220" spans="2:6" ht="16.5" thickTop="1" thickBot="1" x14ac:dyDescent="0.3">
      <c r="B220" s="27"/>
      <c r="C220" s="1"/>
      <c r="D220" s="26" t="str">
        <f t="shared" si="6"/>
        <v/>
      </c>
      <c r="E220" s="24" t="str">
        <f>IF(ISERROR(INDEX(ENDOG_EQN!$F224:$BN224,0,MATCH(Input!$C$5,ENDOG_EQN!$F224:$BN224,0))),"",ENDOG_EQN!E224)</f>
        <v/>
      </c>
      <c r="F220" s="1">
        <f t="shared" si="7"/>
        <v>0</v>
      </c>
    </row>
    <row r="221" spans="2:6" ht="16.5" thickTop="1" thickBot="1" x14ac:dyDescent="0.3">
      <c r="B221" s="27"/>
      <c r="C221" s="1"/>
      <c r="D221" s="26" t="str">
        <f t="shared" si="6"/>
        <v/>
      </c>
      <c r="E221" s="24" t="str">
        <f>IF(ISERROR(INDEX(ENDOG_EQN!$F225:$BN225,0,MATCH(Input!$C$5,ENDOG_EQN!$F225:$BN225,0))),"",ENDOG_EQN!E225)</f>
        <v/>
      </c>
      <c r="F221" s="1">
        <f t="shared" si="7"/>
        <v>0</v>
      </c>
    </row>
    <row r="222" spans="2:6" ht="16.5" thickTop="1" thickBot="1" x14ac:dyDescent="0.3">
      <c r="B222" s="27"/>
      <c r="C222" s="1"/>
      <c r="D222" s="26" t="str">
        <f t="shared" si="6"/>
        <v/>
      </c>
      <c r="E222" s="24" t="str">
        <f>IF(ISERROR(INDEX(ENDOG_EQN!$F226:$BN226,0,MATCH(Input!$C$5,ENDOG_EQN!$F226:$BN226,0))),"",ENDOG_EQN!E226)</f>
        <v/>
      </c>
      <c r="F222" s="1">
        <f t="shared" si="7"/>
        <v>0</v>
      </c>
    </row>
    <row r="223" spans="2:6" ht="16.5" thickTop="1" thickBot="1" x14ac:dyDescent="0.3">
      <c r="B223" s="27"/>
      <c r="C223" s="1"/>
      <c r="D223" s="26" t="str">
        <f t="shared" si="6"/>
        <v/>
      </c>
      <c r="E223" s="24" t="str">
        <f>IF(ISERROR(INDEX(ENDOG_EQN!$F227:$BN227,0,MATCH(Input!$C$5,ENDOG_EQN!$F227:$BN227,0))),"",ENDOG_EQN!E227)</f>
        <v/>
      </c>
      <c r="F223" s="1">
        <f t="shared" si="7"/>
        <v>0</v>
      </c>
    </row>
    <row r="224" spans="2:6" ht="16.5" thickTop="1" thickBot="1" x14ac:dyDescent="0.3">
      <c r="B224" s="27"/>
      <c r="C224" s="1"/>
      <c r="D224" s="26" t="str">
        <f t="shared" si="6"/>
        <v/>
      </c>
      <c r="E224" s="24" t="str">
        <f>IF(ISERROR(INDEX(ENDOG_EQN!$F228:$BN228,0,MATCH(Input!$C$5,ENDOG_EQN!$F228:$BN228,0))),"",ENDOG_EQN!E228)</f>
        <v/>
      </c>
      <c r="F224" s="1">
        <f t="shared" si="7"/>
        <v>0</v>
      </c>
    </row>
    <row r="225" spans="2:6" ht="16.5" thickTop="1" thickBot="1" x14ac:dyDescent="0.3">
      <c r="B225" s="27"/>
      <c r="C225" s="1"/>
      <c r="D225" s="26" t="str">
        <f t="shared" si="6"/>
        <v/>
      </c>
      <c r="E225" s="24" t="str">
        <f>IF(ISERROR(INDEX(ENDOG_EQN!$F229:$BN229,0,MATCH(Input!$C$5,ENDOG_EQN!$F229:$BN229,0))),"",ENDOG_EQN!E229)</f>
        <v/>
      </c>
      <c r="F225" s="1">
        <f t="shared" si="7"/>
        <v>0</v>
      </c>
    </row>
    <row r="226" spans="2:6" ht="16.5" thickTop="1" thickBot="1" x14ac:dyDescent="0.3">
      <c r="B226" s="27"/>
      <c r="C226" s="1"/>
      <c r="D226" s="26" t="str">
        <f t="shared" si="6"/>
        <v/>
      </c>
      <c r="E226" s="24" t="str">
        <f>IF(ISERROR(INDEX(ENDOG_EQN!$F230:$BN230,0,MATCH(Input!$C$5,ENDOG_EQN!$F230:$BN230,0))),"",ENDOG_EQN!E230)</f>
        <v/>
      </c>
      <c r="F226" s="1">
        <f t="shared" si="7"/>
        <v>0</v>
      </c>
    </row>
    <row r="227" spans="2:6" ht="16.5" thickTop="1" thickBot="1" x14ac:dyDescent="0.3">
      <c r="B227" s="27"/>
      <c r="C227" s="1"/>
      <c r="D227" s="26" t="str">
        <f t="shared" si="6"/>
        <v/>
      </c>
      <c r="E227" s="24" t="str">
        <f>IF(ISERROR(INDEX(ENDOG_EQN!$F231:$BN231,0,MATCH(Input!$C$5,ENDOG_EQN!$F231:$BN231,0))),"",ENDOG_EQN!E231)</f>
        <v/>
      </c>
      <c r="F227" s="1">
        <f t="shared" si="7"/>
        <v>0</v>
      </c>
    </row>
    <row r="228" spans="2:6" ht="16.5" thickTop="1" thickBot="1" x14ac:dyDescent="0.3">
      <c r="B228" s="27"/>
      <c r="C228" s="1"/>
      <c r="D228" s="26" t="str">
        <f t="shared" si="6"/>
        <v/>
      </c>
      <c r="E228" s="24" t="str">
        <f>IF(ISERROR(INDEX(ENDOG_EQN!$F232:$BN232,0,MATCH(Input!$C$5,ENDOG_EQN!$F232:$BN232,0))),"",ENDOG_EQN!E232)</f>
        <v/>
      </c>
      <c r="F228" s="1">
        <f t="shared" si="7"/>
        <v>0</v>
      </c>
    </row>
    <row r="229" spans="2:6" ht="16.5" thickTop="1" thickBot="1" x14ac:dyDescent="0.3">
      <c r="B229" s="27"/>
      <c r="C229" s="1"/>
      <c r="D229" s="26" t="str">
        <f t="shared" si="6"/>
        <v/>
      </c>
      <c r="E229" s="24" t="str">
        <f>IF(ISERROR(INDEX(ENDOG_EQN!$F233:$BN233,0,MATCH(Input!$C$5,ENDOG_EQN!$F233:$BN233,0))),"",ENDOG_EQN!E233)</f>
        <v/>
      </c>
      <c r="F229" s="1">
        <f t="shared" si="7"/>
        <v>0</v>
      </c>
    </row>
    <row r="230" spans="2:6" ht="16.5" thickTop="1" thickBot="1" x14ac:dyDescent="0.3">
      <c r="B230" s="27"/>
      <c r="C230" s="1"/>
      <c r="D230" s="26" t="str">
        <f t="shared" si="6"/>
        <v/>
      </c>
      <c r="E230" s="24" t="str">
        <f>IF(ISERROR(INDEX(ENDOG_EQN!$F234:$BN234,0,MATCH(Input!$C$5,ENDOG_EQN!$F234:$BN234,0))),"",ENDOG_EQN!E234)</f>
        <v/>
      </c>
      <c r="F230" s="1">
        <f t="shared" si="7"/>
        <v>0</v>
      </c>
    </row>
    <row r="231" spans="2:6" ht="16.5" thickTop="1" thickBot="1" x14ac:dyDescent="0.3">
      <c r="B231" s="27"/>
      <c r="C231" s="1"/>
      <c r="D231" s="26" t="str">
        <f t="shared" si="6"/>
        <v/>
      </c>
      <c r="E231" s="24" t="str">
        <f>IF(ISERROR(INDEX(ENDOG_EQN!$F235:$BN235,0,MATCH(Input!$C$5,ENDOG_EQN!$F235:$BN235,0))),"",ENDOG_EQN!E235)</f>
        <v/>
      </c>
      <c r="F231" s="1">
        <f t="shared" si="7"/>
        <v>0</v>
      </c>
    </row>
    <row r="232" spans="2:6" ht="16.5" thickTop="1" thickBot="1" x14ac:dyDescent="0.3">
      <c r="B232" s="27"/>
      <c r="C232" s="1"/>
      <c r="D232" s="26" t="str">
        <f t="shared" si="6"/>
        <v/>
      </c>
      <c r="E232" s="24" t="str">
        <f>IF(ISERROR(INDEX(ENDOG_EQN!$F236:$BN236,0,MATCH(Input!$C$5,ENDOG_EQN!$F236:$BN236,0))),"",ENDOG_EQN!E236)</f>
        <v/>
      </c>
      <c r="F232" s="1">
        <f t="shared" si="7"/>
        <v>0</v>
      </c>
    </row>
    <row r="233" spans="2:6" ht="16.5" thickTop="1" thickBot="1" x14ac:dyDescent="0.3">
      <c r="B233" s="27"/>
      <c r="C233" s="1"/>
      <c r="D233" s="26" t="str">
        <f t="shared" si="6"/>
        <v/>
      </c>
      <c r="E233" s="24" t="str">
        <f>IF(ISERROR(INDEX(ENDOG_EQN!$F237:$BN237,0,MATCH(Input!$C$5,ENDOG_EQN!$F237:$BN237,0))),"",ENDOG_EQN!E237)</f>
        <v/>
      </c>
      <c r="F233" s="1">
        <f t="shared" si="7"/>
        <v>0</v>
      </c>
    </row>
    <row r="234" spans="2:6" ht="16.5" thickTop="1" thickBot="1" x14ac:dyDescent="0.3">
      <c r="B234" s="27"/>
      <c r="C234" s="1"/>
      <c r="D234" s="26" t="str">
        <f t="shared" si="6"/>
        <v/>
      </c>
      <c r="E234" s="24" t="str">
        <f>IF(ISERROR(INDEX(ENDOG_EQN!$F238:$BN238,0,MATCH(Input!$C$5,ENDOG_EQN!$F238:$BN238,0))),"",ENDOG_EQN!E238)</f>
        <v/>
      </c>
      <c r="F234" s="1">
        <f t="shared" si="7"/>
        <v>0</v>
      </c>
    </row>
    <row r="235" spans="2:6" ht="16.5" thickTop="1" thickBot="1" x14ac:dyDescent="0.3">
      <c r="B235" s="27"/>
      <c r="C235" s="1"/>
      <c r="D235" s="26" t="str">
        <f t="shared" si="6"/>
        <v/>
      </c>
      <c r="E235" s="24" t="str">
        <f>IF(ISERROR(INDEX(ENDOG_EQN!$F239:$BN239,0,MATCH(Input!$C$5,ENDOG_EQN!$F239:$BN239,0))),"",ENDOG_EQN!E239)</f>
        <v/>
      </c>
      <c r="F235" s="1">
        <f t="shared" si="7"/>
        <v>0</v>
      </c>
    </row>
    <row r="236" spans="2:6" ht="16.5" thickTop="1" thickBot="1" x14ac:dyDescent="0.3">
      <c r="B236" s="27"/>
      <c r="C236" s="1"/>
      <c r="D236" s="26" t="str">
        <f t="shared" si="6"/>
        <v/>
      </c>
      <c r="E236" s="24" t="str">
        <f>IF(ISERROR(INDEX(ENDOG_EQN!$F240:$BN240,0,MATCH(Input!$C$5,ENDOG_EQN!$F240:$BN240,0))),"",ENDOG_EQN!E240)</f>
        <v/>
      </c>
      <c r="F236" s="1">
        <f t="shared" si="7"/>
        <v>0</v>
      </c>
    </row>
    <row r="237" spans="2:6" ht="16.5" thickTop="1" thickBot="1" x14ac:dyDescent="0.3">
      <c r="B237" s="27"/>
      <c r="C237" s="1"/>
      <c r="D237" s="26" t="str">
        <f t="shared" si="6"/>
        <v/>
      </c>
      <c r="E237" s="24" t="str">
        <f>IF(ISERROR(INDEX(ENDOG_EQN!$F241:$BN241,0,MATCH(Input!$C$5,ENDOG_EQN!$F241:$BN241,0))),"",ENDOG_EQN!E241)</f>
        <v/>
      </c>
      <c r="F237" s="1">
        <f t="shared" si="7"/>
        <v>0</v>
      </c>
    </row>
    <row r="238" spans="2:6" ht="16.5" thickTop="1" thickBot="1" x14ac:dyDescent="0.3">
      <c r="B238" s="27"/>
      <c r="C238" s="1"/>
      <c r="D238" s="26" t="str">
        <f t="shared" si="6"/>
        <v/>
      </c>
      <c r="E238" s="24" t="str">
        <f>IF(ISERROR(INDEX(ENDOG_EQN!$F242:$BN242,0,MATCH(Input!$C$5,ENDOG_EQN!$F242:$BN242,0))),"",ENDOG_EQN!E242)</f>
        <v/>
      </c>
      <c r="F238" s="1">
        <f t="shared" si="7"/>
        <v>0</v>
      </c>
    </row>
    <row r="239" spans="2:6" ht="16.5" thickTop="1" thickBot="1" x14ac:dyDescent="0.3">
      <c r="B239" s="27"/>
      <c r="C239" s="1"/>
      <c r="D239" s="26" t="str">
        <f t="shared" si="6"/>
        <v/>
      </c>
      <c r="E239" s="24" t="str">
        <f>IF(ISERROR(INDEX(ENDOG_EQN!$F243:$BN243,0,MATCH(Input!$C$5,ENDOG_EQN!$F243:$BN243,0))),"",ENDOG_EQN!E243)</f>
        <v/>
      </c>
      <c r="F239" s="1">
        <f t="shared" si="7"/>
        <v>0</v>
      </c>
    </row>
    <row r="240" spans="2:6" ht="16.5" thickTop="1" thickBot="1" x14ac:dyDescent="0.3">
      <c r="B240" s="27"/>
      <c r="C240" s="1"/>
      <c r="D240" s="26" t="str">
        <f t="shared" si="6"/>
        <v/>
      </c>
      <c r="E240" s="24" t="str">
        <f>IF(ISERROR(INDEX(ENDOG_EQN!$F244:$BN244,0,MATCH(Input!$C$5,ENDOG_EQN!$F244:$BN244,0))),"",ENDOG_EQN!E244)</f>
        <v/>
      </c>
      <c r="F240" s="1">
        <f t="shared" si="7"/>
        <v>0</v>
      </c>
    </row>
    <row r="241" spans="2:6" ht="16.5" thickTop="1" thickBot="1" x14ac:dyDescent="0.3">
      <c r="B241" s="27"/>
      <c r="C241" s="1"/>
      <c r="D241" s="26" t="str">
        <f t="shared" si="6"/>
        <v/>
      </c>
      <c r="E241" s="24" t="str">
        <f>IF(ISERROR(INDEX(ENDOG_EQN!$F245:$BN245,0,MATCH(Input!$C$5,ENDOG_EQN!$F245:$BN245,0))),"",ENDOG_EQN!E245)</f>
        <v/>
      </c>
      <c r="F241" s="1">
        <f t="shared" si="7"/>
        <v>0</v>
      </c>
    </row>
    <row r="242" spans="2:6" ht="16.5" thickTop="1" thickBot="1" x14ac:dyDescent="0.3">
      <c r="B242" s="27"/>
      <c r="C242" s="1"/>
      <c r="D242" s="26" t="str">
        <f t="shared" si="6"/>
        <v/>
      </c>
      <c r="E242" s="24" t="str">
        <f>IF(ISERROR(INDEX(ENDOG_EQN!$F246:$BN246,0,MATCH(Input!$C$5,ENDOG_EQN!$F246:$BN246,0))),"",ENDOG_EQN!E246)</f>
        <v/>
      </c>
      <c r="F242" s="1">
        <f t="shared" si="7"/>
        <v>0</v>
      </c>
    </row>
    <row r="243" spans="2:6" ht="16.5" thickTop="1" thickBot="1" x14ac:dyDescent="0.3">
      <c r="B243" s="27"/>
      <c r="C243" s="1"/>
      <c r="D243" s="26" t="str">
        <f t="shared" si="6"/>
        <v/>
      </c>
      <c r="E243" s="24" t="str">
        <f>IF(ISERROR(INDEX(ENDOG_EQN!$F247:$BN247,0,MATCH(Input!$C$5,ENDOG_EQN!$F247:$BN247,0))),"",ENDOG_EQN!E247)</f>
        <v/>
      </c>
      <c r="F243" s="1">
        <f t="shared" si="7"/>
        <v>0</v>
      </c>
    </row>
    <row r="244" spans="2:6" ht="16.5" thickTop="1" thickBot="1" x14ac:dyDescent="0.3">
      <c r="B244" s="27"/>
      <c r="C244" s="1"/>
      <c r="D244" s="26" t="str">
        <f t="shared" si="6"/>
        <v/>
      </c>
      <c r="E244" s="24" t="str">
        <f>IF(ISERROR(INDEX(ENDOG_EQN!$F248:$BN248,0,MATCH(Input!$C$5,ENDOG_EQN!$F248:$BN248,0))),"",ENDOG_EQN!E248)</f>
        <v/>
      </c>
      <c r="F244" s="1">
        <f t="shared" si="7"/>
        <v>0</v>
      </c>
    </row>
    <row r="245" spans="2:6" ht="16.5" thickTop="1" thickBot="1" x14ac:dyDescent="0.3">
      <c r="B245" s="27"/>
      <c r="C245" s="1"/>
      <c r="D245" s="26" t="str">
        <f t="shared" si="6"/>
        <v/>
      </c>
      <c r="E245" s="24" t="str">
        <f>IF(ISERROR(INDEX(ENDOG_EQN!$F249:$BN249,0,MATCH(Input!$C$5,ENDOG_EQN!$F249:$BN249,0))),"",ENDOG_EQN!E249)</f>
        <v/>
      </c>
      <c r="F245" s="1">
        <f t="shared" si="7"/>
        <v>0</v>
      </c>
    </row>
    <row r="246" spans="2:6" ht="16.5" thickTop="1" thickBot="1" x14ac:dyDescent="0.3">
      <c r="B246" s="27"/>
      <c r="C246" s="1"/>
      <c r="D246" s="26" t="str">
        <f t="shared" si="6"/>
        <v/>
      </c>
      <c r="E246" s="24" t="str">
        <f>IF(ISERROR(INDEX(ENDOG_EQN!$F250:$BN250,0,MATCH(Input!$C$5,ENDOG_EQN!$F250:$BN250,0))),"",ENDOG_EQN!E250)</f>
        <v/>
      </c>
      <c r="F246" s="1">
        <f t="shared" si="7"/>
        <v>0</v>
      </c>
    </row>
    <row r="247" spans="2:6" ht="16.5" thickTop="1" thickBot="1" x14ac:dyDescent="0.3">
      <c r="B247" s="27"/>
      <c r="C247" s="1"/>
      <c r="D247" s="26" t="str">
        <f t="shared" si="6"/>
        <v/>
      </c>
      <c r="E247" s="24" t="str">
        <f>IF(ISERROR(INDEX(ENDOG_EQN!$F251:$BN251,0,MATCH(Input!$C$5,ENDOG_EQN!$F251:$BN251,0))),"",ENDOG_EQN!E251)</f>
        <v/>
      </c>
      <c r="F247" s="1">
        <f t="shared" si="7"/>
        <v>0</v>
      </c>
    </row>
    <row r="248" spans="2:6" ht="16.5" thickTop="1" thickBot="1" x14ac:dyDescent="0.3">
      <c r="B248" s="27"/>
      <c r="C248" s="1"/>
      <c r="D248" s="26" t="str">
        <f t="shared" si="6"/>
        <v/>
      </c>
      <c r="E248" s="24" t="str">
        <f>IF(ISERROR(INDEX(ENDOG_EQN!$F252:$BN252,0,MATCH(Input!$C$5,ENDOG_EQN!$F252:$BN252,0))),"",ENDOG_EQN!E252)</f>
        <v/>
      </c>
      <c r="F248" s="1">
        <f t="shared" si="7"/>
        <v>0</v>
      </c>
    </row>
    <row r="249" spans="2:6" ht="16.5" thickTop="1" thickBot="1" x14ac:dyDescent="0.3">
      <c r="B249" s="27"/>
      <c r="C249" s="1"/>
      <c r="D249" s="26" t="str">
        <f t="shared" si="6"/>
        <v/>
      </c>
      <c r="E249" s="24" t="str">
        <f>IF(ISERROR(INDEX(ENDOG_EQN!$F253:$BN253,0,MATCH(Input!$C$5,ENDOG_EQN!$F253:$BN253,0))),"",ENDOG_EQN!E253)</f>
        <v/>
      </c>
      <c r="F249" s="1">
        <f t="shared" si="7"/>
        <v>0</v>
      </c>
    </row>
    <row r="250" spans="2:6" ht="16.5" thickTop="1" thickBot="1" x14ac:dyDescent="0.3">
      <c r="B250" s="27"/>
      <c r="C250" s="1"/>
      <c r="D250" s="26" t="str">
        <f t="shared" si="6"/>
        <v/>
      </c>
      <c r="E250" s="24" t="str">
        <f>IF(ISERROR(INDEX(ENDOG_EQN!$F254:$BN254,0,MATCH(Input!$C$5,ENDOG_EQN!$F254:$BN254,0))),"",ENDOG_EQN!E254)</f>
        <v/>
      </c>
      <c r="F250" s="1">
        <f t="shared" si="7"/>
        <v>0</v>
      </c>
    </row>
    <row r="251" spans="2:6" ht="16.5" thickTop="1" thickBot="1" x14ac:dyDescent="0.3">
      <c r="B251" s="27"/>
      <c r="C251" s="1"/>
      <c r="D251" s="26" t="str">
        <f t="shared" si="6"/>
        <v/>
      </c>
      <c r="E251" s="24" t="str">
        <f>IF(ISERROR(INDEX(ENDOG_EQN!$F255:$BN255,0,MATCH(Input!$C$5,ENDOG_EQN!$F255:$BN255,0))),"",ENDOG_EQN!E255)</f>
        <v/>
      </c>
      <c r="F251" s="1">
        <f t="shared" si="7"/>
        <v>0</v>
      </c>
    </row>
    <row r="252" spans="2:6" ht="16.5" thickTop="1" thickBot="1" x14ac:dyDescent="0.3">
      <c r="B252" s="27"/>
      <c r="C252" s="1"/>
      <c r="D252" s="26" t="str">
        <f t="shared" si="6"/>
        <v/>
      </c>
      <c r="E252" s="24" t="str">
        <f>IF(ISERROR(INDEX(ENDOG_EQN!$F256:$BN256,0,MATCH(Input!$C$5,ENDOG_EQN!$F256:$BN256,0))),"",ENDOG_EQN!E256)</f>
        <v/>
      </c>
      <c r="F252" s="1">
        <f t="shared" si="7"/>
        <v>0</v>
      </c>
    </row>
    <row r="253" spans="2:6" ht="16.5" thickTop="1" thickBot="1" x14ac:dyDescent="0.3">
      <c r="B253" s="27"/>
      <c r="C253" s="1"/>
      <c r="D253" s="26" t="str">
        <f t="shared" si="6"/>
        <v/>
      </c>
      <c r="E253" s="24" t="str">
        <f>IF(ISERROR(INDEX(ENDOG_EQN!$F257:$BN257,0,MATCH(Input!$C$5,ENDOG_EQN!$F257:$BN257,0))),"",ENDOG_EQN!E257)</f>
        <v/>
      </c>
      <c r="F253" s="1">
        <f t="shared" si="7"/>
        <v>0</v>
      </c>
    </row>
    <row r="254" spans="2:6" ht="16.5" thickTop="1" thickBot="1" x14ac:dyDescent="0.3">
      <c r="B254" s="27"/>
      <c r="C254" s="1"/>
      <c r="D254" s="26" t="str">
        <f t="shared" si="6"/>
        <v/>
      </c>
      <c r="E254" s="24" t="str">
        <f>IF(ISERROR(INDEX(ENDOG_EQN!$F258:$BN258,0,MATCH(Input!$C$5,ENDOG_EQN!$F258:$BN258,0))),"",ENDOG_EQN!E258)</f>
        <v/>
      </c>
      <c r="F254" s="1">
        <f t="shared" si="7"/>
        <v>0</v>
      </c>
    </row>
    <row r="255" spans="2:6" ht="16.5" thickTop="1" thickBot="1" x14ac:dyDescent="0.3">
      <c r="B255" s="27"/>
      <c r="C255" s="1"/>
      <c r="D255" s="26" t="str">
        <f t="shared" si="6"/>
        <v/>
      </c>
      <c r="E255" s="24" t="str">
        <f>IF(ISERROR(INDEX(ENDOG_EQN!$F259:$BN259,0,MATCH(Input!$C$5,ENDOG_EQN!$F259:$BN259,0))),"",ENDOG_EQN!E259)</f>
        <v/>
      </c>
      <c r="F255" s="1">
        <f t="shared" si="7"/>
        <v>0</v>
      </c>
    </row>
    <row r="256" spans="2:6" ht="16.5" thickTop="1" thickBot="1" x14ac:dyDescent="0.3">
      <c r="B256" s="27"/>
      <c r="C256" s="1"/>
      <c r="D256" s="26" t="str">
        <f t="shared" si="6"/>
        <v/>
      </c>
      <c r="E256" s="24" t="str">
        <f>IF(ISERROR(INDEX(ENDOG_EQN!$F260:$BN260,0,MATCH(Input!$C$5,ENDOG_EQN!$F260:$BN260,0))),"",ENDOG_EQN!E260)</f>
        <v/>
      </c>
      <c r="F256" s="1">
        <f t="shared" si="7"/>
        <v>0</v>
      </c>
    </row>
    <row r="257" spans="2:6" ht="16.5" thickTop="1" thickBot="1" x14ac:dyDescent="0.3">
      <c r="B257" s="27"/>
      <c r="C257" s="1"/>
      <c r="D257" s="26" t="str">
        <f t="shared" ref="D257:D320" si="8">IF(COUNTIF($E$1:$E$400, "&lt;="&amp;LEFT(E257,8))=0,"",COUNTIF($E$1:$E$400, "&lt;="&amp;LEFT(E257,8))-COUNTIF($E$1:$E$400, "")+1)</f>
        <v/>
      </c>
      <c r="E257" s="24" t="str">
        <f>IF(ISERROR(INDEX(ENDOG_EQN!$F261:$BN261,0,MATCH(Input!$C$5,ENDOG_EQN!$F261:$BN261,0))),"",ENDOG_EQN!E261)</f>
        <v/>
      </c>
      <c r="F257" s="1">
        <f t="shared" si="7"/>
        <v>0</v>
      </c>
    </row>
    <row r="258" spans="2:6" ht="16.5" thickTop="1" thickBot="1" x14ac:dyDescent="0.3">
      <c r="B258" s="27"/>
      <c r="C258" s="1"/>
      <c r="D258" s="26" t="str">
        <f t="shared" si="8"/>
        <v/>
      </c>
      <c r="E258" s="24" t="str">
        <f>IF(ISERROR(INDEX(ENDOG_EQN!$F262:$BN262,0,MATCH(Input!$C$5,ENDOG_EQN!$F262:$BN262,0))),"",ENDOG_EQN!E262)</f>
        <v/>
      </c>
      <c r="F258" s="1">
        <f t="shared" ref="F258:F321" si="9">SUMIF($E$1:$E$400, "=0")</f>
        <v>0</v>
      </c>
    </row>
    <row r="259" spans="2:6" ht="16.5" thickTop="1" thickBot="1" x14ac:dyDescent="0.3">
      <c r="B259" s="27"/>
      <c r="C259" s="1"/>
      <c r="D259" s="26" t="str">
        <f t="shared" si="8"/>
        <v/>
      </c>
      <c r="E259" s="24" t="str">
        <f>IF(ISERROR(INDEX(ENDOG_EQN!$F263:$BN263,0,MATCH(Input!$C$5,ENDOG_EQN!$F263:$BN263,0))),"",ENDOG_EQN!E263)</f>
        <v/>
      </c>
      <c r="F259" s="1">
        <f t="shared" si="9"/>
        <v>0</v>
      </c>
    </row>
    <row r="260" spans="2:6" ht="16.5" thickTop="1" thickBot="1" x14ac:dyDescent="0.3">
      <c r="B260" s="27"/>
      <c r="C260" s="1"/>
      <c r="D260" s="26" t="str">
        <f t="shared" si="8"/>
        <v/>
      </c>
      <c r="E260" s="24" t="str">
        <f>IF(ISERROR(INDEX(ENDOG_EQN!$F264:$BN264,0,MATCH(Input!$C$5,ENDOG_EQN!$F264:$BN264,0))),"",ENDOG_EQN!E264)</f>
        <v/>
      </c>
      <c r="F260" s="1">
        <f t="shared" si="9"/>
        <v>0</v>
      </c>
    </row>
    <row r="261" spans="2:6" ht="16.5" thickTop="1" thickBot="1" x14ac:dyDescent="0.3">
      <c r="B261" s="27"/>
      <c r="C261" s="1"/>
      <c r="D261" s="26" t="str">
        <f t="shared" si="8"/>
        <v/>
      </c>
      <c r="E261" s="24" t="str">
        <f>IF(ISERROR(INDEX(ENDOG_EQN!$F265:$BN265,0,MATCH(Input!$C$5,ENDOG_EQN!$F265:$BN265,0))),"",ENDOG_EQN!E265)</f>
        <v/>
      </c>
      <c r="F261" s="1">
        <f t="shared" si="9"/>
        <v>0</v>
      </c>
    </row>
    <row r="262" spans="2:6" ht="16.5" thickTop="1" thickBot="1" x14ac:dyDescent="0.3">
      <c r="B262" s="27"/>
      <c r="C262" s="1"/>
      <c r="D262" s="26" t="str">
        <f t="shared" si="8"/>
        <v/>
      </c>
      <c r="E262" s="24" t="str">
        <f>IF(ISERROR(INDEX(ENDOG_EQN!$F266:$BN266,0,MATCH(Input!$C$5,ENDOG_EQN!$F266:$BN266,0))),"",ENDOG_EQN!E266)</f>
        <v/>
      </c>
      <c r="F262" s="1">
        <f t="shared" si="9"/>
        <v>0</v>
      </c>
    </row>
    <row r="263" spans="2:6" ht="16.5" thickTop="1" thickBot="1" x14ac:dyDescent="0.3">
      <c r="B263" s="27"/>
      <c r="C263" s="1"/>
      <c r="D263" s="26" t="str">
        <f t="shared" si="8"/>
        <v/>
      </c>
      <c r="E263" s="24" t="str">
        <f>IF(ISERROR(INDEX(ENDOG_EQN!$F267:$BN267,0,MATCH(Input!$C$5,ENDOG_EQN!$F267:$BN267,0))),"",ENDOG_EQN!E267)</f>
        <v/>
      </c>
      <c r="F263" s="1">
        <f t="shared" si="9"/>
        <v>0</v>
      </c>
    </row>
    <row r="264" spans="2:6" ht="16.5" thickTop="1" thickBot="1" x14ac:dyDescent="0.3">
      <c r="B264" s="27"/>
      <c r="C264" s="1"/>
      <c r="D264" s="26" t="str">
        <f t="shared" si="8"/>
        <v/>
      </c>
      <c r="E264" s="24" t="str">
        <f>IF(ISERROR(INDEX(ENDOG_EQN!$F268:$BN268,0,MATCH(Input!$C$5,ENDOG_EQN!$F268:$BN268,0))),"",ENDOG_EQN!E268)</f>
        <v/>
      </c>
      <c r="F264" s="1">
        <f t="shared" si="9"/>
        <v>0</v>
      </c>
    </row>
    <row r="265" spans="2:6" ht="16.5" thickTop="1" thickBot="1" x14ac:dyDescent="0.3">
      <c r="B265" s="27"/>
      <c r="C265" s="1"/>
      <c r="D265" s="26" t="str">
        <f t="shared" si="8"/>
        <v/>
      </c>
      <c r="E265" s="24" t="str">
        <f>IF(ISERROR(INDEX(ENDOG_EQN!$F269:$BN269,0,MATCH(Input!$C$5,ENDOG_EQN!$F269:$BN269,0))),"",ENDOG_EQN!E269)</f>
        <v/>
      </c>
      <c r="F265" s="1">
        <f t="shared" si="9"/>
        <v>0</v>
      </c>
    </row>
    <row r="266" spans="2:6" ht="16.5" thickTop="1" thickBot="1" x14ac:dyDescent="0.3">
      <c r="B266" s="27"/>
      <c r="C266" s="1"/>
      <c r="D266" s="26" t="str">
        <f t="shared" si="8"/>
        <v/>
      </c>
      <c r="E266" s="24" t="str">
        <f>IF(ISERROR(INDEX(ENDOG_EQN!$F270:$BN270,0,MATCH(Input!$C$5,ENDOG_EQN!$F270:$BN270,0))),"",ENDOG_EQN!E270)</f>
        <v/>
      </c>
      <c r="F266" s="1">
        <f t="shared" si="9"/>
        <v>0</v>
      </c>
    </row>
    <row r="267" spans="2:6" ht="16.5" thickTop="1" thickBot="1" x14ac:dyDescent="0.3">
      <c r="B267" s="27"/>
      <c r="C267" s="1"/>
      <c r="D267" s="26" t="str">
        <f t="shared" si="8"/>
        <v/>
      </c>
      <c r="E267" s="24" t="str">
        <f>IF(ISERROR(INDEX(ENDOG_EQN!$F271:$BN271,0,MATCH(Input!$C$5,ENDOG_EQN!$F271:$BN271,0))),"",ENDOG_EQN!E271)</f>
        <v/>
      </c>
      <c r="F267" s="1">
        <f t="shared" si="9"/>
        <v>0</v>
      </c>
    </row>
    <row r="268" spans="2:6" ht="16.5" thickTop="1" thickBot="1" x14ac:dyDescent="0.3">
      <c r="B268" s="27"/>
      <c r="C268" s="1"/>
      <c r="D268" s="26" t="str">
        <f t="shared" si="8"/>
        <v/>
      </c>
      <c r="E268" s="24" t="str">
        <f>IF(ISERROR(INDEX(ENDOG_EQN!$F272:$BN272,0,MATCH(Input!$C$5,ENDOG_EQN!$F272:$BN272,0))),"",ENDOG_EQN!E272)</f>
        <v/>
      </c>
      <c r="F268" s="1">
        <f t="shared" si="9"/>
        <v>0</v>
      </c>
    </row>
    <row r="269" spans="2:6" ht="16.5" thickTop="1" thickBot="1" x14ac:dyDescent="0.3">
      <c r="B269" s="27"/>
      <c r="C269" s="1"/>
      <c r="D269" s="26" t="str">
        <f t="shared" si="8"/>
        <v/>
      </c>
      <c r="E269" s="24" t="str">
        <f>IF(ISERROR(INDEX(ENDOG_EQN!$F273:$BN273,0,MATCH(Input!$C$5,ENDOG_EQN!$F273:$BN273,0))),"",ENDOG_EQN!E273)</f>
        <v/>
      </c>
      <c r="F269" s="1">
        <f t="shared" si="9"/>
        <v>0</v>
      </c>
    </row>
    <row r="270" spans="2:6" ht="16.5" thickTop="1" thickBot="1" x14ac:dyDescent="0.3">
      <c r="B270" s="27"/>
      <c r="C270" s="1"/>
      <c r="D270" s="26" t="str">
        <f t="shared" si="8"/>
        <v/>
      </c>
      <c r="E270" s="24" t="str">
        <f>IF(ISERROR(INDEX(ENDOG_EQN!$F274:$BN274,0,MATCH(Input!$C$5,ENDOG_EQN!$F274:$BN274,0))),"",ENDOG_EQN!E274)</f>
        <v/>
      </c>
      <c r="F270" s="1">
        <f t="shared" si="9"/>
        <v>0</v>
      </c>
    </row>
    <row r="271" spans="2:6" ht="16.5" thickTop="1" thickBot="1" x14ac:dyDescent="0.3">
      <c r="B271" s="27"/>
      <c r="C271" s="1"/>
      <c r="D271" s="26" t="str">
        <f t="shared" si="8"/>
        <v/>
      </c>
      <c r="E271" s="24" t="str">
        <f>IF(ISERROR(INDEX(ENDOG_EQN!$F275:$BN275,0,MATCH(Input!$C$5,ENDOG_EQN!$F275:$BN275,0))),"",ENDOG_EQN!E275)</f>
        <v/>
      </c>
      <c r="F271" s="1">
        <f t="shared" si="9"/>
        <v>0</v>
      </c>
    </row>
    <row r="272" spans="2:6" ht="16.5" thickTop="1" thickBot="1" x14ac:dyDescent="0.3">
      <c r="B272" s="27"/>
      <c r="C272" s="1"/>
      <c r="D272" s="26" t="str">
        <f t="shared" si="8"/>
        <v/>
      </c>
      <c r="E272" s="24" t="str">
        <f>IF(ISERROR(INDEX(ENDOG_EQN!$F276:$BN276,0,MATCH(Input!$C$5,ENDOG_EQN!$F276:$BN276,0))),"",ENDOG_EQN!E276)</f>
        <v/>
      </c>
      <c r="F272" s="1">
        <f t="shared" si="9"/>
        <v>0</v>
      </c>
    </row>
    <row r="273" spans="2:6" ht="16.5" thickTop="1" thickBot="1" x14ac:dyDescent="0.3">
      <c r="B273" s="27"/>
      <c r="C273" s="1"/>
      <c r="D273" s="26" t="str">
        <f t="shared" si="8"/>
        <v/>
      </c>
      <c r="E273" s="24" t="str">
        <f>IF(ISERROR(INDEX(ENDOG_EQN!$F277:$BN277,0,MATCH(Input!$C$5,ENDOG_EQN!$F277:$BN277,0))),"",ENDOG_EQN!E277)</f>
        <v/>
      </c>
      <c r="F273" s="1">
        <f t="shared" si="9"/>
        <v>0</v>
      </c>
    </row>
    <row r="274" spans="2:6" ht="16.5" thickTop="1" thickBot="1" x14ac:dyDescent="0.3">
      <c r="B274" s="27"/>
      <c r="C274" s="1"/>
      <c r="D274" s="26" t="str">
        <f t="shared" si="8"/>
        <v/>
      </c>
      <c r="E274" s="24" t="str">
        <f>IF(ISERROR(INDEX(ENDOG_EQN!$F278:$BN278,0,MATCH(Input!$C$5,ENDOG_EQN!$F278:$BN278,0))),"",ENDOG_EQN!E278)</f>
        <v/>
      </c>
      <c r="F274" s="1">
        <f t="shared" si="9"/>
        <v>0</v>
      </c>
    </row>
    <row r="275" spans="2:6" ht="16.5" thickTop="1" thickBot="1" x14ac:dyDescent="0.3">
      <c r="B275" s="27"/>
      <c r="C275" s="1"/>
      <c r="D275" s="26" t="str">
        <f t="shared" si="8"/>
        <v/>
      </c>
      <c r="E275" s="24" t="str">
        <f>IF(ISERROR(INDEX(ENDOG_EQN!$F279:$BN279,0,MATCH(Input!$C$5,ENDOG_EQN!$F279:$BN279,0))),"",ENDOG_EQN!E279)</f>
        <v/>
      </c>
      <c r="F275" s="1">
        <f t="shared" si="9"/>
        <v>0</v>
      </c>
    </row>
    <row r="276" spans="2:6" ht="16.5" thickTop="1" thickBot="1" x14ac:dyDescent="0.3">
      <c r="B276" s="27"/>
      <c r="C276" s="1"/>
      <c r="D276" s="26" t="str">
        <f t="shared" si="8"/>
        <v/>
      </c>
      <c r="E276" s="24" t="str">
        <f>IF(ISERROR(INDEX(ENDOG_EQN!$F280:$BN280,0,MATCH(Input!$C$5,ENDOG_EQN!$F280:$BN280,0))),"",ENDOG_EQN!E280)</f>
        <v/>
      </c>
      <c r="F276" s="1">
        <f t="shared" si="9"/>
        <v>0</v>
      </c>
    </row>
    <row r="277" spans="2:6" ht="16.5" thickTop="1" thickBot="1" x14ac:dyDescent="0.3">
      <c r="B277" s="27"/>
      <c r="C277" s="1"/>
      <c r="D277" s="26" t="str">
        <f t="shared" si="8"/>
        <v/>
      </c>
      <c r="E277" s="24" t="str">
        <f>IF(ISERROR(INDEX(ENDOG_EQN!$F281:$BN281,0,MATCH(Input!$C$5,ENDOG_EQN!$F281:$BN281,0))),"",ENDOG_EQN!E281)</f>
        <v/>
      </c>
      <c r="F277" s="1">
        <f t="shared" si="9"/>
        <v>0</v>
      </c>
    </row>
    <row r="278" spans="2:6" ht="16.5" thickTop="1" thickBot="1" x14ac:dyDescent="0.3">
      <c r="B278" s="27"/>
      <c r="C278" s="1"/>
      <c r="D278" s="26" t="str">
        <f t="shared" si="8"/>
        <v/>
      </c>
      <c r="E278" s="24" t="str">
        <f>IF(ISERROR(INDEX(ENDOG_EQN!$F282:$BN282,0,MATCH(Input!$C$5,ENDOG_EQN!$F282:$BN282,0))),"",ENDOG_EQN!E282)</f>
        <v/>
      </c>
      <c r="F278" s="1">
        <f t="shared" si="9"/>
        <v>0</v>
      </c>
    </row>
    <row r="279" spans="2:6" ht="16.5" thickTop="1" thickBot="1" x14ac:dyDescent="0.3">
      <c r="B279" s="27"/>
      <c r="C279" s="1"/>
      <c r="D279" s="26" t="str">
        <f t="shared" si="8"/>
        <v/>
      </c>
      <c r="E279" s="24" t="str">
        <f>IF(ISERROR(INDEX(ENDOG_EQN!$F283:$BN283,0,MATCH(Input!$C$5,ENDOG_EQN!$F283:$BN283,0))),"",ENDOG_EQN!E283)</f>
        <v/>
      </c>
      <c r="F279" s="1">
        <f t="shared" si="9"/>
        <v>0</v>
      </c>
    </row>
    <row r="280" spans="2:6" ht="16.5" thickTop="1" thickBot="1" x14ac:dyDescent="0.3">
      <c r="B280" s="27"/>
      <c r="C280" s="1"/>
      <c r="D280" s="26" t="str">
        <f t="shared" si="8"/>
        <v/>
      </c>
      <c r="E280" s="24" t="str">
        <f>IF(ISERROR(INDEX(ENDOG_EQN!$F284:$BN284,0,MATCH(Input!$C$5,ENDOG_EQN!$F284:$BN284,0))),"",ENDOG_EQN!E284)</f>
        <v/>
      </c>
      <c r="F280" s="1">
        <f t="shared" si="9"/>
        <v>0</v>
      </c>
    </row>
    <row r="281" spans="2:6" ht="16.5" thickTop="1" thickBot="1" x14ac:dyDescent="0.3">
      <c r="B281" s="27"/>
      <c r="C281" s="1"/>
      <c r="D281" s="26" t="str">
        <f t="shared" si="8"/>
        <v/>
      </c>
      <c r="E281" s="24" t="str">
        <f>IF(ISERROR(INDEX(ENDOG_EQN!$F285:$BN285,0,MATCH(Input!$C$5,ENDOG_EQN!$F285:$BN285,0))),"",ENDOG_EQN!E285)</f>
        <v/>
      </c>
      <c r="F281" s="1">
        <f t="shared" si="9"/>
        <v>0</v>
      </c>
    </row>
    <row r="282" spans="2:6" ht="16.5" thickTop="1" thickBot="1" x14ac:dyDescent="0.3">
      <c r="B282" s="27"/>
      <c r="C282" s="1"/>
      <c r="D282" s="26" t="str">
        <f t="shared" si="8"/>
        <v/>
      </c>
      <c r="E282" s="24" t="str">
        <f>IF(ISERROR(INDEX(ENDOG_EQN!$F286:$BN286,0,MATCH(Input!$C$5,ENDOG_EQN!$F286:$BN286,0))),"",ENDOG_EQN!E286)</f>
        <v/>
      </c>
      <c r="F282" s="1">
        <f t="shared" si="9"/>
        <v>0</v>
      </c>
    </row>
    <row r="283" spans="2:6" ht="16.5" thickTop="1" thickBot="1" x14ac:dyDescent="0.3">
      <c r="B283" s="27"/>
      <c r="C283" s="1"/>
      <c r="D283" s="26" t="str">
        <f t="shared" si="8"/>
        <v/>
      </c>
      <c r="E283" s="24" t="str">
        <f>IF(ISERROR(INDEX(ENDOG_EQN!$F287:$BN287,0,MATCH(Input!$C$5,ENDOG_EQN!$F287:$BN287,0))),"",ENDOG_EQN!E287)</f>
        <v/>
      </c>
      <c r="F283" s="1">
        <f t="shared" si="9"/>
        <v>0</v>
      </c>
    </row>
    <row r="284" spans="2:6" ht="16.5" thickTop="1" thickBot="1" x14ac:dyDescent="0.3">
      <c r="B284" s="27"/>
      <c r="C284" s="1"/>
      <c r="D284" s="26" t="str">
        <f t="shared" si="8"/>
        <v/>
      </c>
      <c r="E284" s="24" t="str">
        <f>IF(ISERROR(INDEX(ENDOG_EQN!$F288:$BN288,0,MATCH(Input!$C$5,ENDOG_EQN!$F288:$BN288,0))),"",ENDOG_EQN!E288)</f>
        <v/>
      </c>
      <c r="F284" s="1">
        <f t="shared" si="9"/>
        <v>0</v>
      </c>
    </row>
    <row r="285" spans="2:6" ht="16.5" thickTop="1" thickBot="1" x14ac:dyDescent="0.3">
      <c r="B285" s="27"/>
      <c r="C285" s="1"/>
      <c r="D285" s="26" t="str">
        <f t="shared" si="8"/>
        <v/>
      </c>
      <c r="E285" s="24" t="str">
        <f>IF(ISERROR(INDEX(ENDOG_EQN!$F289:$BN289,0,MATCH(Input!$C$5,ENDOG_EQN!$F289:$BN289,0))),"",ENDOG_EQN!E289)</f>
        <v/>
      </c>
      <c r="F285" s="1">
        <f t="shared" si="9"/>
        <v>0</v>
      </c>
    </row>
    <row r="286" spans="2:6" ht="16.5" thickTop="1" thickBot="1" x14ac:dyDescent="0.3">
      <c r="B286" s="27"/>
      <c r="C286" s="1"/>
      <c r="D286" s="26" t="str">
        <f t="shared" si="8"/>
        <v/>
      </c>
      <c r="E286" s="24" t="str">
        <f>IF(ISERROR(INDEX(ENDOG_EQN!$F290:$BN290,0,MATCH(Input!$C$5,ENDOG_EQN!$F290:$BN290,0))),"",ENDOG_EQN!E290)</f>
        <v/>
      </c>
      <c r="F286" s="1">
        <f t="shared" si="9"/>
        <v>0</v>
      </c>
    </row>
    <row r="287" spans="2:6" ht="16.5" thickTop="1" thickBot="1" x14ac:dyDescent="0.3">
      <c r="B287" s="27"/>
      <c r="C287" s="1"/>
      <c r="D287" s="26" t="str">
        <f t="shared" si="8"/>
        <v/>
      </c>
      <c r="E287" s="24" t="str">
        <f>IF(ISERROR(INDEX(ENDOG_EQN!$F291:$BN291,0,MATCH(Input!$C$5,ENDOG_EQN!$F291:$BN291,0))),"",ENDOG_EQN!E291)</f>
        <v/>
      </c>
      <c r="F287" s="1">
        <f t="shared" si="9"/>
        <v>0</v>
      </c>
    </row>
    <row r="288" spans="2:6" ht="16.5" thickTop="1" thickBot="1" x14ac:dyDescent="0.3">
      <c r="B288" s="27"/>
      <c r="C288" s="1"/>
      <c r="D288" s="26" t="str">
        <f t="shared" si="8"/>
        <v/>
      </c>
      <c r="E288" s="24" t="str">
        <f>IF(ISERROR(INDEX(ENDOG_EQN!$F292:$BN292,0,MATCH(Input!$C$5,ENDOG_EQN!$F292:$BN292,0))),"",ENDOG_EQN!E292)</f>
        <v/>
      </c>
      <c r="F288" s="1">
        <f t="shared" si="9"/>
        <v>0</v>
      </c>
    </row>
    <row r="289" spans="2:6" ht="16.5" thickTop="1" thickBot="1" x14ac:dyDescent="0.3">
      <c r="B289" s="27"/>
      <c r="C289" s="1"/>
      <c r="D289" s="26" t="str">
        <f t="shared" si="8"/>
        <v/>
      </c>
      <c r="E289" s="24" t="str">
        <f>IF(ISERROR(INDEX(ENDOG_EQN!$F293:$BN293,0,MATCH(Input!$C$5,ENDOG_EQN!$F293:$BN293,0))),"",ENDOG_EQN!E293)</f>
        <v/>
      </c>
      <c r="F289" s="1">
        <f t="shared" si="9"/>
        <v>0</v>
      </c>
    </row>
    <row r="290" spans="2:6" ht="16.5" thickTop="1" thickBot="1" x14ac:dyDescent="0.3">
      <c r="B290" s="27"/>
      <c r="C290" s="1"/>
      <c r="D290" s="26" t="str">
        <f t="shared" si="8"/>
        <v/>
      </c>
      <c r="E290" s="24" t="str">
        <f>IF(ISERROR(INDEX(ENDOG_EQN!$F294:$BN294,0,MATCH(Input!$C$5,ENDOG_EQN!$F294:$BN294,0))),"",ENDOG_EQN!E294)</f>
        <v/>
      </c>
      <c r="F290" s="1">
        <f t="shared" si="9"/>
        <v>0</v>
      </c>
    </row>
    <row r="291" spans="2:6" ht="16.5" thickTop="1" thickBot="1" x14ac:dyDescent="0.3">
      <c r="B291" s="27"/>
      <c r="C291" s="1"/>
      <c r="D291" s="26" t="str">
        <f t="shared" si="8"/>
        <v/>
      </c>
      <c r="E291" s="24" t="str">
        <f>IF(ISERROR(INDEX(ENDOG_EQN!$F295:$BN295,0,MATCH(Input!$C$5,ENDOG_EQN!$F295:$BN295,0))),"",ENDOG_EQN!E295)</f>
        <v/>
      </c>
      <c r="F291" s="1">
        <f t="shared" si="9"/>
        <v>0</v>
      </c>
    </row>
    <row r="292" spans="2:6" ht="16.5" thickTop="1" thickBot="1" x14ac:dyDescent="0.3">
      <c r="B292" s="27"/>
      <c r="C292" s="1"/>
      <c r="D292" s="26" t="str">
        <f t="shared" si="8"/>
        <v/>
      </c>
      <c r="E292" s="24" t="str">
        <f>IF(ISERROR(INDEX(ENDOG_EQN!$F296:$BN296,0,MATCH(Input!$C$5,ENDOG_EQN!$F296:$BN296,0))),"",ENDOG_EQN!E296)</f>
        <v/>
      </c>
      <c r="F292" s="1">
        <f t="shared" si="9"/>
        <v>0</v>
      </c>
    </row>
    <row r="293" spans="2:6" ht="16.5" thickTop="1" thickBot="1" x14ac:dyDescent="0.3">
      <c r="B293" s="27"/>
      <c r="C293" s="1"/>
      <c r="D293" s="26" t="str">
        <f t="shared" si="8"/>
        <v/>
      </c>
      <c r="E293" s="24" t="str">
        <f>IF(ISERROR(INDEX(ENDOG_EQN!$F297:$BN297,0,MATCH(Input!$C$5,ENDOG_EQN!$F297:$BN297,0))),"",ENDOG_EQN!E297)</f>
        <v/>
      </c>
      <c r="F293" s="1">
        <f t="shared" si="9"/>
        <v>0</v>
      </c>
    </row>
    <row r="294" spans="2:6" ht="16.5" thickTop="1" thickBot="1" x14ac:dyDescent="0.3">
      <c r="B294" s="27"/>
      <c r="C294" s="1"/>
      <c r="D294" s="26" t="str">
        <f t="shared" si="8"/>
        <v/>
      </c>
      <c r="E294" s="24" t="str">
        <f>IF(ISERROR(INDEX(ENDOG_EQN!$F298:$BN298,0,MATCH(Input!$C$5,ENDOG_EQN!$F298:$BN298,0))),"",ENDOG_EQN!E298)</f>
        <v/>
      </c>
      <c r="F294" s="1">
        <f t="shared" si="9"/>
        <v>0</v>
      </c>
    </row>
    <row r="295" spans="2:6" ht="16.5" thickTop="1" thickBot="1" x14ac:dyDescent="0.3">
      <c r="B295" s="27"/>
      <c r="C295" s="1"/>
      <c r="D295" s="26" t="str">
        <f t="shared" si="8"/>
        <v/>
      </c>
      <c r="E295" s="24" t="str">
        <f>IF(ISERROR(INDEX(ENDOG_EQN!$F299:$BN299,0,MATCH(Input!$C$5,ENDOG_EQN!$F299:$BN299,0))),"",ENDOG_EQN!E299)</f>
        <v/>
      </c>
      <c r="F295" s="1">
        <f t="shared" si="9"/>
        <v>0</v>
      </c>
    </row>
    <row r="296" spans="2:6" ht="16.5" thickTop="1" thickBot="1" x14ac:dyDescent="0.3">
      <c r="B296" s="27"/>
      <c r="C296" s="1"/>
      <c r="D296" s="26" t="str">
        <f t="shared" si="8"/>
        <v/>
      </c>
      <c r="E296" s="24" t="str">
        <f>IF(ISERROR(INDEX(ENDOG_EQN!$F300:$BN300,0,MATCH(Input!$C$5,ENDOG_EQN!$F300:$BN300,0))),"",ENDOG_EQN!E300)</f>
        <v/>
      </c>
      <c r="F296" s="1">
        <f t="shared" si="9"/>
        <v>0</v>
      </c>
    </row>
    <row r="297" spans="2:6" ht="16.5" thickTop="1" thickBot="1" x14ac:dyDescent="0.3">
      <c r="B297" s="27"/>
      <c r="C297" s="1"/>
      <c r="D297" s="26" t="str">
        <f t="shared" si="8"/>
        <v/>
      </c>
      <c r="E297" s="24" t="str">
        <f>IF(ISERROR(INDEX(ENDOG_EQN!$F301:$BN301,0,MATCH(Input!$C$5,ENDOG_EQN!$F301:$BN301,0))),"",ENDOG_EQN!E301)</f>
        <v/>
      </c>
      <c r="F297" s="1">
        <f t="shared" si="9"/>
        <v>0</v>
      </c>
    </row>
    <row r="298" spans="2:6" ht="16.5" thickTop="1" thickBot="1" x14ac:dyDescent="0.3">
      <c r="B298" s="27"/>
      <c r="C298" s="1"/>
      <c r="D298" s="26" t="str">
        <f t="shared" si="8"/>
        <v/>
      </c>
      <c r="E298" s="24" t="str">
        <f>IF(ISERROR(INDEX(ENDOG_EQN!$F302:$BN302,0,MATCH(Input!$C$5,ENDOG_EQN!$F302:$BN302,0))),"",ENDOG_EQN!E302)</f>
        <v/>
      </c>
      <c r="F298" s="1">
        <f t="shared" si="9"/>
        <v>0</v>
      </c>
    </row>
    <row r="299" spans="2:6" ht="16.5" thickTop="1" thickBot="1" x14ac:dyDescent="0.3">
      <c r="B299" s="27"/>
      <c r="C299" s="1"/>
      <c r="D299" s="26" t="str">
        <f t="shared" si="8"/>
        <v/>
      </c>
      <c r="E299" s="24" t="str">
        <f>IF(ISERROR(INDEX(ENDOG_EQN!$F303:$BN303,0,MATCH(Input!$C$5,ENDOG_EQN!$F303:$BN303,0))),"",ENDOG_EQN!E303)</f>
        <v/>
      </c>
      <c r="F299" s="1">
        <f t="shared" si="9"/>
        <v>0</v>
      </c>
    </row>
    <row r="300" spans="2:6" ht="16.5" thickTop="1" thickBot="1" x14ac:dyDescent="0.3">
      <c r="B300" s="27"/>
      <c r="C300" s="1"/>
      <c r="D300" s="26" t="str">
        <f t="shared" si="8"/>
        <v/>
      </c>
      <c r="E300" s="24" t="str">
        <f>IF(ISERROR(INDEX(ENDOG_EQN!$F304:$BN304,0,MATCH(Input!$C$5,ENDOG_EQN!$F304:$BN304,0))),"",ENDOG_EQN!E304)</f>
        <v/>
      </c>
      <c r="F300" s="1">
        <f t="shared" si="9"/>
        <v>0</v>
      </c>
    </row>
    <row r="301" spans="2:6" ht="16.5" thickTop="1" thickBot="1" x14ac:dyDescent="0.3">
      <c r="B301" s="27"/>
      <c r="C301" s="1"/>
      <c r="D301" s="26" t="str">
        <f t="shared" si="8"/>
        <v/>
      </c>
      <c r="E301" s="24" t="str">
        <f>IF(ISERROR(INDEX(ENDOG_EQN!$F305:$BN305,0,MATCH(Input!$C$5,ENDOG_EQN!$F305:$BN305,0))),"",ENDOG_EQN!E305)</f>
        <v/>
      </c>
      <c r="F301" s="1">
        <f t="shared" si="9"/>
        <v>0</v>
      </c>
    </row>
    <row r="302" spans="2:6" ht="16.5" thickTop="1" thickBot="1" x14ac:dyDescent="0.3">
      <c r="B302" s="27"/>
      <c r="C302" s="1"/>
      <c r="D302" s="26" t="str">
        <f t="shared" si="8"/>
        <v/>
      </c>
      <c r="E302" s="24" t="str">
        <f>IF(ISERROR(INDEX(ENDOG_EQN!$F306:$BN306,0,MATCH(Input!$C$5,ENDOG_EQN!$F306:$BN306,0))),"",ENDOG_EQN!E306)</f>
        <v/>
      </c>
      <c r="F302" s="1">
        <f t="shared" si="9"/>
        <v>0</v>
      </c>
    </row>
    <row r="303" spans="2:6" ht="16.5" thickTop="1" thickBot="1" x14ac:dyDescent="0.3">
      <c r="B303" s="27"/>
      <c r="C303" s="1"/>
      <c r="D303" s="26" t="str">
        <f t="shared" si="8"/>
        <v/>
      </c>
      <c r="E303" s="24" t="str">
        <f>IF(ISERROR(INDEX(ENDOG_EQN!$F307:$BN307,0,MATCH(Input!$C$5,ENDOG_EQN!$F307:$BN307,0))),"",ENDOG_EQN!E307)</f>
        <v/>
      </c>
      <c r="F303" s="1">
        <f t="shared" si="9"/>
        <v>0</v>
      </c>
    </row>
    <row r="304" spans="2:6" ht="16.5" thickTop="1" thickBot="1" x14ac:dyDescent="0.3">
      <c r="B304" s="27"/>
      <c r="C304" s="1"/>
      <c r="D304" s="26" t="str">
        <f t="shared" si="8"/>
        <v/>
      </c>
      <c r="E304" s="24" t="str">
        <f>IF(ISERROR(INDEX(ENDOG_EQN!$F308:$BN308,0,MATCH(Input!$C$5,ENDOG_EQN!$F308:$BN308,0))),"",ENDOG_EQN!E308)</f>
        <v/>
      </c>
      <c r="F304" s="1">
        <f t="shared" si="9"/>
        <v>0</v>
      </c>
    </row>
    <row r="305" spans="2:6" ht="16.5" thickTop="1" thickBot="1" x14ac:dyDescent="0.3">
      <c r="B305" s="27"/>
      <c r="C305" s="1"/>
      <c r="D305" s="26" t="str">
        <f t="shared" si="8"/>
        <v/>
      </c>
      <c r="E305" s="24" t="str">
        <f>IF(ISERROR(INDEX(ENDOG_EQN!$F309:$BN309,0,MATCH(Input!$C$5,ENDOG_EQN!$F309:$BN309,0))),"",ENDOG_EQN!E309)</f>
        <v/>
      </c>
      <c r="F305" s="1">
        <f t="shared" si="9"/>
        <v>0</v>
      </c>
    </row>
    <row r="306" spans="2:6" ht="16.5" thickTop="1" thickBot="1" x14ac:dyDescent="0.3">
      <c r="B306" s="27"/>
      <c r="C306" s="1"/>
      <c r="D306" s="26" t="str">
        <f t="shared" si="8"/>
        <v/>
      </c>
      <c r="E306" s="24" t="str">
        <f>IF(ISERROR(INDEX(ENDOG_EQN!$F310:$BN310,0,MATCH(Input!$C$5,ENDOG_EQN!$F310:$BN310,0))),"",ENDOG_EQN!E310)</f>
        <v/>
      </c>
      <c r="F306" s="1">
        <f t="shared" si="9"/>
        <v>0</v>
      </c>
    </row>
    <row r="307" spans="2:6" ht="16.5" thickTop="1" thickBot="1" x14ac:dyDescent="0.3">
      <c r="B307" s="27"/>
      <c r="C307" s="1"/>
      <c r="D307" s="26" t="str">
        <f t="shared" si="8"/>
        <v/>
      </c>
      <c r="E307" s="24" t="str">
        <f>IF(ISERROR(INDEX(ENDOG_EQN!$F311:$BN311,0,MATCH(Input!$C$5,ENDOG_EQN!$F311:$BN311,0))),"",ENDOG_EQN!E311)</f>
        <v/>
      </c>
      <c r="F307" s="1">
        <f t="shared" si="9"/>
        <v>0</v>
      </c>
    </row>
    <row r="308" spans="2:6" ht="16.5" thickTop="1" thickBot="1" x14ac:dyDescent="0.3">
      <c r="B308" s="27"/>
      <c r="C308" s="1"/>
      <c r="D308" s="26" t="str">
        <f t="shared" si="8"/>
        <v/>
      </c>
      <c r="E308" s="24" t="str">
        <f>IF(ISERROR(INDEX(ENDOG_EQN!$F312:$BN312,0,MATCH(Input!$C$5,ENDOG_EQN!$F312:$BN312,0))),"",ENDOG_EQN!E312)</f>
        <v/>
      </c>
      <c r="F308" s="1">
        <f t="shared" si="9"/>
        <v>0</v>
      </c>
    </row>
    <row r="309" spans="2:6" ht="16.5" thickTop="1" thickBot="1" x14ac:dyDescent="0.3">
      <c r="B309" s="27"/>
      <c r="C309" s="1"/>
      <c r="D309" s="26" t="str">
        <f t="shared" si="8"/>
        <v/>
      </c>
      <c r="E309" s="24" t="str">
        <f>IF(ISERROR(INDEX(ENDOG_EQN!$F313:$BN313,0,MATCH(Input!$C$5,ENDOG_EQN!$F313:$BN313,0))),"",ENDOG_EQN!E313)</f>
        <v/>
      </c>
      <c r="F309" s="1">
        <f t="shared" si="9"/>
        <v>0</v>
      </c>
    </row>
    <row r="310" spans="2:6" ht="16.5" thickTop="1" thickBot="1" x14ac:dyDescent="0.3">
      <c r="B310" s="27"/>
      <c r="C310" s="1"/>
      <c r="D310" s="26" t="str">
        <f t="shared" si="8"/>
        <v/>
      </c>
      <c r="E310" s="24" t="str">
        <f>IF(ISERROR(INDEX(ENDOG_EQN!$F314:$BN314,0,MATCH(Input!$C$5,ENDOG_EQN!$F314:$BN314,0))),"",ENDOG_EQN!E314)</f>
        <v/>
      </c>
      <c r="F310" s="1">
        <f t="shared" si="9"/>
        <v>0</v>
      </c>
    </row>
    <row r="311" spans="2:6" ht="16.5" thickTop="1" thickBot="1" x14ac:dyDescent="0.3">
      <c r="B311" s="27"/>
      <c r="C311" s="1"/>
      <c r="D311" s="26" t="str">
        <f t="shared" si="8"/>
        <v/>
      </c>
      <c r="E311" s="24" t="str">
        <f>IF(ISERROR(INDEX(ENDOG_EQN!$F315:$BN315,0,MATCH(Input!$C$5,ENDOG_EQN!$F315:$BN315,0))),"",ENDOG_EQN!E315)</f>
        <v/>
      </c>
      <c r="F311" s="1">
        <f t="shared" si="9"/>
        <v>0</v>
      </c>
    </row>
    <row r="312" spans="2:6" ht="16.5" thickTop="1" thickBot="1" x14ac:dyDescent="0.3">
      <c r="B312" s="27"/>
      <c r="C312" s="1"/>
      <c r="D312" s="26" t="str">
        <f t="shared" si="8"/>
        <v/>
      </c>
      <c r="E312" s="24" t="str">
        <f>IF(ISERROR(INDEX(ENDOG_EQN!$F316:$BN316,0,MATCH(Input!$C$5,ENDOG_EQN!$F316:$BN316,0))),"",ENDOG_EQN!E316)</f>
        <v/>
      </c>
      <c r="F312" s="1">
        <f t="shared" si="9"/>
        <v>0</v>
      </c>
    </row>
    <row r="313" spans="2:6" ht="16.5" thickTop="1" thickBot="1" x14ac:dyDescent="0.3">
      <c r="B313" s="27"/>
      <c r="C313" s="1"/>
      <c r="D313" s="26" t="str">
        <f t="shared" si="8"/>
        <v/>
      </c>
      <c r="E313" s="24" t="str">
        <f>IF(ISERROR(INDEX(ENDOG_EQN!$F317:$BN317,0,MATCH(Input!$C$5,ENDOG_EQN!$F317:$BN317,0))),"",ENDOG_EQN!E317)</f>
        <v/>
      </c>
      <c r="F313" s="1">
        <f t="shared" si="9"/>
        <v>0</v>
      </c>
    </row>
    <row r="314" spans="2:6" ht="16.5" thickTop="1" thickBot="1" x14ac:dyDescent="0.3">
      <c r="B314" s="27"/>
      <c r="C314" s="1"/>
      <c r="D314" s="26" t="str">
        <f t="shared" si="8"/>
        <v/>
      </c>
      <c r="E314" s="24" t="str">
        <f>IF(ISERROR(INDEX(ENDOG_EQN!$F318:$BN318,0,MATCH(Input!$C$5,ENDOG_EQN!$F318:$BN318,0))),"",ENDOG_EQN!E318)</f>
        <v/>
      </c>
      <c r="F314" s="1">
        <f t="shared" si="9"/>
        <v>0</v>
      </c>
    </row>
    <row r="315" spans="2:6" ht="16.5" thickTop="1" thickBot="1" x14ac:dyDescent="0.3">
      <c r="B315" s="27"/>
      <c r="C315" s="1"/>
      <c r="D315" s="26" t="str">
        <f t="shared" si="8"/>
        <v/>
      </c>
      <c r="E315" s="24" t="str">
        <f>IF(ISERROR(INDEX(ENDOG_EQN!$F319:$BN319,0,MATCH(Input!$C$5,ENDOG_EQN!$F319:$BN319,0))),"",ENDOG_EQN!E319)</f>
        <v/>
      </c>
      <c r="F315" s="1">
        <f t="shared" si="9"/>
        <v>0</v>
      </c>
    </row>
    <row r="316" spans="2:6" ht="16.5" thickTop="1" thickBot="1" x14ac:dyDescent="0.3">
      <c r="B316" s="27"/>
      <c r="C316" s="1"/>
      <c r="D316" s="26" t="str">
        <f t="shared" si="8"/>
        <v/>
      </c>
      <c r="E316" s="24" t="str">
        <f>IF(ISERROR(INDEX(ENDOG_EQN!$F320:$BN320,0,MATCH(Input!$C$5,ENDOG_EQN!$F320:$BN320,0))),"",ENDOG_EQN!E320)</f>
        <v/>
      </c>
      <c r="F316" s="1">
        <f t="shared" si="9"/>
        <v>0</v>
      </c>
    </row>
    <row r="317" spans="2:6" ht="16.5" thickTop="1" thickBot="1" x14ac:dyDescent="0.3">
      <c r="B317" s="27"/>
      <c r="C317" s="1"/>
      <c r="D317" s="26" t="str">
        <f t="shared" si="8"/>
        <v/>
      </c>
      <c r="E317" s="24" t="str">
        <f>IF(ISERROR(INDEX(ENDOG_EQN!$F321:$BN321,0,MATCH(Input!$C$5,ENDOG_EQN!$F321:$BN321,0))),"",ENDOG_EQN!E321)</f>
        <v/>
      </c>
      <c r="F317" s="1">
        <f t="shared" si="9"/>
        <v>0</v>
      </c>
    </row>
    <row r="318" spans="2:6" ht="16.5" thickTop="1" thickBot="1" x14ac:dyDescent="0.3">
      <c r="B318" s="27"/>
      <c r="C318" s="1"/>
      <c r="D318" s="26" t="str">
        <f t="shared" si="8"/>
        <v/>
      </c>
      <c r="E318" s="24" t="str">
        <f>IF(ISERROR(INDEX(ENDOG_EQN!$F322:$BN322,0,MATCH(Input!$C$5,ENDOG_EQN!$F322:$BN322,0))),"",ENDOG_EQN!E322)</f>
        <v/>
      </c>
      <c r="F318" s="1">
        <f t="shared" si="9"/>
        <v>0</v>
      </c>
    </row>
    <row r="319" spans="2:6" ht="16.5" thickTop="1" thickBot="1" x14ac:dyDescent="0.3">
      <c r="B319" s="27"/>
      <c r="C319" s="1"/>
      <c r="D319" s="26" t="str">
        <f t="shared" si="8"/>
        <v/>
      </c>
      <c r="E319" s="24" t="str">
        <f>IF(ISERROR(INDEX(ENDOG_EQN!$F323:$BN323,0,MATCH(Input!$C$5,ENDOG_EQN!$F323:$BN323,0))),"",ENDOG_EQN!E323)</f>
        <v/>
      </c>
      <c r="F319" s="1">
        <f t="shared" si="9"/>
        <v>0</v>
      </c>
    </row>
    <row r="320" spans="2:6" ht="16.5" thickTop="1" thickBot="1" x14ac:dyDescent="0.3">
      <c r="B320" s="27"/>
      <c r="C320" s="1"/>
      <c r="D320" s="26" t="str">
        <f t="shared" si="8"/>
        <v/>
      </c>
      <c r="E320" s="24" t="str">
        <f>IF(ISERROR(INDEX(ENDOG_EQN!$F324:$BN324,0,MATCH(Input!$C$5,ENDOG_EQN!$F324:$BN324,0))),"",ENDOG_EQN!E324)</f>
        <v/>
      </c>
      <c r="F320" s="1">
        <f t="shared" si="9"/>
        <v>0</v>
      </c>
    </row>
    <row r="321" spans="2:6" ht="16.5" thickTop="1" thickBot="1" x14ac:dyDescent="0.3">
      <c r="B321" s="27"/>
      <c r="C321" s="1"/>
      <c r="D321" s="26" t="str">
        <f t="shared" ref="D321:D384" si="10">IF(COUNTIF($E$1:$E$400, "&lt;="&amp;LEFT(E321,8))=0,"",COUNTIF($E$1:$E$400, "&lt;="&amp;LEFT(E321,8))-COUNTIF($E$1:$E$400, "")+1)</f>
        <v/>
      </c>
      <c r="E321" s="24" t="str">
        <f>IF(ISERROR(INDEX(ENDOG_EQN!$F325:$BN325,0,MATCH(Input!$C$5,ENDOG_EQN!$F325:$BN325,0))),"",ENDOG_EQN!E325)</f>
        <v/>
      </c>
      <c r="F321" s="1">
        <f t="shared" si="9"/>
        <v>0</v>
      </c>
    </row>
    <row r="322" spans="2:6" ht="16.5" thickTop="1" thickBot="1" x14ac:dyDescent="0.3">
      <c r="B322" s="27"/>
      <c r="C322" s="1"/>
      <c r="D322" s="26" t="str">
        <f t="shared" si="10"/>
        <v/>
      </c>
      <c r="E322" s="24" t="str">
        <f>IF(ISERROR(INDEX(ENDOG_EQN!$F326:$BN326,0,MATCH(Input!$C$5,ENDOG_EQN!$F326:$BN326,0))),"",ENDOG_EQN!E326)</f>
        <v/>
      </c>
      <c r="F322" s="1">
        <f t="shared" ref="F322:F385" si="11">SUMIF($E$1:$E$400, "=0")</f>
        <v>0</v>
      </c>
    </row>
    <row r="323" spans="2:6" ht="16.5" thickTop="1" thickBot="1" x14ac:dyDescent="0.3">
      <c r="B323" s="27"/>
      <c r="C323" s="1"/>
      <c r="D323" s="26" t="str">
        <f t="shared" si="10"/>
        <v/>
      </c>
      <c r="E323" s="24" t="str">
        <f>IF(ISERROR(INDEX(ENDOG_EQN!$F327:$BN327,0,MATCH(Input!$C$5,ENDOG_EQN!$F327:$BN327,0))),"",ENDOG_EQN!E327)</f>
        <v/>
      </c>
      <c r="F323" s="1">
        <f t="shared" si="11"/>
        <v>0</v>
      </c>
    </row>
    <row r="324" spans="2:6" ht="15.6" thickTop="1" thickBot="1" x14ac:dyDescent="0.35">
      <c r="B324" s="27"/>
      <c r="C324" s="1"/>
      <c r="D324" s="26" t="str">
        <f t="shared" si="10"/>
        <v/>
      </c>
      <c r="E324" s="24" t="str">
        <f>IF(ISERROR(INDEX(ENDOG_EQN!$F328:$BN328,0,MATCH(Input!$C$5,ENDOG_EQN!$F328:$BN328,0))),"",ENDOG_EQN!E328)</f>
        <v/>
      </c>
      <c r="F324" s="1">
        <f t="shared" si="11"/>
        <v>0</v>
      </c>
    </row>
    <row r="325" spans="2:6" ht="15.6" thickTop="1" thickBot="1" x14ac:dyDescent="0.35">
      <c r="B325" s="27"/>
      <c r="C325" s="1"/>
      <c r="D325" s="26" t="str">
        <f t="shared" si="10"/>
        <v/>
      </c>
      <c r="E325" s="24" t="str">
        <f>IF(ISERROR(INDEX(ENDOG_EQN!$F329:$BN329,0,MATCH(Input!$C$5,ENDOG_EQN!$F329:$BN329,0))),"",ENDOG_EQN!E329)</f>
        <v/>
      </c>
      <c r="F325" s="1">
        <f t="shared" si="11"/>
        <v>0</v>
      </c>
    </row>
    <row r="326" spans="2:6" ht="15.6" thickTop="1" thickBot="1" x14ac:dyDescent="0.35">
      <c r="B326" s="27"/>
      <c r="C326" s="1"/>
      <c r="D326" s="26" t="str">
        <f t="shared" si="10"/>
        <v/>
      </c>
      <c r="E326" s="24" t="str">
        <f>IF(ISERROR(INDEX(ENDOG_EQN!$F330:$BN330,0,MATCH(Input!$C$5,ENDOG_EQN!$F330:$BN330,0))),"",ENDOG_EQN!E330)</f>
        <v/>
      </c>
      <c r="F326" s="1">
        <f t="shared" si="11"/>
        <v>0</v>
      </c>
    </row>
    <row r="327" spans="2:6" ht="15.6" thickTop="1" thickBot="1" x14ac:dyDescent="0.35">
      <c r="B327" s="27"/>
      <c r="C327" s="1"/>
      <c r="D327" s="26" t="str">
        <f t="shared" si="10"/>
        <v/>
      </c>
      <c r="E327" s="24" t="str">
        <f>IF(ISERROR(INDEX(ENDOG_EQN!$F331:$BN331,0,MATCH(Input!$C$5,ENDOG_EQN!$F331:$BN331,0))),"",ENDOG_EQN!E331)</f>
        <v/>
      </c>
      <c r="F327" s="1">
        <f t="shared" si="11"/>
        <v>0</v>
      </c>
    </row>
    <row r="328" spans="2:6" ht="15.6" thickTop="1" thickBot="1" x14ac:dyDescent="0.35">
      <c r="B328" s="27"/>
      <c r="C328" s="1"/>
      <c r="D328" s="26" t="str">
        <f t="shared" si="10"/>
        <v/>
      </c>
      <c r="E328" s="24" t="str">
        <f>IF(ISERROR(INDEX(ENDOG_EQN!$F332:$BN332,0,MATCH(Input!$C$5,ENDOG_EQN!$F332:$BN332,0))),"",ENDOG_EQN!E332)</f>
        <v/>
      </c>
      <c r="F328" s="1">
        <f t="shared" si="11"/>
        <v>0</v>
      </c>
    </row>
    <row r="329" spans="2:6" ht="15.6" thickTop="1" thickBot="1" x14ac:dyDescent="0.35">
      <c r="B329" s="27"/>
      <c r="C329" s="1"/>
      <c r="D329" s="26" t="str">
        <f t="shared" si="10"/>
        <v/>
      </c>
      <c r="E329" s="24" t="str">
        <f>IF(ISERROR(INDEX(ENDOG_EQN!$F333:$BN333,0,MATCH(Input!$C$5,ENDOG_EQN!$F333:$BN333,0))),"",ENDOG_EQN!E333)</f>
        <v/>
      </c>
      <c r="F329" s="1">
        <f t="shared" si="11"/>
        <v>0</v>
      </c>
    </row>
    <row r="330" spans="2:6" ht="15.6" thickTop="1" thickBot="1" x14ac:dyDescent="0.35">
      <c r="B330" s="27"/>
      <c r="C330" s="1"/>
      <c r="D330" s="26" t="str">
        <f t="shared" si="10"/>
        <v/>
      </c>
      <c r="E330" s="24" t="str">
        <f>IF(ISERROR(INDEX(ENDOG_EQN!$F334:$BN334,0,MATCH(Input!$C$5,ENDOG_EQN!$F334:$BN334,0))),"",ENDOG_EQN!E334)</f>
        <v/>
      </c>
      <c r="F330" s="1">
        <f t="shared" si="11"/>
        <v>0</v>
      </c>
    </row>
    <row r="331" spans="2:6" ht="15.6" thickTop="1" thickBot="1" x14ac:dyDescent="0.35">
      <c r="B331" s="27"/>
      <c r="C331" s="1"/>
      <c r="D331" s="26" t="str">
        <f t="shared" si="10"/>
        <v/>
      </c>
      <c r="E331" s="24" t="str">
        <f>IF(ISERROR(INDEX(ENDOG_EQN!$F335:$BN335,0,MATCH(Input!$C$5,ENDOG_EQN!$F335:$BN335,0))),"",ENDOG_EQN!E335)</f>
        <v/>
      </c>
      <c r="F331" s="1">
        <f t="shared" si="11"/>
        <v>0</v>
      </c>
    </row>
    <row r="332" spans="2:6" ht="15.6" thickTop="1" thickBot="1" x14ac:dyDescent="0.35">
      <c r="B332" s="27"/>
      <c r="C332" s="1"/>
      <c r="D332" s="26" t="str">
        <f t="shared" si="10"/>
        <v/>
      </c>
      <c r="E332" s="24" t="str">
        <f>IF(ISERROR(INDEX(ENDOG_EQN!$F336:$BN336,0,MATCH(Input!$C$5,ENDOG_EQN!$F336:$BN336,0))),"",ENDOG_EQN!E336)</f>
        <v/>
      </c>
      <c r="F332" s="1">
        <f t="shared" si="11"/>
        <v>0</v>
      </c>
    </row>
    <row r="333" spans="2:6" ht="15.6" thickTop="1" thickBot="1" x14ac:dyDescent="0.35">
      <c r="B333" s="27"/>
      <c r="C333" s="1"/>
      <c r="D333" s="26" t="str">
        <f t="shared" si="10"/>
        <v/>
      </c>
      <c r="E333" s="24" t="str">
        <f>IF(ISERROR(INDEX(ENDOG_EQN!$F337:$BN337,0,MATCH(Input!$C$5,ENDOG_EQN!$F337:$BN337,0))),"",ENDOG_EQN!E337)</f>
        <v/>
      </c>
      <c r="F333" s="1">
        <f t="shared" si="11"/>
        <v>0</v>
      </c>
    </row>
    <row r="334" spans="2:6" ht="15.6" thickTop="1" thickBot="1" x14ac:dyDescent="0.35">
      <c r="B334" s="27"/>
      <c r="C334" s="1"/>
      <c r="D334" s="26" t="str">
        <f t="shared" si="10"/>
        <v/>
      </c>
      <c r="E334" s="24" t="str">
        <f>IF(ISERROR(INDEX(ENDOG_EQN!$F338:$BN338,0,MATCH(Input!$C$5,ENDOG_EQN!$F338:$BN338,0))),"",ENDOG_EQN!E338)</f>
        <v/>
      </c>
      <c r="F334" s="1">
        <f t="shared" si="11"/>
        <v>0</v>
      </c>
    </row>
    <row r="335" spans="2:6" ht="15.6" thickTop="1" thickBot="1" x14ac:dyDescent="0.35">
      <c r="B335" s="27"/>
      <c r="C335" s="1"/>
      <c r="D335" s="26" t="str">
        <f t="shared" si="10"/>
        <v/>
      </c>
      <c r="E335" s="24" t="str">
        <f>IF(ISERROR(INDEX(ENDOG_EQN!$F339:$BN339,0,MATCH(Input!$C$5,ENDOG_EQN!$F339:$BN339,0))),"",ENDOG_EQN!E339)</f>
        <v/>
      </c>
      <c r="F335" s="1">
        <f t="shared" si="11"/>
        <v>0</v>
      </c>
    </row>
    <row r="336" spans="2:6" ht="15.6" thickTop="1" thickBot="1" x14ac:dyDescent="0.35">
      <c r="B336" s="27"/>
      <c r="C336" s="1"/>
      <c r="D336" s="26" t="str">
        <f t="shared" si="10"/>
        <v/>
      </c>
      <c r="E336" s="24" t="str">
        <f>IF(ISERROR(INDEX(ENDOG_EQN!$F340:$BN340,0,MATCH(Input!$C$5,ENDOG_EQN!$F340:$BN340,0))),"",ENDOG_EQN!E340)</f>
        <v/>
      </c>
      <c r="F336" s="1">
        <f t="shared" si="11"/>
        <v>0</v>
      </c>
    </row>
    <row r="337" spans="2:6" ht="15.6" thickTop="1" thickBot="1" x14ac:dyDescent="0.35">
      <c r="B337" s="27"/>
      <c r="C337" s="1"/>
      <c r="D337" s="26" t="str">
        <f t="shared" si="10"/>
        <v/>
      </c>
      <c r="E337" s="24" t="str">
        <f>IF(ISERROR(INDEX(ENDOG_EQN!$F341:$BN341,0,MATCH(Input!$C$5,ENDOG_EQN!$F341:$BN341,0))),"",ENDOG_EQN!E341)</f>
        <v/>
      </c>
      <c r="F337" s="1">
        <f t="shared" si="11"/>
        <v>0</v>
      </c>
    </row>
    <row r="338" spans="2:6" ht="15.6" thickTop="1" thickBot="1" x14ac:dyDescent="0.35">
      <c r="B338" s="27"/>
      <c r="C338" s="1"/>
      <c r="D338" s="26" t="str">
        <f t="shared" si="10"/>
        <v/>
      </c>
      <c r="E338" s="24" t="str">
        <f>IF(ISERROR(INDEX(ENDOG_EQN!$F342:$BN342,0,MATCH(Input!$C$5,ENDOG_EQN!$F342:$BN342,0))),"",ENDOG_EQN!E342)</f>
        <v/>
      </c>
      <c r="F338" s="1">
        <f t="shared" si="11"/>
        <v>0</v>
      </c>
    </row>
    <row r="339" spans="2:6" ht="15.6" thickTop="1" thickBot="1" x14ac:dyDescent="0.35">
      <c r="B339" s="27"/>
      <c r="C339" s="1"/>
      <c r="D339" s="26" t="str">
        <f t="shared" si="10"/>
        <v/>
      </c>
      <c r="E339" s="24" t="str">
        <f>IF(ISERROR(INDEX(ENDOG_EQN!$F343:$BN343,0,MATCH(Input!$C$5,ENDOG_EQN!$F343:$BN343,0))),"",ENDOG_EQN!E343)</f>
        <v/>
      </c>
      <c r="F339" s="1">
        <f t="shared" si="11"/>
        <v>0</v>
      </c>
    </row>
    <row r="340" spans="2:6" ht="15.6" thickTop="1" thickBot="1" x14ac:dyDescent="0.35">
      <c r="B340" s="27"/>
      <c r="C340" s="1"/>
      <c r="D340" s="26" t="str">
        <f t="shared" si="10"/>
        <v/>
      </c>
      <c r="E340" s="24" t="str">
        <f>IF(ISERROR(INDEX(ENDOG_EQN!$F344:$BN344,0,MATCH(Input!$C$5,ENDOG_EQN!$F344:$BN344,0))),"",ENDOG_EQN!E344)</f>
        <v/>
      </c>
      <c r="F340" s="1">
        <f t="shared" si="11"/>
        <v>0</v>
      </c>
    </row>
    <row r="341" spans="2:6" ht="15.6" thickTop="1" thickBot="1" x14ac:dyDescent="0.35">
      <c r="B341" s="27"/>
      <c r="C341" s="1"/>
      <c r="D341" s="26" t="str">
        <f t="shared" si="10"/>
        <v/>
      </c>
      <c r="E341" s="24" t="str">
        <f>IF(ISERROR(INDEX(ENDOG_EQN!$F345:$BN345,0,MATCH(Input!$C$5,ENDOG_EQN!$F345:$BN345,0))),"",ENDOG_EQN!E345)</f>
        <v/>
      </c>
      <c r="F341" s="1">
        <f t="shared" si="11"/>
        <v>0</v>
      </c>
    </row>
    <row r="342" spans="2:6" ht="15.6" thickTop="1" thickBot="1" x14ac:dyDescent="0.35">
      <c r="B342" s="27"/>
      <c r="C342" s="1"/>
      <c r="D342" s="26" t="str">
        <f t="shared" si="10"/>
        <v/>
      </c>
      <c r="E342" s="24" t="str">
        <f>IF(ISERROR(INDEX(ENDOG_EQN!$F346:$BN346,0,MATCH(Input!$C$5,ENDOG_EQN!$F346:$BN346,0))),"",ENDOG_EQN!E346)</f>
        <v/>
      </c>
      <c r="F342" s="1">
        <f t="shared" si="11"/>
        <v>0</v>
      </c>
    </row>
    <row r="343" spans="2:6" ht="15.6" thickTop="1" thickBot="1" x14ac:dyDescent="0.35">
      <c r="B343" s="27"/>
      <c r="C343" s="1"/>
      <c r="D343" s="26" t="str">
        <f t="shared" si="10"/>
        <v/>
      </c>
      <c r="E343" s="24" t="str">
        <f>IF(ISERROR(INDEX(ENDOG_EQN!$F347:$BN347,0,MATCH(Input!$C$5,ENDOG_EQN!$F347:$BN347,0))),"",ENDOG_EQN!E347)</f>
        <v/>
      </c>
      <c r="F343" s="1">
        <f t="shared" si="11"/>
        <v>0</v>
      </c>
    </row>
    <row r="344" spans="2:6" ht="15.6" thickTop="1" thickBot="1" x14ac:dyDescent="0.35">
      <c r="B344" s="27"/>
      <c r="C344" s="1"/>
      <c r="D344" s="26" t="str">
        <f t="shared" si="10"/>
        <v/>
      </c>
      <c r="E344" s="24" t="str">
        <f>IF(ISERROR(INDEX(ENDOG_EQN!$F348:$BN348,0,MATCH(Input!$C$5,ENDOG_EQN!$F348:$BN348,0))),"",ENDOG_EQN!E348)</f>
        <v/>
      </c>
      <c r="F344" s="1">
        <f t="shared" si="11"/>
        <v>0</v>
      </c>
    </row>
    <row r="345" spans="2:6" ht="15.6" thickTop="1" thickBot="1" x14ac:dyDescent="0.35">
      <c r="B345" s="27"/>
      <c r="C345" s="1"/>
      <c r="D345" s="26" t="str">
        <f t="shared" si="10"/>
        <v/>
      </c>
      <c r="E345" s="24" t="str">
        <f>IF(ISERROR(INDEX(ENDOG_EQN!$F349:$BN349,0,MATCH(Input!$C$5,ENDOG_EQN!$F349:$BN349,0))),"",ENDOG_EQN!E349)</f>
        <v/>
      </c>
      <c r="F345" s="1">
        <f t="shared" si="11"/>
        <v>0</v>
      </c>
    </row>
    <row r="346" spans="2:6" ht="15.6" thickTop="1" thickBot="1" x14ac:dyDescent="0.35">
      <c r="B346" s="27"/>
      <c r="C346" s="1"/>
      <c r="D346" s="26" t="str">
        <f t="shared" si="10"/>
        <v/>
      </c>
      <c r="E346" s="24" t="str">
        <f>IF(ISERROR(INDEX(ENDOG_EQN!$F350:$BN350,0,MATCH(Input!$C$5,ENDOG_EQN!$F350:$BN350,0))),"",ENDOG_EQN!E350)</f>
        <v/>
      </c>
      <c r="F346" s="1">
        <f t="shared" si="11"/>
        <v>0</v>
      </c>
    </row>
    <row r="347" spans="2:6" ht="15.6" thickTop="1" thickBot="1" x14ac:dyDescent="0.35">
      <c r="B347" s="27"/>
      <c r="C347" s="1"/>
      <c r="D347" s="26" t="str">
        <f t="shared" si="10"/>
        <v/>
      </c>
      <c r="E347" s="24" t="str">
        <f>IF(ISERROR(INDEX(ENDOG_EQN!$F351:$BN351,0,MATCH(Input!$C$5,ENDOG_EQN!$F351:$BN351,0))),"",ENDOG_EQN!E351)</f>
        <v/>
      </c>
      <c r="F347" s="1">
        <f t="shared" si="11"/>
        <v>0</v>
      </c>
    </row>
    <row r="348" spans="2:6" ht="15.6" thickTop="1" thickBot="1" x14ac:dyDescent="0.35">
      <c r="B348" s="27"/>
      <c r="C348" s="1"/>
      <c r="D348" s="26" t="str">
        <f t="shared" si="10"/>
        <v/>
      </c>
      <c r="E348" s="24" t="str">
        <f>IF(ISERROR(INDEX(ENDOG_EQN!$F352:$BN352,0,MATCH(Input!$C$5,ENDOG_EQN!$F352:$BN352,0))),"",ENDOG_EQN!E352)</f>
        <v/>
      </c>
      <c r="F348" s="1">
        <f t="shared" si="11"/>
        <v>0</v>
      </c>
    </row>
    <row r="349" spans="2:6" ht="15.6" thickTop="1" thickBot="1" x14ac:dyDescent="0.35">
      <c r="B349" s="27"/>
      <c r="C349" s="1"/>
      <c r="D349" s="26" t="str">
        <f t="shared" si="10"/>
        <v/>
      </c>
      <c r="E349" s="24" t="str">
        <f>IF(ISERROR(INDEX(ENDOG_EQN!$F353:$BN353,0,MATCH(Input!$C$5,ENDOG_EQN!$F353:$BN353,0))),"",ENDOG_EQN!E353)</f>
        <v/>
      </c>
      <c r="F349" s="1">
        <f t="shared" si="11"/>
        <v>0</v>
      </c>
    </row>
    <row r="350" spans="2:6" ht="15.6" thickTop="1" thickBot="1" x14ac:dyDescent="0.35">
      <c r="B350" s="27"/>
      <c r="C350" s="1"/>
      <c r="D350" s="26" t="str">
        <f t="shared" si="10"/>
        <v/>
      </c>
      <c r="E350" s="24" t="str">
        <f>IF(ISERROR(INDEX(ENDOG_EQN!$F354:$BN354,0,MATCH(Input!$C$5,ENDOG_EQN!$F354:$BN354,0))),"",ENDOG_EQN!E354)</f>
        <v/>
      </c>
      <c r="F350" s="1">
        <f t="shared" si="11"/>
        <v>0</v>
      </c>
    </row>
    <row r="351" spans="2:6" ht="15.6" thickTop="1" thickBot="1" x14ac:dyDescent="0.35">
      <c r="B351" s="27"/>
      <c r="C351" s="1"/>
      <c r="D351" s="26" t="str">
        <f t="shared" si="10"/>
        <v/>
      </c>
      <c r="E351" s="24" t="str">
        <f>IF(ISERROR(INDEX(ENDOG_EQN!$F355:$BN355,0,MATCH(Input!$C$5,ENDOG_EQN!$F355:$BN355,0))),"",ENDOG_EQN!E355)</f>
        <v/>
      </c>
      <c r="F351" s="1">
        <f t="shared" si="11"/>
        <v>0</v>
      </c>
    </row>
    <row r="352" spans="2:6" ht="15.6" thickTop="1" thickBot="1" x14ac:dyDescent="0.35">
      <c r="B352" s="27"/>
      <c r="C352" s="1"/>
      <c r="D352" s="26" t="str">
        <f t="shared" si="10"/>
        <v/>
      </c>
      <c r="E352" s="24" t="str">
        <f>IF(ISERROR(INDEX(ENDOG_EQN!$F356:$BN356,0,MATCH(Input!$C$5,ENDOG_EQN!$F356:$BN356,0))),"",ENDOG_EQN!E356)</f>
        <v/>
      </c>
      <c r="F352" s="1">
        <f t="shared" si="11"/>
        <v>0</v>
      </c>
    </row>
    <row r="353" spans="2:6" ht="15.6" thickTop="1" thickBot="1" x14ac:dyDescent="0.35">
      <c r="B353" s="27"/>
      <c r="C353" s="1"/>
      <c r="D353" s="26" t="str">
        <f t="shared" si="10"/>
        <v/>
      </c>
      <c r="E353" s="24" t="str">
        <f>IF(ISERROR(INDEX(ENDOG_EQN!$F357:$BN357,0,MATCH(Input!$C$5,ENDOG_EQN!$F357:$BN357,0))),"",ENDOG_EQN!E357)</f>
        <v/>
      </c>
      <c r="F353" s="1">
        <f t="shared" si="11"/>
        <v>0</v>
      </c>
    </row>
    <row r="354" spans="2:6" ht="15.6" thickTop="1" thickBot="1" x14ac:dyDescent="0.35">
      <c r="B354" s="27"/>
      <c r="C354" s="1"/>
      <c r="D354" s="26" t="str">
        <f t="shared" si="10"/>
        <v/>
      </c>
      <c r="E354" s="24" t="str">
        <f>IF(ISERROR(INDEX(ENDOG_EQN!$F358:$BN358,0,MATCH(Input!$C$5,ENDOG_EQN!$F358:$BN358,0))),"",ENDOG_EQN!E358)</f>
        <v/>
      </c>
      <c r="F354" s="1">
        <f t="shared" si="11"/>
        <v>0</v>
      </c>
    </row>
    <row r="355" spans="2:6" ht="15.6" thickTop="1" thickBot="1" x14ac:dyDescent="0.35">
      <c r="B355" s="27"/>
      <c r="C355" s="1"/>
      <c r="D355" s="26" t="str">
        <f t="shared" si="10"/>
        <v/>
      </c>
      <c r="E355" s="24" t="str">
        <f>IF(ISERROR(INDEX(ENDOG_EQN!$F359:$BN359,0,MATCH(Input!$C$5,ENDOG_EQN!$F359:$BN359,0))),"",ENDOG_EQN!E359)</f>
        <v/>
      </c>
      <c r="F355" s="1">
        <f t="shared" si="11"/>
        <v>0</v>
      </c>
    </row>
    <row r="356" spans="2:6" ht="15.6" thickTop="1" thickBot="1" x14ac:dyDescent="0.35">
      <c r="B356" s="27"/>
      <c r="C356" s="1"/>
      <c r="D356" s="26" t="str">
        <f t="shared" si="10"/>
        <v/>
      </c>
      <c r="E356" s="24" t="str">
        <f>IF(ISERROR(INDEX(ENDOG_EQN!$F360:$BN360,0,MATCH(Input!$C$5,ENDOG_EQN!$F360:$BN360,0))),"",ENDOG_EQN!E360)</f>
        <v/>
      </c>
      <c r="F356" s="1">
        <f t="shared" si="11"/>
        <v>0</v>
      </c>
    </row>
    <row r="357" spans="2:6" ht="15.6" thickTop="1" thickBot="1" x14ac:dyDescent="0.35">
      <c r="B357" s="27"/>
      <c r="C357" s="1"/>
      <c r="D357" s="26" t="str">
        <f t="shared" si="10"/>
        <v/>
      </c>
      <c r="E357" s="24" t="str">
        <f>IF(ISERROR(INDEX(ENDOG_EQN!$F361:$BN361,0,MATCH(Input!$C$5,ENDOG_EQN!$F361:$BN361,0))),"",ENDOG_EQN!E361)</f>
        <v/>
      </c>
      <c r="F357" s="1">
        <f t="shared" si="11"/>
        <v>0</v>
      </c>
    </row>
    <row r="358" spans="2:6" ht="15.6" thickTop="1" thickBot="1" x14ac:dyDescent="0.35">
      <c r="B358" s="27"/>
      <c r="C358" s="1"/>
      <c r="D358" s="26" t="str">
        <f t="shared" si="10"/>
        <v/>
      </c>
      <c r="E358" s="24" t="str">
        <f>IF(ISERROR(INDEX(ENDOG_EQN!$F362:$BN362,0,MATCH(Input!$C$5,ENDOG_EQN!$F362:$BN362,0))),"",ENDOG_EQN!E362)</f>
        <v/>
      </c>
      <c r="F358" s="1">
        <f t="shared" si="11"/>
        <v>0</v>
      </c>
    </row>
    <row r="359" spans="2:6" ht="15.6" thickTop="1" thickBot="1" x14ac:dyDescent="0.35">
      <c r="B359" s="27"/>
      <c r="C359" s="1"/>
      <c r="D359" s="26" t="str">
        <f t="shared" si="10"/>
        <v/>
      </c>
      <c r="E359" s="24" t="str">
        <f>IF(ISERROR(INDEX(ENDOG_EQN!$F363:$BN363,0,MATCH(Input!$C$5,ENDOG_EQN!$F363:$BN363,0))),"",ENDOG_EQN!E363)</f>
        <v/>
      </c>
      <c r="F359" s="1">
        <f t="shared" si="11"/>
        <v>0</v>
      </c>
    </row>
    <row r="360" spans="2:6" ht="15.6" thickTop="1" thickBot="1" x14ac:dyDescent="0.35">
      <c r="B360" s="27"/>
      <c r="C360" s="1"/>
      <c r="D360" s="26" t="str">
        <f t="shared" si="10"/>
        <v/>
      </c>
      <c r="E360" s="24" t="str">
        <f>IF(ISERROR(INDEX(ENDOG_EQN!$F364:$BN364,0,MATCH(Input!$C$5,ENDOG_EQN!$F364:$BN364,0))),"",ENDOG_EQN!E364)</f>
        <v/>
      </c>
      <c r="F360" s="1">
        <f t="shared" si="11"/>
        <v>0</v>
      </c>
    </row>
    <row r="361" spans="2:6" ht="15.6" thickTop="1" thickBot="1" x14ac:dyDescent="0.35">
      <c r="B361" s="27"/>
      <c r="C361" s="1"/>
      <c r="D361" s="26" t="str">
        <f t="shared" si="10"/>
        <v/>
      </c>
      <c r="E361" s="24" t="str">
        <f>IF(ISERROR(INDEX(ENDOG_EQN!$F365:$BN365,0,MATCH(Input!$C$5,ENDOG_EQN!$F365:$BN365,0))),"",ENDOG_EQN!E365)</f>
        <v/>
      </c>
      <c r="F361" s="1">
        <f t="shared" si="11"/>
        <v>0</v>
      </c>
    </row>
    <row r="362" spans="2:6" ht="15.6" thickTop="1" thickBot="1" x14ac:dyDescent="0.35">
      <c r="B362" s="27"/>
      <c r="C362" s="1"/>
      <c r="D362" s="26" t="str">
        <f t="shared" si="10"/>
        <v/>
      </c>
      <c r="E362" s="24" t="str">
        <f>IF(ISERROR(INDEX(ENDOG_EQN!$F366:$BN366,0,MATCH(Input!$C$5,ENDOG_EQN!$F366:$BN366,0))),"",ENDOG_EQN!E366)</f>
        <v/>
      </c>
      <c r="F362" s="1">
        <f t="shared" si="11"/>
        <v>0</v>
      </c>
    </row>
    <row r="363" spans="2:6" ht="15.6" thickTop="1" thickBot="1" x14ac:dyDescent="0.35">
      <c r="B363" s="27"/>
      <c r="C363" s="1"/>
      <c r="D363" s="26" t="str">
        <f t="shared" si="10"/>
        <v/>
      </c>
      <c r="E363" s="24" t="str">
        <f>IF(ISERROR(INDEX(ENDOG_EQN!$F367:$BN367,0,MATCH(Input!$C$5,ENDOG_EQN!$F367:$BN367,0))),"",ENDOG_EQN!E367)</f>
        <v/>
      </c>
      <c r="F363" s="1">
        <f t="shared" si="11"/>
        <v>0</v>
      </c>
    </row>
    <row r="364" spans="2:6" ht="15.6" thickTop="1" thickBot="1" x14ac:dyDescent="0.35">
      <c r="B364" s="27"/>
      <c r="C364" s="1"/>
      <c r="D364" s="26" t="str">
        <f t="shared" si="10"/>
        <v/>
      </c>
      <c r="E364" s="24" t="str">
        <f>IF(ISERROR(INDEX(ENDOG_EQN!$F368:$BN368,0,MATCH(Input!$C$5,ENDOG_EQN!$F368:$BN368,0))),"",ENDOG_EQN!E368)</f>
        <v/>
      </c>
      <c r="F364" s="1">
        <f t="shared" si="11"/>
        <v>0</v>
      </c>
    </row>
    <row r="365" spans="2:6" ht="15.6" thickTop="1" thickBot="1" x14ac:dyDescent="0.35">
      <c r="B365" s="27"/>
      <c r="C365" s="1"/>
      <c r="D365" s="26" t="str">
        <f t="shared" si="10"/>
        <v/>
      </c>
      <c r="E365" s="24" t="str">
        <f>IF(ISERROR(INDEX(ENDOG_EQN!$F369:$BN369,0,MATCH(Input!$C$5,ENDOG_EQN!$F369:$BN369,0))),"",ENDOG_EQN!E369)</f>
        <v/>
      </c>
      <c r="F365" s="1">
        <f t="shared" si="11"/>
        <v>0</v>
      </c>
    </row>
    <row r="366" spans="2:6" ht="15.6" thickTop="1" thickBot="1" x14ac:dyDescent="0.35">
      <c r="B366" s="27"/>
      <c r="C366" s="1"/>
      <c r="D366" s="26" t="str">
        <f t="shared" si="10"/>
        <v/>
      </c>
      <c r="E366" s="24" t="str">
        <f>IF(ISERROR(INDEX(ENDOG_EQN!$F370:$BN370,0,MATCH(Input!$C$5,ENDOG_EQN!$F370:$BN370,0))),"",ENDOG_EQN!E370)</f>
        <v/>
      </c>
      <c r="F366" s="1">
        <f t="shared" si="11"/>
        <v>0</v>
      </c>
    </row>
    <row r="367" spans="2:6" ht="15.6" thickTop="1" thickBot="1" x14ac:dyDescent="0.35">
      <c r="B367" s="27"/>
      <c r="C367" s="1"/>
      <c r="D367" s="26" t="str">
        <f t="shared" si="10"/>
        <v/>
      </c>
      <c r="E367" s="24" t="str">
        <f>IF(ISERROR(INDEX(ENDOG_EQN!$F371:$BN371,0,MATCH(Input!$C$5,ENDOG_EQN!$F371:$BN371,0))),"",ENDOG_EQN!E371)</f>
        <v/>
      </c>
      <c r="F367" s="1">
        <f t="shared" si="11"/>
        <v>0</v>
      </c>
    </row>
    <row r="368" spans="2:6" ht="15.6" thickTop="1" thickBot="1" x14ac:dyDescent="0.35">
      <c r="B368" s="27"/>
      <c r="C368" s="1"/>
      <c r="D368" s="26" t="str">
        <f t="shared" si="10"/>
        <v/>
      </c>
      <c r="E368" s="24" t="str">
        <f>IF(ISERROR(INDEX(ENDOG_EQN!$F372:$BN372,0,MATCH(Input!$C$5,ENDOG_EQN!$F372:$BN372,0))),"",ENDOG_EQN!E372)</f>
        <v/>
      </c>
      <c r="F368" s="1">
        <f t="shared" si="11"/>
        <v>0</v>
      </c>
    </row>
    <row r="369" spans="2:6" ht="15.6" thickTop="1" thickBot="1" x14ac:dyDescent="0.35">
      <c r="B369" s="27"/>
      <c r="C369" s="1"/>
      <c r="D369" s="26" t="str">
        <f t="shared" si="10"/>
        <v/>
      </c>
      <c r="E369" s="24" t="str">
        <f>IF(ISERROR(INDEX(ENDOG_EQN!$F373:$BN373,0,MATCH(Input!$C$5,ENDOG_EQN!$F373:$BN373,0))),"",ENDOG_EQN!E373)</f>
        <v/>
      </c>
      <c r="F369" s="1">
        <f t="shared" si="11"/>
        <v>0</v>
      </c>
    </row>
    <row r="370" spans="2:6" ht="15.6" thickTop="1" thickBot="1" x14ac:dyDescent="0.35">
      <c r="B370" s="27"/>
      <c r="C370" s="1"/>
      <c r="D370" s="26" t="str">
        <f t="shared" si="10"/>
        <v/>
      </c>
      <c r="E370" s="24" t="str">
        <f>IF(ISERROR(INDEX(ENDOG_EQN!$F374:$BN374,0,MATCH(Input!$C$5,ENDOG_EQN!$F374:$BN374,0))),"",ENDOG_EQN!E374)</f>
        <v/>
      </c>
      <c r="F370" s="1">
        <f t="shared" si="11"/>
        <v>0</v>
      </c>
    </row>
    <row r="371" spans="2:6" ht="15.6" thickTop="1" thickBot="1" x14ac:dyDescent="0.35">
      <c r="B371" s="27"/>
      <c r="C371" s="1"/>
      <c r="D371" s="26" t="str">
        <f t="shared" si="10"/>
        <v/>
      </c>
      <c r="E371" s="24" t="str">
        <f>IF(ISERROR(INDEX(ENDOG_EQN!$F375:$BN375,0,MATCH(Input!$C$5,ENDOG_EQN!$F375:$BN375,0))),"",ENDOG_EQN!E375)</f>
        <v/>
      </c>
      <c r="F371" s="1">
        <f t="shared" si="11"/>
        <v>0</v>
      </c>
    </row>
    <row r="372" spans="2:6" ht="15.6" thickTop="1" thickBot="1" x14ac:dyDescent="0.35">
      <c r="B372" s="27"/>
      <c r="C372" s="1"/>
      <c r="D372" s="26" t="str">
        <f t="shared" si="10"/>
        <v/>
      </c>
      <c r="E372" s="24" t="str">
        <f>IF(ISERROR(INDEX(ENDOG_EQN!$F376:$BN376,0,MATCH(Input!$C$5,ENDOG_EQN!$F376:$BN376,0))),"",ENDOG_EQN!E376)</f>
        <v/>
      </c>
      <c r="F372" s="1">
        <f t="shared" si="11"/>
        <v>0</v>
      </c>
    </row>
    <row r="373" spans="2:6" ht="15.6" thickTop="1" thickBot="1" x14ac:dyDescent="0.35">
      <c r="B373" s="27"/>
      <c r="C373" s="1"/>
      <c r="D373" s="26" t="str">
        <f t="shared" si="10"/>
        <v/>
      </c>
      <c r="E373" s="24" t="str">
        <f>IF(ISERROR(INDEX(ENDOG_EQN!$F377:$BN377,0,MATCH(Input!$C$5,ENDOG_EQN!$F377:$BN377,0))),"",ENDOG_EQN!E377)</f>
        <v/>
      </c>
      <c r="F373" s="1">
        <f t="shared" si="11"/>
        <v>0</v>
      </c>
    </row>
    <row r="374" spans="2:6" ht="15.6" thickTop="1" thickBot="1" x14ac:dyDescent="0.35">
      <c r="B374" s="27"/>
      <c r="C374" s="1"/>
      <c r="D374" s="26" t="str">
        <f t="shared" si="10"/>
        <v/>
      </c>
      <c r="E374" s="24" t="str">
        <f>IF(ISERROR(INDEX(ENDOG_EQN!$F378:$BN378,0,MATCH(Input!$C$5,ENDOG_EQN!$F378:$BN378,0))),"",ENDOG_EQN!E378)</f>
        <v/>
      </c>
      <c r="F374" s="1">
        <f t="shared" si="11"/>
        <v>0</v>
      </c>
    </row>
    <row r="375" spans="2:6" ht="15.6" thickTop="1" thickBot="1" x14ac:dyDescent="0.35">
      <c r="B375" s="27"/>
      <c r="C375" s="1"/>
      <c r="D375" s="26" t="str">
        <f t="shared" si="10"/>
        <v/>
      </c>
      <c r="E375" s="24" t="str">
        <f>IF(ISERROR(INDEX(ENDOG_EQN!$F379:$BN379,0,MATCH(Input!$C$5,ENDOG_EQN!$F379:$BN379,0))),"",ENDOG_EQN!E379)</f>
        <v/>
      </c>
      <c r="F375" s="1">
        <f t="shared" si="11"/>
        <v>0</v>
      </c>
    </row>
    <row r="376" spans="2:6" ht="15.6" thickTop="1" thickBot="1" x14ac:dyDescent="0.35">
      <c r="B376" s="27"/>
      <c r="C376" s="1"/>
      <c r="D376" s="26" t="str">
        <f t="shared" si="10"/>
        <v/>
      </c>
      <c r="E376" s="24" t="str">
        <f>IF(ISERROR(INDEX(ENDOG_EQN!$F380:$BN380,0,MATCH(Input!$C$5,ENDOG_EQN!$F380:$BN380,0))),"",ENDOG_EQN!E380)</f>
        <v/>
      </c>
      <c r="F376" s="1">
        <f t="shared" si="11"/>
        <v>0</v>
      </c>
    </row>
    <row r="377" spans="2:6" ht="15.6" thickTop="1" thickBot="1" x14ac:dyDescent="0.35">
      <c r="B377" s="27"/>
      <c r="C377" s="1"/>
      <c r="D377" s="26" t="str">
        <f t="shared" si="10"/>
        <v/>
      </c>
      <c r="E377" s="24" t="str">
        <f>IF(ISERROR(INDEX(ENDOG_EQN!$F381:$BN381,0,MATCH(Input!$C$5,ENDOG_EQN!$F381:$BN381,0))),"",ENDOG_EQN!E381)</f>
        <v/>
      </c>
      <c r="F377" s="1">
        <f t="shared" si="11"/>
        <v>0</v>
      </c>
    </row>
    <row r="378" spans="2:6" ht="15.6" thickTop="1" thickBot="1" x14ac:dyDescent="0.35">
      <c r="B378" s="27"/>
      <c r="C378" s="1"/>
      <c r="D378" s="26" t="str">
        <f t="shared" si="10"/>
        <v/>
      </c>
      <c r="E378" s="24" t="str">
        <f>IF(ISERROR(INDEX(ENDOG_EQN!$F382:$BN382,0,MATCH(Input!$C$5,ENDOG_EQN!$F382:$BN382,0))),"",ENDOG_EQN!E382)</f>
        <v/>
      </c>
      <c r="F378" s="1">
        <f t="shared" si="11"/>
        <v>0</v>
      </c>
    </row>
    <row r="379" spans="2:6" ht="15.6" thickTop="1" thickBot="1" x14ac:dyDescent="0.35">
      <c r="B379" s="27"/>
      <c r="C379" s="1"/>
      <c r="D379" s="26" t="str">
        <f t="shared" si="10"/>
        <v/>
      </c>
      <c r="E379" s="24" t="str">
        <f>IF(ISERROR(INDEX(ENDOG_EQN!$F383:$BN383,0,MATCH(Input!$C$5,ENDOG_EQN!$F383:$BN383,0))),"",ENDOG_EQN!E383)</f>
        <v/>
      </c>
      <c r="F379" s="1">
        <f t="shared" si="11"/>
        <v>0</v>
      </c>
    </row>
    <row r="380" spans="2:6" ht="15.6" thickTop="1" thickBot="1" x14ac:dyDescent="0.35">
      <c r="B380" s="27"/>
      <c r="C380" s="1"/>
      <c r="D380" s="26" t="str">
        <f t="shared" si="10"/>
        <v/>
      </c>
      <c r="E380" s="24" t="str">
        <f>IF(ISERROR(INDEX(ENDOG_EQN!$F384:$BN384,0,MATCH(Input!$C$5,ENDOG_EQN!$F384:$BN384,0))),"",ENDOG_EQN!E384)</f>
        <v/>
      </c>
      <c r="F380" s="1">
        <f t="shared" si="11"/>
        <v>0</v>
      </c>
    </row>
    <row r="381" spans="2:6" ht="15.6" thickTop="1" thickBot="1" x14ac:dyDescent="0.35">
      <c r="B381" s="27"/>
      <c r="C381" s="1"/>
      <c r="D381" s="26" t="str">
        <f t="shared" si="10"/>
        <v/>
      </c>
      <c r="E381" s="24" t="str">
        <f>IF(ISERROR(INDEX(ENDOG_EQN!$F385:$BN385,0,MATCH(Input!$C$5,ENDOG_EQN!$F385:$BN385,0))),"",ENDOG_EQN!E385)</f>
        <v/>
      </c>
      <c r="F381" s="1">
        <f t="shared" si="11"/>
        <v>0</v>
      </c>
    </row>
    <row r="382" spans="2:6" ht="15.6" thickTop="1" thickBot="1" x14ac:dyDescent="0.35">
      <c r="B382" s="27"/>
      <c r="C382" s="1"/>
      <c r="D382" s="26" t="str">
        <f t="shared" si="10"/>
        <v/>
      </c>
      <c r="E382" s="24" t="str">
        <f>IF(ISERROR(INDEX(ENDOG_EQN!$F386:$BN386,0,MATCH(Input!$C$5,ENDOG_EQN!$F386:$BN386,0))),"",ENDOG_EQN!E386)</f>
        <v/>
      </c>
      <c r="F382" s="1">
        <f t="shared" si="11"/>
        <v>0</v>
      </c>
    </row>
    <row r="383" spans="2:6" ht="15.6" thickTop="1" thickBot="1" x14ac:dyDescent="0.35">
      <c r="B383" s="27"/>
      <c r="C383" s="1"/>
      <c r="D383" s="26" t="str">
        <f t="shared" si="10"/>
        <v/>
      </c>
      <c r="E383" s="24" t="str">
        <f>IF(ISERROR(INDEX(ENDOG_EQN!$F387:$BN387,0,MATCH(Input!$C$5,ENDOG_EQN!$F387:$BN387,0))),"",ENDOG_EQN!E387)</f>
        <v/>
      </c>
      <c r="F383" s="1">
        <f t="shared" si="11"/>
        <v>0</v>
      </c>
    </row>
    <row r="384" spans="2:6" ht="15.6" thickTop="1" thickBot="1" x14ac:dyDescent="0.35">
      <c r="B384" s="27"/>
      <c r="C384" s="1"/>
      <c r="D384" s="26" t="str">
        <f t="shared" si="10"/>
        <v/>
      </c>
      <c r="E384" s="24" t="str">
        <f>IF(ISERROR(INDEX(ENDOG_EQN!$F388:$BN388,0,MATCH(Input!$C$5,ENDOG_EQN!$F388:$BN388,0))),"",ENDOG_EQN!E388)</f>
        <v/>
      </c>
      <c r="F384" s="1">
        <f t="shared" si="11"/>
        <v>0</v>
      </c>
    </row>
    <row r="385" spans="2:6" ht="15.6" thickTop="1" thickBot="1" x14ac:dyDescent="0.35">
      <c r="B385" s="27"/>
      <c r="C385" s="1"/>
      <c r="D385" s="26" t="str">
        <f t="shared" ref="D385:D400" si="12">IF(COUNTIF($E$1:$E$400, "&lt;="&amp;LEFT(E385,8))=0,"",COUNTIF($E$1:$E$400, "&lt;="&amp;LEFT(E385,8))-COUNTIF($E$1:$E$400, "")+1)</f>
        <v/>
      </c>
      <c r="E385" s="24" t="str">
        <f>IF(ISERROR(INDEX(ENDOG_EQN!$F389:$BN389,0,MATCH(Input!$C$5,ENDOG_EQN!$F389:$BN389,0))),"",ENDOG_EQN!E389)</f>
        <v/>
      </c>
      <c r="F385" s="1">
        <f t="shared" si="11"/>
        <v>0</v>
      </c>
    </row>
    <row r="386" spans="2:6" ht="15.6" thickTop="1" thickBot="1" x14ac:dyDescent="0.35">
      <c r="B386" s="27"/>
      <c r="C386" s="1"/>
      <c r="D386" s="26" t="str">
        <f t="shared" si="12"/>
        <v/>
      </c>
      <c r="E386" s="24" t="str">
        <f>IF(ISERROR(INDEX(ENDOG_EQN!$F390:$BN390,0,MATCH(Input!$C$5,ENDOG_EQN!$F390:$BN390,0))),"",ENDOG_EQN!E390)</f>
        <v/>
      </c>
      <c r="F386" s="1">
        <f t="shared" ref="F386:F400" si="13">SUMIF($E$1:$E$400, "=0")</f>
        <v>0</v>
      </c>
    </row>
    <row r="387" spans="2:6" ht="15.6" thickTop="1" thickBot="1" x14ac:dyDescent="0.35">
      <c r="B387" s="27"/>
      <c r="C387" s="1"/>
      <c r="D387" s="26" t="str">
        <f t="shared" si="12"/>
        <v/>
      </c>
      <c r="E387" s="24" t="str">
        <f>IF(ISERROR(INDEX(ENDOG_EQN!$F391:$BN391,0,MATCH(Input!$C$5,ENDOG_EQN!$F391:$BN391,0))),"",ENDOG_EQN!E391)</f>
        <v/>
      </c>
      <c r="F387" s="1">
        <f t="shared" si="13"/>
        <v>0</v>
      </c>
    </row>
    <row r="388" spans="2:6" ht="15.6" thickTop="1" thickBot="1" x14ac:dyDescent="0.35">
      <c r="B388" s="27"/>
      <c r="C388" s="1"/>
      <c r="D388" s="26" t="str">
        <f t="shared" si="12"/>
        <v/>
      </c>
      <c r="E388" s="24" t="str">
        <f>IF(ISERROR(INDEX(ENDOG_EQN!$F392:$BN392,0,MATCH(Input!$C$5,ENDOG_EQN!$F392:$BN392,0))),"",ENDOG_EQN!E392)</f>
        <v/>
      </c>
      <c r="F388" s="1">
        <f t="shared" si="13"/>
        <v>0</v>
      </c>
    </row>
    <row r="389" spans="2:6" ht="15.6" thickTop="1" thickBot="1" x14ac:dyDescent="0.35">
      <c r="B389" s="27"/>
      <c r="C389" s="1"/>
      <c r="D389" s="26" t="str">
        <f t="shared" si="12"/>
        <v/>
      </c>
      <c r="E389" s="24" t="str">
        <f>IF(ISERROR(INDEX(ENDOG_EQN!$F393:$BN393,0,MATCH(Input!$C$5,ENDOG_EQN!$F393:$BN393,0))),"",ENDOG_EQN!E393)</f>
        <v/>
      </c>
      <c r="F389" s="1">
        <f t="shared" si="13"/>
        <v>0</v>
      </c>
    </row>
    <row r="390" spans="2:6" ht="15.6" thickTop="1" thickBot="1" x14ac:dyDescent="0.35">
      <c r="B390" s="27"/>
      <c r="C390" s="1"/>
      <c r="D390" s="26" t="str">
        <f t="shared" si="12"/>
        <v/>
      </c>
      <c r="E390" s="24" t="str">
        <f>IF(ISERROR(INDEX(ENDOG_EQN!$F394:$BN394,0,MATCH(Input!$C$5,ENDOG_EQN!$F394:$BN394,0))),"",ENDOG_EQN!E394)</f>
        <v/>
      </c>
      <c r="F390" s="1">
        <f t="shared" si="13"/>
        <v>0</v>
      </c>
    </row>
    <row r="391" spans="2:6" ht="15.6" thickTop="1" thickBot="1" x14ac:dyDescent="0.35">
      <c r="B391" s="27"/>
      <c r="C391" s="1"/>
      <c r="D391" s="26" t="str">
        <f t="shared" si="12"/>
        <v/>
      </c>
      <c r="E391" s="24" t="str">
        <f>IF(ISERROR(INDEX(ENDOG_EQN!$F395:$BN395,0,MATCH(Input!$C$5,ENDOG_EQN!$F395:$BN395,0))),"",ENDOG_EQN!E395)</f>
        <v/>
      </c>
      <c r="F391" s="1">
        <f t="shared" si="13"/>
        <v>0</v>
      </c>
    </row>
    <row r="392" spans="2:6" ht="15.6" thickTop="1" thickBot="1" x14ac:dyDescent="0.35">
      <c r="B392" s="27"/>
      <c r="C392" s="1"/>
      <c r="D392" s="26" t="str">
        <f t="shared" si="12"/>
        <v/>
      </c>
      <c r="E392" s="24" t="str">
        <f>IF(ISERROR(INDEX(ENDOG_EQN!$F396:$BN396,0,MATCH(Input!$C$5,ENDOG_EQN!$F396:$BN396,0))),"",ENDOG_EQN!E396)</f>
        <v/>
      </c>
      <c r="F392" s="1">
        <f t="shared" si="13"/>
        <v>0</v>
      </c>
    </row>
    <row r="393" spans="2:6" ht="15.6" thickTop="1" thickBot="1" x14ac:dyDescent="0.35">
      <c r="B393" s="27"/>
      <c r="C393" s="1"/>
      <c r="D393" s="26" t="str">
        <f t="shared" si="12"/>
        <v/>
      </c>
      <c r="E393" s="24" t="str">
        <f>IF(ISERROR(INDEX(ENDOG_EQN!$F397:$BN397,0,MATCH(Input!$C$5,ENDOG_EQN!$F397:$BN397,0))),"",ENDOG_EQN!E397)</f>
        <v/>
      </c>
      <c r="F393" s="1">
        <f t="shared" si="13"/>
        <v>0</v>
      </c>
    </row>
    <row r="394" spans="2:6" ht="15.6" thickTop="1" thickBot="1" x14ac:dyDescent="0.35">
      <c r="B394" s="27"/>
      <c r="C394" s="1"/>
      <c r="D394" s="26" t="str">
        <f t="shared" si="12"/>
        <v/>
      </c>
      <c r="E394" s="24" t="str">
        <f>IF(ISERROR(INDEX(ENDOG_EQN!$F398:$BN398,0,MATCH(Input!$C$5,ENDOG_EQN!$F398:$BN398,0))),"",ENDOG_EQN!E398)</f>
        <v/>
      </c>
      <c r="F394" s="1">
        <f t="shared" si="13"/>
        <v>0</v>
      </c>
    </row>
    <row r="395" spans="2:6" ht="15.6" thickTop="1" thickBot="1" x14ac:dyDescent="0.35">
      <c r="B395" s="27"/>
      <c r="C395" s="1"/>
      <c r="D395" s="26" t="str">
        <f t="shared" si="12"/>
        <v/>
      </c>
      <c r="E395" s="24" t="str">
        <f>IF(ISERROR(INDEX(ENDOG_EQN!$F399:$BN399,0,MATCH(Input!$C$5,ENDOG_EQN!$F399:$BN399,0))),"",ENDOG_EQN!E399)</f>
        <v/>
      </c>
      <c r="F395" s="1">
        <f t="shared" si="13"/>
        <v>0</v>
      </c>
    </row>
    <row r="396" spans="2:6" ht="15.6" thickTop="1" thickBot="1" x14ac:dyDescent="0.35">
      <c r="B396" s="27"/>
      <c r="C396" s="1"/>
      <c r="D396" s="26" t="str">
        <f t="shared" si="12"/>
        <v/>
      </c>
      <c r="E396" s="24" t="str">
        <f>IF(ISERROR(INDEX(ENDOG_EQN!$F400:$BN400,0,MATCH(Input!$C$5,ENDOG_EQN!$F400:$BN400,0))),"",ENDOG_EQN!E400)</f>
        <v/>
      </c>
      <c r="F396" s="1">
        <f t="shared" si="13"/>
        <v>0</v>
      </c>
    </row>
    <row r="397" spans="2:6" ht="15.6" thickTop="1" thickBot="1" x14ac:dyDescent="0.35">
      <c r="B397" s="27"/>
      <c r="C397" s="1"/>
      <c r="D397" s="26" t="str">
        <f t="shared" si="12"/>
        <v/>
      </c>
      <c r="E397" s="24" t="str">
        <f>IF(ISERROR(INDEX(ENDOG_EQN!$F401:$BN401,0,MATCH(Input!$C$5,ENDOG_EQN!$F401:$BN401,0))),"",ENDOG_EQN!E401)</f>
        <v/>
      </c>
      <c r="F397" s="1">
        <f t="shared" si="13"/>
        <v>0</v>
      </c>
    </row>
    <row r="398" spans="2:6" ht="15.6" thickTop="1" thickBot="1" x14ac:dyDescent="0.35">
      <c r="B398" s="27"/>
      <c r="C398" s="1"/>
      <c r="D398" s="26" t="str">
        <f t="shared" si="12"/>
        <v/>
      </c>
      <c r="E398" s="24" t="str">
        <f>IF(ISERROR(INDEX(ENDOG_EQN!$F402:$BN402,0,MATCH(Input!$C$5,ENDOG_EQN!$F402:$BN402,0))),"",ENDOG_EQN!E402)</f>
        <v/>
      </c>
      <c r="F398" s="1">
        <f t="shared" si="13"/>
        <v>0</v>
      </c>
    </row>
    <row r="399" spans="2:6" ht="15.6" thickTop="1" thickBot="1" x14ac:dyDescent="0.35">
      <c r="B399" s="27"/>
      <c r="C399" s="1"/>
      <c r="D399" s="26" t="str">
        <f t="shared" si="12"/>
        <v/>
      </c>
      <c r="E399" s="24" t="str">
        <f>IF(ISERROR(INDEX(ENDOG_EQN!$F403:$BN403,0,MATCH(Input!$C$5,ENDOG_EQN!$F403:$BN403,0))),"",ENDOG_EQN!E403)</f>
        <v/>
      </c>
      <c r="F399" s="1">
        <f t="shared" si="13"/>
        <v>0</v>
      </c>
    </row>
    <row r="400" spans="2:6" ht="15.6" thickTop="1" thickBot="1" x14ac:dyDescent="0.35">
      <c r="B400" s="27"/>
      <c r="C400" s="1"/>
      <c r="D400" s="26" t="str">
        <f t="shared" si="12"/>
        <v/>
      </c>
      <c r="E400" s="24" t="str">
        <f>IF(ISERROR(INDEX(ENDOG_EQN!$F404:$BN404,0,MATCH(Input!$C$5,ENDOG_EQN!$F404:$BN404,0))),"",ENDOG_EQN!E404)</f>
        <v/>
      </c>
      <c r="F400" s="1">
        <f t="shared" si="13"/>
        <v>0</v>
      </c>
    </row>
    <row r="401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3"/>
  <sheetViews>
    <sheetView zoomScale="85" zoomScaleNormal="85" workbookViewId="0">
      <pane xSplit="1" ySplit="1" topLeftCell="B1038" activePane="bottomRight" state="frozen"/>
      <selection activeCell="B268" sqref="B268"/>
      <selection pane="topRight" activeCell="B268" sqref="B268"/>
      <selection pane="bottomLeft" activeCell="B268" sqref="B268"/>
      <selection pane="bottomRight" activeCell="B268" sqref="B268"/>
    </sheetView>
  </sheetViews>
  <sheetFormatPr defaultRowHeight="14.4" x14ac:dyDescent="0.3"/>
  <cols>
    <col min="1" max="1" width="17.44140625" style="7" customWidth="1"/>
    <col min="2" max="2" width="23.44140625" style="7" customWidth="1"/>
    <col min="3" max="3" width="60.44140625" bestFit="1" customWidth="1"/>
    <col min="4" max="4" width="12.5546875" style="3" customWidth="1"/>
    <col min="8" max="8" width="64.6640625" customWidth="1"/>
  </cols>
  <sheetData>
    <row r="1" spans="1:8" x14ac:dyDescent="0.25">
      <c r="A1" s="6" t="s">
        <v>634</v>
      </c>
      <c r="B1" s="6" t="s">
        <v>379</v>
      </c>
      <c r="C1" s="6" t="str">
        <f>H1</f>
        <v>Description</v>
      </c>
      <c r="D1" s="6" t="s">
        <v>639</v>
      </c>
      <c r="H1" s="6" t="s">
        <v>1</v>
      </c>
    </row>
    <row r="2" spans="1:8" x14ac:dyDescent="0.25">
      <c r="A2" s="7" t="s">
        <v>1848</v>
      </c>
      <c r="B2" s="7" t="s">
        <v>0</v>
      </c>
      <c r="C2" t="str">
        <f>PROPER(H2)</f>
        <v>Shadow Price Of Production Of C</v>
      </c>
      <c r="H2" t="str">
        <f>IF(B2="Equation",VLOOKUP(A2,EQN!$C$3:$D$310,2),IF(B2="Endogenous Variable",VLOOKUP(A2,ENDOG!$B$2:$D$400,2),IF(B2="Exogenous Variable",VLOOKUP(A2,EXOG!$B$2:$D$400,2),"")))</f>
        <v>Shadow Price of Production of C</v>
      </c>
    </row>
    <row r="3" spans="1:8" x14ac:dyDescent="0.25">
      <c r="A3" s="7" t="s">
        <v>1888</v>
      </c>
      <c r="B3" s="7" t="s">
        <v>0</v>
      </c>
      <c r="C3" t="str">
        <f t="shared" ref="C3:C66" si="0">PROPER(H3)</f>
        <v xml:space="preserve">Shadow Price Of Production Of E </v>
      </c>
      <c r="H3" t="str">
        <f>IF(B3="Equation",VLOOKUP(A3,EQN!$C$3:$D$310,2),IF(B3="Endogenous Variable",VLOOKUP(A3,ENDOG!$B$2:$D$400,2),IF(B3="Exogenous Variable",VLOOKUP(A3,EXOG!$B$2:$D$400,2),"")))</f>
        <v xml:space="preserve">Shadow Price of Production of E </v>
      </c>
    </row>
    <row r="4" spans="1:8" x14ac:dyDescent="0.25">
      <c r="A4" s="7" t="s">
        <v>1907</v>
      </c>
      <c r="B4" s="7" t="s">
        <v>0</v>
      </c>
      <c r="C4" t="str">
        <f t="shared" si="0"/>
        <v xml:space="preserve">Shadow Price Of Production Of I </v>
      </c>
      <c r="H4" t="str">
        <f>IF(B4="Equation",VLOOKUP(A4,EQN!$C$3:$D$310,2),IF(B4="Endogenous Variable",VLOOKUP(A4,ENDOG!$B$2:$D$400,2),IF(B4="Exogenous Variable",VLOOKUP(A4,EXOG!$B$2:$D$400,2),"")))</f>
        <v xml:space="preserve">Shadow Price of Production of I </v>
      </c>
    </row>
    <row r="5" spans="1:8" x14ac:dyDescent="0.25">
      <c r="A5" s="3" t="s">
        <v>45</v>
      </c>
      <c r="B5" s="7" t="s">
        <v>0</v>
      </c>
      <c r="C5" t="str">
        <f t="shared" si="0"/>
        <v>Product Taxes In Constant Prices</v>
      </c>
      <c r="D5" s="3" t="str">
        <f>IF(B5="Endogenous Variable",VLOOKUP(A5,ENDOG!$B$2:$D$400,3),IF(B5="Exogenous Variable",VLOOKUP(A5,EXOG!$B$2:$D$400,3),""))</f>
        <v/>
      </c>
      <c r="H5" t="str">
        <f>IF(B5="Equation",VLOOKUP(A5,EQN!$C$3:$D$310,2),IF(B5="Endogenous Variable",VLOOKUP(A5,ENDOG!$B$2:$D$400,2),IF(B5="Exogenous Variable",VLOOKUP(A5,EXOG!$B$2:$D$400,2),"")))</f>
        <v>Product Taxes in Constant Prices</v>
      </c>
    </row>
    <row r="6" spans="1:8" x14ac:dyDescent="0.25">
      <c r="A6" s="7" t="s">
        <v>183</v>
      </c>
      <c r="B6" s="7" t="s">
        <v>0</v>
      </c>
      <c r="C6" t="str">
        <f t="shared" si="0"/>
        <v>Net Foreign Assets</v>
      </c>
      <c r="H6" t="str">
        <f>IF(B6="Equation",VLOOKUP(A6,EQN!$C$3:$D$310,2),IF(B6="Endogenous Variable",VLOOKUP(A6,ENDOG!$B$2:$D$400,2),IF(B6="Exogenous Variable",VLOOKUP(A6,EXOG!$B$2:$D$400,2),"")))</f>
        <v>Net Foreign Assets</v>
      </c>
    </row>
    <row r="7" spans="1:8" x14ac:dyDescent="0.25">
      <c r="A7" s="12" t="s">
        <v>892</v>
      </c>
      <c r="B7" s="7" t="s">
        <v>1358</v>
      </c>
      <c r="C7" t="str">
        <f t="shared" si="0"/>
        <v>Labour Efficiency - Weighted Growth Rate</v>
      </c>
      <c r="D7" s="3" t="str">
        <f>IF(B7="Endogenous Variable",VLOOKUP(A7,ENDOG!$B$2:$D$400,3),IF(B7="Exogenous Variable",VLOOKUP(A7,EXOG!$B$2:$D$400,3),""))</f>
        <v>prop. p.q.</v>
      </c>
      <c r="H7" t="str">
        <f>IF(B7="Equation",VLOOKUP(A7,EQN!$C$4:$D$310,2),IF(B7="Endogenous Variable",VLOOKUP(A7,ENDOG!$B$2:$D$400,2),IF(B7="Exogenous Variable",VLOOKUP(A7,EXOG!$B$2:$D$400,2),"")))</f>
        <v>LABOUR EFFICIENCY - WEIGHTED GROWTH RATE</v>
      </c>
    </row>
    <row r="8" spans="1:8" x14ac:dyDescent="0.25">
      <c r="A8" s="12" t="s">
        <v>895</v>
      </c>
      <c r="B8" s="7" t="s">
        <v>1358</v>
      </c>
      <c r="C8" t="str">
        <f t="shared" si="0"/>
        <v>Local Labour Efficiency - Weighted Growth Rate</v>
      </c>
      <c r="D8" s="3" t="str">
        <f>IF(B8="Endogenous Variable",VLOOKUP(A8,ENDOG!$B$2:$D$400,3),IF(B8="Exogenous Variable",VLOOKUP(A8,EXOG!$B$2:$D$400,3),""))</f>
        <v>prop. p.q.</v>
      </c>
      <c r="H8" t="str">
        <f>IF(B8="Equation",VLOOKUP(A8,EQN!$C$4:$D$310,2),IF(B8="Endogenous Variable",VLOOKUP(A8,ENDOG!$B$2:$D$400,2),IF(B8="Exogenous Variable",VLOOKUP(A8,EXOG!$B$2:$D$400,2),"")))</f>
        <v>LOCAL LABOUR EFFICIENCY - WEIGHTED GROWTH RATE</v>
      </c>
    </row>
    <row r="9" spans="1:8" x14ac:dyDescent="0.25">
      <c r="A9" s="7" t="s">
        <v>775</v>
      </c>
      <c r="B9" s="7" t="s">
        <v>891</v>
      </c>
      <c r="C9" t="str">
        <f t="shared" si="0"/>
        <v>Foreign Labour Efficiency Index - Mfg</v>
      </c>
      <c r="D9" s="3" t="str">
        <f>IF(B9="Endogenous Variable",VLOOKUP(A9,ENDOG!$B$2:$D$400,3),IF(B9="Exogenous Variable",VLOOKUP(A9,EXOG!$B$2:$D$400,3),""))</f>
        <v>index</v>
      </c>
      <c r="H9" t="str">
        <f>IF(B9="Equation",VLOOKUP(A9,EQN!$C$4:$D$310,2),IF(B9="Endogenous Variable",VLOOKUP(A9,ENDOG!$B$2:$D$400,2),IF(B9="Exogenous Variable",VLOOKUP(A9,EXOG!$B$2:$D$400,2),"")))</f>
        <v>FOREIGN LABOUR EFFICIENCY INDEX - MFG</v>
      </c>
    </row>
    <row r="10" spans="1:8" x14ac:dyDescent="0.25">
      <c r="A10" s="7" t="s">
        <v>777</v>
      </c>
      <c r="B10" s="7" t="s">
        <v>891</v>
      </c>
      <c r="C10" t="str">
        <f t="shared" si="0"/>
        <v>Foreign Labour Efficiency Index - Ctn</v>
      </c>
      <c r="D10" s="3" t="str">
        <f>IF(B10="Endogenous Variable",VLOOKUP(A10,ENDOG!$B$2:$D$400,3),IF(B10="Exogenous Variable",VLOOKUP(A10,EXOG!$B$2:$D$400,3),""))</f>
        <v>index</v>
      </c>
      <c r="H10" t="str">
        <f>IF(B10="Equation",VLOOKUP(A10,EQN!$C$4:$D$310,2),IF(B10="Endogenous Variable",VLOOKUP(A10,ENDOG!$B$2:$D$400,2),IF(B10="Exogenous Variable",VLOOKUP(A10,EXOG!$B$2:$D$400,2),"")))</f>
        <v>FOREIGN LABOUR EFFICIENCY INDEX - CTN</v>
      </c>
    </row>
    <row r="11" spans="1:8" x14ac:dyDescent="0.25">
      <c r="A11" s="7" t="s">
        <v>779</v>
      </c>
      <c r="B11" s="7" t="s">
        <v>891</v>
      </c>
      <c r="C11" t="str">
        <f t="shared" si="0"/>
        <v>Foreign Labour Efficiency Index - Other</v>
      </c>
      <c r="D11" s="3" t="str">
        <f>IF(B11="Endogenous Variable",VLOOKUP(A11,ENDOG!$B$2:$D$400,3),IF(B11="Exogenous Variable",VLOOKUP(A11,EXOG!$B$2:$D$400,3),""))</f>
        <v>index</v>
      </c>
      <c r="H11" t="str">
        <f>IF(B11="Equation",VLOOKUP(A11,EQN!$C$4:$D$310,2),IF(B11="Endogenous Variable",VLOOKUP(A11,ENDOG!$B$2:$D$400,2),IF(B11="Exogenous Variable",VLOOKUP(A11,EXOG!$B$2:$D$400,2),"")))</f>
        <v>FOREIGN LABOUR EFFICIENCY INDEX - OTHER</v>
      </c>
    </row>
    <row r="12" spans="1:8" x14ac:dyDescent="0.25">
      <c r="A12" s="7" t="s">
        <v>781</v>
      </c>
      <c r="B12" s="7" t="s">
        <v>891</v>
      </c>
      <c r="C12" t="str">
        <f t="shared" si="0"/>
        <v>Foreign Labour Efficiency Index - F&amp;B</v>
      </c>
      <c r="D12" s="3" t="str">
        <f>IF(B12="Endogenous Variable",VLOOKUP(A12,ENDOG!$B$2:$D$400,3),IF(B12="Exogenous Variable",VLOOKUP(A12,EXOG!$B$2:$D$400,3),""))</f>
        <v>index</v>
      </c>
      <c r="H12" t="str">
        <f>IF(B12="Equation",VLOOKUP(A12,EQN!$C$4:$D$310,2),IF(B12="Endogenous Variable",VLOOKUP(A12,ENDOG!$B$2:$D$400,2),IF(B12="Exogenous Variable",VLOOKUP(A12,EXOG!$B$2:$D$400,2),"")))</f>
        <v>FOREIGN LABOUR EFFICIENCY INDEX - F&amp;B</v>
      </c>
    </row>
    <row r="13" spans="1:8" x14ac:dyDescent="0.25">
      <c r="A13" s="12" t="s">
        <v>228</v>
      </c>
      <c r="B13" s="7" t="s">
        <v>1358</v>
      </c>
      <c r="C13" t="str">
        <f t="shared" si="0"/>
        <v>Assets - Public - Foreign Currency - Beg.</v>
      </c>
      <c r="D13" s="3" t="str">
        <f>IF(B13="Endogenous Variable",VLOOKUP(A13,ENDOG!$B$2:$D$400,3),IF(B13="Exogenous Variable",VLOOKUP(A13,EXOG!$B$2:$D$400,3),""))</f>
        <v>for$m</v>
      </c>
      <c r="H13" t="str">
        <f>IF(B13="Equation",VLOOKUP(A13,EQN!$C$4:$D$310,2),IF(B13="Endogenous Variable",VLOOKUP(A13,ENDOG!$B$2:$D$400,2),IF(B13="Exogenous Variable",VLOOKUP(A13,EXOG!$B$2:$D$400,2),"")))</f>
        <v>ASSETS - PUBLIC - FOREIGN CURRENCY - BEG.</v>
      </c>
    </row>
    <row r="14" spans="1:8" x14ac:dyDescent="0.25">
      <c r="A14" s="7" t="s">
        <v>766</v>
      </c>
      <c r="B14" s="7" t="s">
        <v>891</v>
      </c>
      <c r="C14" t="str">
        <f t="shared" si="0"/>
        <v>Local Labour Efficiency Index - Mfg</v>
      </c>
      <c r="D14" s="3" t="str">
        <f>IF(B14="Endogenous Variable",VLOOKUP(A14,ENDOG!$B$2:$D$400,3),IF(B14="Exogenous Variable",VLOOKUP(A14,EXOG!$B$2:$D$400,3),""))</f>
        <v>index</v>
      </c>
      <c r="H14" t="str">
        <f>IF(B14="Equation",VLOOKUP(A14,EQN!$C$4:$D$310,2),IF(B14="Endogenous Variable",VLOOKUP(A14,ENDOG!$B$2:$D$400,2),IF(B14="Exogenous Variable",VLOOKUP(A14,EXOG!$B$2:$D$400,2),"")))</f>
        <v>LOCAL LABOUR EFFICIENCY INDEX - MFG</v>
      </c>
    </row>
    <row r="15" spans="1:8" x14ac:dyDescent="0.25">
      <c r="A15" s="7" t="s">
        <v>769</v>
      </c>
      <c r="B15" s="7" t="s">
        <v>891</v>
      </c>
      <c r="C15" t="str">
        <f t="shared" si="0"/>
        <v>Local Labour Efficiency Index - Ctn</v>
      </c>
      <c r="D15" s="3" t="str">
        <f>IF(B15="Endogenous Variable",VLOOKUP(A15,ENDOG!$B$2:$D$400,3),IF(B15="Exogenous Variable",VLOOKUP(A15,EXOG!$B$2:$D$400,3),""))</f>
        <v>index</v>
      </c>
      <c r="H15" t="str">
        <f>IF(B15="Equation",VLOOKUP(A15,EQN!$C$4:$D$310,2),IF(B15="Endogenous Variable",VLOOKUP(A15,ENDOG!$B$2:$D$400,2),IF(B15="Exogenous Variable",VLOOKUP(A15,EXOG!$B$2:$D$400,2),"")))</f>
        <v>LOCAL LABOUR EFFICIENCY INDEX - CTN</v>
      </c>
    </row>
    <row r="16" spans="1:8" x14ac:dyDescent="0.25">
      <c r="A16" s="7" t="s">
        <v>771</v>
      </c>
      <c r="B16" s="7" t="s">
        <v>891</v>
      </c>
      <c r="C16" t="str">
        <f t="shared" si="0"/>
        <v>Local Labour Efficiency Index - Other</v>
      </c>
      <c r="D16" s="3" t="str">
        <f>IF(B16="Endogenous Variable",VLOOKUP(A16,ENDOG!$B$2:$D$400,3),IF(B16="Exogenous Variable",VLOOKUP(A16,EXOG!$B$2:$D$400,3),""))</f>
        <v>index</v>
      </c>
      <c r="H16" t="str">
        <f>IF(B16="Equation",VLOOKUP(A16,EQN!$C$4:$D$310,2),IF(B16="Endogenous Variable",VLOOKUP(A16,ENDOG!$B$2:$D$400,2),IF(B16="Exogenous Variable",VLOOKUP(A16,EXOG!$B$2:$D$400,2),"")))</f>
        <v>LOCAL LABOUR EFFICIENCY INDEX - OTHER</v>
      </c>
    </row>
    <row r="17" spans="1:8" x14ac:dyDescent="0.25">
      <c r="A17" s="7" t="s">
        <v>773</v>
      </c>
      <c r="B17" s="7" t="s">
        <v>891</v>
      </c>
      <c r="C17" t="str">
        <f t="shared" si="0"/>
        <v>Local Labour Efficiency Index - F&amp;B</v>
      </c>
      <c r="D17" s="3" t="str">
        <f>IF(B17="Endogenous Variable",VLOOKUP(A17,ENDOG!$B$2:$D$400,3),IF(B17="Exogenous Variable",VLOOKUP(A17,EXOG!$B$2:$D$400,3),""))</f>
        <v>index</v>
      </c>
      <c r="H17" t="str">
        <f>IF(B17="Equation",VLOOKUP(A17,EQN!$C$4:$D$310,2),IF(B17="Endogenous Variable",VLOOKUP(A17,ENDOG!$B$2:$D$400,2),IF(B17="Exogenous Variable",VLOOKUP(A17,EXOG!$B$2:$D$400,2),"")))</f>
        <v>LOCAL LABOUR EFFICIENCY INDEX - F&amp;B</v>
      </c>
    </row>
    <row r="18" spans="1:8" x14ac:dyDescent="0.25">
      <c r="A18" s="7" t="s">
        <v>1618</v>
      </c>
      <c r="B18" s="7" t="s">
        <v>0</v>
      </c>
      <c r="C18" t="str">
        <f t="shared" si="0"/>
        <v>Housing Services Demand</v>
      </c>
      <c r="H18" t="str">
        <f>IF(B18="Equation",VLOOKUP(A18,EQN!$C$3:$D$310,2),IF(B18="Endogenous Variable",VLOOKUP(A18,ENDOG!$B$2:$D$400,2),IF(B18="Exogenous Variable",VLOOKUP(A18,EXOG!$B$2:$D$400,2),"")))</f>
        <v>Housing Services Demand</v>
      </c>
    </row>
    <row r="19" spans="1:8" x14ac:dyDescent="0.25">
      <c r="A19" s="7" t="s">
        <v>1636</v>
      </c>
      <c r="B19" s="7" t="s">
        <v>0</v>
      </c>
      <c r="C19" t="str">
        <f t="shared" si="0"/>
        <v>Private Consumption - Other</v>
      </c>
      <c r="H19" t="str">
        <f>IF(B19="Equation",VLOOKUP(A19,EQN!$C$3:$D$310,2),IF(B19="Endogenous Variable",VLOOKUP(A19,ENDOG!$B$2:$D$400,2),IF(B19="Exogenous Variable",VLOOKUP(A19,EXOG!$B$2:$D$400,2),"")))</f>
        <v>Private Consumption - Other</v>
      </c>
    </row>
    <row r="20" spans="1:8" x14ac:dyDescent="0.25">
      <c r="A20" s="7" t="s">
        <v>1638</v>
      </c>
      <c r="B20" s="7" t="s">
        <v>0</v>
      </c>
      <c r="C20" t="str">
        <f t="shared" si="0"/>
        <v>Private Consumption - Financial &amp; Business Services</v>
      </c>
      <c r="H20" t="str">
        <f>IF(B20="Equation",VLOOKUP(A20,EQN!$C$3:$D$310,2),IF(B20="Endogenous Variable",VLOOKUP(A20,ENDOG!$B$2:$D$400,2),IF(B20="Exogenous Variable",VLOOKUP(A20,EXOG!$B$2:$D$400,2),"")))</f>
        <v>Private Consumption - Financial &amp; Business Services</v>
      </c>
    </row>
    <row r="21" spans="1:8" x14ac:dyDescent="0.25">
      <c r="A21" s="7" t="s">
        <v>1644</v>
      </c>
      <c r="B21" s="7" t="s">
        <v>0</v>
      </c>
      <c r="C21" t="str">
        <f t="shared" si="0"/>
        <v>Participation Rate (Locals)</v>
      </c>
      <c r="H21" t="str">
        <f>IF(B21="Equation",VLOOKUP(A21,EQN!$C$3:$D$310,2),IF(B21="Endogenous Variable",VLOOKUP(A21,ENDOG!$B$2:$D$400,2),IF(B21="Exogenous Variable",VLOOKUP(A21,EXOG!$B$2:$D$400,2),"")))</f>
        <v>Participation Rate (Locals)</v>
      </c>
    </row>
    <row r="22" spans="1:8" x14ac:dyDescent="0.25">
      <c r="A22" s="7" t="s">
        <v>1647</v>
      </c>
      <c r="B22" s="7" t="s">
        <v>0</v>
      </c>
      <c r="C22" t="str">
        <f t="shared" si="0"/>
        <v>Wages</v>
      </c>
      <c r="H22" t="str">
        <f>IF(B22="Equation",VLOOKUP(A22,EQN!$C$3:$D$310,2),IF(B22="Endogenous Variable",VLOOKUP(A22,ENDOG!$B$2:$D$400,2),IF(B22="Exogenous Variable",VLOOKUP(A22,EXOG!$B$2:$D$400,2),"")))</f>
        <v>Wages</v>
      </c>
    </row>
    <row r="23" spans="1:8" x14ac:dyDescent="0.25">
      <c r="A23" s="7" t="s">
        <v>1650</v>
      </c>
      <c r="B23" s="7" t="s">
        <v>0</v>
      </c>
      <c r="C23" t="str">
        <f t="shared" si="0"/>
        <v>Private Consumption</v>
      </c>
      <c r="H23" t="str">
        <f>IF(B23="Equation",VLOOKUP(A23,EQN!$C$3:$D$310,2),IF(B23="Endogenous Variable",VLOOKUP(A23,ENDOG!$B$2:$D$400,2),IF(B23="Exogenous Variable",VLOOKUP(A23,EXOG!$B$2:$D$400,2),"")))</f>
        <v>Private Consumption</v>
      </c>
    </row>
    <row r="24" spans="1:8" x14ac:dyDescent="0.25">
      <c r="A24" s="7" t="s">
        <v>1754</v>
      </c>
      <c r="B24" s="7" t="s">
        <v>0</v>
      </c>
      <c r="C24" t="str">
        <f t="shared" si="0"/>
        <v>Manufacturing Imports</v>
      </c>
      <c r="H24" t="str">
        <f>IF(B24="Equation",VLOOKUP(A24,EQN!$C$3:$D$310,2),IF(B24="Endogenous Variable",VLOOKUP(A24,ENDOG!$B$2:$D$400,2),IF(B24="Exogenous Variable",VLOOKUP(A24,EXOG!$B$2:$D$400,2),"")))</f>
        <v>Manufacturing Imports</v>
      </c>
    </row>
    <row r="25" spans="1:8" x14ac:dyDescent="0.25">
      <c r="A25" s="7" t="s">
        <v>1757</v>
      </c>
      <c r="B25" s="7" t="s">
        <v>0</v>
      </c>
      <c r="C25" t="str">
        <f t="shared" si="0"/>
        <v>Other Imports</v>
      </c>
      <c r="H25" t="str">
        <f>IF(B25="Equation",VLOOKUP(A25,EQN!$C$3:$D$310,2),IF(B25="Endogenous Variable",VLOOKUP(A25,ENDOG!$B$2:$D$400,2),IF(B25="Exogenous Variable",VLOOKUP(A25,EXOG!$B$2:$D$400,2),"")))</f>
        <v>Other Imports</v>
      </c>
    </row>
    <row r="26" spans="1:8" x14ac:dyDescent="0.25">
      <c r="A26" s="7" t="s">
        <v>1760</v>
      </c>
      <c r="B26" s="7" t="s">
        <v>0</v>
      </c>
      <c r="C26" t="str">
        <f t="shared" si="0"/>
        <v xml:space="preserve">Finance &amp; Business Imports </v>
      </c>
      <c r="H26" t="str">
        <f>IF(B26="Equation",VLOOKUP(A26,EQN!$C$3:$D$310,2),IF(B26="Endogenous Variable",VLOOKUP(A26,ENDOG!$B$2:$D$400,2),IF(B26="Exogenous Variable",VLOOKUP(A26,EXOG!$B$2:$D$400,2),"")))</f>
        <v xml:space="preserve">Finance &amp; Business Imports </v>
      </c>
    </row>
    <row r="27" spans="1:8" x14ac:dyDescent="0.25">
      <c r="A27" s="7" t="s">
        <v>1778</v>
      </c>
      <c r="B27" s="7" t="s">
        <v>0</v>
      </c>
      <c r="C27" t="str">
        <f t="shared" si="0"/>
        <v>Manufacturing Employment</v>
      </c>
      <c r="H27" t="str">
        <f>IF(B27="Equation",VLOOKUP(A27,EQN!$C$3:$D$310,2),IF(B27="Endogenous Variable",VLOOKUP(A27,ENDOG!$B$2:$D$400,2),IF(B27="Exogenous Variable",VLOOKUP(A27,EXOG!$B$2:$D$400,2),"")))</f>
        <v>Manufacturing Employment</v>
      </c>
    </row>
    <row r="28" spans="1:8" x14ac:dyDescent="0.25">
      <c r="A28" s="7" t="s">
        <v>2090</v>
      </c>
      <c r="B28" s="7" t="s">
        <v>0</v>
      </c>
      <c r="C28" t="str">
        <f t="shared" si="0"/>
        <v>Local Employment Of C</v>
      </c>
      <c r="H28" t="str">
        <f>IF(B28="Equation",VLOOKUP(A28,EQN!$C$3:$D$310,2),IF(B28="Endogenous Variable",VLOOKUP(A28,ENDOG!$B$2:$D$400,2),IF(B28="Exogenous Variable",VLOOKUP(A28,EXOG!$B$2:$D$400,2),"")))</f>
        <v>Local Employment of C</v>
      </c>
    </row>
    <row r="29" spans="1:8" x14ac:dyDescent="0.25">
      <c r="A29" s="7" t="s">
        <v>2086</v>
      </c>
      <c r="B29" s="7" t="s">
        <v>0</v>
      </c>
      <c r="C29" t="str">
        <f t="shared" si="0"/>
        <v>Foreign Employment Of C</v>
      </c>
      <c r="H29" t="str">
        <f>IF(B29="Equation",VLOOKUP(A29,EQN!$C$3:$D$310,2),IF(B29="Endogenous Variable",VLOOKUP(A29,ENDOG!$B$2:$D$400,2),IF(B29="Exogenous Variable",VLOOKUP(A29,EXOG!$B$2:$D$400,2),"")))</f>
        <v>Foreign Employment of C</v>
      </c>
    </row>
    <row r="30" spans="1:8" x14ac:dyDescent="0.25">
      <c r="A30" s="7" t="s">
        <v>1781</v>
      </c>
      <c r="B30" s="7" t="s">
        <v>0</v>
      </c>
      <c r="C30" t="str">
        <f t="shared" si="0"/>
        <v>Construction Employment</v>
      </c>
      <c r="H30" t="str">
        <f>IF(B30="Equation",VLOOKUP(A30,EQN!$C$3:$D$310,2),IF(B30="Endogenous Variable",VLOOKUP(A30,ENDOG!$B$2:$D$400,2),IF(B30="Exogenous Variable",VLOOKUP(A30,EXOG!$B$2:$D$400,2),"")))</f>
        <v>Construction Employment</v>
      </c>
    </row>
    <row r="31" spans="1:8" x14ac:dyDescent="0.25">
      <c r="A31" s="7" t="s">
        <v>2091</v>
      </c>
      <c r="B31" s="7" t="s">
        <v>0</v>
      </c>
      <c r="C31" t="str">
        <f t="shared" si="0"/>
        <v>Local Employment Of E</v>
      </c>
      <c r="H31" t="str">
        <f>IF(B31="Equation",VLOOKUP(A31,EQN!$C$3:$D$310,2),IF(B31="Endogenous Variable",VLOOKUP(A31,ENDOG!$B$2:$D$400,2),IF(B31="Exogenous Variable",VLOOKUP(A31,EXOG!$B$2:$D$400,2),"")))</f>
        <v>Local Employment of E</v>
      </c>
    </row>
    <row r="32" spans="1:8" x14ac:dyDescent="0.25">
      <c r="A32" s="7" t="s">
        <v>2087</v>
      </c>
      <c r="B32" s="7" t="s">
        <v>0</v>
      </c>
      <c r="C32" t="str">
        <f t="shared" si="0"/>
        <v>Foreign Employment Of E</v>
      </c>
      <c r="H32" t="str">
        <f>IF(B32="Equation",VLOOKUP(A32,EQN!$C$3:$D$310,2),IF(B32="Endogenous Variable",VLOOKUP(A32,ENDOG!$B$2:$D$400,2),IF(B32="Exogenous Variable",VLOOKUP(A32,EXOG!$B$2:$D$400,2),"")))</f>
        <v>Foreign Employment of E</v>
      </c>
    </row>
    <row r="33" spans="1:8" x14ac:dyDescent="0.25">
      <c r="A33" s="7" t="s">
        <v>1784</v>
      </c>
      <c r="B33" s="7" t="s">
        <v>0</v>
      </c>
      <c r="C33" t="str">
        <f t="shared" si="0"/>
        <v>Other Employment</v>
      </c>
      <c r="H33" t="str">
        <f>IF(B33="Equation",VLOOKUP(A33,EQN!$C$3:$D$310,2),IF(B33="Endogenous Variable",VLOOKUP(A33,ENDOG!$B$2:$D$400,2),IF(B33="Exogenous Variable",VLOOKUP(A33,EXOG!$B$2:$D$400,2),"")))</f>
        <v>Other Employment</v>
      </c>
    </row>
    <row r="34" spans="1:8" x14ac:dyDescent="0.25">
      <c r="A34" s="7" t="s">
        <v>2092</v>
      </c>
      <c r="B34" s="7" t="s">
        <v>0</v>
      </c>
      <c r="C34" t="str">
        <f t="shared" si="0"/>
        <v>Local Employment Of I</v>
      </c>
      <c r="H34" t="str">
        <f>IF(B34="Equation",VLOOKUP(A34,EQN!$C$3:$D$310,2),IF(B34="Endogenous Variable",VLOOKUP(A34,ENDOG!$B$2:$D$400,2),IF(B34="Exogenous Variable",VLOOKUP(A34,EXOG!$B$2:$D$400,2),"")))</f>
        <v>Local Employment of I</v>
      </c>
    </row>
    <row r="35" spans="1:8" x14ac:dyDescent="0.25">
      <c r="A35" s="7" t="s">
        <v>2088</v>
      </c>
      <c r="B35" s="7" t="s">
        <v>0</v>
      </c>
      <c r="C35" t="str">
        <f t="shared" si="0"/>
        <v>Foreign Employment Of I</v>
      </c>
      <c r="H35" t="str">
        <f>IF(B35="Equation",VLOOKUP(A35,EQN!$C$3:$D$310,2),IF(B35="Endogenous Variable",VLOOKUP(A35,ENDOG!$B$2:$D$400,2),IF(B35="Exogenous Variable",VLOOKUP(A35,EXOG!$B$2:$D$400,2),"")))</f>
        <v>Foreign Employment of I</v>
      </c>
    </row>
    <row r="36" spans="1:8" x14ac:dyDescent="0.25">
      <c r="A36" s="7" t="s">
        <v>1787</v>
      </c>
      <c r="B36" s="7" t="s">
        <v>0</v>
      </c>
      <c r="C36" t="str">
        <f t="shared" si="0"/>
        <v xml:space="preserve">Finance &amp; Business Employment </v>
      </c>
      <c r="H36" t="str">
        <f>IF(B36="Equation",VLOOKUP(A36,EQN!$C$3:$D$310,2),IF(B36="Endogenous Variable",VLOOKUP(A36,ENDOG!$B$2:$D$400,2),IF(B36="Exogenous Variable",VLOOKUP(A36,EXOG!$B$2:$D$400,2),"")))</f>
        <v xml:space="preserve">Finance &amp; Business Employment </v>
      </c>
    </row>
    <row r="37" spans="1:8" x14ac:dyDescent="0.25">
      <c r="A37" s="7" t="s">
        <v>2093</v>
      </c>
      <c r="B37" s="7" t="s">
        <v>0</v>
      </c>
      <c r="C37" t="str">
        <f t="shared" si="0"/>
        <v>Local Employment Of L</v>
      </c>
      <c r="H37" t="str">
        <f>IF(B37="Equation",VLOOKUP(A37,EQN!$C$3:$D$310,2),IF(B37="Endogenous Variable",VLOOKUP(A37,ENDOG!$B$2:$D$400,2),IF(B37="Exogenous Variable",VLOOKUP(A37,EXOG!$B$2:$D$400,2),"")))</f>
        <v>Local Employment of L</v>
      </c>
    </row>
    <row r="38" spans="1:8" x14ac:dyDescent="0.25">
      <c r="A38" s="7" t="s">
        <v>2089</v>
      </c>
      <c r="B38" s="7" t="s">
        <v>0</v>
      </c>
      <c r="C38" t="str">
        <f t="shared" si="0"/>
        <v>Foreign Employment Of L</v>
      </c>
      <c r="H38" t="str">
        <f>IF(B38="Equation",VLOOKUP(A38,EQN!$C$3:$D$310,2),IF(B38="Endogenous Variable",VLOOKUP(A38,ENDOG!$B$2:$D$400,2),IF(B38="Exogenous Variable",VLOOKUP(A38,EXOG!$B$2:$D$400,2),"")))</f>
        <v>Foreign Employment of L</v>
      </c>
    </row>
    <row r="39" spans="1:8" x14ac:dyDescent="0.25">
      <c r="A39" s="7" t="s">
        <v>1769</v>
      </c>
      <c r="B39" s="7" t="s">
        <v>0</v>
      </c>
      <c r="C39" t="str">
        <f t="shared" si="0"/>
        <v>Manufacturing Exports Supply</v>
      </c>
      <c r="H39" t="str">
        <f>IF(B39="Equation",VLOOKUP(A39,EQN!$C$3:$D$310,2),IF(B39="Endogenous Variable",VLOOKUP(A39,ENDOG!$B$2:$D$400,2),IF(B39="Exogenous Variable",VLOOKUP(A39,EXOG!$B$2:$D$400,2),"")))</f>
        <v>Manufacturing Exports Supply</v>
      </c>
    </row>
    <row r="40" spans="1:8" x14ac:dyDescent="0.25">
      <c r="A40" s="7" t="s">
        <v>1772</v>
      </c>
      <c r="B40" s="7" t="s">
        <v>0</v>
      </c>
      <c r="C40" t="str">
        <f t="shared" si="0"/>
        <v>Other Exports Supply</v>
      </c>
      <c r="H40" t="str">
        <f>IF(B40="Equation",VLOOKUP(A40,EQN!$C$3:$D$310,2),IF(B40="Endogenous Variable",VLOOKUP(A40,ENDOG!$B$2:$D$400,2),IF(B40="Exogenous Variable",VLOOKUP(A40,EXOG!$B$2:$D$400,2),"")))</f>
        <v>Other Exports Supply</v>
      </c>
    </row>
    <row r="41" spans="1:8" x14ac:dyDescent="0.25">
      <c r="A41" s="7" t="s">
        <v>1775</v>
      </c>
      <c r="B41" s="7" t="s">
        <v>0</v>
      </c>
      <c r="C41" t="str">
        <f t="shared" si="0"/>
        <v>Finance &amp; Business Exports Supply</v>
      </c>
      <c r="H41" t="str">
        <f>IF(B41="Equation",VLOOKUP(A41,EQN!$C$3:$D$310,2),IF(B41="Endogenous Variable",VLOOKUP(A41,ENDOG!$B$2:$D$400,2),IF(B41="Exogenous Variable",VLOOKUP(A41,EXOG!$B$2:$D$400,2),"")))</f>
        <v>Finance &amp; Business Exports Supply</v>
      </c>
    </row>
    <row r="42" spans="1:8" x14ac:dyDescent="0.25">
      <c r="A42" s="7" t="s">
        <v>1742</v>
      </c>
      <c r="B42" s="7" t="s">
        <v>0</v>
      </c>
      <c r="C42" t="str">
        <f t="shared" si="0"/>
        <v>Manufacturing Sales Price</v>
      </c>
      <c r="H42" t="str">
        <f>IF(B42="Equation",VLOOKUP(A42,EQN!$C$3:$D$310,2),IF(B42="Endogenous Variable",VLOOKUP(A42,ENDOG!$B$2:$D$400,2),IF(B42="Exogenous Variable",VLOOKUP(A42,EXOG!$B$2:$D$400,2),"")))</f>
        <v>Manufacturing Sales Price</v>
      </c>
    </row>
    <row r="43" spans="1:8" x14ac:dyDescent="0.25">
      <c r="A43" s="7" t="s">
        <v>1745</v>
      </c>
      <c r="B43" s="7" t="s">
        <v>0</v>
      </c>
      <c r="C43" t="str">
        <f t="shared" si="0"/>
        <v>Construction Sales Price</v>
      </c>
      <c r="H43" t="str">
        <f>IF(B43="Equation",VLOOKUP(A43,EQN!$C$3:$D$310,2),IF(B43="Endogenous Variable",VLOOKUP(A43,ENDOG!$B$2:$D$400,2),IF(B43="Exogenous Variable",VLOOKUP(A43,EXOG!$B$2:$D$400,2),"")))</f>
        <v>Construction Sales Price</v>
      </c>
    </row>
    <row r="44" spans="1:8" x14ac:dyDescent="0.25">
      <c r="A44" s="7" t="s">
        <v>1748</v>
      </c>
      <c r="B44" s="7" t="s">
        <v>0</v>
      </c>
      <c r="C44" t="str">
        <f t="shared" si="0"/>
        <v xml:space="preserve">Other Sales Price </v>
      </c>
      <c r="H44" t="str">
        <f>IF(B44="Equation",VLOOKUP(A44,EQN!$C$3:$D$310,2),IF(B44="Endogenous Variable",VLOOKUP(A44,ENDOG!$B$2:$D$400,2),IF(B44="Exogenous Variable",VLOOKUP(A44,EXOG!$B$2:$D$400,2),"")))</f>
        <v xml:space="preserve">Other Sales Price </v>
      </c>
    </row>
    <row r="45" spans="1:8" x14ac:dyDescent="0.25">
      <c r="A45" s="7" t="s">
        <v>1751</v>
      </c>
      <c r="B45" s="7" t="s">
        <v>0</v>
      </c>
      <c r="C45" t="str">
        <f t="shared" si="0"/>
        <v>Finance &amp; Business Sales Price</v>
      </c>
      <c r="H45" t="str">
        <f>IF(B45="Equation",VLOOKUP(A45,EQN!$C$3:$D$310,2),IF(B45="Endogenous Variable",VLOOKUP(A45,ENDOG!$B$2:$D$400,2),IF(B45="Exogenous Variable",VLOOKUP(A45,EXOG!$B$2:$D$400,2),"")))</f>
        <v>Finance &amp; Business Sales Price</v>
      </c>
    </row>
    <row r="46" spans="1:8" x14ac:dyDescent="0.25">
      <c r="A46" s="7" t="s">
        <v>1658</v>
      </c>
      <c r="B46" s="7" t="s">
        <v>0</v>
      </c>
      <c r="C46" t="str">
        <f t="shared" si="0"/>
        <v>Investment Demand By Industry C</v>
      </c>
      <c r="H46" t="str">
        <f>IF(B46="Equation",VLOOKUP(A46,EQN!$C$3:$D$310,2),IF(B46="Endogenous Variable",VLOOKUP(A46,ENDOG!$B$2:$D$400,2),IF(B46="Exogenous Variable",VLOOKUP(A46,EXOG!$B$2:$D$400,2),"")))</f>
        <v>Investment Demand by Industry C</v>
      </c>
    </row>
    <row r="47" spans="1:8" x14ac:dyDescent="0.25">
      <c r="A47" s="7" t="s">
        <v>1661</v>
      </c>
      <c r="B47" s="7" t="s">
        <v>0</v>
      </c>
      <c r="C47" t="str">
        <f t="shared" si="0"/>
        <v xml:space="preserve"> Investment Demand By Industry E</v>
      </c>
      <c r="H47" t="str">
        <f>IF(B47="Equation",VLOOKUP(A47,EQN!$C$3:$D$310,2),IF(B47="Endogenous Variable",VLOOKUP(A47,ENDOG!$B$2:$D$400,2),IF(B47="Exogenous Variable",VLOOKUP(A47,EXOG!$B$2:$D$400,2),"")))</f>
        <v xml:space="preserve"> Investment Demand by Industry E</v>
      </c>
    </row>
    <row r="48" spans="1:8" x14ac:dyDescent="0.25">
      <c r="A48" s="7" t="s">
        <v>1664</v>
      </c>
      <c r="B48" s="7" t="s">
        <v>0</v>
      </c>
      <c r="C48" t="str">
        <f t="shared" si="0"/>
        <v>Investment Demand By Industry I</v>
      </c>
      <c r="H48" t="str">
        <f>IF(B48="Equation",VLOOKUP(A48,EQN!$C$3:$D$310,2),IF(B48="Endogenous Variable",VLOOKUP(A48,ENDOG!$B$2:$D$400,2),IF(B48="Exogenous Variable",VLOOKUP(A48,EXOG!$B$2:$D$400,2),"")))</f>
        <v>Investment Demand by Industry I</v>
      </c>
    </row>
    <row r="49" spans="1:8" x14ac:dyDescent="0.25">
      <c r="A49" s="7" t="s">
        <v>1667</v>
      </c>
      <c r="B49" s="7" t="s">
        <v>0</v>
      </c>
      <c r="C49" t="str">
        <f t="shared" si="0"/>
        <v>Investment Demand By Industry L</v>
      </c>
      <c r="H49" t="str">
        <f>IF(B49="Equation",VLOOKUP(A49,EQN!$C$3:$D$310,2),IF(B49="Endogenous Variable",VLOOKUP(A49,ENDOG!$B$2:$D$400,2),IF(B49="Exogenous Variable",VLOOKUP(A49,EXOG!$B$2:$D$400,2),"")))</f>
        <v>Investment Demand by Industry L</v>
      </c>
    </row>
    <row r="50" spans="1:8" x14ac:dyDescent="0.25">
      <c r="A50" s="7" t="s">
        <v>1670</v>
      </c>
      <c r="B50" s="7" t="s">
        <v>0</v>
      </c>
      <c r="C50" t="str">
        <f t="shared" si="0"/>
        <v>Residential Investment</v>
      </c>
      <c r="H50" t="str">
        <f>IF(B50="Equation",VLOOKUP(A50,EQN!$C$3:$D$310,2),IF(B50="Endogenous Variable",VLOOKUP(A50,ENDOG!$B$2:$D$400,2),IF(B50="Exogenous Variable",VLOOKUP(A50,EXOG!$B$2:$D$400,2),"")))</f>
        <v>Residential Investment</v>
      </c>
    </row>
    <row r="51" spans="1:8" x14ac:dyDescent="0.25">
      <c r="A51" s="7" t="s">
        <v>1655</v>
      </c>
      <c r="B51" s="7" t="s">
        <v>0</v>
      </c>
      <c r="C51" t="str">
        <f t="shared" si="0"/>
        <v>Inventory Investment</v>
      </c>
      <c r="H51" t="str">
        <f>IF(B51="Equation",VLOOKUP(A51,EQN!$C$3:$D$310,2),IF(B51="Endogenous Variable",VLOOKUP(A51,ENDOG!$B$2:$D$400,2),IF(B51="Exogenous Variable",VLOOKUP(A51,EXOG!$B$2:$D$400,2),"")))</f>
        <v>Inventory Investment</v>
      </c>
    </row>
    <row r="52" spans="1:8" x14ac:dyDescent="0.25">
      <c r="A52" s="7" t="s">
        <v>1815</v>
      </c>
      <c r="B52" s="7" t="s">
        <v>0</v>
      </c>
      <c r="C52" t="str">
        <f t="shared" si="0"/>
        <v xml:space="preserve">Demand For Exports (Price) </v>
      </c>
      <c r="H52" t="str">
        <f>IF(B52="Equation",VLOOKUP(A52,EQN!$C$3:$D$310,2),IF(B52="Endogenous Variable",VLOOKUP(A52,ENDOG!$B$2:$D$400,2),IF(B52="Exogenous Variable",VLOOKUP(A52,EXOG!$B$2:$D$400,2),"")))</f>
        <v xml:space="preserve">Demand for Exports (Price) </v>
      </c>
    </row>
    <row r="53" spans="1:8" x14ac:dyDescent="0.25">
      <c r="A53" s="7" t="s">
        <v>1405</v>
      </c>
      <c r="B53" s="7" t="s">
        <v>0</v>
      </c>
      <c r="C53" t="str">
        <f t="shared" si="0"/>
        <v>Supply Of Imports (Price</v>
      </c>
      <c r="H53" t="str">
        <f>IF(B53="Equation",VLOOKUP(A53,EQN!$C$3:$D$310,2),IF(B53="Endogenous Variable",VLOOKUP(A53,ENDOG!$B$2:$D$400,2),IF(B53="Exogenous Variable",VLOOKUP(A53,EXOG!$B$2:$D$400,2),"")))</f>
        <v>Supply of Imports (Price</v>
      </c>
    </row>
    <row r="54" spans="1:8" x14ac:dyDescent="0.25">
      <c r="A54" s="7" t="s">
        <v>1578</v>
      </c>
      <c r="B54" s="7" t="s">
        <v>0</v>
      </c>
      <c r="C54" t="str">
        <f t="shared" si="0"/>
        <v>Income Tax Rate Rule</v>
      </c>
      <c r="H54" t="str">
        <f>IF(B54="Equation",VLOOKUP(A54,EQN!$C$3:$D$310,2),IF(B54="Endogenous Variable",VLOOKUP(A54,ENDOG!$B$2:$D$400,2),IF(B54="Exogenous Variable",VLOOKUP(A54,EXOG!$B$2:$D$400,2),"")))</f>
        <v>Income Tax Rate Rule</v>
      </c>
    </row>
    <row r="55" spans="1:8" x14ac:dyDescent="0.25">
      <c r="A55" s="7" t="s">
        <v>1470</v>
      </c>
      <c r="B55" s="7" t="s">
        <v>0</v>
      </c>
      <c r="C55" t="str">
        <f t="shared" si="0"/>
        <v>Uncovered Interest Parity</v>
      </c>
      <c r="H55" t="str">
        <f>IF(B55="Equation",VLOOKUP(A55,EQN!$C$3:$D$310,2),IF(B55="Endogenous Variable",VLOOKUP(A55,ENDOG!$B$2:$D$400,2),IF(B55="Exogenous Variable",VLOOKUP(A55,EXOG!$B$2:$D$400,2),"")))</f>
        <v>Uncovered Interest Parity</v>
      </c>
    </row>
    <row r="56" spans="1:8" x14ac:dyDescent="0.25">
      <c r="A56" s="7" t="s">
        <v>1460</v>
      </c>
      <c r="B56" s="7" t="s">
        <v>0</v>
      </c>
      <c r="C56" t="str">
        <f t="shared" si="0"/>
        <v xml:space="preserve">$S Per Us Dollar </v>
      </c>
      <c r="H56" t="str">
        <f>IF(B56="Equation",VLOOKUP(A56,EQN!$C$3:$D$310,2),IF(B56="Endogenous Variable",VLOOKUP(A56,ENDOG!$B$2:$D$400,2),IF(B56="Exogenous Variable",VLOOKUP(A56,EXOG!$B$2:$D$400,2),"")))</f>
        <v xml:space="preserve">$S per US Dollar </v>
      </c>
    </row>
    <row r="57" spans="1:8" x14ac:dyDescent="0.25">
      <c r="A57" s="7" t="s">
        <v>1467</v>
      </c>
      <c r="B57" s="7" t="s">
        <v>0</v>
      </c>
      <c r="C57" t="str">
        <f t="shared" si="0"/>
        <v>10-Year Government Bond Yield</v>
      </c>
      <c r="H57" t="str">
        <f>IF(B57="Equation",VLOOKUP(A57,EQN!$C$3:$D$310,2),IF(B57="Endogenous Variable",VLOOKUP(A57,ENDOG!$B$2:$D$400,2),IF(B57="Exogenous Variable",VLOOKUP(A57,EXOG!$B$2:$D$400,2),"")))</f>
        <v>10-Year Government Bond Yield</v>
      </c>
    </row>
    <row r="58" spans="1:8" x14ac:dyDescent="0.25">
      <c r="A58" s="7" t="s">
        <v>1465</v>
      </c>
      <c r="B58" s="7" t="s">
        <v>0</v>
      </c>
      <c r="C58" t="str">
        <f t="shared" si="0"/>
        <v>10-Year Expected Inflation Rate</v>
      </c>
      <c r="H58" t="str">
        <f>IF(B58="Equation",VLOOKUP(A58,EQN!$C$3:$D$310,2),IF(B58="Endogenous Variable",VLOOKUP(A58,ENDOG!$B$2:$D$400,2),IF(B58="Exogenous Variable",VLOOKUP(A58,EXOG!$B$2:$D$400,2),"")))</f>
        <v>10-Year Expected Inflation Rate</v>
      </c>
    </row>
    <row r="59" spans="1:8" x14ac:dyDescent="0.25">
      <c r="A59" s="3" t="s">
        <v>9</v>
      </c>
      <c r="B59" s="7" t="s">
        <v>0</v>
      </c>
      <c r="C59" t="str">
        <f t="shared" si="0"/>
        <v>Price Of Government Consumption</v>
      </c>
      <c r="D59" s="3" t="str">
        <f>IF(B59="Endogenous Variable",VLOOKUP(A59,ENDOG!$B$2:$D$400,3),IF(B59="Exogenous Variable",VLOOKUP(A59,EXOG!$B$2:$D$400,3),""))</f>
        <v/>
      </c>
      <c r="H59" t="str">
        <f>IF(B59="Equation",VLOOKUP(A59,EQN!$C$3:$D$310,2),IF(B59="Endogenous Variable",VLOOKUP(A59,ENDOG!$B$2:$D$400,2),IF(B59="Exogenous Variable",VLOOKUP(A59,EXOG!$B$2:$D$400,2),"")))</f>
        <v>Price of Government Consumption</v>
      </c>
    </row>
    <row r="60" spans="1:8" x14ac:dyDescent="0.25">
      <c r="A60" s="3" t="s">
        <v>12</v>
      </c>
      <c r="B60" s="7" t="s">
        <v>0</v>
      </c>
      <c r="C60" t="str">
        <f t="shared" si="0"/>
        <v>Private Of Residential Investment</v>
      </c>
      <c r="D60" s="3" t="str">
        <f>IF(B60="Endogenous Variable",VLOOKUP(A60,ENDOG!$B$2:$D$400,3),IF(B60="Exogenous Variable",VLOOKUP(A60,EXOG!$B$2:$D$400,3),""))</f>
        <v/>
      </c>
      <c r="H60" t="str">
        <f>IF(B60="Equation",VLOOKUP(A60,EQN!$C$3:$D$310,2),IF(B60="Endogenous Variable",VLOOKUP(A60,ENDOG!$B$2:$D$400,2),IF(B60="Exogenous Variable",VLOOKUP(A60,EXOG!$B$2:$D$400,2),"")))</f>
        <v>Private of Residential Investment</v>
      </c>
    </row>
    <row r="61" spans="1:8" x14ac:dyDescent="0.25">
      <c r="A61" s="3" t="s">
        <v>15</v>
      </c>
      <c r="B61" s="7" t="s">
        <v>0</v>
      </c>
      <c r="C61" t="str">
        <f t="shared" si="0"/>
        <v>Private Of Business Investment</v>
      </c>
      <c r="D61" s="3" t="str">
        <f>IF(B61="Endogenous Variable",VLOOKUP(A61,ENDOG!$B$2:$D$400,3),IF(B61="Exogenous Variable",VLOOKUP(A61,EXOG!$B$2:$D$400,3),""))</f>
        <v/>
      </c>
      <c r="H61" t="str">
        <f>IF(B61="Equation",VLOOKUP(A61,EQN!$C$3:$D$310,2),IF(B61="Endogenous Variable",VLOOKUP(A61,ENDOG!$B$2:$D$400,2),IF(B61="Exogenous Variable",VLOOKUP(A61,EXOG!$B$2:$D$400,2),"")))</f>
        <v>Private of Business Investment</v>
      </c>
    </row>
    <row r="62" spans="1:8" x14ac:dyDescent="0.25">
      <c r="A62" s="7" t="s">
        <v>186</v>
      </c>
      <c r="B62" s="7" t="s">
        <v>0</v>
      </c>
      <c r="C62" t="str">
        <f t="shared" si="0"/>
        <v>Consumer Price Index</v>
      </c>
      <c r="H62" t="str">
        <f>IF(B62="Equation",VLOOKUP(A62,EQN!$C$3:$D$310,2),IF(B62="Endogenous Variable",VLOOKUP(A62,ENDOG!$B$2:$D$400,2),IF(B62="Exogenous Variable",VLOOKUP(A62,EXOG!$B$2:$D$400,2),"")))</f>
        <v>Consumer Price Index</v>
      </c>
    </row>
    <row r="63" spans="1:8" x14ac:dyDescent="0.25">
      <c r="A63" s="7" t="s">
        <v>640</v>
      </c>
      <c r="B63" s="7" t="s">
        <v>891</v>
      </c>
      <c r="C63" t="str">
        <f t="shared" si="0"/>
        <v>Net Capital Transfers From Abroad</v>
      </c>
      <c r="D63" s="3" t="str">
        <f>IF(B63="Endogenous Variable",VLOOKUP(A63,ENDOG!$B$2:$D$400,3),IF(B63="Exogenous Variable",VLOOKUP(A63,EXOG!$B$2:$D$400,3),""))</f>
        <v>$m</v>
      </c>
      <c r="H63" t="str">
        <f>IF(B63="Equation",VLOOKUP(A63,EQN!$C$4:$D$310,2),IF(B63="Endogenous Variable",VLOOKUP(A63,ENDOG!$B$2:$D$400,2),IF(B63="Exogenous Variable",VLOOKUP(A63,EXOG!$B$2:$D$400,2),"")))</f>
        <v>NET CAPITAL TRANSFERS FROM ABROAD</v>
      </c>
    </row>
    <row r="64" spans="1:8" x14ac:dyDescent="0.25">
      <c r="A64" s="7" t="s">
        <v>381</v>
      </c>
      <c r="B64" s="7" t="s">
        <v>633</v>
      </c>
      <c r="C64" t="str">
        <f t="shared" si="0"/>
        <v/>
      </c>
      <c r="D64" s="3" t="str">
        <f>IF(B64="Endogenous Variable",VLOOKUP(A64,ENDOG!$B$2:$D$400,3),IF(B64="Exogenous Variable",VLOOKUP(A64,EXOG!$B$2:$D$400,3),""))</f>
        <v/>
      </c>
      <c r="H64" t="str">
        <f>IF(B64="Equation",VLOOKUP(A64,EQN!$C$4:$D$310,2),IF(B64="Endogenous Variable",VLOOKUP(A64,ENDOG!$B$2:$D$400,2),IF(B64="Exogenous Variable",VLOOKUP(A64,EXOG!$B$2:$D$400,2),"")))</f>
        <v/>
      </c>
    </row>
    <row r="65" spans="1:8" x14ac:dyDescent="0.25">
      <c r="A65" s="7" t="s">
        <v>382</v>
      </c>
      <c r="B65" s="7" t="s">
        <v>633</v>
      </c>
      <c r="C65" t="str">
        <f t="shared" si="0"/>
        <v/>
      </c>
      <c r="D65" s="3" t="str">
        <f>IF(B65="Endogenous Variable",VLOOKUP(A65,ENDOG!$B$2:$D$400,3),IF(B65="Exogenous Variable",VLOOKUP(A65,EXOG!$B$2:$D$400,3),""))</f>
        <v/>
      </c>
      <c r="H65" t="str">
        <f>IF(B65="Equation",VLOOKUP(A65,EQN!$C$4:$D$310,2),IF(B65="Endogenous Variable",VLOOKUP(A65,ENDOG!$B$2:$D$400,2),IF(B65="Exogenous Variable",VLOOKUP(A65,EXOG!$B$2:$D$400,2),"")))</f>
        <v/>
      </c>
    </row>
    <row r="66" spans="1:8" x14ac:dyDescent="0.25">
      <c r="A66" s="7" t="s">
        <v>383</v>
      </c>
      <c r="B66" s="7" t="s">
        <v>633</v>
      </c>
      <c r="C66" t="str">
        <f t="shared" si="0"/>
        <v/>
      </c>
      <c r="D66" s="3" t="str">
        <f>IF(B66="Endogenous Variable",VLOOKUP(A66,ENDOG!$B$2:$D$400,3),IF(B66="Exogenous Variable",VLOOKUP(A66,EXOG!$B$2:$D$400,3),""))</f>
        <v/>
      </c>
      <c r="H66" t="str">
        <f>IF(B66="Equation",VLOOKUP(A66,EQN!$C$4:$D$310,2),IF(B66="Endogenous Variable",VLOOKUP(A66,ENDOG!$B$2:$D$400,2),IF(B66="Exogenous Variable",VLOOKUP(A66,EXOG!$B$2:$D$400,2),"")))</f>
        <v/>
      </c>
    </row>
    <row r="67" spans="1:8" x14ac:dyDescent="0.25">
      <c r="A67" s="7" t="s">
        <v>384</v>
      </c>
      <c r="B67" s="7" t="s">
        <v>633</v>
      </c>
      <c r="C67" t="str">
        <f t="shared" ref="C67:C130" si="1">PROPER(H67)</f>
        <v/>
      </c>
      <c r="D67" s="3" t="str">
        <f>IF(B67="Endogenous Variable",VLOOKUP(A67,ENDOG!$B$2:$D$400,3),IF(B67="Exogenous Variable",VLOOKUP(A67,EXOG!$B$2:$D$400,3),""))</f>
        <v/>
      </c>
      <c r="H67" t="str">
        <f>IF(B67="Equation",VLOOKUP(A67,EQN!$C$4:$D$310,2),IF(B67="Endogenous Variable",VLOOKUP(A67,ENDOG!$B$2:$D$400,2),IF(B67="Exogenous Variable",VLOOKUP(A67,EXOG!$B$2:$D$400,2),"")))</f>
        <v/>
      </c>
    </row>
    <row r="68" spans="1:8" x14ac:dyDescent="0.25">
      <c r="A68" s="7" t="s">
        <v>385</v>
      </c>
      <c r="B68" s="7" t="s">
        <v>633</v>
      </c>
      <c r="C68" t="str">
        <f t="shared" si="1"/>
        <v/>
      </c>
      <c r="D68" s="3" t="str">
        <f>IF(B68="Endogenous Variable",VLOOKUP(A68,ENDOG!$B$2:$D$400,3),IF(B68="Exogenous Variable",VLOOKUP(A68,EXOG!$B$2:$D$400,3),""))</f>
        <v/>
      </c>
      <c r="H68" t="str">
        <f>IF(B68="Equation",VLOOKUP(A68,EQN!$C$4:$D$310,2),IF(B68="Endogenous Variable",VLOOKUP(A68,ENDOG!$B$2:$D$400,2),IF(B68="Exogenous Variable",VLOOKUP(A68,EXOG!$B$2:$D$400,2),"")))</f>
        <v/>
      </c>
    </row>
    <row r="69" spans="1:8" x14ac:dyDescent="0.25">
      <c r="A69" s="7" t="s">
        <v>386</v>
      </c>
      <c r="B69" s="7" t="s">
        <v>633</v>
      </c>
      <c r="C69" t="str">
        <f t="shared" si="1"/>
        <v/>
      </c>
      <c r="D69" s="3" t="str">
        <f>IF(B69="Endogenous Variable",VLOOKUP(A69,ENDOG!$B$2:$D$400,3),IF(B69="Exogenous Variable",VLOOKUP(A69,EXOG!$B$2:$D$400,3),""))</f>
        <v/>
      </c>
      <c r="H69" t="str">
        <f>IF(B69="Equation",VLOOKUP(A69,EQN!$C$4:$D$310,2),IF(B69="Endogenous Variable",VLOOKUP(A69,ENDOG!$B$2:$D$400,2),IF(B69="Exogenous Variable",VLOOKUP(A69,EXOG!$B$2:$D$400,2),"")))</f>
        <v/>
      </c>
    </row>
    <row r="70" spans="1:8" x14ac:dyDescent="0.25">
      <c r="A70" s="7" t="s">
        <v>387</v>
      </c>
      <c r="B70" s="7" t="s">
        <v>633</v>
      </c>
      <c r="C70" t="str">
        <f t="shared" si="1"/>
        <v/>
      </c>
      <c r="D70" s="3" t="str">
        <f>IF(B70="Endogenous Variable",VLOOKUP(A70,ENDOG!$B$2:$D$400,3),IF(B70="Exogenous Variable",VLOOKUP(A70,EXOG!$B$2:$D$400,3),""))</f>
        <v/>
      </c>
      <c r="H70" t="str">
        <f>IF(B70="Equation",VLOOKUP(A70,EQN!$C$4:$D$310,2),IF(B70="Endogenous Variable",VLOOKUP(A70,ENDOG!$B$2:$D$400,2),IF(B70="Exogenous Variable",VLOOKUP(A70,EXOG!$B$2:$D$400,2),"")))</f>
        <v/>
      </c>
    </row>
    <row r="71" spans="1:8" x14ac:dyDescent="0.25">
      <c r="A71" s="7" t="s">
        <v>388</v>
      </c>
      <c r="B71" s="7" t="s">
        <v>633</v>
      </c>
      <c r="C71" t="str">
        <f t="shared" si="1"/>
        <v/>
      </c>
      <c r="D71" s="3" t="str">
        <f>IF(B71="Endogenous Variable",VLOOKUP(A71,ENDOG!$B$2:$D$400,3),IF(B71="Exogenous Variable",VLOOKUP(A71,EXOG!$B$2:$D$400,3),""))</f>
        <v/>
      </c>
      <c r="H71" t="str">
        <f>IF(B71="Equation",VLOOKUP(A71,EQN!$C$4:$D$310,2),IF(B71="Endogenous Variable",VLOOKUP(A71,ENDOG!$B$2:$D$400,2),IF(B71="Exogenous Variable",VLOOKUP(A71,EXOG!$B$2:$D$400,2),"")))</f>
        <v/>
      </c>
    </row>
    <row r="72" spans="1:8" x14ac:dyDescent="0.25">
      <c r="A72" s="7" t="s">
        <v>389</v>
      </c>
      <c r="B72" s="7" t="s">
        <v>633</v>
      </c>
      <c r="C72" t="str">
        <f t="shared" si="1"/>
        <v/>
      </c>
      <c r="D72" s="3" t="str">
        <f>IF(B72="Endogenous Variable",VLOOKUP(A72,ENDOG!$B$2:$D$400,3),IF(B72="Exogenous Variable",VLOOKUP(A72,EXOG!$B$2:$D$400,3),""))</f>
        <v/>
      </c>
      <c r="H72" t="str">
        <f>IF(B72="Equation",VLOOKUP(A72,EQN!$C$4:$D$310,2),IF(B72="Endogenous Variable",VLOOKUP(A72,ENDOG!$B$2:$D$400,2),IF(B72="Exogenous Variable",VLOOKUP(A72,EXOG!$B$2:$D$400,2),"")))</f>
        <v/>
      </c>
    </row>
    <row r="73" spans="1:8" x14ac:dyDescent="0.25">
      <c r="A73" s="7" t="s">
        <v>390</v>
      </c>
      <c r="B73" s="7" t="s">
        <v>633</v>
      </c>
      <c r="C73" t="str">
        <f t="shared" si="1"/>
        <v/>
      </c>
      <c r="D73" s="3" t="str">
        <f>IF(B73="Endogenous Variable",VLOOKUP(A73,ENDOG!$B$2:$D$400,3),IF(B73="Exogenous Variable",VLOOKUP(A73,EXOG!$B$2:$D$400,3),""))</f>
        <v/>
      </c>
      <c r="H73" t="str">
        <f>IF(B73="Equation",VLOOKUP(A73,EQN!$C$4:$D$310,2),IF(B73="Endogenous Variable",VLOOKUP(A73,ENDOG!$B$2:$D$400,2),IF(B73="Exogenous Variable",VLOOKUP(A73,EXOG!$B$2:$D$400,2),"")))</f>
        <v/>
      </c>
    </row>
    <row r="74" spans="1:8" x14ac:dyDescent="0.25">
      <c r="A74" s="7" t="s">
        <v>391</v>
      </c>
      <c r="B74" s="7" t="s">
        <v>633</v>
      </c>
      <c r="C74" t="str">
        <f t="shared" si="1"/>
        <v/>
      </c>
      <c r="D74" s="3" t="str">
        <f>IF(B74="Endogenous Variable",VLOOKUP(A74,ENDOG!$B$2:$D$400,3),IF(B74="Exogenous Variable",VLOOKUP(A74,EXOG!$B$2:$D$400,3),""))</f>
        <v/>
      </c>
      <c r="H74" t="str">
        <f>IF(B74="Equation",VLOOKUP(A74,EQN!$C$4:$D$310,2),IF(B74="Endogenous Variable",VLOOKUP(A74,ENDOG!$B$2:$D$400,2),IF(B74="Exogenous Variable",VLOOKUP(A74,EXOG!$B$2:$D$400,2),"")))</f>
        <v/>
      </c>
    </row>
    <row r="75" spans="1:8" x14ac:dyDescent="0.25">
      <c r="A75" s="7" t="s">
        <v>392</v>
      </c>
      <c r="B75" s="7" t="s">
        <v>633</v>
      </c>
      <c r="C75" t="str">
        <f t="shared" si="1"/>
        <v/>
      </c>
      <c r="D75" s="3" t="str">
        <f>IF(B75="Endogenous Variable",VLOOKUP(A75,ENDOG!$B$2:$D$400,3),IF(B75="Exogenous Variable",VLOOKUP(A75,EXOG!$B$2:$D$400,3),""))</f>
        <v/>
      </c>
      <c r="H75" t="str">
        <f>IF(B75="Equation",VLOOKUP(A75,EQN!$C$4:$D$310,2),IF(B75="Endogenous Variable",VLOOKUP(A75,ENDOG!$B$2:$D$400,2),IF(B75="Exogenous Variable",VLOOKUP(A75,EXOG!$B$2:$D$400,2),"")))</f>
        <v/>
      </c>
    </row>
    <row r="76" spans="1:8" x14ac:dyDescent="0.25">
      <c r="A76" s="7" t="s">
        <v>393</v>
      </c>
      <c r="B76" s="7" t="s">
        <v>633</v>
      </c>
      <c r="C76" t="str">
        <f t="shared" si="1"/>
        <v/>
      </c>
      <c r="D76" s="3" t="str">
        <f>IF(B76="Endogenous Variable",VLOOKUP(A76,ENDOG!$B$2:$D$400,3),IF(B76="Exogenous Variable",VLOOKUP(A76,EXOG!$B$2:$D$400,3),""))</f>
        <v/>
      </c>
      <c r="H76" t="str">
        <f>IF(B76="Equation",VLOOKUP(A76,EQN!$C$4:$D$310,2),IF(B76="Endogenous Variable",VLOOKUP(A76,ENDOG!$B$2:$D$400,2),IF(B76="Exogenous Variable",VLOOKUP(A76,EXOG!$B$2:$D$400,2),"")))</f>
        <v/>
      </c>
    </row>
    <row r="77" spans="1:8" x14ac:dyDescent="0.25">
      <c r="A77" s="7" t="s">
        <v>394</v>
      </c>
      <c r="B77" s="7" t="s">
        <v>633</v>
      </c>
      <c r="C77" t="str">
        <f t="shared" si="1"/>
        <v/>
      </c>
      <c r="D77" s="3" t="str">
        <f>IF(B77="Endogenous Variable",VLOOKUP(A77,ENDOG!$B$2:$D$400,3),IF(B77="Exogenous Variable",VLOOKUP(A77,EXOG!$B$2:$D$400,3),""))</f>
        <v/>
      </c>
      <c r="H77" t="str">
        <f>IF(B77="Equation",VLOOKUP(A77,EQN!$C$4:$D$310,2),IF(B77="Endogenous Variable",VLOOKUP(A77,ENDOG!$B$2:$D$400,2),IF(B77="Exogenous Variable",VLOOKUP(A77,EXOG!$B$2:$D$400,2),"")))</f>
        <v/>
      </c>
    </row>
    <row r="78" spans="1:8" x14ac:dyDescent="0.25">
      <c r="A78" s="7" t="s">
        <v>395</v>
      </c>
      <c r="B78" s="7" t="s">
        <v>633</v>
      </c>
      <c r="C78" t="str">
        <f t="shared" si="1"/>
        <v/>
      </c>
      <c r="D78" s="3" t="str">
        <f>IF(B78="Endogenous Variable",VLOOKUP(A78,ENDOG!$B$2:$D$400,3),IF(B78="Exogenous Variable",VLOOKUP(A78,EXOG!$B$2:$D$400,3),""))</f>
        <v/>
      </c>
      <c r="H78" t="str">
        <f>IF(B78="Equation",VLOOKUP(A78,EQN!$C$4:$D$310,2),IF(B78="Endogenous Variable",VLOOKUP(A78,ENDOG!$B$2:$D$400,2),IF(B78="Exogenous Variable",VLOOKUP(A78,EXOG!$B$2:$D$400,2),"")))</f>
        <v/>
      </c>
    </row>
    <row r="79" spans="1:8" x14ac:dyDescent="0.25">
      <c r="A79" s="7" t="s">
        <v>396</v>
      </c>
      <c r="B79" s="7" t="s">
        <v>633</v>
      </c>
      <c r="C79" t="str">
        <f t="shared" si="1"/>
        <v/>
      </c>
      <c r="D79" s="3" t="str">
        <f>IF(B79="Endogenous Variable",VLOOKUP(A79,ENDOG!$B$2:$D$400,3),IF(B79="Exogenous Variable",VLOOKUP(A79,EXOG!$B$2:$D$400,3),""))</f>
        <v/>
      </c>
      <c r="H79" t="str">
        <f>IF(B79="Equation",VLOOKUP(A79,EQN!$C$4:$D$310,2),IF(B79="Endogenous Variable",VLOOKUP(A79,ENDOG!$B$2:$D$400,2),IF(B79="Exogenous Variable",VLOOKUP(A79,EXOG!$B$2:$D$400,2),"")))</f>
        <v/>
      </c>
    </row>
    <row r="80" spans="1:8" x14ac:dyDescent="0.25">
      <c r="A80" s="7" t="s">
        <v>397</v>
      </c>
      <c r="B80" s="7" t="s">
        <v>633</v>
      </c>
      <c r="C80" t="str">
        <f t="shared" si="1"/>
        <v/>
      </c>
      <c r="D80" s="3" t="str">
        <f>IF(B80="Endogenous Variable",VLOOKUP(A80,ENDOG!$B$2:$D$400,3),IF(B80="Exogenous Variable",VLOOKUP(A80,EXOG!$B$2:$D$400,3),""))</f>
        <v/>
      </c>
      <c r="H80" t="str">
        <f>IF(B80="Equation",VLOOKUP(A80,EQN!$C$4:$D$310,2),IF(B80="Endogenous Variable",VLOOKUP(A80,ENDOG!$B$2:$D$400,2),IF(B80="Exogenous Variable",VLOOKUP(A80,EXOG!$B$2:$D$400,2),"")))</f>
        <v/>
      </c>
    </row>
    <row r="81" spans="1:8" x14ac:dyDescent="0.25">
      <c r="A81" s="7" t="s">
        <v>398</v>
      </c>
      <c r="B81" s="7" t="s">
        <v>633</v>
      </c>
      <c r="C81" t="str">
        <f t="shared" si="1"/>
        <v/>
      </c>
      <c r="D81" s="3" t="str">
        <f>IF(B81="Endogenous Variable",VLOOKUP(A81,ENDOG!$B$2:$D$400,3),IF(B81="Exogenous Variable",VLOOKUP(A81,EXOG!$B$2:$D$400,3),""))</f>
        <v/>
      </c>
      <c r="H81" t="str">
        <f>IF(B81="Equation",VLOOKUP(A81,EQN!$C$4:$D$310,2),IF(B81="Endogenous Variable",VLOOKUP(A81,ENDOG!$B$2:$D$400,2),IF(B81="Exogenous Variable",VLOOKUP(A81,EXOG!$B$2:$D$400,2),"")))</f>
        <v/>
      </c>
    </row>
    <row r="82" spans="1:8" x14ac:dyDescent="0.25">
      <c r="A82" s="7" t="s">
        <v>399</v>
      </c>
      <c r="B82" s="7" t="s">
        <v>633</v>
      </c>
      <c r="C82" t="str">
        <f t="shared" si="1"/>
        <v/>
      </c>
      <c r="D82" s="3" t="str">
        <f>IF(B82="Endogenous Variable",VLOOKUP(A82,ENDOG!$B$2:$D$400,3),IF(B82="Exogenous Variable",VLOOKUP(A82,EXOG!$B$2:$D$400,3),""))</f>
        <v/>
      </c>
      <c r="H82" t="str">
        <f>IF(B82="Equation",VLOOKUP(A82,EQN!$C$4:$D$310,2),IF(B82="Endogenous Variable",VLOOKUP(A82,ENDOG!$B$2:$D$400,2),IF(B82="Exogenous Variable",VLOOKUP(A82,EXOG!$B$2:$D$400,2),"")))</f>
        <v/>
      </c>
    </row>
    <row r="83" spans="1:8" x14ac:dyDescent="0.25">
      <c r="A83" s="7" t="s">
        <v>400</v>
      </c>
      <c r="B83" s="7" t="s">
        <v>633</v>
      </c>
      <c r="C83" t="str">
        <f t="shared" si="1"/>
        <v/>
      </c>
      <c r="D83" s="3" t="str">
        <f>IF(B83="Endogenous Variable",VLOOKUP(A83,ENDOG!$B$2:$D$400,3),IF(B83="Exogenous Variable",VLOOKUP(A83,EXOG!$B$2:$D$400,3),""))</f>
        <v/>
      </c>
      <c r="H83" t="str">
        <f>IF(B83="Equation",VLOOKUP(A83,EQN!$C$4:$D$310,2),IF(B83="Endogenous Variable",VLOOKUP(A83,ENDOG!$B$2:$D$400,2),IF(B83="Exogenous Variable",VLOOKUP(A83,EXOG!$B$2:$D$400,2),"")))</f>
        <v/>
      </c>
    </row>
    <row r="84" spans="1:8" x14ac:dyDescent="0.25">
      <c r="A84" s="7" t="s">
        <v>401</v>
      </c>
      <c r="B84" s="7" t="s">
        <v>633</v>
      </c>
      <c r="C84" t="str">
        <f t="shared" si="1"/>
        <v/>
      </c>
      <c r="D84" s="3" t="str">
        <f>IF(B84="Endogenous Variable",VLOOKUP(A84,ENDOG!$B$2:$D$400,3),IF(B84="Exogenous Variable",VLOOKUP(A84,EXOG!$B$2:$D$400,3),""))</f>
        <v/>
      </c>
      <c r="H84" t="str">
        <f>IF(B84="Equation",VLOOKUP(A84,EQN!$C$4:$D$310,2),IF(B84="Endogenous Variable",VLOOKUP(A84,ENDOG!$B$2:$D$400,2),IF(B84="Exogenous Variable",VLOOKUP(A84,EXOG!$B$2:$D$400,2),"")))</f>
        <v/>
      </c>
    </row>
    <row r="85" spans="1:8" x14ac:dyDescent="0.25">
      <c r="A85" s="7" t="s">
        <v>402</v>
      </c>
      <c r="B85" s="7" t="s">
        <v>633</v>
      </c>
      <c r="C85" t="str">
        <f t="shared" si="1"/>
        <v/>
      </c>
      <c r="D85" s="3" t="str">
        <f>IF(B85="Endogenous Variable",VLOOKUP(A85,ENDOG!$B$2:$D$400,3),IF(B85="Exogenous Variable",VLOOKUP(A85,EXOG!$B$2:$D$400,3),""))</f>
        <v/>
      </c>
      <c r="H85" t="str">
        <f>IF(B85="Equation",VLOOKUP(A85,EQN!$C$4:$D$310,2),IF(B85="Endogenous Variable",VLOOKUP(A85,ENDOG!$B$2:$D$400,2),IF(B85="Exogenous Variable",VLOOKUP(A85,EXOG!$B$2:$D$400,2),"")))</f>
        <v/>
      </c>
    </row>
    <row r="86" spans="1:8" x14ac:dyDescent="0.25">
      <c r="A86" s="7" t="s">
        <v>403</v>
      </c>
      <c r="B86" s="7" t="s">
        <v>633</v>
      </c>
      <c r="C86" t="str">
        <f t="shared" si="1"/>
        <v/>
      </c>
      <c r="D86" s="3" t="str">
        <f>IF(B86="Endogenous Variable",VLOOKUP(A86,ENDOG!$B$2:$D$400,3),IF(B86="Exogenous Variable",VLOOKUP(A86,EXOG!$B$2:$D$400,3),""))</f>
        <v/>
      </c>
      <c r="H86" t="str">
        <f>IF(B86="Equation",VLOOKUP(A86,EQN!$C$4:$D$310,2),IF(B86="Endogenous Variable",VLOOKUP(A86,ENDOG!$B$2:$D$400,2),IF(B86="Exogenous Variable",VLOOKUP(A86,EXOG!$B$2:$D$400,2),"")))</f>
        <v/>
      </c>
    </row>
    <row r="87" spans="1:8" x14ac:dyDescent="0.25">
      <c r="A87" s="7" t="s">
        <v>404</v>
      </c>
      <c r="B87" s="7" t="s">
        <v>633</v>
      </c>
      <c r="C87" t="str">
        <f t="shared" si="1"/>
        <v/>
      </c>
      <c r="D87" s="3" t="str">
        <f>IF(B87="Endogenous Variable",VLOOKUP(A87,ENDOG!$B$2:$D$400,3),IF(B87="Exogenous Variable",VLOOKUP(A87,EXOG!$B$2:$D$400,3),""))</f>
        <v/>
      </c>
      <c r="H87" t="str">
        <f>IF(B87="Equation",VLOOKUP(A87,EQN!$C$4:$D$310,2),IF(B87="Endogenous Variable",VLOOKUP(A87,ENDOG!$B$2:$D$400,2),IF(B87="Exogenous Variable",VLOOKUP(A87,EXOG!$B$2:$D$400,2),"")))</f>
        <v/>
      </c>
    </row>
    <row r="88" spans="1:8" x14ac:dyDescent="0.25">
      <c r="A88" s="7" t="s">
        <v>405</v>
      </c>
      <c r="B88" s="7" t="s">
        <v>633</v>
      </c>
      <c r="C88" t="str">
        <f t="shared" si="1"/>
        <v/>
      </c>
      <c r="D88" s="3" t="str">
        <f>IF(B88="Endogenous Variable",VLOOKUP(A88,ENDOG!$B$2:$D$400,3),IF(B88="Exogenous Variable",VLOOKUP(A88,EXOG!$B$2:$D$400,3),""))</f>
        <v/>
      </c>
      <c r="H88" t="str">
        <f>IF(B88="Equation",VLOOKUP(A88,EQN!$C$4:$D$310,2),IF(B88="Endogenous Variable",VLOOKUP(A88,ENDOG!$B$2:$D$400,2),IF(B88="Exogenous Variable",VLOOKUP(A88,EXOG!$B$2:$D$400,2),"")))</f>
        <v/>
      </c>
    </row>
    <row r="89" spans="1:8" x14ac:dyDescent="0.25">
      <c r="A89" s="7" t="s">
        <v>406</v>
      </c>
      <c r="B89" s="7" t="s">
        <v>633</v>
      </c>
      <c r="C89" t="str">
        <f t="shared" si="1"/>
        <v/>
      </c>
      <c r="D89" s="3" t="str">
        <f>IF(B89="Endogenous Variable",VLOOKUP(A89,ENDOG!$B$2:$D$400,3),IF(B89="Exogenous Variable",VLOOKUP(A89,EXOG!$B$2:$D$400,3),""))</f>
        <v/>
      </c>
      <c r="H89" t="str">
        <f>IF(B89="Equation",VLOOKUP(A89,EQN!$C$4:$D$310,2),IF(B89="Endogenous Variable",VLOOKUP(A89,ENDOG!$B$2:$D$400,2),IF(B89="Exogenous Variable",VLOOKUP(A89,EXOG!$B$2:$D$400,2),"")))</f>
        <v/>
      </c>
    </row>
    <row r="90" spans="1:8" x14ac:dyDescent="0.25">
      <c r="A90" s="7" t="s">
        <v>407</v>
      </c>
      <c r="B90" s="7" t="s">
        <v>633</v>
      </c>
      <c r="C90" t="str">
        <f t="shared" si="1"/>
        <v/>
      </c>
      <c r="D90" s="3" t="str">
        <f>IF(B90="Endogenous Variable",VLOOKUP(A90,ENDOG!$B$2:$D$400,3),IF(B90="Exogenous Variable",VLOOKUP(A90,EXOG!$B$2:$D$400,3),""))</f>
        <v/>
      </c>
      <c r="H90" t="str">
        <f>IF(B90="Equation",VLOOKUP(A90,EQN!$C$4:$D$310,2),IF(B90="Endogenous Variable",VLOOKUP(A90,ENDOG!$B$2:$D$400,2),IF(B90="Exogenous Variable",VLOOKUP(A90,EXOG!$B$2:$D$400,2),"")))</f>
        <v/>
      </c>
    </row>
    <row r="91" spans="1:8" x14ac:dyDescent="0.25">
      <c r="A91" s="7" t="s">
        <v>408</v>
      </c>
      <c r="B91" s="7" t="s">
        <v>633</v>
      </c>
      <c r="C91" t="str">
        <f t="shared" si="1"/>
        <v/>
      </c>
      <c r="D91" s="3" t="str">
        <f>IF(B91="Endogenous Variable",VLOOKUP(A91,ENDOG!$B$2:$D$400,3),IF(B91="Exogenous Variable",VLOOKUP(A91,EXOG!$B$2:$D$400,3),""))</f>
        <v/>
      </c>
      <c r="H91" t="str">
        <f>IF(B91="Equation",VLOOKUP(A91,EQN!$C$4:$D$310,2),IF(B91="Endogenous Variable",VLOOKUP(A91,ENDOG!$B$2:$D$400,2),IF(B91="Exogenous Variable",VLOOKUP(A91,EXOG!$B$2:$D$400,2),"")))</f>
        <v/>
      </c>
    </row>
    <row r="92" spans="1:8" x14ac:dyDescent="0.25">
      <c r="A92" s="7" t="s">
        <v>409</v>
      </c>
      <c r="B92" s="7" t="s">
        <v>633</v>
      </c>
      <c r="C92" t="str">
        <f t="shared" si="1"/>
        <v/>
      </c>
      <c r="D92" s="3" t="str">
        <f>IF(B92="Endogenous Variable",VLOOKUP(A92,ENDOG!$B$2:$D$400,3),IF(B92="Exogenous Variable",VLOOKUP(A92,EXOG!$B$2:$D$400,3),""))</f>
        <v/>
      </c>
      <c r="H92" t="str">
        <f>IF(B92="Equation",VLOOKUP(A92,EQN!$C$4:$D$310,2),IF(B92="Endogenous Variable",VLOOKUP(A92,ENDOG!$B$2:$D$400,2),IF(B92="Exogenous Variable",VLOOKUP(A92,EXOG!$B$2:$D$400,2),"")))</f>
        <v/>
      </c>
    </row>
    <row r="93" spans="1:8" x14ac:dyDescent="0.25">
      <c r="A93" s="7" t="s">
        <v>410</v>
      </c>
      <c r="B93" s="7" t="s">
        <v>633</v>
      </c>
      <c r="C93" t="str">
        <f t="shared" si="1"/>
        <v/>
      </c>
      <c r="D93" s="3" t="str">
        <f>IF(B93="Endogenous Variable",VLOOKUP(A93,ENDOG!$B$2:$D$400,3),IF(B93="Exogenous Variable",VLOOKUP(A93,EXOG!$B$2:$D$400,3),""))</f>
        <v/>
      </c>
      <c r="H93" t="str">
        <f>IF(B93="Equation",VLOOKUP(A93,EQN!$C$4:$D$310,2),IF(B93="Endogenous Variable",VLOOKUP(A93,ENDOG!$B$2:$D$400,2),IF(B93="Exogenous Variable",VLOOKUP(A93,EXOG!$B$2:$D$400,2),"")))</f>
        <v/>
      </c>
    </row>
    <row r="94" spans="1:8" x14ac:dyDescent="0.25">
      <c r="A94" s="7" t="s">
        <v>411</v>
      </c>
      <c r="B94" s="7" t="s">
        <v>633</v>
      </c>
      <c r="C94" t="str">
        <f t="shared" si="1"/>
        <v/>
      </c>
      <c r="D94" s="3" t="str">
        <f>IF(B94="Endogenous Variable",VLOOKUP(A94,ENDOG!$B$2:$D$400,3),IF(B94="Exogenous Variable",VLOOKUP(A94,EXOG!$B$2:$D$400,3),""))</f>
        <v/>
      </c>
      <c r="H94" t="str">
        <f>IF(B94="Equation",VLOOKUP(A94,EQN!$C$4:$D$310,2),IF(B94="Endogenous Variable",VLOOKUP(A94,ENDOG!$B$2:$D$400,2),IF(B94="Exogenous Variable",VLOOKUP(A94,EXOG!$B$2:$D$400,2),"")))</f>
        <v/>
      </c>
    </row>
    <row r="95" spans="1:8" x14ac:dyDescent="0.25">
      <c r="A95" s="7" t="s">
        <v>412</v>
      </c>
      <c r="B95" s="7" t="s">
        <v>633</v>
      </c>
      <c r="C95" t="str">
        <f t="shared" si="1"/>
        <v/>
      </c>
      <c r="D95" s="3" t="str">
        <f>IF(B95="Endogenous Variable",VLOOKUP(A95,ENDOG!$B$2:$D$400,3),IF(B95="Exogenous Variable",VLOOKUP(A95,EXOG!$B$2:$D$400,3),""))</f>
        <v/>
      </c>
      <c r="H95" t="str">
        <f>IF(B95="Equation",VLOOKUP(A95,EQN!$C$4:$D$310,2),IF(B95="Endogenous Variable",VLOOKUP(A95,ENDOG!$B$2:$D$400,2),IF(B95="Exogenous Variable",VLOOKUP(A95,EXOG!$B$2:$D$400,2),"")))</f>
        <v/>
      </c>
    </row>
    <row r="96" spans="1:8" x14ac:dyDescent="0.25">
      <c r="A96" s="7" t="s">
        <v>413</v>
      </c>
      <c r="B96" s="7" t="s">
        <v>633</v>
      </c>
      <c r="C96" t="str">
        <f t="shared" si="1"/>
        <v/>
      </c>
      <c r="D96" s="3" t="str">
        <f>IF(B96="Endogenous Variable",VLOOKUP(A96,ENDOG!$B$2:$D$400,3),IF(B96="Exogenous Variable",VLOOKUP(A96,EXOG!$B$2:$D$400,3),""))</f>
        <v/>
      </c>
      <c r="H96" t="str">
        <f>IF(B96="Equation",VLOOKUP(A96,EQN!$C$4:$D$310,2),IF(B96="Endogenous Variable",VLOOKUP(A96,ENDOG!$B$2:$D$400,2),IF(B96="Exogenous Variable",VLOOKUP(A96,EXOG!$B$2:$D$400,2),"")))</f>
        <v/>
      </c>
    </row>
    <row r="97" spans="1:8" x14ac:dyDescent="0.25">
      <c r="A97" s="7" t="s">
        <v>414</v>
      </c>
      <c r="B97" s="7" t="s">
        <v>633</v>
      </c>
      <c r="C97" t="str">
        <f t="shared" si="1"/>
        <v/>
      </c>
      <c r="D97" s="3" t="str">
        <f>IF(B97="Endogenous Variable",VLOOKUP(A97,ENDOG!$B$2:$D$400,3),IF(B97="Exogenous Variable",VLOOKUP(A97,EXOG!$B$2:$D$400,3),""))</f>
        <v/>
      </c>
      <c r="H97" t="str">
        <f>IF(B97="Equation",VLOOKUP(A97,EQN!$C$4:$D$310,2),IF(B97="Endogenous Variable",VLOOKUP(A97,ENDOG!$B$2:$D$400,2),IF(B97="Exogenous Variable",VLOOKUP(A97,EXOG!$B$2:$D$400,2),"")))</f>
        <v/>
      </c>
    </row>
    <row r="98" spans="1:8" x14ac:dyDescent="0.25">
      <c r="A98" s="7" t="s">
        <v>415</v>
      </c>
      <c r="B98" s="7" t="s">
        <v>633</v>
      </c>
      <c r="C98" t="str">
        <f t="shared" si="1"/>
        <v/>
      </c>
      <c r="D98" s="3" t="str">
        <f>IF(B98="Endogenous Variable",VLOOKUP(A98,ENDOG!$B$2:$D$400,3),IF(B98="Exogenous Variable",VLOOKUP(A98,EXOG!$B$2:$D$400,3),""))</f>
        <v/>
      </c>
      <c r="H98" t="str">
        <f>IF(B98="Equation",VLOOKUP(A98,EQN!$C$4:$D$310,2),IF(B98="Endogenous Variable",VLOOKUP(A98,ENDOG!$B$2:$D$400,2),IF(B98="Exogenous Variable",VLOOKUP(A98,EXOG!$B$2:$D$400,2),"")))</f>
        <v/>
      </c>
    </row>
    <row r="99" spans="1:8" x14ac:dyDescent="0.25">
      <c r="A99" s="7" t="s">
        <v>416</v>
      </c>
      <c r="B99" s="7" t="s">
        <v>633</v>
      </c>
      <c r="C99" t="str">
        <f t="shared" si="1"/>
        <v/>
      </c>
      <c r="D99" s="3" t="str">
        <f>IF(B99="Endogenous Variable",VLOOKUP(A99,ENDOG!$B$2:$D$400,3),IF(B99="Exogenous Variable",VLOOKUP(A99,EXOG!$B$2:$D$400,3),""))</f>
        <v/>
      </c>
      <c r="H99" t="str">
        <f>IF(B99="Equation",VLOOKUP(A99,EQN!$C$4:$D$310,2),IF(B99="Endogenous Variable",VLOOKUP(A99,ENDOG!$B$2:$D$400,2),IF(B99="Exogenous Variable",VLOOKUP(A99,EXOG!$B$2:$D$400,2),"")))</f>
        <v/>
      </c>
    </row>
    <row r="100" spans="1:8" x14ac:dyDescent="0.25">
      <c r="A100" s="7" t="s">
        <v>417</v>
      </c>
      <c r="B100" s="7" t="s">
        <v>633</v>
      </c>
      <c r="C100" t="str">
        <f t="shared" si="1"/>
        <v/>
      </c>
      <c r="D100" s="3" t="str">
        <f>IF(B100="Endogenous Variable",VLOOKUP(A100,ENDOG!$B$2:$D$400,3),IF(B100="Exogenous Variable",VLOOKUP(A100,EXOG!$B$2:$D$400,3),""))</f>
        <v/>
      </c>
      <c r="H100" t="str">
        <f>IF(B100="Equation",VLOOKUP(A100,EQN!$C$4:$D$310,2),IF(B100="Endogenous Variable",VLOOKUP(A100,ENDOG!$B$2:$D$400,2),IF(B100="Exogenous Variable",VLOOKUP(A100,EXOG!$B$2:$D$400,2),"")))</f>
        <v/>
      </c>
    </row>
    <row r="101" spans="1:8" x14ac:dyDescent="0.25">
      <c r="A101" s="7" t="s">
        <v>418</v>
      </c>
      <c r="B101" s="7" t="s">
        <v>633</v>
      </c>
      <c r="C101" t="str">
        <f t="shared" si="1"/>
        <v/>
      </c>
      <c r="D101" s="3" t="str">
        <f>IF(B101="Endogenous Variable",VLOOKUP(A101,ENDOG!$B$2:$D$400,3),IF(B101="Exogenous Variable",VLOOKUP(A101,EXOG!$B$2:$D$400,3),""))</f>
        <v/>
      </c>
      <c r="H101" t="str">
        <f>IF(B101="Equation",VLOOKUP(A101,EQN!$C$4:$D$310,2),IF(B101="Endogenous Variable",VLOOKUP(A101,ENDOG!$B$2:$D$400,2),IF(B101="Exogenous Variable",VLOOKUP(A101,EXOG!$B$2:$D$400,2),"")))</f>
        <v/>
      </c>
    </row>
    <row r="102" spans="1:8" x14ac:dyDescent="0.25">
      <c r="A102" s="7" t="s">
        <v>419</v>
      </c>
      <c r="B102" s="7" t="s">
        <v>633</v>
      </c>
      <c r="C102" t="str">
        <f t="shared" si="1"/>
        <v/>
      </c>
      <c r="D102" s="3" t="str">
        <f>IF(B102="Endogenous Variable",VLOOKUP(A102,ENDOG!$B$2:$D$400,3),IF(B102="Exogenous Variable",VLOOKUP(A102,EXOG!$B$2:$D$400,3),""))</f>
        <v/>
      </c>
      <c r="H102" t="str">
        <f>IF(B102="Equation",VLOOKUP(A102,EQN!$C$4:$D$310,2),IF(B102="Endogenous Variable",VLOOKUP(A102,ENDOG!$B$2:$D$400,2),IF(B102="Exogenous Variable",VLOOKUP(A102,EXOG!$B$2:$D$400,2),"")))</f>
        <v/>
      </c>
    </row>
    <row r="103" spans="1:8" x14ac:dyDescent="0.25">
      <c r="A103" s="7" t="s">
        <v>420</v>
      </c>
      <c r="B103" s="7" t="s">
        <v>633</v>
      </c>
      <c r="C103" t="str">
        <f t="shared" si="1"/>
        <v/>
      </c>
      <c r="D103" s="3" t="str">
        <f>IF(B103="Endogenous Variable",VLOOKUP(A103,ENDOG!$B$2:$D$400,3),IF(B103="Exogenous Variable",VLOOKUP(A103,EXOG!$B$2:$D$400,3),""))</f>
        <v/>
      </c>
      <c r="H103" t="str">
        <f>IF(B103="Equation",VLOOKUP(A103,EQN!$C$4:$D$310,2),IF(B103="Endogenous Variable",VLOOKUP(A103,ENDOG!$B$2:$D$400,2),IF(B103="Exogenous Variable",VLOOKUP(A103,EXOG!$B$2:$D$400,2),"")))</f>
        <v/>
      </c>
    </row>
    <row r="104" spans="1:8" x14ac:dyDescent="0.25">
      <c r="A104" s="7" t="s">
        <v>421</v>
      </c>
      <c r="B104" s="7" t="s">
        <v>633</v>
      </c>
      <c r="C104" t="str">
        <f t="shared" si="1"/>
        <v/>
      </c>
      <c r="D104" s="3" t="str">
        <f>IF(B104="Endogenous Variable",VLOOKUP(A104,ENDOG!$B$2:$D$400,3),IF(B104="Exogenous Variable",VLOOKUP(A104,EXOG!$B$2:$D$400,3),""))</f>
        <v/>
      </c>
      <c r="H104" t="str">
        <f>IF(B104="Equation",VLOOKUP(A104,EQN!$C$4:$D$310,2),IF(B104="Endogenous Variable",VLOOKUP(A104,ENDOG!$B$2:$D$400,2),IF(B104="Exogenous Variable",VLOOKUP(A104,EXOG!$B$2:$D$400,2),"")))</f>
        <v/>
      </c>
    </row>
    <row r="105" spans="1:8" x14ac:dyDescent="0.25">
      <c r="A105" s="7" t="s">
        <v>422</v>
      </c>
      <c r="B105" s="7" t="s">
        <v>633</v>
      </c>
      <c r="C105" t="str">
        <f t="shared" si="1"/>
        <v/>
      </c>
      <c r="D105" s="3" t="str">
        <f>IF(B105="Endogenous Variable",VLOOKUP(A105,ENDOG!$B$2:$D$400,3),IF(B105="Exogenous Variable",VLOOKUP(A105,EXOG!$B$2:$D$400,3),""))</f>
        <v/>
      </c>
      <c r="H105" t="str">
        <f>IF(B105="Equation",VLOOKUP(A105,EQN!$C$4:$D$310,2),IF(B105="Endogenous Variable",VLOOKUP(A105,ENDOG!$B$2:$D$400,2),IF(B105="Exogenous Variable",VLOOKUP(A105,EXOG!$B$2:$D$400,2),"")))</f>
        <v/>
      </c>
    </row>
    <row r="106" spans="1:8" x14ac:dyDescent="0.25">
      <c r="A106" s="7" t="s">
        <v>423</v>
      </c>
      <c r="B106" s="7" t="s">
        <v>633</v>
      </c>
      <c r="C106" t="str">
        <f t="shared" si="1"/>
        <v/>
      </c>
      <c r="D106" s="3" t="str">
        <f>IF(B106="Endogenous Variable",VLOOKUP(A106,ENDOG!$B$2:$D$400,3),IF(B106="Exogenous Variable",VLOOKUP(A106,EXOG!$B$2:$D$400,3),""))</f>
        <v/>
      </c>
      <c r="H106" t="str">
        <f>IF(B106="Equation",VLOOKUP(A106,EQN!$C$4:$D$310,2),IF(B106="Endogenous Variable",VLOOKUP(A106,ENDOG!$B$2:$D$400,2),IF(B106="Exogenous Variable",VLOOKUP(A106,EXOG!$B$2:$D$400,2),"")))</f>
        <v/>
      </c>
    </row>
    <row r="107" spans="1:8" x14ac:dyDescent="0.25">
      <c r="A107" s="7" t="s">
        <v>424</v>
      </c>
      <c r="B107" s="7" t="s">
        <v>633</v>
      </c>
      <c r="C107" t="str">
        <f t="shared" si="1"/>
        <v/>
      </c>
      <c r="D107" s="3" t="str">
        <f>IF(B107="Endogenous Variable",VLOOKUP(A107,ENDOG!$B$2:$D$400,3),IF(B107="Exogenous Variable",VLOOKUP(A107,EXOG!$B$2:$D$400,3),""))</f>
        <v/>
      </c>
      <c r="H107" t="str">
        <f>IF(B107="Equation",VLOOKUP(A107,EQN!$C$4:$D$310,2),IF(B107="Endogenous Variable",VLOOKUP(A107,ENDOG!$B$2:$D$400,2),IF(B107="Exogenous Variable",VLOOKUP(A107,EXOG!$B$2:$D$400,2),"")))</f>
        <v/>
      </c>
    </row>
    <row r="108" spans="1:8" x14ac:dyDescent="0.25">
      <c r="A108" s="7" t="s">
        <v>425</v>
      </c>
      <c r="B108" s="7" t="s">
        <v>633</v>
      </c>
      <c r="C108" t="str">
        <f t="shared" si="1"/>
        <v/>
      </c>
      <c r="D108" s="3" t="str">
        <f>IF(B108="Endogenous Variable",VLOOKUP(A108,ENDOG!$B$2:$D$400,3),IF(B108="Exogenous Variable",VLOOKUP(A108,EXOG!$B$2:$D$400,3),""))</f>
        <v/>
      </c>
      <c r="H108" t="str">
        <f>IF(B108="Equation",VLOOKUP(A108,EQN!$C$4:$D$310,2),IF(B108="Endogenous Variable",VLOOKUP(A108,ENDOG!$B$2:$D$400,2),IF(B108="Exogenous Variable",VLOOKUP(A108,EXOG!$B$2:$D$400,2),"")))</f>
        <v/>
      </c>
    </row>
    <row r="109" spans="1:8" x14ac:dyDescent="0.25">
      <c r="A109" s="7" t="s">
        <v>426</v>
      </c>
      <c r="B109" s="7" t="s">
        <v>633</v>
      </c>
      <c r="C109" t="str">
        <f t="shared" si="1"/>
        <v/>
      </c>
      <c r="D109" s="3" t="str">
        <f>IF(B109="Endogenous Variable",VLOOKUP(A109,ENDOG!$B$2:$D$400,3),IF(B109="Exogenous Variable",VLOOKUP(A109,EXOG!$B$2:$D$400,3),""))</f>
        <v/>
      </c>
      <c r="H109" t="str">
        <f>IF(B109="Equation",VLOOKUP(A109,EQN!$C$4:$D$310,2),IF(B109="Endogenous Variable",VLOOKUP(A109,ENDOG!$B$2:$D$400,2),IF(B109="Exogenous Variable",VLOOKUP(A109,EXOG!$B$2:$D$400,2),"")))</f>
        <v/>
      </c>
    </row>
    <row r="110" spans="1:8" x14ac:dyDescent="0.25">
      <c r="A110" s="7" t="s">
        <v>427</v>
      </c>
      <c r="B110" s="7" t="s">
        <v>633</v>
      </c>
      <c r="C110" t="str">
        <f t="shared" si="1"/>
        <v/>
      </c>
      <c r="D110" s="3" t="str">
        <f>IF(B110="Endogenous Variable",VLOOKUP(A110,ENDOG!$B$2:$D$400,3),IF(B110="Exogenous Variable",VLOOKUP(A110,EXOG!$B$2:$D$400,3),""))</f>
        <v/>
      </c>
      <c r="H110" t="str">
        <f>IF(B110="Equation",VLOOKUP(A110,EQN!$C$4:$D$310,2),IF(B110="Endogenous Variable",VLOOKUP(A110,ENDOG!$B$2:$D$400,2),IF(B110="Exogenous Variable",VLOOKUP(A110,EXOG!$B$2:$D$400,2),"")))</f>
        <v/>
      </c>
    </row>
    <row r="111" spans="1:8" x14ac:dyDescent="0.25">
      <c r="A111" s="7" t="s">
        <v>251</v>
      </c>
      <c r="B111" s="7" t="s">
        <v>633</v>
      </c>
      <c r="C111" t="str">
        <f t="shared" si="1"/>
        <v/>
      </c>
      <c r="D111" s="3" t="str">
        <f>IF(B111="Endogenous Variable",VLOOKUP(A111,ENDOG!$B$2:$D$400,3),IF(B111="Exogenous Variable",VLOOKUP(A111,EXOG!$B$2:$D$400,3),""))</f>
        <v/>
      </c>
      <c r="H111" t="str">
        <f>IF(B111="Equation",VLOOKUP(A111,EQN!$C$4:$D$310,2),IF(B111="Endogenous Variable",VLOOKUP(A111,ENDOG!$B$2:$D$400,2),IF(B111="Exogenous Variable",VLOOKUP(A111,EXOG!$B$2:$D$400,2),"")))</f>
        <v/>
      </c>
    </row>
    <row r="112" spans="1:8" x14ac:dyDescent="0.25">
      <c r="A112" s="7" t="s">
        <v>376</v>
      </c>
      <c r="B112" s="7" t="s">
        <v>633</v>
      </c>
      <c r="C112" t="str">
        <f t="shared" si="1"/>
        <v/>
      </c>
      <c r="D112" s="3" t="str">
        <f>IF(B112="Endogenous Variable",VLOOKUP(A112,ENDOG!$B$2:$D$400,3),IF(B112="Exogenous Variable",VLOOKUP(A112,EXOG!$B$2:$D$400,3),""))</f>
        <v/>
      </c>
      <c r="H112" t="str">
        <f>IF(B112="Equation",VLOOKUP(A112,EQN!$C$4:$D$310,2),IF(B112="Endogenous Variable",VLOOKUP(A112,ENDOG!$B$2:$D$400,2),IF(B112="Exogenous Variable",VLOOKUP(A112,EXOG!$B$2:$D$400,2),"")))</f>
        <v/>
      </c>
    </row>
    <row r="113" spans="1:8" x14ac:dyDescent="0.25">
      <c r="A113" s="7" t="s">
        <v>266</v>
      </c>
      <c r="B113" s="7" t="s">
        <v>633</v>
      </c>
      <c r="C113" t="str">
        <f t="shared" si="1"/>
        <v/>
      </c>
      <c r="D113" s="3" t="str">
        <f>IF(B113="Endogenous Variable",VLOOKUP(A113,ENDOG!$B$2:$D$400,3),IF(B113="Exogenous Variable",VLOOKUP(A113,EXOG!$B$2:$D$400,3),""))</f>
        <v/>
      </c>
      <c r="H113" t="str">
        <f>IF(B113="Equation",VLOOKUP(A113,EQN!$C$4:$D$310,2),IF(B113="Endogenous Variable",VLOOKUP(A113,ENDOG!$B$2:$D$400,2),IF(B113="Exogenous Variable",VLOOKUP(A113,EXOG!$B$2:$D$400,2),"")))</f>
        <v/>
      </c>
    </row>
    <row r="114" spans="1:8" x14ac:dyDescent="0.25">
      <c r="A114" s="7" t="s">
        <v>349</v>
      </c>
      <c r="B114" s="7" t="s">
        <v>633</v>
      </c>
      <c r="C114" t="str">
        <f t="shared" si="1"/>
        <v/>
      </c>
      <c r="D114" s="3" t="str">
        <f>IF(B114="Endogenous Variable",VLOOKUP(A114,ENDOG!$B$2:$D$400,3),IF(B114="Exogenous Variable",VLOOKUP(A114,EXOG!$B$2:$D$400,3),""))</f>
        <v/>
      </c>
      <c r="H114" t="str">
        <f>IF(B114="Equation",VLOOKUP(A114,EQN!$C$4:$D$310,2),IF(B114="Endogenous Variable",VLOOKUP(A114,ENDOG!$B$2:$D$400,2),IF(B114="Exogenous Variable",VLOOKUP(A114,EXOG!$B$2:$D$400,2),"")))</f>
        <v/>
      </c>
    </row>
    <row r="115" spans="1:8" x14ac:dyDescent="0.25">
      <c r="A115" s="7" t="s">
        <v>350</v>
      </c>
      <c r="B115" s="7" t="s">
        <v>633</v>
      </c>
      <c r="C115" t="str">
        <f t="shared" si="1"/>
        <v/>
      </c>
      <c r="D115" s="3" t="str">
        <f>IF(B115="Endogenous Variable",VLOOKUP(A115,ENDOG!$B$2:$D$400,3),IF(B115="Exogenous Variable",VLOOKUP(A115,EXOG!$B$2:$D$400,3),""))</f>
        <v/>
      </c>
      <c r="H115" t="str">
        <f>IF(B115="Equation",VLOOKUP(A115,EQN!$C$4:$D$310,2),IF(B115="Endogenous Variable",VLOOKUP(A115,ENDOG!$B$2:$D$400,2),IF(B115="Exogenous Variable",VLOOKUP(A115,EXOG!$B$2:$D$400,2),"")))</f>
        <v/>
      </c>
    </row>
    <row r="116" spans="1:8" x14ac:dyDescent="0.25">
      <c r="A116" s="7" t="s">
        <v>356</v>
      </c>
      <c r="B116" s="7" t="s">
        <v>633</v>
      </c>
      <c r="C116" t="str">
        <f t="shared" si="1"/>
        <v/>
      </c>
      <c r="D116" s="3" t="str">
        <f>IF(B116="Endogenous Variable",VLOOKUP(A116,ENDOG!$B$2:$D$400,3),IF(B116="Exogenous Variable",VLOOKUP(A116,EXOG!$B$2:$D$400,3),""))</f>
        <v/>
      </c>
      <c r="H116" t="str">
        <f>IF(B116="Equation",VLOOKUP(A116,EQN!$C$4:$D$310,2),IF(B116="Endogenous Variable",VLOOKUP(A116,ENDOG!$B$2:$D$400,2),IF(B116="Exogenous Variable",VLOOKUP(A116,EXOG!$B$2:$D$400,2),"")))</f>
        <v/>
      </c>
    </row>
    <row r="117" spans="1:8" x14ac:dyDescent="0.25">
      <c r="A117" s="7" t="s">
        <v>359</v>
      </c>
      <c r="B117" s="7" t="s">
        <v>633</v>
      </c>
      <c r="C117" t="str">
        <f t="shared" si="1"/>
        <v/>
      </c>
      <c r="D117" s="3" t="str">
        <f>IF(B117="Endogenous Variable",VLOOKUP(A117,ENDOG!$B$2:$D$400,3),IF(B117="Exogenous Variable",VLOOKUP(A117,EXOG!$B$2:$D$400,3),""))</f>
        <v/>
      </c>
      <c r="H117" t="str">
        <f>IF(B117="Equation",VLOOKUP(A117,EQN!$C$4:$D$310,2),IF(B117="Endogenous Variable",VLOOKUP(A117,ENDOG!$B$2:$D$400,2),IF(B117="Exogenous Variable",VLOOKUP(A117,EXOG!$B$2:$D$400,2),"")))</f>
        <v/>
      </c>
    </row>
    <row r="118" spans="1:8" x14ac:dyDescent="0.25">
      <c r="A118" s="7" t="s">
        <v>362</v>
      </c>
      <c r="B118" s="7" t="s">
        <v>633</v>
      </c>
      <c r="C118" t="str">
        <f t="shared" si="1"/>
        <v/>
      </c>
      <c r="D118" s="3" t="str">
        <f>IF(B118="Endogenous Variable",VLOOKUP(A118,ENDOG!$B$2:$D$400,3),IF(B118="Exogenous Variable",VLOOKUP(A118,EXOG!$B$2:$D$400,3),""))</f>
        <v/>
      </c>
      <c r="H118" t="str">
        <f>IF(B118="Equation",VLOOKUP(A118,EQN!$C$4:$D$310,2),IF(B118="Endogenous Variable",VLOOKUP(A118,ENDOG!$B$2:$D$400,2),IF(B118="Exogenous Variable",VLOOKUP(A118,EXOG!$B$2:$D$400,2),"")))</f>
        <v/>
      </c>
    </row>
    <row r="119" spans="1:8" x14ac:dyDescent="0.25">
      <c r="A119" s="7" t="s">
        <v>365</v>
      </c>
      <c r="B119" s="7" t="s">
        <v>633</v>
      </c>
      <c r="C119" t="str">
        <f t="shared" si="1"/>
        <v/>
      </c>
      <c r="D119" s="3" t="str">
        <f>IF(B119="Endogenous Variable",VLOOKUP(A119,ENDOG!$B$2:$D$400,3),IF(B119="Exogenous Variable",VLOOKUP(A119,EXOG!$B$2:$D$400,3),""))</f>
        <v/>
      </c>
      <c r="H119" t="str">
        <f>IF(B119="Equation",VLOOKUP(A119,EQN!$C$4:$D$310,2),IF(B119="Endogenous Variable",VLOOKUP(A119,ENDOG!$B$2:$D$400,2),IF(B119="Exogenous Variable",VLOOKUP(A119,EXOG!$B$2:$D$400,2),"")))</f>
        <v/>
      </c>
    </row>
    <row r="120" spans="1:8" x14ac:dyDescent="0.25">
      <c r="A120" s="7" t="s">
        <v>368</v>
      </c>
      <c r="B120" s="7" t="s">
        <v>633</v>
      </c>
      <c r="C120" t="str">
        <f t="shared" si="1"/>
        <v/>
      </c>
      <c r="D120" s="3" t="str">
        <f>IF(B120="Endogenous Variable",VLOOKUP(A120,ENDOG!$B$2:$D$400,3),IF(B120="Exogenous Variable",VLOOKUP(A120,EXOG!$B$2:$D$400,3),""))</f>
        <v/>
      </c>
      <c r="H120" t="str">
        <f>IF(B120="Equation",VLOOKUP(A120,EQN!$C$4:$D$310,2),IF(B120="Endogenous Variable",VLOOKUP(A120,ENDOG!$B$2:$D$400,2),IF(B120="Exogenous Variable",VLOOKUP(A120,EXOG!$B$2:$D$400,2),"")))</f>
        <v/>
      </c>
    </row>
    <row r="121" spans="1:8" x14ac:dyDescent="0.25">
      <c r="A121" s="7" t="s">
        <v>351</v>
      </c>
      <c r="B121" s="7" t="s">
        <v>633</v>
      </c>
      <c r="C121" t="str">
        <f t="shared" si="1"/>
        <v/>
      </c>
      <c r="D121" s="3" t="str">
        <f>IF(B121="Endogenous Variable",VLOOKUP(A121,ENDOG!$B$2:$D$400,3),IF(B121="Exogenous Variable",VLOOKUP(A121,EXOG!$B$2:$D$400,3),""))</f>
        <v/>
      </c>
      <c r="H121" t="str">
        <f>IF(B121="Equation",VLOOKUP(A121,EQN!$C$4:$D$310,2),IF(B121="Endogenous Variable",VLOOKUP(A121,ENDOG!$B$2:$D$400,2),IF(B121="Exogenous Variable",VLOOKUP(A121,EXOG!$B$2:$D$400,2),"")))</f>
        <v/>
      </c>
    </row>
    <row r="122" spans="1:8" x14ac:dyDescent="0.25">
      <c r="A122" s="7" t="s">
        <v>352</v>
      </c>
      <c r="B122" s="7" t="s">
        <v>633</v>
      </c>
      <c r="C122" t="str">
        <f t="shared" si="1"/>
        <v/>
      </c>
      <c r="D122" s="3" t="str">
        <f>IF(B122="Endogenous Variable",VLOOKUP(A122,ENDOG!$B$2:$D$400,3),IF(B122="Exogenous Variable",VLOOKUP(A122,EXOG!$B$2:$D$400,3),""))</f>
        <v/>
      </c>
      <c r="H122" t="str">
        <f>IF(B122="Equation",VLOOKUP(A122,EQN!$C$4:$D$310,2),IF(B122="Endogenous Variable",VLOOKUP(A122,ENDOG!$B$2:$D$400,2),IF(B122="Exogenous Variable",VLOOKUP(A122,EXOG!$B$2:$D$400,2),"")))</f>
        <v/>
      </c>
    </row>
    <row r="123" spans="1:8" x14ac:dyDescent="0.25">
      <c r="A123" s="7" t="s">
        <v>357</v>
      </c>
      <c r="B123" s="7" t="s">
        <v>633</v>
      </c>
      <c r="C123" t="str">
        <f t="shared" si="1"/>
        <v/>
      </c>
      <c r="D123" s="3" t="str">
        <f>IF(B123="Endogenous Variable",VLOOKUP(A123,ENDOG!$B$2:$D$400,3),IF(B123="Exogenous Variable",VLOOKUP(A123,EXOG!$B$2:$D$400,3),""))</f>
        <v/>
      </c>
      <c r="H123" t="str">
        <f>IF(B123="Equation",VLOOKUP(A123,EQN!$C$4:$D$310,2),IF(B123="Endogenous Variable",VLOOKUP(A123,ENDOG!$B$2:$D$400,2),IF(B123="Exogenous Variable",VLOOKUP(A123,EXOG!$B$2:$D$400,2),"")))</f>
        <v/>
      </c>
    </row>
    <row r="124" spans="1:8" x14ac:dyDescent="0.25">
      <c r="A124" s="7" t="s">
        <v>360</v>
      </c>
      <c r="B124" s="7" t="s">
        <v>633</v>
      </c>
      <c r="C124" t="str">
        <f t="shared" si="1"/>
        <v/>
      </c>
      <c r="D124" s="3" t="str">
        <f>IF(B124="Endogenous Variable",VLOOKUP(A124,ENDOG!$B$2:$D$400,3),IF(B124="Exogenous Variable",VLOOKUP(A124,EXOG!$B$2:$D$400,3),""))</f>
        <v/>
      </c>
      <c r="H124" t="str">
        <f>IF(B124="Equation",VLOOKUP(A124,EQN!$C$4:$D$310,2),IF(B124="Endogenous Variable",VLOOKUP(A124,ENDOG!$B$2:$D$400,2),IF(B124="Exogenous Variable",VLOOKUP(A124,EXOG!$B$2:$D$400,2),"")))</f>
        <v/>
      </c>
    </row>
    <row r="125" spans="1:8" x14ac:dyDescent="0.25">
      <c r="A125" s="7" t="s">
        <v>363</v>
      </c>
      <c r="B125" s="7" t="s">
        <v>633</v>
      </c>
      <c r="C125" t="str">
        <f t="shared" si="1"/>
        <v/>
      </c>
      <c r="D125" s="3" t="str">
        <f>IF(B125="Endogenous Variable",VLOOKUP(A125,ENDOG!$B$2:$D$400,3),IF(B125="Exogenous Variable",VLOOKUP(A125,EXOG!$B$2:$D$400,3),""))</f>
        <v/>
      </c>
      <c r="H125" t="str">
        <f>IF(B125="Equation",VLOOKUP(A125,EQN!$C$4:$D$310,2),IF(B125="Endogenous Variable",VLOOKUP(A125,ENDOG!$B$2:$D$400,2),IF(B125="Exogenous Variable",VLOOKUP(A125,EXOG!$B$2:$D$400,2),"")))</f>
        <v/>
      </c>
    </row>
    <row r="126" spans="1:8" x14ac:dyDescent="0.25">
      <c r="A126" s="7" t="s">
        <v>366</v>
      </c>
      <c r="B126" s="7" t="s">
        <v>633</v>
      </c>
      <c r="C126" t="str">
        <f t="shared" si="1"/>
        <v/>
      </c>
      <c r="D126" s="3" t="str">
        <f>IF(B126="Endogenous Variable",VLOOKUP(A126,ENDOG!$B$2:$D$400,3),IF(B126="Exogenous Variable",VLOOKUP(A126,EXOG!$B$2:$D$400,3),""))</f>
        <v/>
      </c>
      <c r="H126" t="str">
        <f>IF(B126="Equation",VLOOKUP(A126,EQN!$C$4:$D$310,2),IF(B126="Endogenous Variable",VLOOKUP(A126,ENDOG!$B$2:$D$400,2),IF(B126="Exogenous Variable",VLOOKUP(A126,EXOG!$B$2:$D$400,2),"")))</f>
        <v/>
      </c>
    </row>
    <row r="127" spans="1:8" x14ac:dyDescent="0.25">
      <c r="A127" s="7" t="s">
        <v>369</v>
      </c>
      <c r="B127" s="7" t="s">
        <v>633</v>
      </c>
      <c r="C127" t="str">
        <f t="shared" si="1"/>
        <v/>
      </c>
      <c r="D127" s="3" t="str">
        <f>IF(B127="Endogenous Variable",VLOOKUP(A127,ENDOG!$B$2:$D$400,3),IF(B127="Exogenous Variable",VLOOKUP(A127,EXOG!$B$2:$D$400,3),""))</f>
        <v/>
      </c>
      <c r="H127" t="str">
        <f>IF(B127="Equation",VLOOKUP(A127,EQN!$C$4:$D$310,2),IF(B127="Endogenous Variable",VLOOKUP(A127,ENDOG!$B$2:$D$400,2),IF(B127="Exogenous Variable",VLOOKUP(A127,EXOG!$B$2:$D$400,2),"")))</f>
        <v/>
      </c>
    </row>
    <row r="128" spans="1:8" x14ac:dyDescent="0.25">
      <c r="A128" s="7" t="s">
        <v>353</v>
      </c>
      <c r="B128" s="7" t="s">
        <v>633</v>
      </c>
      <c r="C128" t="str">
        <f t="shared" si="1"/>
        <v/>
      </c>
      <c r="D128" s="3" t="str">
        <f>IF(B128="Endogenous Variable",VLOOKUP(A128,ENDOG!$B$2:$D$400,3),IF(B128="Exogenous Variable",VLOOKUP(A128,EXOG!$B$2:$D$400,3),""))</f>
        <v/>
      </c>
      <c r="H128" t="str">
        <f>IF(B128="Equation",VLOOKUP(A128,EQN!$C$4:$D$310,2),IF(B128="Endogenous Variable",VLOOKUP(A128,ENDOG!$B$2:$D$400,2),IF(B128="Exogenous Variable",VLOOKUP(A128,EXOG!$B$2:$D$400,2),"")))</f>
        <v/>
      </c>
    </row>
    <row r="129" spans="1:8" x14ac:dyDescent="0.25">
      <c r="A129" s="7" t="s">
        <v>354</v>
      </c>
      <c r="B129" s="7" t="s">
        <v>633</v>
      </c>
      <c r="C129" t="str">
        <f t="shared" si="1"/>
        <v/>
      </c>
      <c r="D129" s="3" t="str">
        <f>IF(B129="Endogenous Variable",VLOOKUP(A129,ENDOG!$B$2:$D$400,3),IF(B129="Exogenous Variable",VLOOKUP(A129,EXOG!$B$2:$D$400,3),""))</f>
        <v/>
      </c>
      <c r="H129" t="str">
        <f>IF(B129="Equation",VLOOKUP(A129,EQN!$C$4:$D$310,2),IF(B129="Endogenous Variable",VLOOKUP(A129,ENDOG!$B$2:$D$400,2),IF(B129="Exogenous Variable",VLOOKUP(A129,EXOG!$B$2:$D$400,2),"")))</f>
        <v/>
      </c>
    </row>
    <row r="130" spans="1:8" x14ac:dyDescent="0.25">
      <c r="A130" s="7" t="s">
        <v>358</v>
      </c>
      <c r="B130" s="7" t="s">
        <v>633</v>
      </c>
      <c r="C130" t="str">
        <f t="shared" si="1"/>
        <v/>
      </c>
      <c r="D130" s="3" t="str">
        <f>IF(B130="Endogenous Variable",VLOOKUP(A130,ENDOG!$B$2:$D$400,3),IF(B130="Exogenous Variable",VLOOKUP(A130,EXOG!$B$2:$D$400,3),""))</f>
        <v/>
      </c>
      <c r="H130" t="str">
        <f>IF(B130="Equation",VLOOKUP(A130,EQN!$C$4:$D$310,2),IF(B130="Endogenous Variable",VLOOKUP(A130,ENDOG!$B$2:$D$400,2),IF(B130="Exogenous Variable",VLOOKUP(A130,EXOG!$B$2:$D$400,2),"")))</f>
        <v/>
      </c>
    </row>
    <row r="131" spans="1:8" x14ac:dyDescent="0.25">
      <c r="A131" s="7" t="s">
        <v>361</v>
      </c>
      <c r="B131" s="7" t="s">
        <v>633</v>
      </c>
      <c r="C131" t="str">
        <f t="shared" ref="C131:C194" si="2">PROPER(H131)</f>
        <v/>
      </c>
      <c r="D131" s="3" t="str">
        <f>IF(B131="Endogenous Variable",VLOOKUP(A131,ENDOG!$B$2:$D$400,3),IF(B131="Exogenous Variable",VLOOKUP(A131,EXOG!$B$2:$D$400,3),""))</f>
        <v/>
      </c>
      <c r="H131" t="str">
        <f>IF(B131="Equation",VLOOKUP(A131,EQN!$C$4:$D$310,2),IF(B131="Endogenous Variable",VLOOKUP(A131,ENDOG!$B$2:$D$400,2),IF(B131="Exogenous Variable",VLOOKUP(A131,EXOG!$B$2:$D$400,2),"")))</f>
        <v/>
      </c>
    </row>
    <row r="132" spans="1:8" x14ac:dyDescent="0.25">
      <c r="A132" s="7" t="s">
        <v>364</v>
      </c>
      <c r="B132" s="7" t="s">
        <v>633</v>
      </c>
      <c r="C132" t="str">
        <f t="shared" si="2"/>
        <v/>
      </c>
      <c r="D132" s="3" t="str">
        <f>IF(B132="Endogenous Variable",VLOOKUP(A132,ENDOG!$B$2:$D$400,3),IF(B132="Exogenous Variable",VLOOKUP(A132,EXOG!$B$2:$D$400,3),""))</f>
        <v/>
      </c>
      <c r="H132" t="str">
        <f>IF(B132="Equation",VLOOKUP(A132,EQN!$C$4:$D$310,2),IF(B132="Endogenous Variable",VLOOKUP(A132,ENDOG!$B$2:$D$400,2),IF(B132="Exogenous Variable",VLOOKUP(A132,EXOG!$B$2:$D$400,2),"")))</f>
        <v/>
      </c>
    </row>
    <row r="133" spans="1:8" x14ac:dyDescent="0.25">
      <c r="A133" s="7" t="s">
        <v>367</v>
      </c>
      <c r="B133" s="7" t="s">
        <v>633</v>
      </c>
      <c r="C133" t="str">
        <f t="shared" si="2"/>
        <v/>
      </c>
      <c r="D133" s="3" t="str">
        <f>IF(B133="Endogenous Variable",VLOOKUP(A133,ENDOG!$B$2:$D$400,3),IF(B133="Exogenous Variable",VLOOKUP(A133,EXOG!$B$2:$D$400,3),""))</f>
        <v/>
      </c>
      <c r="H133" t="str">
        <f>IF(B133="Equation",VLOOKUP(A133,EQN!$C$4:$D$310,2),IF(B133="Endogenous Variable",VLOOKUP(A133,ENDOG!$B$2:$D$400,2),IF(B133="Exogenous Variable",VLOOKUP(A133,EXOG!$B$2:$D$400,2),"")))</f>
        <v/>
      </c>
    </row>
    <row r="134" spans="1:8" x14ac:dyDescent="0.25">
      <c r="A134" s="7" t="s">
        <v>370</v>
      </c>
      <c r="B134" s="7" t="s">
        <v>633</v>
      </c>
      <c r="C134" t="str">
        <f t="shared" si="2"/>
        <v/>
      </c>
      <c r="D134" s="3" t="str">
        <f>IF(B134="Endogenous Variable",VLOOKUP(A134,ENDOG!$B$2:$D$400,3),IF(B134="Exogenous Variable",VLOOKUP(A134,EXOG!$B$2:$D$400,3),""))</f>
        <v/>
      </c>
      <c r="H134" t="str">
        <f>IF(B134="Equation",VLOOKUP(A134,EQN!$C$4:$D$310,2),IF(B134="Endogenous Variable",VLOOKUP(A134,ENDOG!$B$2:$D$400,2),IF(B134="Exogenous Variable",VLOOKUP(A134,EXOG!$B$2:$D$400,2),"")))</f>
        <v/>
      </c>
    </row>
    <row r="135" spans="1:8" x14ac:dyDescent="0.25">
      <c r="A135" s="7" t="s">
        <v>428</v>
      </c>
      <c r="B135" s="7" t="s">
        <v>633</v>
      </c>
      <c r="C135" t="str">
        <f t="shared" si="2"/>
        <v/>
      </c>
      <c r="D135" s="3" t="str">
        <f>IF(B135="Endogenous Variable",VLOOKUP(A135,ENDOG!$B$2:$D$400,3),IF(B135="Exogenous Variable",VLOOKUP(A135,EXOG!$B$2:$D$400,3),""))</f>
        <v/>
      </c>
      <c r="H135" t="str">
        <f>IF(B135="Equation",VLOOKUP(A135,EQN!$C$4:$D$310,2),IF(B135="Endogenous Variable",VLOOKUP(A135,ENDOG!$B$2:$D$400,2),IF(B135="Exogenous Variable",VLOOKUP(A135,EXOG!$B$2:$D$400,2),"")))</f>
        <v/>
      </c>
    </row>
    <row r="136" spans="1:8" x14ac:dyDescent="0.25">
      <c r="A136" s="7" t="s">
        <v>429</v>
      </c>
      <c r="B136" s="7" t="s">
        <v>633</v>
      </c>
      <c r="C136" t="str">
        <f t="shared" si="2"/>
        <v/>
      </c>
      <c r="D136" s="3" t="str">
        <f>IF(B136="Endogenous Variable",VLOOKUP(A136,ENDOG!$B$2:$D$400,3),IF(B136="Exogenous Variable",VLOOKUP(A136,EXOG!$B$2:$D$400,3),""))</f>
        <v/>
      </c>
      <c r="H136" t="str">
        <f>IF(B136="Equation",VLOOKUP(A136,EQN!$C$4:$D$310,2),IF(B136="Endogenous Variable",VLOOKUP(A136,ENDOG!$B$2:$D$400,2),IF(B136="Exogenous Variable",VLOOKUP(A136,EXOG!$B$2:$D$400,2),"")))</f>
        <v/>
      </c>
    </row>
    <row r="137" spans="1:8" x14ac:dyDescent="0.25">
      <c r="A137" s="7" t="s">
        <v>430</v>
      </c>
      <c r="B137" s="7" t="s">
        <v>633</v>
      </c>
      <c r="C137" t="str">
        <f t="shared" si="2"/>
        <v/>
      </c>
      <c r="D137" s="3" t="str">
        <f>IF(B137="Endogenous Variable",VLOOKUP(A137,ENDOG!$B$2:$D$400,3),IF(B137="Exogenous Variable",VLOOKUP(A137,EXOG!$B$2:$D$400,3),""))</f>
        <v/>
      </c>
      <c r="H137" t="str">
        <f>IF(B137="Equation",VLOOKUP(A137,EQN!$C$4:$D$310,2),IF(B137="Endogenous Variable",VLOOKUP(A137,ENDOG!$B$2:$D$400,2),IF(B137="Exogenous Variable",VLOOKUP(A137,EXOG!$B$2:$D$400,2),"")))</f>
        <v/>
      </c>
    </row>
    <row r="138" spans="1:8" x14ac:dyDescent="0.25">
      <c r="A138" s="7" t="s">
        <v>431</v>
      </c>
      <c r="B138" s="7" t="s">
        <v>633</v>
      </c>
      <c r="C138" t="str">
        <f t="shared" si="2"/>
        <v/>
      </c>
      <c r="D138" s="3" t="str">
        <f>IF(B138="Endogenous Variable",VLOOKUP(A138,ENDOG!$B$2:$D$400,3),IF(B138="Exogenous Variable",VLOOKUP(A138,EXOG!$B$2:$D$400,3),""))</f>
        <v/>
      </c>
      <c r="H138" t="str">
        <f>IF(B138="Equation",VLOOKUP(A138,EQN!$C$4:$D$310,2),IF(B138="Endogenous Variable",VLOOKUP(A138,ENDOG!$B$2:$D$400,2),IF(B138="Exogenous Variable",VLOOKUP(A138,EXOG!$B$2:$D$400,2),"")))</f>
        <v/>
      </c>
    </row>
    <row r="139" spans="1:8" x14ac:dyDescent="0.25">
      <c r="A139" s="7" t="s">
        <v>432</v>
      </c>
      <c r="B139" s="7" t="s">
        <v>633</v>
      </c>
      <c r="C139" t="str">
        <f t="shared" si="2"/>
        <v/>
      </c>
      <c r="D139" s="3" t="str">
        <f>IF(B139="Endogenous Variable",VLOOKUP(A139,ENDOG!$B$2:$D$400,3),IF(B139="Exogenous Variable",VLOOKUP(A139,EXOG!$B$2:$D$400,3),""))</f>
        <v/>
      </c>
      <c r="H139" t="str">
        <f>IF(B139="Equation",VLOOKUP(A139,EQN!$C$4:$D$310,2),IF(B139="Endogenous Variable",VLOOKUP(A139,ENDOG!$B$2:$D$400,2),IF(B139="Exogenous Variable",VLOOKUP(A139,EXOG!$B$2:$D$400,2),"")))</f>
        <v/>
      </c>
    </row>
    <row r="140" spans="1:8" x14ac:dyDescent="0.25">
      <c r="A140" s="7" t="s">
        <v>433</v>
      </c>
      <c r="B140" s="7" t="s">
        <v>633</v>
      </c>
      <c r="C140" t="str">
        <f t="shared" si="2"/>
        <v/>
      </c>
      <c r="D140" s="3" t="str">
        <f>IF(B140="Endogenous Variable",VLOOKUP(A140,ENDOG!$B$2:$D$400,3),IF(B140="Exogenous Variable",VLOOKUP(A140,EXOG!$B$2:$D$400,3),""))</f>
        <v/>
      </c>
      <c r="H140" t="str">
        <f>IF(B140="Equation",VLOOKUP(A140,EQN!$C$4:$D$310,2),IF(B140="Endogenous Variable",VLOOKUP(A140,ENDOG!$B$2:$D$400,2),IF(B140="Exogenous Variable",VLOOKUP(A140,EXOG!$B$2:$D$400,2),"")))</f>
        <v/>
      </c>
    </row>
    <row r="141" spans="1:8" x14ac:dyDescent="0.25">
      <c r="A141" s="7" t="s">
        <v>434</v>
      </c>
      <c r="B141" s="7" t="s">
        <v>633</v>
      </c>
      <c r="C141" t="str">
        <f t="shared" si="2"/>
        <v/>
      </c>
      <c r="D141" s="3" t="str">
        <f>IF(B141="Endogenous Variable",VLOOKUP(A141,ENDOG!$B$2:$D$400,3),IF(B141="Exogenous Variable",VLOOKUP(A141,EXOG!$B$2:$D$400,3),""))</f>
        <v/>
      </c>
      <c r="H141" t="str">
        <f>IF(B141="Equation",VLOOKUP(A141,EQN!$C$4:$D$310,2),IF(B141="Endogenous Variable",VLOOKUP(A141,ENDOG!$B$2:$D$400,2),IF(B141="Exogenous Variable",VLOOKUP(A141,EXOG!$B$2:$D$400,2),"")))</f>
        <v/>
      </c>
    </row>
    <row r="142" spans="1:8" x14ac:dyDescent="0.25">
      <c r="A142" s="7" t="s">
        <v>435</v>
      </c>
      <c r="B142" s="7" t="s">
        <v>633</v>
      </c>
      <c r="C142" t="str">
        <f t="shared" si="2"/>
        <v/>
      </c>
      <c r="D142" s="3" t="str">
        <f>IF(B142="Endogenous Variable",VLOOKUP(A142,ENDOG!$B$2:$D$400,3),IF(B142="Exogenous Variable",VLOOKUP(A142,EXOG!$B$2:$D$400,3),""))</f>
        <v/>
      </c>
      <c r="H142" t="str">
        <f>IF(B142="Equation",VLOOKUP(A142,EQN!$C$4:$D$310,2),IF(B142="Endogenous Variable",VLOOKUP(A142,ENDOG!$B$2:$D$400,2),IF(B142="Exogenous Variable",VLOOKUP(A142,EXOG!$B$2:$D$400,2),"")))</f>
        <v/>
      </c>
    </row>
    <row r="143" spans="1:8" x14ac:dyDescent="0.25">
      <c r="A143" s="7" t="s">
        <v>436</v>
      </c>
      <c r="B143" s="7" t="s">
        <v>633</v>
      </c>
      <c r="C143" t="str">
        <f t="shared" si="2"/>
        <v/>
      </c>
      <c r="D143" s="3" t="str">
        <f>IF(B143="Endogenous Variable",VLOOKUP(A143,ENDOG!$B$2:$D$400,3),IF(B143="Exogenous Variable",VLOOKUP(A143,EXOG!$B$2:$D$400,3),""))</f>
        <v/>
      </c>
      <c r="H143" t="str">
        <f>IF(B143="Equation",VLOOKUP(A143,EQN!$C$4:$D$310,2),IF(B143="Endogenous Variable",VLOOKUP(A143,ENDOG!$B$2:$D$400,2),IF(B143="Exogenous Variable",VLOOKUP(A143,EXOG!$B$2:$D$400,2),"")))</f>
        <v/>
      </c>
    </row>
    <row r="144" spans="1:8" x14ac:dyDescent="0.25">
      <c r="A144" s="7" t="s">
        <v>437</v>
      </c>
      <c r="B144" s="7" t="s">
        <v>633</v>
      </c>
      <c r="C144" t="str">
        <f t="shared" si="2"/>
        <v/>
      </c>
      <c r="D144" s="3" t="str">
        <f>IF(B144="Endogenous Variable",VLOOKUP(A144,ENDOG!$B$2:$D$400,3),IF(B144="Exogenous Variable",VLOOKUP(A144,EXOG!$B$2:$D$400,3),""))</f>
        <v/>
      </c>
      <c r="H144" t="str">
        <f>IF(B144="Equation",VLOOKUP(A144,EQN!$C$4:$D$310,2),IF(B144="Endogenous Variable",VLOOKUP(A144,ENDOG!$B$2:$D$400,2),IF(B144="Exogenous Variable",VLOOKUP(A144,EXOG!$B$2:$D$400,2),"")))</f>
        <v/>
      </c>
    </row>
    <row r="145" spans="1:8" x14ac:dyDescent="0.25">
      <c r="A145" s="7" t="s">
        <v>438</v>
      </c>
      <c r="B145" s="7" t="s">
        <v>633</v>
      </c>
      <c r="C145" t="str">
        <f t="shared" si="2"/>
        <v/>
      </c>
      <c r="D145" s="3" t="str">
        <f>IF(B145="Endogenous Variable",VLOOKUP(A145,ENDOG!$B$2:$D$400,3),IF(B145="Exogenous Variable",VLOOKUP(A145,EXOG!$B$2:$D$400,3),""))</f>
        <v/>
      </c>
      <c r="H145" t="str">
        <f>IF(B145="Equation",VLOOKUP(A145,EQN!$C$4:$D$310,2),IF(B145="Endogenous Variable",VLOOKUP(A145,ENDOG!$B$2:$D$400,2),IF(B145="Exogenous Variable",VLOOKUP(A145,EXOG!$B$2:$D$400,2),"")))</f>
        <v/>
      </c>
    </row>
    <row r="146" spans="1:8" x14ac:dyDescent="0.25">
      <c r="A146" s="7" t="s">
        <v>439</v>
      </c>
      <c r="B146" s="7" t="s">
        <v>633</v>
      </c>
      <c r="C146" t="str">
        <f t="shared" si="2"/>
        <v/>
      </c>
      <c r="D146" s="3" t="str">
        <f>IF(B146="Endogenous Variable",VLOOKUP(A146,ENDOG!$B$2:$D$400,3),IF(B146="Exogenous Variable",VLOOKUP(A146,EXOG!$B$2:$D$400,3),""))</f>
        <v/>
      </c>
      <c r="H146" t="str">
        <f>IF(B146="Equation",VLOOKUP(A146,EQN!$C$4:$D$310,2),IF(B146="Endogenous Variable",VLOOKUP(A146,ENDOG!$B$2:$D$400,2),IF(B146="Exogenous Variable",VLOOKUP(A146,EXOG!$B$2:$D$400,2),"")))</f>
        <v/>
      </c>
    </row>
    <row r="147" spans="1:8" x14ac:dyDescent="0.25">
      <c r="A147" s="7" t="s">
        <v>281</v>
      </c>
      <c r="B147" s="7" t="s">
        <v>633</v>
      </c>
      <c r="C147" t="str">
        <f t="shared" si="2"/>
        <v/>
      </c>
      <c r="D147" s="3" t="str">
        <f>IF(B147="Endogenous Variable",VLOOKUP(A147,ENDOG!$B$2:$D$400,3),IF(B147="Exogenous Variable",VLOOKUP(A147,EXOG!$B$2:$D$400,3),""))</f>
        <v/>
      </c>
      <c r="H147" t="str">
        <f>IF(B147="Equation",VLOOKUP(A147,EQN!$C$4:$D$310,2),IF(B147="Endogenous Variable",VLOOKUP(A147,ENDOG!$B$2:$D$400,2),IF(B147="Exogenous Variable",VLOOKUP(A147,EXOG!$B$2:$D$400,2),"")))</f>
        <v/>
      </c>
    </row>
    <row r="148" spans="1:8" x14ac:dyDescent="0.25">
      <c r="A148" s="7" t="s">
        <v>282</v>
      </c>
      <c r="B148" s="7" t="s">
        <v>633</v>
      </c>
      <c r="C148" t="str">
        <f t="shared" si="2"/>
        <v/>
      </c>
      <c r="D148" s="3" t="str">
        <f>IF(B148="Endogenous Variable",VLOOKUP(A148,ENDOG!$B$2:$D$400,3),IF(B148="Exogenous Variable",VLOOKUP(A148,EXOG!$B$2:$D$400,3),""))</f>
        <v/>
      </c>
      <c r="H148" t="str">
        <f>IF(B148="Equation",VLOOKUP(A148,EQN!$C$4:$D$310,2),IF(B148="Endogenous Variable",VLOOKUP(A148,ENDOG!$B$2:$D$400,2),IF(B148="Exogenous Variable",VLOOKUP(A148,EXOG!$B$2:$D$400,2),"")))</f>
        <v/>
      </c>
    </row>
    <row r="149" spans="1:8" x14ac:dyDescent="0.25">
      <c r="A149" s="7" t="s">
        <v>301</v>
      </c>
      <c r="B149" s="7" t="s">
        <v>633</v>
      </c>
      <c r="C149" t="str">
        <f t="shared" si="2"/>
        <v/>
      </c>
      <c r="D149" s="3" t="str">
        <f>IF(B149="Endogenous Variable",VLOOKUP(A149,ENDOG!$B$2:$D$400,3),IF(B149="Exogenous Variable",VLOOKUP(A149,EXOG!$B$2:$D$400,3),""))</f>
        <v/>
      </c>
      <c r="H149" t="str">
        <f>IF(B149="Equation",VLOOKUP(A149,EQN!$C$4:$D$310,2),IF(B149="Endogenous Variable",VLOOKUP(A149,ENDOG!$B$2:$D$400,2),IF(B149="Exogenous Variable",VLOOKUP(A149,EXOG!$B$2:$D$400,2),"")))</f>
        <v/>
      </c>
    </row>
    <row r="150" spans="1:8" x14ac:dyDescent="0.25">
      <c r="A150" s="7" t="s">
        <v>299</v>
      </c>
      <c r="B150" s="7" t="s">
        <v>633</v>
      </c>
      <c r="C150" t="str">
        <f t="shared" si="2"/>
        <v/>
      </c>
      <c r="D150" s="3" t="str">
        <f>IF(B150="Endogenous Variable",VLOOKUP(A150,ENDOG!$B$2:$D$400,3),IF(B150="Exogenous Variable",VLOOKUP(A150,EXOG!$B$2:$D$400,3),""))</f>
        <v/>
      </c>
      <c r="H150" t="str">
        <f>IF(B150="Equation",VLOOKUP(A150,EQN!$C$4:$D$310,2),IF(B150="Endogenous Variable",VLOOKUP(A150,ENDOG!$B$2:$D$400,2),IF(B150="Exogenous Variable",VLOOKUP(A150,EXOG!$B$2:$D$400,2),"")))</f>
        <v/>
      </c>
    </row>
    <row r="151" spans="1:8" x14ac:dyDescent="0.25">
      <c r="A151" s="7" t="s">
        <v>304</v>
      </c>
      <c r="B151" s="7" t="s">
        <v>633</v>
      </c>
      <c r="C151" t="str">
        <f t="shared" si="2"/>
        <v/>
      </c>
      <c r="D151" s="3" t="str">
        <f>IF(B151="Endogenous Variable",VLOOKUP(A151,ENDOG!$B$2:$D$400,3),IF(B151="Exogenous Variable",VLOOKUP(A151,EXOG!$B$2:$D$400,3),""))</f>
        <v/>
      </c>
      <c r="H151" t="str">
        <f>IF(B151="Equation",VLOOKUP(A151,EQN!$C$4:$D$310,2),IF(B151="Endogenous Variable",VLOOKUP(A151,ENDOG!$B$2:$D$400,2),IF(B151="Exogenous Variable",VLOOKUP(A151,EXOG!$B$2:$D$400,2),"")))</f>
        <v/>
      </c>
    </row>
    <row r="152" spans="1:8" x14ac:dyDescent="0.25">
      <c r="A152" s="7" t="s">
        <v>488</v>
      </c>
      <c r="B152" s="7" t="s">
        <v>633</v>
      </c>
      <c r="C152" t="str">
        <f t="shared" si="2"/>
        <v/>
      </c>
      <c r="D152" s="3" t="str">
        <f>IF(B152="Endogenous Variable",VLOOKUP(A152,ENDOG!$B$2:$D$400,3),IF(B152="Exogenous Variable",VLOOKUP(A152,EXOG!$B$2:$D$400,3),""))</f>
        <v/>
      </c>
      <c r="H152" t="str">
        <f>IF(B152="Equation",VLOOKUP(A152,EQN!$C$4:$D$310,2),IF(B152="Endogenous Variable",VLOOKUP(A152,ENDOG!$B$2:$D$400,2),IF(B152="Exogenous Variable",VLOOKUP(A152,EXOG!$B$2:$D$400,2),"")))</f>
        <v/>
      </c>
    </row>
    <row r="153" spans="1:8" x14ac:dyDescent="0.25">
      <c r="A153" s="7" t="s">
        <v>486</v>
      </c>
      <c r="B153" s="7" t="s">
        <v>633</v>
      </c>
      <c r="C153" t="str">
        <f t="shared" si="2"/>
        <v/>
      </c>
      <c r="D153" s="3" t="str">
        <f>IF(B153="Endogenous Variable",VLOOKUP(A153,ENDOG!$B$2:$D$400,3),IF(B153="Exogenous Variable",VLOOKUP(A153,EXOG!$B$2:$D$400,3),""))</f>
        <v/>
      </c>
      <c r="H153" t="str">
        <f>IF(B153="Equation",VLOOKUP(A153,EQN!$C$4:$D$310,2),IF(B153="Endogenous Variable",VLOOKUP(A153,ENDOG!$B$2:$D$400,2),IF(B153="Exogenous Variable",VLOOKUP(A153,EXOG!$B$2:$D$400,2),"")))</f>
        <v/>
      </c>
    </row>
    <row r="154" spans="1:8" x14ac:dyDescent="0.25">
      <c r="A154" s="7" t="s">
        <v>485</v>
      </c>
      <c r="B154" s="7" t="s">
        <v>633</v>
      </c>
      <c r="C154" t="str">
        <f t="shared" si="2"/>
        <v/>
      </c>
      <c r="D154" s="3" t="str">
        <f>IF(B154="Endogenous Variable",VLOOKUP(A154,ENDOG!$B$2:$D$400,3),IF(B154="Exogenous Variable",VLOOKUP(A154,EXOG!$B$2:$D$400,3),""))</f>
        <v/>
      </c>
      <c r="H154" t="str">
        <f>IF(B154="Equation",VLOOKUP(A154,EQN!$C$4:$D$310,2),IF(B154="Endogenous Variable",VLOOKUP(A154,ENDOG!$B$2:$D$400,2),IF(B154="Exogenous Variable",VLOOKUP(A154,EXOG!$B$2:$D$400,2),"")))</f>
        <v/>
      </c>
    </row>
    <row r="155" spans="1:8" x14ac:dyDescent="0.25">
      <c r="A155" s="7" t="s">
        <v>487</v>
      </c>
      <c r="B155" s="7" t="s">
        <v>633</v>
      </c>
      <c r="C155" t="str">
        <f t="shared" si="2"/>
        <v/>
      </c>
      <c r="D155" s="3" t="str">
        <f>IF(B155="Endogenous Variable",VLOOKUP(A155,ENDOG!$B$2:$D$400,3),IF(B155="Exogenous Variable",VLOOKUP(A155,EXOG!$B$2:$D$400,3),""))</f>
        <v/>
      </c>
      <c r="H155" t="str">
        <f>IF(B155="Equation",VLOOKUP(A155,EQN!$C$4:$D$310,2),IF(B155="Endogenous Variable",VLOOKUP(A155,ENDOG!$B$2:$D$400,2),IF(B155="Exogenous Variable",VLOOKUP(A155,EXOG!$B$2:$D$400,2),"")))</f>
        <v/>
      </c>
    </row>
    <row r="156" spans="1:8" x14ac:dyDescent="0.25">
      <c r="A156" s="7" t="s">
        <v>443</v>
      </c>
      <c r="B156" s="7" t="s">
        <v>633</v>
      </c>
      <c r="C156" t="str">
        <f t="shared" si="2"/>
        <v/>
      </c>
      <c r="D156" s="3" t="str">
        <f>IF(B156="Endogenous Variable",VLOOKUP(A156,ENDOG!$B$2:$D$400,3),IF(B156="Exogenous Variable",VLOOKUP(A156,EXOG!$B$2:$D$400,3),""))</f>
        <v/>
      </c>
      <c r="H156" t="str">
        <f>IF(B156="Equation",VLOOKUP(A156,EQN!$C$4:$D$310,2),IF(B156="Endogenous Variable",VLOOKUP(A156,ENDOG!$B$2:$D$400,2),IF(B156="Exogenous Variable",VLOOKUP(A156,EXOG!$B$2:$D$400,2),"")))</f>
        <v/>
      </c>
    </row>
    <row r="157" spans="1:8" x14ac:dyDescent="0.25">
      <c r="A157" s="7" t="s">
        <v>441</v>
      </c>
      <c r="B157" s="7" t="s">
        <v>633</v>
      </c>
      <c r="C157" t="str">
        <f t="shared" si="2"/>
        <v/>
      </c>
      <c r="D157" s="3" t="str">
        <f>IF(B157="Endogenous Variable",VLOOKUP(A157,ENDOG!$B$2:$D$400,3),IF(B157="Exogenous Variable",VLOOKUP(A157,EXOG!$B$2:$D$400,3),""))</f>
        <v/>
      </c>
      <c r="H157" t="str">
        <f>IF(B157="Equation",VLOOKUP(A157,EQN!$C$4:$D$310,2),IF(B157="Endogenous Variable",VLOOKUP(A157,ENDOG!$B$2:$D$400,2),IF(B157="Exogenous Variable",VLOOKUP(A157,EXOG!$B$2:$D$400,2),"")))</f>
        <v/>
      </c>
    </row>
    <row r="158" spans="1:8" x14ac:dyDescent="0.25">
      <c r="A158" s="7" t="s">
        <v>440</v>
      </c>
      <c r="B158" s="7" t="s">
        <v>633</v>
      </c>
      <c r="C158" t="str">
        <f t="shared" si="2"/>
        <v/>
      </c>
      <c r="D158" s="3" t="str">
        <f>IF(B158="Endogenous Variable",VLOOKUP(A158,ENDOG!$B$2:$D$400,3),IF(B158="Exogenous Variable",VLOOKUP(A158,EXOG!$B$2:$D$400,3),""))</f>
        <v/>
      </c>
      <c r="H158" t="str">
        <f>IF(B158="Equation",VLOOKUP(A158,EQN!$C$4:$D$310,2),IF(B158="Endogenous Variable",VLOOKUP(A158,ENDOG!$B$2:$D$400,2),IF(B158="Exogenous Variable",VLOOKUP(A158,EXOG!$B$2:$D$400,2),"")))</f>
        <v/>
      </c>
    </row>
    <row r="159" spans="1:8" x14ac:dyDescent="0.25">
      <c r="A159" s="7" t="s">
        <v>442</v>
      </c>
      <c r="B159" s="7" t="s">
        <v>633</v>
      </c>
      <c r="C159" t="str">
        <f t="shared" si="2"/>
        <v/>
      </c>
      <c r="D159" s="3" t="str">
        <f>IF(B159="Endogenous Variable",VLOOKUP(A159,ENDOG!$B$2:$D$400,3),IF(B159="Exogenous Variable",VLOOKUP(A159,EXOG!$B$2:$D$400,3),""))</f>
        <v/>
      </c>
      <c r="H159" t="str">
        <f>IF(B159="Equation",VLOOKUP(A159,EQN!$C$4:$D$310,2),IF(B159="Endogenous Variable",VLOOKUP(A159,ENDOG!$B$2:$D$400,2),IF(B159="Exogenous Variable",VLOOKUP(A159,EXOG!$B$2:$D$400,2),"")))</f>
        <v/>
      </c>
    </row>
    <row r="160" spans="1:8" x14ac:dyDescent="0.25">
      <c r="A160" s="7" t="s">
        <v>444</v>
      </c>
      <c r="B160" s="7" t="s">
        <v>633</v>
      </c>
      <c r="C160" t="str">
        <f t="shared" si="2"/>
        <v/>
      </c>
      <c r="D160" s="3" t="str">
        <f>IF(B160="Endogenous Variable",VLOOKUP(A160,ENDOG!$B$2:$D$400,3),IF(B160="Exogenous Variable",VLOOKUP(A160,EXOG!$B$2:$D$400,3),""))</f>
        <v/>
      </c>
      <c r="H160" t="str">
        <f>IF(B160="Equation",VLOOKUP(A160,EQN!$C$4:$D$310,2),IF(B160="Endogenous Variable",VLOOKUP(A160,ENDOG!$B$2:$D$400,2),IF(B160="Exogenous Variable",VLOOKUP(A160,EXOG!$B$2:$D$400,2),"")))</f>
        <v/>
      </c>
    </row>
    <row r="161" spans="1:8" x14ac:dyDescent="0.25">
      <c r="A161" s="7" t="s">
        <v>445</v>
      </c>
      <c r="B161" s="7" t="s">
        <v>633</v>
      </c>
      <c r="C161" t="str">
        <f t="shared" si="2"/>
        <v/>
      </c>
      <c r="D161" s="3" t="str">
        <f>IF(B161="Endogenous Variable",VLOOKUP(A161,ENDOG!$B$2:$D$400,3),IF(B161="Exogenous Variable",VLOOKUP(A161,EXOG!$B$2:$D$400,3),""))</f>
        <v/>
      </c>
      <c r="H161" t="str">
        <f>IF(B161="Equation",VLOOKUP(A161,EQN!$C$4:$D$310,2),IF(B161="Endogenous Variable",VLOOKUP(A161,ENDOG!$B$2:$D$400,2),IF(B161="Exogenous Variable",VLOOKUP(A161,EXOG!$B$2:$D$400,2),"")))</f>
        <v/>
      </c>
    </row>
    <row r="162" spans="1:8" x14ac:dyDescent="0.25">
      <c r="A162" s="7" t="s">
        <v>446</v>
      </c>
      <c r="B162" s="7" t="s">
        <v>633</v>
      </c>
      <c r="C162" t="str">
        <f t="shared" si="2"/>
        <v/>
      </c>
      <c r="D162" s="3" t="str">
        <f>IF(B162="Endogenous Variable",VLOOKUP(A162,ENDOG!$B$2:$D$400,3),IF(B162="Exogenous Variable",VLOOKUP(A162,EXOG!$B$2:$D$400,3),""))</f>
        <v/>
      </c>
      <c r="H162" t="str">
        <f>IF(B162="Equation",VLOOKUP(A162,EQN!$C$4:$D$310,2),IF(B162="Endogenous Variable",VLOOKUP(A162,ENDOG!$B$2:$D$400,2),IF(B162="Exogenous Variable",VLOOKUP(A162,EXOG!$B$2:$D$400,2),"")))</f>
        <v/>
      </c>
    </row>
    <row r="163" spans="1:8" x14ac:dyDescent="0.25">
      <c r="A163" s="7" t="s">
        <v>447</v>
      </c>
      <c r="B163" s="7" t="s">
        <v>633</v>
      </c>
      <c r="C163" t="str">
        <f t="shared" si="2"/>
        <v/>
      </c>
      <c r="D163" s="3" t="str">
        <f>IF(B163="Endogenous Variable",VLOOKUP(A163,ENDOG!$B$2:$D$400,3),IF(B163="Exogenous Variable",VLOOKUP(A163,EXOG!$B$2:$D$400,3),""))</f>
        <v/>
      </c>
      <c r="H163" t="str">
        <f>IF(B163="Equation",VLOOKUP(A163,EQN!$C$4:$D$310,2),IF(B163="Endogenous Variable",VLOOKUP(A163,ENDOG!$B$2:$D$400,2),IF(B163="Exogenous Variable",VLOOKUP(A163,EXOG!$B$2:$D$400,2),"")))</f>
        <v/>
      </c>
    </row>
    <row r="164" spans="1:8" x14ac:dyDescent="0.25">
      <c r="A164" s="7" t="s">
        <v>448</v>
      </c>
      <c r="B164" s="7" t="s">
        <v>633</v>
      </c>
      <c r="C164" t="str">
        <f t="shared" si="2"/>
        <v/>
      </c>
      <c r="D164" s="3" t="str">
        <f>IF(B164="Endogenous Variable",VLOOKUP(A164,ENDOG!$B$2:$D$400,3),IF(B164="Exogenous Variable",VLOOKUP(A164,EXOG!$B$2:$D$400,3),""))</f>
        <v/>
      </c>
      <c r="H164" t="str">
        <f>IF(B164="Equation",VLOOKUP(A164,EQN!$C$4:$D$310,2),IF(B164="Endogenous Variable",VLOOKUP(A164,ENDOG!$B$2:$D$400,2),IF(B164="Exogenous Variable",VLOOKUP(A164,EXOG!$B$2:$D$400,2),"")))</f>
        <v/>
      </c>
    </row>
    <row r="165" spans="1:8" x14ac:dyDescent="0.25">
      <c r="A165" s="7" t="s">
        <v>449</v>
      </c>
      <c r="B165" s="7" t="s">
        <v>633</v>
      </c>
      <c r="C165" t="str">
        <f t="shared" si="2"/>
        <v/>
      </c>
      <c r="D165" s="3" t="str">
        <f>IF(B165="Endogenous Variable",VLOOKUP(A165,ENDOG!$B$2:$D$400,3),IF(B165="Exogenous Variable",VLOOKUP(A165,EXOG!$B$2:$D$400,3),""))</f>
        <v/>
      </c>
      <c r="H165" t="str">
        <f>IF(B165="Equation",VLOOKUP(A165,EQN!$C$4:$D$310,2),IF(B165="Endogenous Variable",VLOOKUP(A165,ENDOG!$B$2:$D$400,2),IF(B165="Exogenous Variable",VLOOKUP(A165,EXOG!$B$2:$D$400,2),"")))</f>
        <v/>
      </c>
    </row>
    <row r="166" spans="1:8" x14ac:dyDescent="0.25">
      <c r="A166" s="7" t="s">
        <v>450</v>
      </c>
      <c r="B166" s="7" t="s">
        <v>633</v>
      </c>
      <c r="C166" t="str">
        <f t="shared" si="2"/>
        <v/>
      </c>
      <c r="D166" s="3" t="str">
        <f>IF(B166="Endogenous Variable",VLOOKUP(A166,ENDOG!$B$2:$D$400,3),IF(B166="Exogenous Variable",VLOOKUP(A166,EXOG!$B$2:$D$400,3),""))</f>
        <v/>
      </c>
      <c r="H166" t="str">
        <f>IF(B166="Equation",VLOOKUP(A166,EQN!$C$4:$D$310,2),IF(B166="Endogenous Variable",VLOOKUP(A166,ENDOG!$B$2:$D$400,2),IF(B166="Exogenous Variable",VLOOKUP(A166,EXOG!$B$2:$D$400,2),"")))</f>
        <v/>
      </c>
    </row>
    <row r="167" spans="1:8" x14ac:dyDescent="0.25">
      <c r="A167" s="7" t="s">
        <v>451</v>
      </c>
      <c r="B167" s="7" t="s">
        <v>633</v>
      </c>
      <c r="C167" t="str">
        <f t="shared" si="2"/>
        <v/>
      </c>
      <c r="D167" s="3" t="str">
        <f>IF(B167="Endogenous Variable",VLOOKUP(A167,ENDOG!$B$2:$D$400,3),IF(B167="Exogenous Variable",VLOOKUP(A167,EXOG!$B$2:$D$400,3),""))</f>
        <v/>
      </c>
      <c r="H167" t="str">
        <f>IF(B167="Equation",VLOOKUP(A167,EQN!$C$4:$D$310,2),IF(B167="Endogenous Variable",VLOOKUP(A167,ENDOG!$B$2:$D$400,2),IF(B167="Exogenous Variable",VLOOKUP(A167,EXOG!$B$2:$D$400,2),"")))</f>
        <v/>
      </c>
    </row>
    <row r="168" spans="1:8" x14ac:dyDescent="0.25">
      <c r="A168" s="7" t="s">
        <v>452</v>
      </c>
      <c r="B168" s="7" t="s">
        <v>633</v>
      </c>
      <c r="C168" t="str">
        <f t="shared" si="2"/>
        <v/>
      </c>
      <c r="D168" s="3" t="str">
        <f>IF(B168="Endogenous Variable",VLOOKUP(A168,ENDOG!$B$2:$D$400,3),IF(B168="Exogenous Variable",VLOOKUP(A168,EXOG!$B$2:$D$400,3),""))</f>
        <v/>
      </c>
      <c r="H168" t="str">
        <f>IF(B168="Equation",VLOOKUP(A168,EQN!$C$4:$D$310,2),IF(B168="Endogenous Variable",VLOOKUP(A168,ENDOG!$B$2:$D$400,2),IF(B168="Exogenous Variable",VLOOKUP(A168,EXOG!$B$2:$D$400,2),"")))</f>
        <v/>
      </c>
    </row>
    <row r="169" spans="1:8" x14ac:dyDescent="0.25">
      <c r="A169" s="7" t="s">
        <v>453</v>
      </c>
      <c r="B169" s="7" t="s">
        <v>633</v>
      </c>
      <c r="C169" t="str">
        <f t="shared" si="2"/>
        <v/>
      </c>
      <c r="D169" s="3" t="str">
        <f>IF(B169="Endogenous Variable",VLOOKUP(A169,ENDOG!$B$2:$D$400,3),IF(B169="Exogenous Variable",VLOOKUP(A169,EXOG!$B$2:$D$400,3),""))</f>
        <v/>
      </c>
      <c r="H169" t="str">
        <f>IF(B169="Equation",VLOOKUP(A169,EQN!$C$4:$D$310,2),IF(B169="Endogenous Variable",VLOOKUP(A169,ENDOG!$B$2:$D$400,2),IF(B169="Exogenous Variable",VLOOKUP(A169,EXOG!$B$2:$D$400,2),"")))</f>
        <v/>
      </c>
    </row>
    <row r="170" spans="1:8" x14ac:dyDescent="0.25">
      <c r="A170" s="7" t="s">
        <v>454</v>
      </c>
      <c r="B170" s="7" t="s">
        <v>633</v>
      </c>
      <c r="C170" t="str">
        <f t="shared" si="2"/>
        <v/>
      </c>
      <c r="D170" s="3" t="str">
        <f>IF(B170="Endogenous Variable",VLOOKUP(A170,ENDOG!$B$2:$D$400,3),IF(B170="Exogenous Variable",VLOOKUP(A170,EXOG!$B$2:$D$400,3),""))</f>
        <v/>
      </c>
      <c r="H170" t="str">
        <f>IF(B170="Equation",VLOOKUP(A170,EQN!$C$4:$D$310,2),IF(B170="Endogenous Variable",VLOOKUP(A170,ENDOG!$B$2:$D$400,2),IF(B170="Exogenous Variable",VLOOKUP(A170,EXOG!$B$2:$D$400,2),"")))</f>
        <v/>
      </c>
    </row>
    <row r="171" spans="1:8" x14ac:dyDescent="0.25">
      <c r="A171" s="7" t="s">
        <v>455</v>
      </c>
      <c r="B171" s="7" t="s">
        <v>633</v>
      </c>
      <c r="C171" t="str">
        <f t="shared" si="2"/>
        <v/>
      </c>
      <c r="D171" s="3" t="str">
        <f>IF(B171="Endogenous Variable",VLOOKUP(A171,ENDOG!$B$2:$D$400,3),IF(B171="Exogenous Variable",VLOOKUP(A171,EXOG!$B$2:$D$400,3),""))</f>
        <v/>
      </c>
      <c r="H171" t="str">
        <f>IF(B171="Equation",VLOOKUP(A171,EQN!$C$4:$D$310,2),IF(B171="Endogenous Variable",VLOOKUP(A171,ENDOG!$B$2:$D$400,2),IF(B171="Exogenous Variable",VLOOKUP(A171,EXOG!$B$2:$D$400,2),"")))</f>
        <v/>
      </c>
    </row>
    <row r="172" spans="1:8" x14ac:dyDescent="0.25">
      <c r="A172" s="7" t="s">
        <v>631</v>
      </c>
      <c r="B172" s="7" t="s">
        <v>633</v>
      </c>
      <c r="C172" t="str">
        <f t="shared" si="2"/>
        <v/>
      </c>
      <c r="D172" s="3" t="str">
        <f>IF(B172="Endogenous Variable",VLOOKUP(A172,ENDOG!$B$2:$D$400,3),IF(B172="Exogenous Variable",VLOOKUP(A172,EXOG!$B$2:$D$400,3),""))</f>
        <v/>
      </c>
      <c r="H172" t="str">
        <f>IF(B172="Equation",VLOOKUP(A172,EQN!$C$4:$D$310,2),IF(B172="Endogenous Variable",VLOOKUP(A172,ENDOG!$B$2:$D$400,2),IF(B172="Exogenous Variable",VLOOKUP(A172,EXOG!$B$2:$D$400,2),"")))</f>
        <v/>
      </c>
    </row>
    <row r="173" spans="1:8" x14ac:dyDescent="0.25">
      <c r="A173" s="7" t="s">
        <v>493</v>
      </c>
      <c r="B173" s="7" t="s">
        <v>633</v>
      </c>
      <c r="C173" t="str">
        <f t="shared" si="2"/>
        <v/>
      </c>
      <c r="D173" s="3" t="str">
        <f>IF(B173="Endogenous Variable",VLOOKUP(A173,ENDOG!$B$2:$D$400,3),IF(B173="Exogenous Variable",VLOOKUP(A173,EXOG!$B$2:$D$400,3),""))</f>
        <v/>
      </c>
      <c r="H173" t="str">
        <f>IF(B173="Equation",VLOOKUP(A173,EQN!$C$4:$D$310,2),IF(B173="Endogenous Variable",VLOOKUP(A173,ENDOG!$B$2:$D$400,2),IF(B173="Exogenous Variable",VLOOKUP(A173,EXOG!$B$2:$D$400,2),"")))</f>
        <v/>
      </c>
    </row>
    <row r="174" spans="1:8" x14ac:dyDescent="0.25">
      <c r="A174" s="7" t="s">
        <v>632</v>
      </c>
      <c r="B174" s="7" t="s">
        <v>633</v>
      </c>
      <c r="C174" t="str">
        <f t="shared" si="2"/>
        <v/>
      </c>
      <c r="D174" s="3" t="str">
        <f>IF(B174="Endogenous Variable",VLOOKUP(A174,ENDOG!$B$2:$D$400,3),IF(B174="Exogenous Variable",VLOOKUP(A174,EXOG!$B$2:$D$400,3),""))</f>
        <v/>
      </c>
      <c r="H174" t="str">
        <f>IF(B174="Equation",VLOOKUP(A174,EQN!$C$4:$D$310,2),IF(B174="Endogenous Variable",VLOOKUP(A174,ENDOG!$B$2:$D$400,2),IF(B174="Exogenous Variable",VLOOKUP(A174,EXOG!$B$2:$D$400,2),"")))</f>
        <v/>
      </c>
    </row>
    <row r="175" spans="1:8" x14ac:dyDescent="0.25">
      <c r="A175" s="12" t="s">
        <v>899</v>
      </c>
      <c r="B175" s="7" t="s">
        <v>1358</v>
      </c>
      <c r="C175" t="str">
        <f t="shared" si="2"/>
        <v>Private Consumption - Equilibrium</v>
      </c>
      <c r="D175" s="3" t="str">
        <f>IF(B175="Endogenous Variable",VLOOKUP(A175,ENDOG!$B$2:$D$400,3),IF(B175="Exogenous Variable",VLOOKUP(A175,EXOG!$B$2:$D$400,3),""))</f>
        <v>2010$m</v>
      </c>
      <c r="H175" t="str">
        <f>IF(B175="Equation",VLOOKUP(A175,EQN!$C$4:$D$310,2),IF(B175="Endogenous Variable",VLOOKUP(A175,ENDOG!$B$2:$D$400,2),IF(B175="Exogenous Variable",VLOOKUP(A175,EXOG!$B$2:$D$400,2),"")))</f>
        <v>PRIVATE CONSUMPTION - EQUILIBRIUM</v>
      </c>
    </row>
    <row r="176" spans="1:8" x14ac:dyDescent="0.25">
      <c r="A176" s="12" t="s">
        <v>901</v>
      </c>
      <c r="B176" s="7" t="s">
        <v>1358</v>
      </c>
      <c r="C176" t="str">
        <f t="shared" si="2"/>
        <v>Private Consumption - Non-Housing - Nominal</v>
      </c>
      <c r="D176" s="3" t="str">
        <f>IF(B176="Endogenous Variable",VLOOKUP(A176,ENDOG!$B$2:$D$400,3),IF(B176="Exogenous Variable",VLOOKUP(A176,EXOG!$B$2:$D$400,3),""))</f>
        <v>$m</v>
      </c>
      <c r="H176" t="str">
        <f>IF(B176="Equation",VLOOKUP(A176,EQN!$C$4:$D$310,2),IF(B176="Endogenous Variable",VLOOKUP(A176,ENDOG!$B$2:$D$400,2),IF(B176="Exogenous Variable",VLOOKUP(A176,EXOG!$B$2:$D$400,2),"")))</f>
        <v>PRIVATE CONSUMPTION - NON-HOUSING - NOMINAL</v>
      </c>
    </row>
    <row r="177" spans="1:8" x14ac:dyDescent="0.25">
      <c r="A177" s="12" t="s">
        <v>102</v>
      </c>
      <c r="B177" s="7" t="s">
        <v>1358</v>
      </c>
      <c r="C177" t="str">
        <f t="shared" si="2"/>
        <v>Private Consumption</v>
      </c>
      <c r="D177" s="3" t="str">
        <f>IF(B177="Endogenous Variable",VLOOKUP(A177,ENDOG!$B$2:$D$400,3),IF(B177="Exogenous Variable",VLOOKUP(A177,EXOG!$B$2:$D$400,3),""))</f>
        <v>2010$m</v>
      </c>
      <c r="H177" t="str">
        <f>IF(B177="Equation",VLOOKUP(A177,EQN!$C$4:$D$310,2),IF(B177="Endogenous Variable",VLOOKUP(A177,ENDOG!$B$2:$D$400,2),IF(B177="Exogenous Variable",VLOOKUP(A177,EXOG!$B$2:$D$400,2),"")))</f>
        <v>PRIVATE CONSUMPTION</v>
      </c>
    </row>
    <row r="178" spans="1:8" x14ac:dyDescent="0.25">
      <c r="A178" s="12" t="s">
        <v>110</v>
      </c>
      <c r="B178" s="7" t="s">
        <v>1358</v>
      </c>
      <c r="C178" t="str">
        <f t="shared" si="2"/>
        <v>Private Consumption - Nominal</v>
      </c>
      <c r="D178" s="3" t="str">
        <f>IF(B178="Endogenous Variable",VLOOKUP(A178,ENDOG!$B$2:$D$400,3),IF(B178="Exogenous Variable",VLOOKUP(A178,EXOG!$B$2:$D$400,3),""))</f>
        <v>$m</v>
      </c>
      <c r="H178" t="str">
        <f>IF(B178="Equation",VLOOKUP(A178,EQN!$C$4:$D$310,2),IF(B178="Endogenous Variable",VLOOKUP(A178,ENDOG!$B$2:$D$400,2),IF(B178="Exogenous Variable",VLOOKUP(A178,EXOG!$B$2:$D$400,2),"")))</f>
        <v>PRIVATE CONSUMPTION - NOMINAL</v>
      </c>
    </row>
    <row r="179" spans="1:8" x14ac:dyDescent="0.25">
      <c r="A179" s="12" t="s">
        <v>236</v>
      </c>
      <c r="B179" s="7" t="s">
        <v>1358</v>
      </c>
      <c r="C179" t="str">
        <f t="shared" si="2"/>
        <v>Private Consumption - Nominal - Model Basis</v>
      </c>
      <c r="D179" s="3" t="str">
        <f>IF(B179="Endogenous Variable",VLOOKUP(A179,ENDOG!$B$2:$D$400,3),IF(B179="Exogenous Variable",VLOOKUP(A179,EXOG!$B$2:$D$400,3),""))</f>
        <v>$m</v>
      </c>
      <c r="H179" t="str">
        <f>IF(B179="Equation",VLOOKUP(A179,EQN!$C$4:$D$310,2),IF(B179="Endogenous Variable",VLOOKUP(A179,ENDOG!$B$2:$D$400,2),IF(B179="Exogenous Variable",VLOOKUP(A179,EXOG!$B$2:$D$400,2),"")))</f>
        <v>PRIVATE CONSUMPTION - NOMINAL - MODEL BASIS</v>
      </c>
    </row>
    <row r="180" spans="1:8" x14ac:dyDescent="0.25">
      <c r="A180" s="12" t="s">
        <v>278</v>
      </c>
      <c r="B180" s="7" t="s">
        <v>1358</v>
      </c>
      <c r="C180" t="str">
        <f t="shared" si="2"/>
        <v>Current A/C Balance - % Of Gdp</v>
      </c>
      <c r="D180" s="3" t="str">
        <f>IF(B180="Endogenous Variable",VLOOKUP(A180,ENDOG!$B$2:$D$400,3),IF(B180="Exogenous Variable",VLOOKUP(A180,EXOG!$B$2:$D$400,3),""))</f>
        <v>% of gdp</v>
      </c>
      <c r="H180" t="str">
        <f>IF(B180="Equation",VLOOKUP(A180,EQN!$C$4:$D$310,2),IF(B180="Endogenous Variable",VLOOKUP(A180,ENDOG!$B$2:$D$400,2),IF(B180="Exogenous Variable",VLOOKUP(A180,EXOG!$B$2:$D$400,2),"")))</f>
        <v>CURRENT A/C BALANCE - % OF GDP</v>
      </c>
    </row>
    <row r="181" spans="1:8" x14ac:dyDescent="0.25">
      <c r="A181" s="12" t="s">
        <v>907</v>
      </c>
      <c r="B181" s="7" t="s">
        <v>1358</v>
      </c>
      <c r="C181" t="str">
        <f t="shared" si="2"/>
        <v>Private Capital Inflow</v>
      </c>
      <c r="D181" s="3" t="str">
        <f>IF(B181="Endogenous Variable",VLOOKUP(A181,ENDOG!$B$2:$D$400,3),IF(B181="Exogenous Variable",VLOOKUP(A181,EXOG!$B$2:$D$400,3),""))</f>
        <v>$m</v>
      </c>
      <c r="H181" t="str">
        <f>IF(B181="Equation",VLOOKUP(A181,EQN!$C$4:$D$310,2),IF(B181="Endogenous Variable",VLOOKUP(A181,ENDOG!$B$2:$D$400,2),IF(B181="Exogenous Variable",VLOOKUP(A181,EXOG!$B$2:$D$400,2),"")))</f>
        <v>PRIVATE CAPITAL INFLOW</v>
      </c>
    </row>
    <row r="182" spans="1:8" x14ac:dyDescent="0.25">
      <c r="A182" s="7" t="s">
        <v>647</v>
      </c>
      <c r="B182" s="7" t="s">
        <v>891</v>
      </c>
      <c r="C182" t="str">
        <f t="shared" si="2"/>
        <v>Dummy - Up To 2006Q1</v>
      </c>
      <c r="D182" s="3" t="str">
        <f>IF(B182="Endogenous Variable",VLOOKUP(A182,ENDOG!$B$2:$D$400,3),IF(B182="Exogenous Variable",VLOOKUP(A182,EXOG!$B$2:$D$400,3),""))</f>
        <v>0/1 dummy</v>
      </c>
      <c r="H182" t="str">
        <f>IF(B182="Equation",VLOOKUP(A182,EQN!$C$4:$D$310,2),IF(B182="Endogenous Variable",VLOOKUP(A182,ENDOG!$B$2:$D$400,2),IF(B182="Exogenous Variable",VLOOKUP(A182,EXOG!$B$2:$D$400,2),"")))</f>
        <v>DUMMY - UP TO 2006Q1</v>
      </c>
    </row>
    <row r="183" spans="1:8" x14ac:dyDescent="0.25">
      <c r="A183" s="7" t="s">
        <v>300</v>
      </c>
      <c r="B183" s="7" t="s">
        <v>891</v>
      </c>
      <c r="C183" t="str">
        <f t="shared" si="2"/>
        <v>Dummy - Seasonal - March Qtr</v>
      </c>
      <c r="D183" s="3" t="str">
        <f>IF(B183="Endogenous Variable",VLOOKUP(A183,ENDOG!$B$2:$D$400,3),IF(B183="Exogenous Variable",VLOOKUP(A183,EXOG!$B$2:$D$400,3),""))</f>
        <v>0/1 dummy</v>
      </c>
      <c r="H183" t="str">
        <f>IF(B183="Equation",VLOOKUP(A183,EQN!$C$4:$D$310,2),IF(B183="Endogenous Variable",VLOOKUP(A183,ENDOG!$B$2:$D$400,2),IF(B183="Exogenous Variable",VLOOKUP(A183,EXOG!$B$2:$D$400,2),"")))</f>
        <v>DUMMY - SEASONAL - MARCH QTR</v>
      </c>
    </row>
    <row r="184" spans="1:8" x14ac:dyDescent="0.25">
      <c r="A184" s="7" t="s">
        <v>298</v>
      </c>
      <c r="B184" s="7" t="s">
        <v>891</v>
      </c>
      <c r="C184" t="str">
        <f t="shared" si="2"/>
        <v>Dummy - Seasonal - June Qtr</v>
      </c>
      <c r="D184" s="3" t="str">
        <f>IF(B184="Endogenous Variable",VLOOKUP(A184,ENDOG!$B$2:$D$400,3),IF(B184="Exogenous Variable",VLOOKUP(A184,EXOG!$B$2:$D$400,3),""))</f>
        <v>0/1 dummy</v>
      </c>
      <c r="H184" t="str">
        <f>IF(B184="Equation",VLOOKUP(A184,EQN!$C$4:$D$310,2),IF(B184="Endogenous Variable",VLOOKUP(A184,ENDOG!$B$2:$D$400,2),IF(B184="Exogenous Variable",VLOOKUP(A184,EXOG!$B$2:$D$400,2),"")))</f>
        <v>DUMMY - SEASONAL - JUNE QTR</v>
      </c>
    </row>
    <row r="185" spans="1:8" x14ac:dyDescent="0.25">
      <c r="A185" s="7" t="s">
        <v>302</v>
      </c>
      <c r="B185" s="7" t="s">
        <v>891</v>
      </c>
      <c r="C185" t="str">
        <f t="shared" si="2"/>
        <v>Dummy - Seasonal - Sept Qtr</v>
      </c>
      <c r="D185" s="3" t="str">
        <f>IF(B185="Endogenous Variable",VLOOKUP(A185,ENDOG!$B$2:$D$400,3),IF(B185="Exogenous Variable",VLOOKUP(A185,EXOG!$B$2:$D$400,3),""))</f>
        <v>0/1 dummy</v>
      </c>
      <c r="H185" t="str">
        <f>IF(B185="Equation",VLOOKUP(A185,EQN!$C$4:$D$310,2),IF(B185="Endogenous Variable",VLOOKUP(A185,ENDOG!$B$2:$D$400,2),IF(B185="Exogenous Variable",VLOOKUP(A185,EXOG!$B$2:$D$400,2),"")))</f>
        <v>DUMMY - SEASONAL - SEPT QTR</v>
      </c>
    </row>
    <row r="186" spans="1:8" x14ac:dyDescent="0.25">
      <c r="A186" s="7" t="s">
        <v>649</v>
      </c>
      <c r="B186" s="7" t="s">
        <v>891</v>
      </c>
      <c r="C186" t="str">
        <f t="shared" si="2"/>
        <v>Dummy - Up To 1989Q4</v>
      </c>
      <c r="D186" s="3" t="str">
        <f>IF(B186="Endogenous Variable",VLOOKUP(A186,ENDOG!$B$2:$D$400,3),IF(B186="Exogenous Variable",VLOOKUP(A186,EXOG!$B$2:$D$400,3),""))</f>
        <v>0/1 dummy</v>
      </c>
      <c r="H186" t="str">
        <f>IF(B186="Equation",VLOOKUP(A186,EQN!$C$4:$D$310,2),IF(B186="Endogenous Variable",VLOOKUP(A186,ENDOG!$B$2:$D$400,2),IF(B186="Exogenous Variable",VLOOKUP(A186,EXOG!$B$2:$D$400,2),"")))</f>
        <v>DUMMY - UP TO 1989Q4</v>
      </c>
    </row>
    <row r="187" spans="1:8" x14ac:dyDescent="0.25">
      <c r="A187" s="12" t="s">
        <v>229</v>
      </c>
      <c r="B187" s="7" t="s">
        <v>1358</v>
      </c>
      <c r="C187" t="str">
        <f t="shared" si="2"/>
        <v>Exchange Rate - S$ Per Foreign Currency - Beg.</v>
      </c>
      <c r="D187" s="3" t="str">
        <f>IF(B187="Endogenous Variable",VLOOKUP(A187,ENDOG!$B$2:$D$400,3),IF(B187="Exogenous Variable",VLOOKUP(A187,EXOG!$B$2:$D$400,3),""))</f>
        <v>2010=1</v>
      </c>
      <c r="H187" t="str">
        <f>IF(B187="Equation",VLOOKUP(A187,EQN!$C$4:$D$310,2),IF(B187="Endogenous Variable",VLOOKUP(A187,ENDOG!$B$2:$D$400,2),IF(B187="Exogenous Variable",VLOOKUP(A187,EXOG!$B$2:$D$400,2),"")))</f>
        <v>EXCHANGE RATE - S$ PER FOREIGN CURRENCY - BEG.</v>
      </c>
    </row>
    <row r="188" spans="1:8" x14ac:dyDescent="0.25">
      <c r="A188" s="12" t="s">
        <v>261</v>
      </c>
      <c r="B188" s="7" t="s">
        <v>1358</v>
      </c>
      <c r="C188" t="str">
        <f t="shared" si="2"/>
        <v>Exchange Rate - S$ Per China Yuan - Beg.</v>
      </c>
      <c r="D188" s="3" t="str">
        <f>IF(B188="Endogenous Variable",VLOOKUP(A188,ENDOG!$B$2:$D$400,3),IF(B188="Exogenous Variable",VLOOKUP(A188,EXOG!$B$2:$D$400,3),""))</f>
        <v>S$/yuan</v>
      </c>
      <c r="H188" t="str">
        <f>IF(B188="Equation",VLOOKUP(A188,EQN!$C$4:$D$310,2),IF(B188="Endogenous Variable",VLOOKUP(A188,ENDOG!$B$2:$D$400,2),IF(B188="Exogenous Variable",VLOOKUP(A188,EXOG!$B$2:$D$400,2),"")))</f>
        <v>EXCHANGE RATE - S$ PER CHINA YUAN - BEG.</v>
      </c>
    </row>
    <row r="189" spans="1:8" x14ac:dyDescent="0.25">
      <c r="A189" s="12" t="s">
        <v>259</v>
      </c>
      <c r="B189" s="7" t="s">
        <v>1358</v>
      </c>
      <c r="C189" t="str">
        <f t="shared" si="2"/>
        <v>Exchange Rate - S$ Per Euro - Beg.</v>
      </c>
      <c r="D189" s="3" t="str">
        <f>IF(B189="Endogenous Variable",VLOOKUP(A189,ENDOG!$B$2:$D$400,3),IF(B189="Exogenous Variable",VLOOKUP(A189,EXOG!$B$2:$D$400,3),""))</f>
        <v>S$/euro</v>
      </c>
      <c r="H189" t="str">
        <f>IF(B189="Equation",VLOOKUP(A189,EQN!$C$4:$D$310,2),IF(B189="Endogenous Variable",VLOOKUP(A189,ENDOG!$B$2:$D$400,2),IF(B189="Exogenous Variable",VLOOKUP(A189,EXOG!$B$2:$D$400,2),"")))</f>
        <v>EXCHANGE RATE - S$ PER EURO - BEG.</v>
      </c>
    </row>
    <row r="190" spans="1:8" x14ac:dyDescent="0.25">
      <c r="A190" s="12" t="s">
        <v>255</v>
      </c>
      <c r="B190" s="7" t="s">
        <v>1358</v>
      </c>
      <c r="C190" t="str">
        <f t="shared" si="2"/>
        <v>Exchange Rate - S$ Per Indonesian Rupiah - Beg.</v>
      </c>
      <c r="D190" s="3" t="str">
        <f>IF(B190="Endogenous Variable",VLOOKUP(A190,ENDOG!$B$2:$D$400,3),IF(B190="Exogenous Variable",VLOOKUP(A190,EXOG!$B$2:$D$400,3),""))</f>
        <v>S$/rup</v>
      </c>
      <c r="H190" t="str">
        <f>IF(B190="Equation",VLOOKUP(A190,EQN!$C$4:$D$310,2),IF(B190="Endogenous Variable",VLOOKUP(A190,ENDOG!$B$2:$D$400,2),IF(B190="Exogenous Variable",VLOOKUP(A190,EXOG!$B$2:$D$400,2),"")))</f>
        <v>EXCHANGE RATE - S$ PER INDONESIAN RUPIAH - BEG.</v>
      </c>
    </row>
    <row r="191" spans="1:8" x14ac:dyDescent="0.25">
      <c r="A191" s="12" t="s">
        <v>135</v>
      </c>
      <c r="B191" s="7" t="s">
        <v>1358</v>
      </c>
      <c r="C191" t="str">
        <f t="shared" si="2"/>
        <v>Exchange Rate - S$ Per Japanese Yen - Beg.</v>
      </c>
      <c r="D191" s="3" t="str">
        <f>IF(B191="Endogenous Variable",VLOOKUP(A191,ENDOG!$B$2:$D$400,3),IF(B191="Exogenous Variable",VLOOKUP(A191,EXOG!$B$2:$D$400,3),""))</f>
        <v>S$/¥</v>
      </c>
      <c r="H191" t="str">
        <f>IF(B191="Equation",VLOOKUP(A191,EQN!$C$4:$D$310,2),IF(B191="Endogenous Variable",VLOOKUP(A191,ENDOG!$B$2:$D$400,2),IF(B191="Exogenous Variable",VLOOKUP(A191,EXOG!$B$2:$D$400,2),"")))</f>
        <v>EXCHANGE RATE - S$ PER JAPANESE YEN - BEG.</v>
      </c>
    </row>
    <row r="192" spans="1:8" x14ac:dyDescent="0.25">
      <c r="A192" s="12" t="s">
        <v>257</v>
      </c>
      <c r="B192" s="7" t="s">
        <v>1358</v>
      </c>
      <c r="C192" t="str">
        <f t="shared" si="2"/>
        <v>Exchange Rate - S$ Per Malaysian Ringgit - Beg.</v>
      </c>
      <c r="D192" s="3" t="str">
        <f>IF(B192="Endogenous Variable",VLOOKUP(A192,ENDOG!$B$2:$D$400,3),IF(B192="Exogenous Variable",VLOOKUP(A192,EXOG!$B$2:$D$400,3),""))</f>
        <v>S$/rggt</v>
      </c>
      <c r="H192" t="str">
        <f>IF(B192="Equation",VLOOKUP(A192,EQN!$C$4:$D$310,2),IF(B192="Endogenous Variable",VLOOKUP(A192,ENDOG!$B$2:$D$400,2),IF(B192="Exogenous Variable",VLOOKUP(A192,EXOG!$B$2:$D$400,2),"")))</f>
        <v>EXCHANGE RATE - S$ PER MALAYSIAN RINGGIT - BEG.</v>
      </c>
    </row>
    <row r="193" spans="1:8" x14ac:dyDescent="0.25">
      <c r="A193" s="12" t="s">
        <v>920</v>
      </c>
      <c r="B193" s="7" t="s">
        <v>1358</v>
      </c>
      <c r="C193" t="str">
        <f t="shared" si="2"/>
        <v>Exchange Rate - 100 X Log(E) - Beg.</v>
      </c>
      <c r="D193" s="3" t="str">
        <f>IF(B193="Endogenous Variable",VLOOKUP(A193,ENDOG!$B$2:$D$400,3),IF(B193="Exogenous Variable",VLOOKUP(A193,EXOG!$B$2:$D$400,3),""))</f>
        <v>2010=0</v>
      </c>
      <c r="H193" t="str">
        <f>IF(B193="Equation",VLOOKUP(A193,EQN!$C$4:$D$310,2),IF(B193="Endogenous Variable",VLOOKUP(A193,ENDOG!$B$2:$D$400,2),IF(B193="Exogenous Variable",VLOOKUP(A193,EXOG!$B$2:$D$400,2),"")))</f>
        <v>EXCHANGE RATE - 100 x LOG(E) - BEG.</v>
      </c>
    </row>
    <row r="194" spans="1:8" x14ac:dyDescent="0.25">
      <c r="A194" s="12" t="s">
        <v>263</v>
      </c>
      <c r="B194" s="7" t="s">
        <v>1358</v>
      </c>
      <c r="C194" t="str">
        <f t="shared" si="2"/>
        <v>Exchange Rate - S$ Per Thailand Baht - Beg.</v>
      </c>
      <c r="D194" s="3" t="str">
        <f>IF(B194="Endogenous Variable",VLOOKUP(A194,ENDOG!$B$2:$D$400,3),IF(B194="Exogenous Variable",VLOOKUP(A194,EXOG!$B$2:$D$400,3),""))</f>
        <v>S$/baht</v>
      </c>
      <c r="H194" t="str">
        <f>IF(B194="Equation",VLOOKUP(A194,EQN!$C$4:$D$310,2),IF(B194="Endogenous Variable",VLOOKUP(A194,ENDOG!$B$2:$D$400,2),IF(B194="Exogenous Variable",VLOOKUP(A194,EXOG!$B$2:$D$400,2),"")))</f>
        <v>EXCHANGE RATE - S$ PER THAILAND BAHT - BEG.</v>
      </c>
    </row>
    <row r="195" spans="1:8" x14ac:dyDescent="0.25">
      <c r="A195" s="12" t="s">
        <v>924</v>
      </c>
      <c r="B195" s="7" t="s">
        <v>1358</v>
      </c>
      <c r="C195" t="str">
        <f t="shared" ref="C195:C258" si="3">PROPER(H195)</f>
        <v>Exchange Rate - Trade-Weighted Index - Beg.</v>
      </c>
      <c r="D195" s="3" t="str">
        <f>IF(B195="Endogenous Variable",VLOOKUP(A195,ENDOG!$B$2:$D$400,3),IF(B195="Exogenous Variable",VLOOKUP(A195,EXOG!$B$2:$D$400,3),""))</f>
        <v>Feb73=100</v>
      </c>
      <c r="H195" t="str">
        <f>IF(B195="Equation",VLOOKUP(A195,EQN!$C$4:$D$310,2),IF(B195="Endogenous Variable",VLOOKUP(A195,ENDOG!$B$2:$D$400,2),IF(B195="Exogenous Variable",VLOOKUP(A195,EXOG!$B$2:$D$400,2),"")))</f>
        <v>EXCHANGE RATE - TRADE-WEIGHTED INDEX - BEG.</v>
      </c>
    </row>
    <row r="196" spans="1:8" x14ac:dyDescent="0.25">
      <c r="A196" s="7" t="s">
        <v>651</v>
      </c>
      <c r="B196" s="7" t="s">
        <v>891</v>
      </c>
      <c r="C196" t="str">
        <f t="shared" si="3"/>
        <v>Exchange Rate - Twi - Beg. - Target Path</v>
      </c>
      <c r="D196" s="3" t="str">
        <f>IF(B196="Endogenous Variable",VLOOKUP(A196,ENDOG!$B$2:$D$400,3),IF(B196="Exogenous Variable",VLOOKUP(A196,EXOG!$B$2:$D$400,3),""))</f>
        <v>Feb73=100</v>
      </c>
      <c r="H196" t="str">
        <f>IF(B196="Equation",VLOOKUP(A196,EQN!$C$4:$D$310,2),IF(B196="Endogenous Variable",VLOOKUP(A196,ENDOG!$B$2:$D$400,2),IF(B196="Exogenous Variable",VLOOKUP(A196,EXOG!$B$2:$D$400,2),"")))</f>
        <v>EXCHANGE RATE - TWI - BEG. - TARGET PATH</v>
      </c>
    </row>
    <row r="197" spans="1:8" x14ac:dyDescent="0.25">
      <c r="A197" s="12" t="s">
        <v>226</v>
      </c>
      <c r="B197" s="7" t="s">
        <v>1358</v>
      </c>
      <c r="C197" t="str">
        <f t="shared" si="3"/>
        <v>Exchange Rate - S$ Per Us Dollar - Beg.</v>
      </c>
      <c r="D197" s="3" t="str">
        <f>IF(B197="Endogenous Variable",VLOOKUP(A197,ENDOG!$B$2:$D$400,3),IF(B197="Exogenous Variable",VLOOKUP(A197,EXOG!$B$2:$D$400,3),""))</f>
        <v>S$/US$</v>
      </c>
      <c r="H197" t="str">
        <f>IF(B197="Equation",VLOOKUP(A197,EQN!$C$4:$D$310,2),IF(B197="Endogenous Variable",VLOOKUP(A197,ENDOG!$B$2:$D$400,2),IF(B197="Exogenous Variable",VLOOKUP(A197,EXOG!$B$2:$D$400,2),"")))</f>
        <v>EXCHANGE RATE - S$ PER US DOLLAR - BEG.</v>
      </c>
    </row>
    <row r="198" spans="1:8" x14ac:dyDescent="0.25">
      <c r="A198" s="7" t="s">
        <v>262</v>
      </c>
      <c r="B198" s="7" t="s">
        <v>891</v>
      </c>
      <c r="C198" t="str">
        <f t="shared" si="3"/>
        <v>Exchange Rate - Us$ Per China Yuan - Beg.</v>
      </c>
      <c r="D198" s="3" t="str">
        <f>IF(B198="Endogenous Variable",VLOOKUP(A198,ENDOG!$B$2:$D$400,3),IF(B198="Exogenous Variable",VLOOKUP(A198,EXOG!$B$2:$D$400,3),""))</f>
        <v>US$/yuan</v>
      </c>
      <c r="H198" t="str">
        <f>IF(B198="Equation",VLOOKUP(A198,EQN!$C$4:$D$310,2),IF(B198="Endogenous Variable",VLOOKUP(A198,ENDOG!$B$2:$D$400,2),IF(B198="Exogenous Variable",VLOOKUP(A198,EXOG!$B$2:$D$400,2),"")))</f>
        <v>EXCHANGE RATE - US$ PER CHINA YUAN - BEG.</v>
      </c>
    </row>
    <row r="199" spans="1:8" x14ac:dyDescent="0.25">
      <c r="A199" s="7" t="s">
        <v>260</v>
      </c>
      <c r="B199" s="7" t="s">
        <v>891</v>
      </c>
      <c r="C199" t="str">
        <f t="shared" si="3"/>
        <v>Exchange Rate - Us$ Per Euro - Beg.</v>
      </c>
      <c r="D199" s="3" t="str">
        <f>IF(B199="Endogenous Variable",VLOOKUP(A199,ENDOG!$B$2:$D$400,3),IF(B199="Exogenous Variable",VLOOKUP(A199,EXOG!$B$2:$D$400,3),""))</f>
        <v>US$/euro</v>
      </c>
      <c r="H199" t="str">
        <f>IF(B199="Equation",VLOOKUP(A199,EQN!$C$4:$D$310,2),IF(B199="Endogenous Variable",VLOOKUP(A199,ENDOG!$B$2:$D$400,2),IF(B199="Exogenous Variable",VLOOKUP(A199,EXOG!$B$2:$D$400,2),"")))</f>
        <v>EXCHANGE RATE - US$ PER EURO - BEG.</v>
      </c>
    </row>
    <row r="200" spans="1:8" x14ac:dyDescent="0.25">
      <c r="A200" s="7" t="s">
        <v>256</v>
      </c>
      <c r="B200" s="7" t="s">
        <v>891</v>
      </c>
      <c r="C200" t="str">
        <f t="shared" si="3"/>
        <v>Exchange Rate - Us$ Per Indonesian Rupiah - Beg.</v>
      </c>
      <c r="D200" s="3" t="str">
        <f>IF(B200="Endogenous Variable",VLOOKUP(A200,ENDOG!$B$2:$D$400,3),IF(B200="Exogenous Variable",VLOOKUP(A200,EXOG!$B$2:$D$400,3),""))</f>
        <v>US$/rup</v>
      </c>
      <c r="H200" t="str">
        <f>IF(B200="Equation",VLOOKUP(A200,EQN!$C$4:$D$310,2),IF(B200="Endogenous Variable",VLOOKUP(A200,ENDOG!$B$2:$D$400,2),IF(B200="Exogenous Variable",VLOOKUP(A200,EXOG!$B$2:$D$400,2),"")))</f>
        <v>EXCHANGE RATE - US$ PER INDONESIAN RUPIAH - BEG.</v>
      </c>
    </row>
    <row r="201" spans="1:8" x14ac:dyDescent="0.25">
      <c r="A201" s="7" t="s">
        <v>254</v>
      </c>
      <c r="B201" s="7" t="s">
        <v>891</v>
      </c>
      <c r="C201" t="str">
        <f t="shared" si="3"/>
        <v>Exchange Rate - Us$ Per Japanese Yen - Beg.</v>
      </c>
      <c r="D201" s="3" t="str">
        <f>IF(B201="Endogenous Variable",VLOOKUP(A201,ENDOG!$B$2:$D$400,3),IF(B201="Exogenous Variable",VLOOKUP(A201,EXOG!$B$2:$D$400,3),""))</f>
        <v>US$/¥</v>
      </c>
      <c r="H201" t="str">
        <f>IF(B201="Equation",VLOOKUP(A201,EQN!$C$4:$D$310,2),IF(B201="Endogenous Variable",VLOOKUP(A201,ENDOG!$B$2:$D$400,2),IF(B201="Exogenous Variable",VLOOKUP(A201,EXOG!$B$2:$D$400,2),"")))</f>
        <v>EXCHANGE RATE - US$ PER JAPANESE YEN - BEG.</v>
      </c>
    </row>
    <row r="202" spans="1:8" x14ac:dyDescent="0.25">
      <c r="A202" s="7" t="s">
        <v>258</v>
      </c>
      <c r="B202" s="7" t="s">
        <v>891</v>
      </c>
      <c r="C202" t="str">
        <f t="shared" si="3"/>
        <v>Exchange Rate - Us$ Per Malaysian Ringgit - Beg.</v>
      </c>
      <c r="D202" s="3" t="str">
        <f>IF(B202="Endogenous Variable",VLOOKUP(A202,ENDOG!$B$2:$D$400,3),IF(B202="Exogenous Variable",VLOOKUP(A202,EXOG!$B$2:$D$400,3),""))</f>
        <v>US$/rggt</v>
      </c>
      <c r="H202" t="str">
        <f>IF(B202="Equation",VLOOKUP(A202,EQN!$C$4:$D$310,2),IF(B202="Endogenous Variable",VLOOKUP(A202,ENDOG!$B$2:$D$400,2),IF(B202="Exogenous Variable",VLOOKUP(A202,EXOG!$B$2:$D$400,2),"")))</f>
        <v>EXCHANGE RATE - US$ PER MALAYSIAN RINGGIT - BEG.</v>
      </c>
    </row>
    <row r="203" spans="1:8" x14ac:dyDescent="0.25">
      <c r="A203" s="7" t="s">
        <v>264</v>
      </c>
      <c r="B203" s="7" t="s">
        <v>891</v>
      </c>
      <c r="C203" t="str">
        <f t="shared" si="3"/>
        <v>Exchange Rate - Us$ Per Thailand Baht - Beg.</v>
      </c>
      <c r="D203" s="3" t="str">
        <f>IF(B203="Endogenous Variable",VLOOKUP(A203,ENDOG!$B$2:$D$400,3),IF(B203="Exogenous Variable",VLOOKUP(A203,EXOG!$B$2:$D$400,3),""))</f>
        <v>US$/baht</v>
      </c>
      <c r="H203" t="str">
        <f>IF(B203="Equation",VLOOKUP(A203,EQN!$C$4:$D$310,2),IF(B203="Endogenous Variable",VLOOKUP(A203,ENDOG!$B$2:$D$400,2),IF(B203="Exogenous Variable",VLOOKUP(A203,EXOG!$B$2:$D$400,2),"")))</f>
        <v>EXCHANGE RATE - US$ PER THAILAND BAHT - BEG.</v>
      </c>
    </row>
    <row r="204" spans="1:8" x14ac:dyDescent="0.25">
      <c r="A204" s="12" t="s">
        <v>238</v>
      </c>
      <c r="B204" s="7" t="s">
        <v>1358</v>
      </c>
      <c r="C204" t="str">
        <f t="shared" si="3"/>
        <v>Exports</v>
      </c>
      <c r="D204" s="3" t="str">
        <f>IF(B204="Endogenous Variable",VLOOKUP(A204,ENDOG!$B$2:$D$400,3),IF(B204="Exogenous Variable",VLOOKUP(A204,EXOG!$B$2:$D$400,3),""))</f>
        <v>2010$m</v>
      </c>
      <c r="H204" t="str">
        <f>IF(B204="Equation",VLOOKUP(A204,EQN!$C$4:$D$310,2),IF(B204="Endogenous Variable",VLOOKUP(A204,ENDOG!$B$2:$D$400,2),IF(B204="Exogenous Variable",VLOOKUP(A204,EXOG!$B$2:$D$400,2),"")))</f>
        <v>EXPORTS</v>
      </c>
    </row>
    <row r="205" spans="1:8" x14ac:dyDescent="0.25">
      <c r="A205" s="12" t="s">
        <v>930</v>
      </c>
      <c r="B205" s="7" t="s">
        <v>1358</v>
      </c>
      <c r="C205" t="str">
        <f t="shared" si="3"/>
        <v>Exports - Non-Oil Domestic</v>
      </c>
      <c r="D205" s="3" t="str">
        <f>IF(B205="Endogenous Variable",VLOOKUP(A205,ENDOG!$B$2:$D$400,3),IF(B205="Exogenous Variable",VLOOKUP(A205,EXOG!$B$2:$D$400,3),""))</f>
        <v>2012$m</v>
      </c>
      <c r="H205" t="str">
        <f>IF(B205="Equation",VLOOKUP(A205,EQN!$C$4:$D$310,2),IF(B205="Endogenous Variable",VLOOKUP(A205,ENDOG!$B$2:$D$400,2),IF(B205="Exogenous Variable",VLOOKUP(A205,EXOG!$B$2:$D$400,2),"")))</f>
        <v>EXPORTS - NON-OIL DOMESTIC</v>
      </c>
    </row>
    <row r="206" spans="1:8" x14ac:dyDescent="0.25">
      <c r="A206" s="12" t="s">
        <v>933</v>
      </c>
      <c r="B206" s="7" t="s">
        <v>1358</v>
      </c>
      <c r="C206" t="str">
        <f t="shared" si="3"/>
        <v>Exports - Nominal - Non-Oil Domestic</v>
      </c>
      <c r="D206" s="3" t="str">
        <f>IF(B206="Endogenous Variable",VLOOKUP(A206,ENDOG!$B$2:$D$400,3),IF(B206="Exogenous Variable",VLOOKUP(A206,EXOG!$B$2:$D$400,3),""))</f>
        <v>$m</v>
      </c>
      <c r="H206" t="str">
        <f>IF(B206="Equation",VLOOKUP(A206,EQN!$C$4:$D$310,2),IF(B206="Endogenous Variable",VLOOKUP(A206,ENDOG!$B$2:$D$400,2),IF(B206="Exogenous Variable",VLOOKUP(A206,EXOG!$B$2:$D$400,2),"")))</f>
        <v>EXPORTS - NOMINAL - NON-OIL DOMESTIC</v>
      </c>
    </row>
    <row r="207" spans="1:8" x14ac:dyDescent="0.25">
      <c r="A207" s="12" t="s">
        <v>291</v>
      </c>
      <c r="B207" s="7" t="s">
        <v>1358</v>
      </c>
      <c r="C207" t="str">
        <f t="shared" si="3"/>
        <v>Exports - Nominal</v>
      </c>
      <c r="D207" s="3" t="str">
        <f>IF(B207="Endogenous Variable",VLOOKUP(A207,ENDOG!$B$2:$D$400,3),IF(B207="Exogenous Variable",VLOOKUP(A207,EXOG!$B$2:$D$400,3),""))</f>
        <v>$m</v>
      </c>
      <c r="H207" t="str">
        <f>IF(B207="Equation",VLOOKUP(A207,EQN!$C$4:$D$310,2),IF(B207="Endogenous Variable",VLOOKUP(A207,ENDOG!$B$2:$D$400,2),IF(B207="Exogenous Variable",VLOOKUP(A207,EXOG!$B$2:$D$400,2),"")))</f>
        <v>EXPORTS - NOMINAL</v>
      </c>
    </row>
    <row r="208" spans="1:8" x14ac:dyDescent="0.25">
      <c r="A208" s="12" t="s">
        <v>113</v>
      </c>
      <c r="B208" s="7" t="s">
        <v>1358</v>
      </c>
      <c r="C208" t="str">
        <f t="shared" si="3"/>
        <v>Final Demand</v>
      </c>
      <c r="D208" s="3" t="str">
        <f>IF(B208="Endogenous Variable",VLOOKUP(A208,ENDOG!$B$2:$D$400,3),IF(B208="Exogenous Variable",VLOOKUP(A208,EXOG!$B$2:$D$400,3),""))</f>
        <v>2010$m</v>
      </c>
      <c r="H208" t="str">
        <f>IF(B208="Equation",VLOOKUP(A208,EQN!$C$4:$D$310,2),IF(B208="Endogenous Variable",VLOOKUP(A208,ENDOG!$B$2:$D$400,2),IF(B208="Exogenous Variable",VLOOKUP(A208,EXOG!$B$2:$D$400,2),"")))</f>
        <v>FINAL DEMAND</v>
      </c>
    </row>
    <row r="209" spans="1:8" x14ac:dyDescent="0.25">
      <c r="A209" s="12" t="s">
        <v>103</v>
      </c>
      <c r="B209" s="7" t="s">
        <v>1358</v>
      </c>
      <c r="C209" t="str">
        <f t="shared" si="3"/>
        <v>Final Demand - Nominal</v>
      </c>
      <c r="D209" s="3" t="str">
        <f>IF(B209="Endogenous Variable",VLOOKUP(A209,ENDOG!$B$2:$D$400,3),IF(B209="Exogenous Variable",VLOOKUP(A209,EXOG!$B$2:$D$400,3),""))</f>
        <v>$m</v>
      </c>
      <c r="H209" t="str">
        <f>IF(B209="Equation",VLOOKUP(A209,EQN!$C$4:$D$310,2),IF(B209="Endogenous Variable",VLOOKUP(A209,ENDOG!$B$2:$D$400,2),IF(B209="Exogenous Variable",VLOOKUP(A209,EXOG!$B$2:$D$400,2),"")))</f>
        <v>FINAL DEMAND - NOMINAL</v>
      </c>
    </row>
    <row r="210" spans="1:8" x14ac:dyDescent="0.25">
      <c r="A210" s="12" t="s">
        <v>937</v>
      </c>
      <c r="B210" s="7" t="s">
        <v>1358</v>
      </c>
      <c r="C210" t="str">
        <f t="shared" si="3"/>
        <v>Private Capital Inflow - Real</v>
      </c>
      <c r="D210" s="3" t="str">
        <f>IF(B210="Endogenous Variable",VLOOKUP(A210,ENDOG!$B$2:$D$400,3),IF(B210="Exogenous Variable",VLOOKUP(A210,EXOG!$B$2:$D$400,3),""))</f>
        <v>2010$m</v>
      </c>
      <c r="H210" t="str">
        <f>IF(B210="Equation",VLOOKUP(A210,EQN!$C$4:$D$310,2),IF(B210="Endogenous Variable",VLOOKUP(A210,ENDOG!$B$2:$D$400,2),IF(B210="Exogenous Variable",VLOOKUP(A210,EXOG!$B$2:$D$400,2),"")))</f>
        <v>PRIVATE CAPITAL INFLOW - REAL</v>
      </c>
    </row>
    <row r="211" spans="1:8" x14ac:dyDescent="0.25">
      <c r="A211" s="12" t="s">
        <v>296</v>
      </c>
      <c r="B211" s="7" t="s">
        <v>1358</v>
      </c>
      <c r="C211" t="str">
        <f t="shared" si="3"/>
        <v>Foreign-Owned Capital - Beg.</v>
      </c>
      <c r="D211" s="3" t="str">
        <f>IF(B211="Endogenous Variable",VLOOKUP(A211,ENDOG!$B$2:$D$400,3),IF(B211="Exogenous Variable",VLOOKUP(A211,EXOG!$B$2:$D$400,3),""))</f>
        <v>2010$m</v>
      </c>
      <c r="H211" t="str">
        <f>IF(B211="Equation",VLOOKUP(A211,EQN!$C$4:$D$310,2),IF(B211="Endogenous Variable",VLOOKUP(A211,ENDOG!$B$2:$D$400,2),IF(B211="Exogenous Variable",VLOOKUP(A211,EXOG!$B$2:$D$400,2),"")))</f>
        <v>FOREIGN-OWNED CAPITAL - BEG.</v>
      </c>
    </row>
    <row r="212" spans="1:8" x14ac:dyDescent="0.25">
      <c r="A212" s="12" t="s">
        <v>279</v>
      </c>
      <c r="B212" s="7" t="s">
        <v>1358</v>
      </c>
      <c r="C212" t="str">
        <f t="shared" si="3"/>
        <v>Net Foreign Assets - % Of Gdp</v>
      </c>
      <c r="D212" s="3" t="str">
        <f>IF(B212="Endogenous Variable",VLOOKUP(A212,ENDOG!$B$2:$D$400,3),IF(B212="Exogenous Variable",VLOOKUP(A212,EXOG!$B$2:$D$400,3),""))</f>
        <v>% of gdp</v>
      </c>
      <c r="H212" t="str">
        <f>IF(B212="Equation",VLOOKUP(A212,EQN!$C$4:$D$310,2),IF(B212="Endogenous Variable",VLOOKUP(A212,ENDOG!$B$2:$D$400,2),IF(B212="Exogenous Variable",VLOOKUP(A212,EXOG!$B$2:$D$400,2),"")))</f>
        <v>NET FOREIGN ASSETS - % OF GDP</v>
      </c>
    </row>
    <row r="213" spans="1:8" x14ac:dyDescent="0.25">
      <c r="A213" s="7" t="s">
        <v>803</v>
      </c>
      <c r="B213" s="7" t="s">
        <v>891</v>
      </c>
      <c r="C213" t="str">
        <f t="shared" si="3"/>
        <v>Foreign Wage - Foreign Currency - Mfg</v>
      </c>
      <c r="D213" s="3" t="str">
        <f>IF(B213="Endogenous Variable",VLOOKUP(A213,ENDOG!$B$2:$D$400,3),IF(B213="Exogenous Variable",VLOOKUP(A213,EXOG!$B$2:$D$400,3),""))</f>
        <v>$F ‘000</v>
      </c>
      <c r="H213" t="str">
        <f>IF(B213="Equation",VLOOKUP(A213,EQN!$C$4:$D$310,2),IF(B213="Endogenous Variable",VLOOKUP(A213,ENDOG!$B$2:$D$400,2),IF(B213="Exogenous Variable",VLOOKUP(A213,EXOG!$B$2:$D$400,2),"")))</f>
        <v>FOREIGN WAGE - FOREIGN CURRENCY - MFG</v>
      </c>
    </row>
    <row r="214" spans="1:8" x14ac:dyDescent="0.25">
      <c r="A214" s="7" t="s">
        <v>806</v>
      </c>
      <c r="B214" s="7" t="s">
        <v>891</v>
      </c>
      <c r="C214" t="str">
        <f t="shared" si="3"/>
        <v>Foreign Wage - Foreign Currency - Ctn</v>
      </c>
      <c r="D214" s="3" t="str">
        <f>IF(B214="Endogenous Variable",VLOOKUP(A214,ENDOG!$B$2:$D$400,3),IF(B214="Exogenous Variable",VLOOKUP(A214,EXOG!$B$2:$D$400,3),""))</f>
        <v>$F ‘000</v>
      </c>
      <c r="H214" t="str">
        <f>IF(B214="Equation",VLOOKUP(A214,EQN!$C$4:$D$310,2),IF(B214="Endogenous Variable",VLOOKUP(A214,ENDOG!$B$2:$D$400,2),IF(B214="Exogenous Variable",VLOOKUP(A214,EXOG!$B$2:$D$400,2),"")))</f>
        <v>FOREIGN WAGE - FOREIGN CURRENCY - CTN</v>
      </c>
    </row>
    <row r="215" spans="1:8" x14ac:dyDescent="0.25">
      <c r="A215" s="7" t="s">
        <v>808</v>
      </c>
      <c r="B215" s="7" t="s">
        <v>891</v>
      </c>
      <c r="C215" t="str">
        <f t="shared" si="3"/>
        <v>Foreign Wage - Foreign Currency - Other</v>
      </c>
      <c r="D215" s="3" t="str">
        <f>IF(B215="Endogenous Variable",VLOOKUP(A215,ENDOG!$B$2:$D$400,3),IF(B215="Exogenous Variable",VLOOKUP(A215,EXOG!$B$2:$D$400,3),""))</f>
        <v>$F ‘000</v>
      </c>
      <c r="H215" t="str">
        <f>IF(B215="Equation",VLOOKUP(A215,EQN!$C$4:$D$310,2),IF(B215="Endogenous Variable",VLOOKUP(A215,ENDOG!$B$2:$D$400,2),IF(B215="Exogenous Variable",VLOOKUP(A215,EXOG!$B$2:$D$400,2),"")))</f>
        <v>FOREIGN WAGE - FOREIGN CURRENCY - OTHER</v>
      </c>
    </row>
    <row r="216" spans="1:8" x14ac:dyDescent="0.25">
      <c r="A216" s="7" t="s">
        <v>810</v>
      </c>
      <c r="B216" s="7" t="s">
        <v>891</v>
      </c>
      <c r="C216" t="str">
        <f t="shared" si="3"/>
        <v>Foreign Wage - Foreign Currency - F&amp;B</v>
      </c>
      <c r="D216" s="3" t="str">
        <f>IF(B216="Endogenous Variable",VLOOKUP(A216,ENDOG!$B$2:$D$400,3),IF(B216="Exogenous Variable",VLOOKUP(A216,EXOG!$B$2:$D$400,3),""))</f>
        <v>$F ‘000</v>
      </c>
      <c r="H216" t="str">
        <f>IF(B216="Equation",VLOOKUP(A216,EQN!$C$4:$D$310,2),IF(B216="Endogenous Variable",VLOOKUP(A216,ENDOG!$B$2:$D$400,2),IF(B216="Exogenous Variable",VLOOKUP(A216,EXOG!$B$2:$D$400,2),"")))</f>
        <v>FOREIGN WAGE - FOREIGN CURRENCY - F&amp;B</v>
      </c>
    </row>
    <row r="217" spans="1:8" x14ac:dyDescent="0.25">
      <c r="A217" s="7" t="s">
        <v>189</v>
      </c>
      <c r="B217" s="7" t="s">
        <v>891</v>
      </c>
      <c r="C217" t="str">
        <f t="shared" si="3"/>
        <v>Government Consumption</v>
      </c>
      <c r="D217" s="3" t="str">
        <f>IF(B217="Endogenous Variable",VLOOKUP(A217,ENDOG!$B$2:$D$400,3),IF(B217="Exogenous Variable",VLOOKUP(A217,EXOG!$B$2:$D$400,3),""))</f>
        <v>2010$m</v>
      </c>
      <c r="H217" t="str">
        <f>IF(B217="Equation",VLOOKUP(A217,EQN!$C$4:$D$310,2),IF(B217="Endogenous Variable",VLOOKUP(A217,ENDOG!$B$2:$D$400,2),IF(B217="Exogenous Variable",VLOOKUP(A217,EXOG!$B$2:$D$400,2),"")))</f>
        <v>GOVERNMENT CONSUMPTION</v>
      </c>
    </row>
    <row r="218" spans="1:8" x14ac:dyDescent="0.25">
      <c r="A218" s="12" t="s">
        <v>107</v>
      </c>
      <c r="B218" s="7" t="s">
        <v>1358</v>
      </c>
      <c r="C218" t="str">
        <f t="shared" si="3"/>
        <v>Government Consumption - Nominal</v>
      </c>
      <c r="D218" s="3" t="str">
        <f>IF(B218="Endogenous Variable",VLOOKUP(A218,ENDOG!$B$2:$D$400,3),IF(B218="Exogenous Variable",VLOOKUP(A218,EXOG!$B$2:$D$400,3),""))</f>
        <v>$m</v>
      </c>
      <c r="H218" t="str">
        <f>IF(B218="Equation",VLOOKUP(A218,EQN!$C$4:$D$310,2),IF(B218="Endogenous Variable",VLOOKUP(A218,ENDOG!$B$2:$D$400,2),IF(B218="Exogenous Variable",VLOOKUP(A218,EXOG!$B$2:$D$400,2),"")))</f>
        <v>GOVERNMENT CONSUMPTION - NOMINAL</v>
      </c>
    </row>
    <row r="219" spans="1:8" x14ac:dyDescent="0.25">
      <c r="A219" s="12" t="s">
        <v>942</v>
      </c>
      <c r="B219" s="7" t="s">
        <v>1358</v>
      </c>
      <c r="C219" t="str">
        <f t="shared" si="3"/>
        <v>Government Consumption - % Of Gdp</v>
      </c>
      <c r="D219" s="3" t="str">
        <f>IF(B219="Endogenous Variable",VLOOKUP(A219,ENDOG!$B$2:$D$400,3),IF(B219="Exogenous Variable",VLOOKUP(A219,EXOG!$B$2:$D$400,3),""))</f>
        <v>% of gdp</v>
      </c>
      <c r="H219" t="str">
        <f>IF(B219="Equation",VLOOKUP(A219,EQN!$C$4:$D$310,2),IF(B219="Endogenous Variable",VLOOKUP(A219,ENDOG!$B$2:$D$400,2),IF(B219="Exogenous Variable",VLOOKUP(A219,EXOG!$B$2:$D$400,2),"")))</f>
        <v>GOVERNMENT CONSUMPTION - % OF GDP</v>
      </c>
    </row>
    <row r="220" spans="1:8" x14ac:dyDescent="0.25">
      <c r="A220" s="12" t="s">
        <v>115</v>
      </c>
      <c r="B220" s="7" t="s">
        <v>1358</v>
      </c>
      <c r="C220" t="str">
        <f t="shared" si="3"/>
        <v>Gdp - Expenditure-Based Estimate</v>
      </c>
      <c r="D220" s="3" t="str">
        <f>IF(B220="Endogenous Variable",VLOOKUP(A220,ENDOG!$B$2:$D$400,3),IF(B220="Exogenous Variable",VLOOKUP(A220,EXOG!$B$2:$D$400,3),""))</f>
        <v>2010$m</v>
      </c>
      <c r="H220" t="str">
        <f>IF(B220="Equation",VLOOKUP(A220,EQN!$C$4:$D$310,2),IF(B220="Endogenous Variable",VLOOKUP(A220,ENDOG!$B$2:$D$400,2),IF(B220="Exogenous Variable",VLOOKUP(A220,EXOG!$B$2:$D$400,2),"")))</f>
        <v>GDP - EXPENDITURE-BASED ESTIMATE</v>
      </c>
    </row>
    <row r="221" spans="1:8" x14ac:dyDescent="0.25">
      <c r="A221" s="7" t="s">
        <v>668</v>
      </c>
      <c r="B221" s="7" t="s">
        <v>891</v>
      </c>
      <c r="C221" t="str">
        <f t="shared" si="3"/>
        <v>Foreign Real Gdp - Nodx Weights</v>
      </c>
      <c r="D221" s="3" t="str">
        <f>IF(B221="Endogenous Variable",VLOOKUP(A221,ENDOG!$B$2:$D$400,3),IF(B221="Exogenous Variable",VLOOKUP(A221,EXOG!$B$2:$D$400,3),""))</f>
        <v>1985=100</v>
      </c>
      <c r="H221" t="str">
        <f>IF(B221="Equation",VLOOKUP(A221,EQN!$C$4:$D$310,2),IF(B221="Endogenous Variable",VLOOKUP(A221,ENDOG!$B$2:$D$400,2),IF(B221="Exogenous Variable",VLOOKUP(A221,EXOG!$B$2:$D$400,2),"")))</f>
        <v>FOREIGN REAL GDP - NODX WEIGHTS</v>
      </c>
    </row>
    <row r="222" spans="1:8" x14ac:dyDescent="0.25">
      <c r="A222" s="12" t="s">
        <v>128</v>
      </c>
      <c r="B222" s="7" t="s">
        <v>1358</v>
      </c>
      <c r="C222" t="str">
        <f t="shared" si="3"/>
        <v>Gross Domestic Product</v>
      </c>
      <c r="D222" s="3" t="str">
        <f>IF(B222="Endogenous Variable",VLOOKUP(A222,ENDOG!$B$2:$D$400,3),IF(B222="Exogenous Variable",VLOOKUP(A222,EXOG!$B$2:$D$400,3),""))</f>
        <v>2010$m</v>
      </c>
      <c r="H222" t="str">
        <f>IF(B222="Equation",VLOOKUP(A222,EQN!$C$4:$D$310,2),IF(B222="Endogenous Variable",VLOOKUP(A222,ENDOG!$B$2:$D$400,2),IF(B222="Exogenous Variable",VLOOKUP(A222,EXOG!$B$2:$D$400,2),"")))</f>
        <v>GROSS DOMESTIC PRODUCT</v>
      </c>
    </row>
    <row r="223" spans="1:8" x14ac:dyDescent="0.25">
      <c r="A223" s="12" t="s">
        <v>123</v>
      </c>
      <c r="B223" s="7" t="s">
        <v>1358</v>
      </c>
      <c r="C223" t="str">
        <f t="shared" si="3"/>
        <v>Gdp - Mfg</v>
      </c>
      <c r="D223" s="3" t="str">
        <f>IF(B223="Endogenous Variable",VLOOKUP(A223,ENDOG!$B$2:$D$400,3),IF(B223="Exogenous Variable",VLOOKUP(A223,EXOG!$B$2:$D$400,3),""))</f>
        <v>2010$m</v>
      </c>
      <c r="H223" t="str">
        <f>IF(B223="Equation",VLOOKUP(A223,EQN!$C$4:$D$310,2),IF(B223="Endogenous Variable",VLOOKUP(A223,ENDOG!$B$2:$D$400,2),IF(B223="Exogenous Variable",VLOOKUP(A223,EXOG!$B$2:$D$400,2),"")))</f>
        <v>GDP - MFG</v>
      </c>
    </row>
    <row r="224" spans="1:8" x14ac:dyDescent="0.25">
      <c r="A224" s="12" t="s">
        <v>116</v>
      </c>
      <c r="B224" s="7" t="s">
        <v>1358</v>
      </c>
      <c r="C224" t="str">
        <f t="shared" si="3"/>
        <v>Gdp - Product Taxes</v>
      </c>
      <c r="D224" s="3" t="str">
        <f>IF(B224="Endogenous Variable",VLOOKUP(A224,ENDOG!$B$2:$D$400,3),IF(B224="Exogenous Variable",VLOOKUP(A224,EXOG!$B$2:$D$400,3),""))</f>
        <v>2010$m</v>
      </c>
      <c r="H224" t="str">
        <f>IF(B224="Equation",VLOOKUP(A224,EQN!$C$4:$D$310,2),IF(B224="Endogenous Variable",VLOOKUP(A224,ENDOG!$B$2:$D$400,2),IF(B224="Exogenous Variable",VLOOKUP(A224,EXOG!$B$2:$D$400,2),"")))</f>
        <v>GDP - PRODUCT TAXES</v>
      </c>
    </row>
    <row r="225" spans="1:8" x14ac:dyDescent="0.25">
      <c r="A225" s="12" t="s">
        <v>124</v>
      </c>
      <c r="B225" s="7" t="s">
        <v>1358</v>
      </c>
      <c r="C225" t="str">
        <f t="shared" si="3"/>
        <v>Gdp - Ctn</v>
      </c>
      <c r="D225" s="3" t="str">
        <f>IF(B225="Endogenous Variable",VLOOKUP(A225,ENDOG!$B$2:$D$400,3),IF(B225="Exogenous Variable",VLOOKUP(A225,EXOG!$B$2:$D$400,3),""))</f>
        <v>2010$m</v>
      </c>
      <c r="H225" t="str">
        <f>IF(B225="Equation",VLOOKUP(A225,EQN!$C$4:$D$310,2),IF(B225="Endogenous Variable",VLOOKUP(A225,ENDOG!$B$2:$D$400,2),IF(B225="Exogenous Variable",VLOOKUP(A225,EXOG!$B$2:$D$400,2),"")))</f>
        <v>GDP - CTN</v>
      </c>
    </row>
    <row r="226" spans="1:8" x14ac:dyDescent="0.25">
      <c r="A226" s="12" t="s">
        <v>125</v>
      </c>
      <c r="B226" s="7" t="s">
        <v>1358</v>
      </c>
      <c r="C226" t="str">
        <f t="shared" si="3"/>
        <v>Gdp - Other</v>
      </c>
      <c r="D226" s="3" t="str">
        <f>IF(B226="Endogenous Variable",VLOOKUP(A226,ENDOG!$B$2:$D$400,3),IF(B226="Exogenous Variable",VLOOKUP(A226,EXOG!$B$2:$D$400,3),""))</f>
        <v>2010$m</v>
      </c>
      <c r="H226" t="str">
        <f>IF(B226="Equation",VLOOKUP(A226,EQN!$C$4:$D$310,2),IF(B226="Endogenous Variable",VLOOKUP(A226,ENDOG!$B$2:$D$400,2),IF(B226="Exogenous Variable",VLOOKUP(A226,EXOG!$B$2:$D$400,2),"")))</f>
        <v>GDP - OTHER</v>
      </c>
    </row>
    <row r="227" spans="1:8" x14ac:dyDescent="0.25">
      <c r="A227" s="12" t="s">
        <v>126</v>
      </c>
      <c r="B227" s="7" t="s">
        <v>1358</v>
      </c>
      <c r="C227" t="str">
        <f t="shared" si="3"/>
        <v>Gdp - F&amp;B - Excl. Gdppr</v>
      </c>
      <c r="D227" s="3" t="str">
        <f>IF(B227="Endogenous Variable",VLOOKUP(A227,ENDOG!$B$2:$D$400,3),IF(B227="Exogenous Variable",VLOOKUP(A227,EXOG!$B$2:$D$400,3),""))</f>
        <v>2010$m</v>
      </c>
      <c r="H227" t="str">
        <f>IF(B227="Equation",VLOOKUP(A227,EQN!$C$4:$D$310,2),IF(B227="Endogenous Variable",VLOOKUP(A227,ENDOG!$B$2:$D$400,2),IF(B227="Exogenous Variable",VLOOKUP(A227,EXOG!$B$2:$D$400,2),"")))</f>
        <v>GDP - F&amp;B - EXCL. GDPPR</v>
      </c>
    </row>
    <row r="228" spans="1:8" x14ac:dyDescent="0.25">
      <c r="A228" s="12" t="s">
        <v>127</v>
      </c>
      <c r="B228" s="7" t="s">
        <v>1358</v>
      </c>
      <c r="C228" t="str">
        <f t="shared" si="3"/>
        <v>Gdp - Housing - Owner-Occupied</v>
      </c>
      <c r="D228" s="3" t="str">
        <f>IF(B228="Endogenous Variable",VLOOKUP(A228,ENDOG!$B$2:$D$400,3),IF(B228="Exogenous Variable",VLOOKUP(A228,EXOG!$B$2:$D$400,3),""))</f>
        <v>2010$m</v>
      </c>
      <c r="H228" t="str">
        <f>IF(B228="Equation",VLOOKUP(A228,EQN!$C$4:$D$310,2),IF(B228="Endogenous Variable",VLOOKUP(A228,ENDOG!$B$2:$D$400,2),IF(B228="Exogenous Variable",VLOOKUP(A228,EXOG!$B$2:$D$400,2),"")))</f>
        <v>GDP - HOUSING - OWNER-OCCUPIED</v>
      </c>
    </row>
    <row r="229" spans="1:8" x14ac:dyDescent="0.25">
      <c r="A229" s="12" t="s">
        <v>250</v>
      </c>
      <c r="B229" s="7" t="s">
        <v>1358</v>
      </c>
      <c r="C229" t="str">
        <f t="shared" si="3"/>
        <v>Gdp - Nominal</v>
      </c>
      <c r="D229" s="3" t="str">
        <f>IF(B229="Endogenous Variable",VLOOKUP(A229,ENDOG!$B$2:$D$400,3),IF(B229="Exogenous Variable",VLOOKUP(A229,EXOG!$B$2:$D$400,3),""))</f>
        <v>$m</v>
      </c>
      <c r="H229" t="str">
        <f>IF(B229="Equation",VLOOKUP(A229,EQN!$C$4:$D$310,2),IF(B229="Endogenous Variable",VLOOKUP(A229,ENDOG!$B$2:$D$400,2),IF(B229="Exogenous Variable",VLOOKUP(A229,EXOG!$B$2:$D$400,2),"")))</f>
        <v>GDP - NOMINAL</v>
      </c>
    </row>
    <row r="230" spans="1:8" x14ac:dyDescent="0.25">
      <c r="A230" s="12" t="s">
        <v>953</v>
      </c>
      <c r="B230" s="7" t="s">
        <v>1358</v>
      </c>
      <c r="C230" t="str">
        <f t="shared" si="3"/>
        <v>Government Operating Expenditure</v>
      </c>
      <c r="D230" s="3" t="str">
        <f>IF(B230="Endogenous Variable",VLOOKUP(A230,ENDOG!$B$2:$D$400,3),IF(B230="Exogenous Variable",VLOOKUP(A230,EXOG!$B$2:$D$400,3),""))</f>
        <v>$m</v>
      </c>
      <c r="H230" t="str">
        <f>IF(B230="Equation",VLOOKUP(A230,EQN!$C$4:$D$310,2),IF(B230="Endogenous Variable",VLOOKUP(A230,ENDOG!$B$2:$D$400,2),IF(B230="Exogenous Variable",VLOOKUP(A230,EXOG!$B$2:$D$400,2),"")))</f>
        <v>GOVERNMENT OPERATING EXPENDITURE</v>
      </c>
    </row>
    <row r="231" spans="1:8" x14ac:dyDescent="0.25">
      <c r="A231" s="12" t="s">
        <v>955</v>
      </c>
      <c r="B231" s="7" t="s">
        <v>1358</v>
      </c>
      <c r="C231" t="str">
        <f t="shared" si="3"/>
        <v>Government Development Expenditure</v>
      </c>
      <c r="D231" s="3" t="str">
        <f>IF(B231="Endogenous Variable",VLOOKUP(A231,ENDOG!$B$2:$D$400,3),IF(B231="Exogenous Variable",VLOOKUP(A231,EXOG!$B$2:$D$400,3),""))</f>
        <v>$m</v>
      </c>
      <c r="H231" t="str">
        <f>IF(B231="Equation",VLOOKUP(A231,EQN!$C$4:$D$310,2),IF(B231="Endogenous Variable",VLOOKUP(A231,ENDOG!$B$2:$D$400,2),IF(B231="Exogenous Variable",VLOOKUP(A231,EXOG!$B$2:$D$400,2),"")))</f>
        <v>GOVERNMENT DEVELOPMENT EXPENDITURE</v>
      </c>
    </row>
    <row r="232" spans="1:8" x14ac:dyDescent="0.25">
      <c r="A232" s="7" t="s">
        <v>671</v>
      </c>
      <c r="B232" s="7" t="s">
        <v>891</v>
      </c>
      <c r="C232" t="str">
        <f t="shared" si="3"/>
        <v>Public Non-Residential Investment</v>
      </c>
      <c r="D232" s="3" t="str">
        <f>IF(B232="Endogenous Variable",VLOOKUP(A232,ENDOG!$B$2:$D$400,3),IF(B232="Exogenous Variable",VLOOKUP(A232,EXOG!$B$2:$D$400,3),""))</f>
        <v>2010$m</v>
      </c>
      <c r="H232" t="str">
        <f>IF(B232="Equation",VLOOKUP(A232,EQN!$C$4:$D$310,2),IF(B232="Endogenous Variable",VLOOKUP(A232,ENDOG!$B$2:$D$400,2),IF(B232="Exogenous Variable",VLOOKUP(A232,EXOG!$B$2:$D$400,2),"")))</f>
        <v>PUBLIC NON-RESIDENTIAL INVESTMENT</v>
      </c>
    </row>
    <row r="233" spans="1:8" x14ac:dyDescent="0.25">
      <c r="A233" s="12" t="s">
        <v>957</v>
      </c>
      <c r="B233" s="7" t="s">
        <v>1358</v>
      </c>
      <c r="C233" t="str">
        <f t="shared" si="3"/>
        <v>Public Fixed Investment - Non-Residential - Nominal</v>
      </c>
      <c r="D233" s="3" t="str">
        <f>IF(B233="Endogenous Variable",VLOOKUP(A233,ENDOG!$B$2:$D$400,3),IF(B233="Exogenous Variable",VLOOKUP(A233,EXOG!$B$2:$D$400,3),""))</f>
        <v>$m</v>
      </c>
      <c r="H233" t="str">
        <f>IF(B233="Equation",VLOOKUP(A233,EQN!$C$4:$D$310,2),IF(B233="Endogenous Variable",VLOOKUP(A233,ENDOG!$B$2:$D$400,2),IF(B233="Exogenous Variable",VLOOKUP(A233,EXOG!$B$2:$D$400,2),"")))</f>
        <v>PUBLIC FIXED INVESTMENT - NON-RESIDENTIAL - NOMINAL</v>
      </c>
    </row>
    <row r="234" spans="1:8" x14ac:dyDescent="0.25">
      <c r="A234" s="12" t="s">
        <v>114</v>
      </c>
      <c r="B234" s="7" t="s">
        <v>1358</v>
      </c>
      <c r="C234" t="str">
        <f t="shared" si="3"/>
        <v>Gross National Expenditure</v>
      </c>
      <c r="D234" s="3" t="str">
        <f>IF(B234="Endogenous Variable",VLOOKUP(A234,ENDOG!$B$2:$D$400,3),IF(B234="Exogenous Variable",VLOOKUP(A234,EXOG!$B$2:$D$400,3),""))</f>
        <v>2010$m</v>
      </c>
      <c r="H234" t="str">
        <f>IF(B234="Equation",VLOOKUP(A234,EQN!$C$4:$D$310,2),IF(B234="Endogenous Variable",VLOOKUP(A234,ENDOG!$B$2:$D$400,2),IF(B234="Exogenous Variable",VLOOKUP(A234,EXOG!$B$2:$D$400,2),"")))</f>
        <v>GROSS NATIONAL EXPENDITURE</v>
      </c>
    </row>
    <row r="235" spans="1:8" x14ac:dyDescent="0.25">
      <c r="A235" s="12" t="s">
        <v>306</v>
      </c>
      <c r="B235" s="7" t="s">
        <v>1358</v>
      </c>
      <c r="C235" t="str">
        <f t="shared" si="3"/>
        <v>Gross Operating Surplus - Model Basis</v>
      </c>
      <c r="D235" s="3" t="str">
        <f>IF(B235="Endogenous Variable",VLOOKUP(A235,ENDOG!$B$2:$D$400,3),IF(B235="Exogenous Variable",VLOOKUP(A235,EXOG!$B$2:$D$400,3),""))</f>
        <v>$m</v>
      </c>
      <c r="H235" t="str">
        <f>IF(B235="Equation",VLOOKUP(A235,EQN!$C$4:$D$310,2),IF(B235="Endogenous Variable",VLOOKUP(A235,ENDOG!$B$2:$D$400,2),IF(B235="Exogenous Variable",VLOOKUP(A235,EXOG!$B$2:$D$400,2),"")))</f>
        <v>GROSS OPERATING SURPLUS - MODEL BASIS</v>
      </c>
    </row>
    <row r="236" spans="1:8" x14ac:dyDescent="0.25">
      <c r="A236" s="12" t="s">
        <v>961</v>
      </c>
      <c r="B236" s="7" t="s">
        <v>1358</v>
      </c>
      <c r="C236" t="str">
        <f t="shared" si="3"/>
        <v>Natural Growth Factor</v>
      </c>
      <c r="D236" s="3" t="str">
        <f>IF(B236="Endogenous Variable",VLOOKUP(A236,ENDOG!$B$2:$D$400,3),IF(B236="Exogenous Variable",VLOOKUP(A236,EXOG!$B$2:$D$400,3),""))</f>
        <v>qtr fact.</v>
      </c>
      <c r="H236" t="str">
        <f>IF(B236="Equation",VLOOKUP(A236,EQN!$C$4:$D$310,2),IF(B236="Endogenous Variable",VLOOKUP(A236,ENDOG!$B$2:$D$400,2),IF(B236="Exogenous Variable",VLOOKUP(A236,EXOG!$B$2:$D$400,2),"")))</f>
        <v>NATURAL GROWTH FACTOR</v>
      </c>
    </row>
    <row r="237" spans="1:8" x14ac:dyDescent="0.25">
      <c r="A237" s="12" t="s">
        <v>964</v>
      </c>
      <c r="B237" s="7" t="s">
        <v>1358</v>
      </c>
      <c r="C237" t="str">
        <f t="shared" si="3"/>
        <v>Government Spending - Nominal</v>
      </c>
      <c r="D237" s="3" t="str">
        <f>IF(B237="Endogenous Variable",VLOOKUP(A237,ENDOG!$B$2:$D$400,3),IF(B237="Exogenous Variable",VLOOKUP(A237,EXOG!$B$2:$D$400,3),""))</f>
        <v>$m</v>
      </c>
      <c r="H237" t="str">
        <f>IF(B237="Equation",VLOOKUP(A237,EQN!$C$4:$D$310,2),IF(B237="Endogenous Variable",VLOOKUP(A237,ENDOG!$B$2:$D$400,2),IF(B237="Exogenous Variable",VLOOKUP(A237,EXOG!$B$2:$D$400,2),"")))</f>
        <v>GOVERNMENT SPENDING - NOMINAL</v>
      </c>
    </row>
    <row r="238" spans="1:8" x14ac:dyDescent="0.25">
      <c r="A238" s="7" t="s">
        <v>1624</v>
      </c>
      <c r="B238" s="7" t="s">
        <v>0</v>
      </c>
      <c r="C238" t="str">
        <f t="shared" si="3"/>
        <v>Private Consumption - Other</v>
      </c>
      <c r="H238" t="str">
        <f>IF(B238="Equation",VLOOKUP(A238,EQN!$C$3:$D$310,2),IF(B238="Endogenous Variable",VLOOKUP(A238,ENDOG!$B$2:$D$400,2),IF(B238="Exogenous Variable",VLOOKUP(A238,EXOG!$B$2:$D$400,2),"")))</f>
        <v>Private Consumption - Other</v>
      </c>
    </row>
    <row r="239" spans="1:8" x14ac:dyDescent="0.25">
      <c r="A239" s="7" t="s">
        <v>1615</v>
      </c>
      <c r="B239" s="7" t="s">
        <v>0</v>
      </c>
      <c r="C239" t="str">
        <f t="shared" si="3"/>
        <v>Unscaled Equilibrium Price Of Rental Services</v>
      </c>
      <c r="H239" t="str">
        <f>IF(B239="Equation",VLOOKUP(A239,EQN!$C$3:$D$310,2),IF(B239="Endogenous Variable",VLOOKUP(A239,ENDOG!$B$2:$D$400,2),IF(B239="Exogenous Variable",VLOOKUP(A239,EXOG!$B$2:$D$400,2),"")))</f>
        <v>Unscaled Equilibrium Price of Rental Services</v>
      </c>
    </row>
    <row r="240" spans="1:8" x14ac:dyDescent="0.25">
      <c r="A240" s="7" t="s">
        <v>1641</v>
      </c>
      <c r="B240" s="7" t="s">
        <v>0</v>
      </c>
      <c r="C240" t="str">
        <f t="shared" si="3"/>
        <v>Private Consumption - Manufacturing</v>
      </c>
      <c r="H240" t="str">
        <f>IF(B240="Equation",VLOOKUP(A240,EQN!$C$3:$D$310,2),IF(B240="Endogenous Variable",VLOOKUP(A240,ENDOG!$B$2:$D$400,2),IF(B240="Exogenous Variable",VLOOKUP(A240,EXOG!$B$2:$D$400,2),"")))</f>
        <v>Private Consumption - Manufacturing</v>
      </c>
    </row>
    <row r="241" spans="1:8" x14ac:dyDescent="0.25">
      <c r="A241" s="7" t="s">
        <v>1393</v>
      </c>
      <c r="B241" s="7" t="s">
        <v>0</v>
      </c>
      <c r="C241" t="str">
        <f t="shared" si="3"/>
        <v>Housing Services Underlying Share Of Consumption</v>
      </c>
      <c r="H241" t="str">
        <f>IF(B241="Equation",VLOOKUP(A241,EQN!$C$3:$D$310,2),IF(B241="Endogenous Variable",VLOOKUP(A241,ENDOG!$B$2:$D$400,2),IF(B241="Exogenous Variable",VLOOKUP(A241,EXOG!$B$2:$D$400,2),"")))</f>
        <v>Housing Services Underlying Share of Consumption</v>
      </c>
    </row>
    <row r="242" spans="1:8" x14ac:dyDescent="0.25">
      <c r="A242" s="7" t="s">
        <v>1396</v>
      </c>
      <c r="B242" s="7" t="s">
        <v>0</v>
      </c>
      <c r="C242" t="str">
        <f t="shared" si="3"/>
        <v>Price Of Consumption (Model-Basis, Logarithm</v>
      </c>
      <c r="H242" t="str">
        <f>IF(B242="Equation",VLOOKUP(A242,EQN!$C$3:$D$310,2),IF(B242="Endogenous Variable",VLOOKUP(A242,ENDOG!$B$2:$D$400,2),IF(B242="Exogenous Variable",VLOOKUP(A242,EXOG!$B$2:$D$400,2),"")))</f>
        <v>Price of Consumption (Model-basis, logarithm</v>
      </c>
    </row>
    <row r="243" spans="1:8" x14ac:dyDescent="0.25">
      <c r="A243" s="3" t="s">
        <v>95</v>
      </c>
      <c r="B243" s="7" t="s">
        <v>0</v>
      </c>
      <c r="C243" t="str">
        <f t="shared" si="3"/>
        <v>Participation Rate - Model Basis</v>
      </c>
      <c r="D243" s="3" t="str">
        <f>IF(B243="Endogenous Variable",VLOOKUP(A243,ENDOG!$B$2:$D$400,3),IF(B243="Exogenous Variable",VLOOKUP(A243,EXOG!$B$2:$D$400,3),""))</f>
        <v/>
      </c>
      <c r="H243" t="str">
        <f>IF(B243="Equation",VLOOKUP(A243,EQN!$C$3:$D$310,2),IF(B243="Endogenous Variable",VLOOKUP(A243,ENDOG!$B$2:$D$400,2),IF(B243="Exogenous Variable",VLOOKUP(A243,EXOG!$B$2:$D$400,2),"")))</f>
        <v>Participation Rate - Model Basis</v>
      </c>
    </row>
    <row r="244" spans="1:8" x14ac:dyDescent="0.25">
      <c r="A244" s="7" t="s">
        <v>1604</v>
      </c>
      <c r="B244" s="7" t="s">
        <v>0</v>
      </c>
      <c r="C244" t="str">
        <f t="shared" si="3"/>
        <v>Working-Age Population Smoothed Growth Rate</v>
      </c>
      <c r="H244" t="str">
        <f>IF(B244="Equation",VLOOKUP(A244,EQN!$C$3:$D$310,2),IF(B244="Endogenous Variable",VLOOKUP(A244,ENDOG!$B$2:$D$400,2),IF(B244="Exogenous Variable",VLOOKUP(A244,EXOG!$B$2:$D$400,2),"")))</f>
        <v>Working-age Population Smoothed Growth Rate</v>
      </c>
    </row>
    <row r="245" spans="1:8" x14ac:dyDescent="0.25">
      <c r="A245" s="3" t="s">
        <v>86</v>
      </c>
      <c r="B245" s="7" t="s">
        <v>0</v>
      </c>
      <c r="C245" t="str">
        <f t="shared" si="3"/>
        <v>Unemployment - Survey Basis</v>
      </c>
      <c r="D245" s="3" t="str">
        <f>IF(B245="Endogenous Variable",VLOOKUP(A245,ENDOG!$B$2:$D$400,3),IF(B245="Exogenous Variable",VLOOKUP(A245,EXOG!$B$2:$D$400,3),""))</f>
        <v/>
      </c>
      <c r="H245" t="str">
        <f>IF(B245="Equation",VLOOKUP(A245,EQN!$C$3:$D$310,2),IF(B245="Endogenous Variable",VLOOKUP(A245,ENDOG!$B$2:$D$400,2),IF(B245="Exogenous Variable",VLOOKUP(A245,EXOG!$B$2:$D$400,2),"")))</f>
        <v>Unemployment - Survey Basis</v>
      </c>
    </row>
    <row r="246" spans="1:8" x14ac:dyDescent="0.25">
      <c r="A246" s="3" t="s">
        <v>92</v>
      </c>
      <c r="B246" s="7" t="s">
        <v>0</v>
      </c>
      <c r="C246" t="str">
        <f t="shared" si="3"/>
        <v>Unemployment Rate - Locals - Model Basis</v>
      </c>
      <c r="D246" s="3" t="str">
        <f>IF(B246="Endogenous Variable",VLOOKUP(A246,ENDOG!$B$2:$D$400,3),IF(B246="Exogenous Variable",VLOOKUP(A246,EXOG!$B$2:$D$400,3),""))</f>
        <v/>
      </c>
      <c r="H246" t="str">
        <f>IF(B246="Equation",VLOOKUP(A246,EQN!$C$3:$D$310,2),IF(B246="Endogenous Variable",VLOOKUP(A246,ENDOG!$B$2:$D$400,2),IF(B246="Exogenous Variable",VLOOKUP(A246,EXOG!$B$2:$D$400,2),"")))</f>
        <v>Unemployment Rate - locals - Model Basis</v>
      </c>
    </row>
    <row r="247" spans="1:8" x14ac:dyDescent="0.25">
      <c r="A247" s="7" t="s">
        <v>1652</v>
      </c>
      <c r="B247" s="7" t="s">
        <v>0</v>
      </c>
      <c r="C247" t="str">
        <f t="shared" si="3"/>
        <v>Equilibrium Private Consumption</v>
      </c>
      <c r="H247" t="str">
        <f>IF(B247="Equation",VLOOKUP(A247,EQN!$C$3:$D$310,2),IF(B247="Endogenous Variable",VLOOKUP(A247,ENDOG!$B$2:$D$400,2),IF(B247="Exogenous Variable",VLOOKUP(A247,EXOG!$B$2:$D$400,2),"")))</f>
        <v>Equilibrium Private Consumption</v>
      </c>
    </row>
    <row r="248" spans="1:8" x14ac:dyDescent="0.25">
      <c r="A248" s="7" t="s">
        <v>1583</v>
      </c>
      <c r="B248" s="7" t="s">
        <v>0</v>
      </c>
      <c r="C248" t="str">
        <f t="shared" si="3"/>
        <v>Net Private Capital Inflow</v>
      </c>
      <c r="H248" t="str">
        <f>IF(B248="Equation",VLOOKUP(A248,EQN!$C$3:$D$310,2),IF(B248="Endogenous Variable",VLOOKUP(A248,ENDOG!$B$2:$D$400,2),IF(B248="Exogenous Variable",VLOOKUP(A248,EXOG!$B$2:$D$400,2),"")))</f>
        <v>Net Private Capital Inflow</v>
      </c>
    </row>
    <row r="249" spans="1:8" x14ac:dyDescent="0.25">
      <c r="A249" s="7" t="s">
        <v>1589</v>
      </c>
      <c r="B249" s="7" t="s">
        <v>0</v>
      </c>
      <c r="C249" t="str">
        <f t="shared" si="3"/>
        <v>Net Foreign Equity Investment</v>
      </c>
      <c r="H249" t="str">
        <f>IF(B249="Equation",VLOOKUP(A249,EQN!$C$3:$D$310,2),IF(B249="Endogenous Variable",VLOOKUP(A249,ENDOG!$B$2:$D$400,2),IF(B249="Exogenous Variable",VLOOKUP(A249,EXOG!$B$2:$D$400,2),"")))</f>
        <v>Net Foreign Equity Investment</v>
      </c>
    </row>
    <row r="250" spans="1:8" x14ac:dyDescent="0.25">
      <c r="A250" s="7" t="s">
        <v>1592</v>
      </c>
      <c r="B250" s="7" t="s">
        <v>0</v>
      </c>
      <c r="C250" t="str">
        <f t="shared" si="3"/>
        <v>Net Foreign Equity Capital - Beginning Of Period</v>
      </c>
      <c r="H250" t="str">
        <f>IF(B250="Equation",VLOOKUP(A250,EQN!$C$3:$D$310,2),IF(B250="Endogenous Variable",VLOOKUP(A250,ENDOG!$B$2:$D$400,2),IF(B250="Exogenous Variable",VLOOKUP(A250,EXOG!$B$2:$D$400,2),"")))</f>
        <v>Net Foreign Equity Capital - beginning of period</v>
      </c>
    </row>
    <row r="251" spans="1:8" x14ac:dyDescent="0.25">
      <c r="A251" s="7" t="s">
        <v>1586</v>
      </c>
      <c r="B251" s="7" t="s">
        <v>0</v>
      </c>
      <c r="C251" t="str">
        <f t="shared" si="3"/>
        <v>Net Foreign Private Debt</v>
      </c>
      <c r="H251" t="str">
        <f>IF(B251="Equation",VLOOKUP(A251,EQN!$C$3:$D$310,2),IF(B251="Endogenous Variable",VLOOKUP(A251,ENDOG!$B$2:$D$400,2),IF(B251="Exogenous Variable",VLOOKUP(A251,EXOG!$B$2:$D$400,2),"")))</f>
        <v>Net Foreign Private Debt</v>
      </c>
    </row>
    <row r="252" spans="1:8" x14ac:dyDescent="0.25">
      <c r="A252" s="7" t="s">
        <v>1416</v>
      </c>
      <c r="B252" s="7" t="s">
        <v>0</v>
      </c>
      <c r="C252" t="str">
        <f t="shared" si="3"/>
        <v>Domestic Sales Of Composite Commodity C</v>
      </c>
      <c r="H252" t="str">
        <f>IF(B252="Equation",VLOOKUP(A252,EQN!$C$3:$D$310,2),IF(B252="Endogenous Variable",VLOOKUP(A252,ENDOG!$B$2:$D$400,2),IF(B252="Exogenous Variable",VLOOKUP(A252,EXOG!$B$2:$D$400,2),"")))</f>
        <v>Domestic Sales of Composite Commodity C</v>
      </c>
    </row>
    <row r="253" spans="1:8" x14ac:dyDescent="0.25">
      <c r="A253" s="7" t="s">
        <v>1419</v>
      </c>
      <c r="B253" s="7" t="s">
        <v>0</v>
      </c>
      <c r="C253" t="str">
        <f t="shared" si="3"/>
        <v>Domestic Sales Of Composite Commodity E</v>
      </c>
      <c r="H253" t="str">
        <f>IF(B253="Equation",VLOOKUP(A253,EQN!$C$3:$D$310,2),IF(B253="Endogenous Variable",VLOOKUP(A253,ENDOG!$B$2:$D$400,2),IF(B253="Exogenous Variable",VLOOKUP(A253,EXOG!$B$2:$D$400,2),"")))</f>
        <v>Domestic Sales of Composite Commodity E</v>
      </c>
    </row>
    <row r="254" spans="1:8" x14ac:dyDescent="0.25">
      <c r="A254" s="7" t="s">
        <v>1422</v>
      </c>
      <c r="B254" s="7" t="s">
        <v>0</v>
      </c>
      <c r="C254" t="str">
        <f t="shared" si="3"/>
        <v>Domestic Sales Of Composite Commodity I</v>
      </c>
      <c r="H254" t="str">
        <f>IF(B254="Equation",VLOOKUP(A254,EQN!$C$3:$D$310,2),IF(B254="Endogenous Variable",VLOOKUP(A254,ENDOG!$B$2:$D$400,2),IF(B254="Exogenous Variable",VLOOKUP(A254,EXOG!$B$2:$D$400,2),"")))</f>
        <v>Domestic Sales of Composite Commodity I</v>
      </c>
    </row>
    <row r="255" spans="1:8" x14ac:dyDescent="0.25">
      <c r="A255" s="7" t="s">
        <v>1425</v>
      </c>
      <c r="B255" s="7" t="s">
        <v>0</v>
      </c>
      <c r="C255" t="str">
        <f t="shared" si="3"/>
        <v>Domestic Sales Of Composite Commodity L</v>
      </c>
      <c r="H255" t="str">
        <f>IF(B255="Equation",VLOOKUP(A255,EQN!$C$3:$D$310,2),IF(B255="Endogenous Variable",VLOOKUP(A255,ENDOG!$B$2:$D$400,2),IF(B255="Exogenous Variable",VLOOKUP(A255,EXOG!$B$2:$D$400,2),"")))</f>
        <v>Domestic Sales of Composite Commodity L</v>
      </c>
    </row>
    <row r="256" spans="1:8" x14ac:dyDescent="0.25">
      <c r="A256" s="7" t="s">
        <v>1428</v>
      </c>
      <c r="B256" s="7" t="s">
        <v>0</v>
      </c>
      <c r="C256" t="str">
        <f t="shared" si="3"/>
        <v>Domestic Sales Of Composite Commodity R</v>
      </c>
      <c r="H256" t="str">
        <f>IF(B256="Equation",VLOOKUP(A256,EQN!$C$3:$D$310,2),IF(B256="Endogenous Variable",VLOOKUP(A256,ENDOG!$B$2:$D$400,2),IF(B256="Exogenous Variable",VLOOKUP(A256,EXOG!$B$2:$D$400,2),"")))</f>
        <v>Domestic Sales of Composite Commodity R</v>
      </c>
    </row>
    <row r="257" spans="1:8" x14ac:dyDescent="0.25">
      <c r="A257" s="7" t="s">
        <v>1446</v>
      </c>
      <c r="B257" s="7" t="s">
        <v>0</v>
      </c>
      <c r="C257" t="str">
        <f t="shared" si="3"/>
        <v>Intermediate Demand For C</v>
      </c>
      <c r="H257" t="str">
        <f>IF(B257="Equation",VLOOKUP(A257,EQN!$C$3:$D$310,2),IF(B257="Endogenous Variable",VLOOKUP(A257,ENDOG!$B$2:$D$400,2),IF(B257="Exogenous Variable",VLOOKUP(A257,EXOG!$B$2:$D$400,2),"")))</f>
        <v>Intermediate Demand for C</v>
      </c>
    </row>
    <row r="258" spans="1:8" x14ac:dyDescent="0.25">
      <c r="A258" s="7" t="s">
        <v>1449</v>
      </c>
      <c r="B258" s="7" t="s">
        <v>0</v>
      </c>
      <c r="C258" t="str">
        <f t="shared" si="3"/>
        <v>Intermediate Demand For E</v>
      </c>
      <c r="H258" t="str">
        <f>IF(B258="Equation",VLOOKUP(A258,EQN!$C$3:$D$310,2),IF(B258="Endogenous Variable",VLOOKUP(A258,ENDOG!$B$2:$D$400,2),IF(B258="Exogenous Variable",VLOOKUP(A258,EXOG!$B$2:$D$400,2),"")))</f>
        <v>Intermediate Demand for E</v>
      </c>
    </row>
    <row r="259" spans="1:8" x14ac:dyDescent="0.25">
      <c r="A259" s="7" t="s">
        <v>1452</v>
      </c>
      <c r="B259" s="7" t="s">
        <v>0</v>
      </c>
      <c r="C259" t="str">
        <f t="shared" ref="C259:C322" si="4">PROPER(H259)</f>
        <v>Intermediate Demand For I</v>
      </c>
      <c r="H259" t="str">
        <f>IF(B259="Equation",VLOOKUP(A259,EQN!$C$3:$D$310,2),IF(B259="Endogenous Variable",VLOOKUP(A259,ENDOG!$B$2:$D$400,2),IF(B259="Exogenous Variable",VLOOKUP(A259,EXOG!$B$2:$D$400,2),"")))</f>
        <v>Intermediate Demand for I</v>
      </c>
    </row>
    <row r="260" spans="1:8" x14ac:dyDescent="0.25">
      <c r="A260" s="7" t="s">
        <v>1455</v>
      </c>
      <c r="B260" s="7" t="s">
        <v>0</v>
      </c>
      <c r="C260" t="str">
        <f t="shared" si="4"/>
        <v>Intermediate Demand For L</v>
      </c>
      <c r="H260" t="str">
        <f>IF(B260="Equation",VLOOKUP(A260,EQN!$C$3:$D$310,2),IF(B260="Endogenous Variable",VLOOKUP(A260,ENDOG!$B$2:$D$400,2),IF(B260="Exogenous Variable",VLOOKUP(A260,EXOG!$B$2:$D$400,2),"")))</f>
        <v>Intermediate Demand for L</v>
      </c>
    </row>
    <row r="261" spans="1:8" x14ac:dyDescent="0.25">
      <c r="A261" s="7" t="s">
        <v>1845</v>
      </c>
      <c r="B261" s="7" t="s">
        <v>0</v>
      </c>
      <c r="C261" t="str">
        <f t="shared" si="4"/>
        <v>Shadow Price Of Primary Factors For C</v>
      </c>
      <c r="H261" t="str">
        <f>IF(B261="Equation",VLOOKUP(A261,EQN!$C$3:$D$310,2),IF(B261="Endogenous Variable",VLOOKUP(A261,ENDOG!$B$2:$D$400,2),IF(B261="Exogenous Variable",VLOOKUP(A261,EXOG!$B$2:$D$400,2),"")))</f>
        <v>Shadow Price of Primary Factors for C</v>
      </c>
    </row>
    <row r="262" spans="1:8" x14ac:dyDescent="0.25">
      <c r="A262" s="7" t="s">
        <v>1885</v>
      </c>
      <c r="B262" s="7" t="s">
        <v>0</v>
      </c>
      <c r="C262" t="str">
        <f t="shared" si="4"/>
        <v xml:space="preserve">Shadow Price Of Primary Factors For E </v>
      </c>
      <c r="H262" t="str">
        <f>IF(B262="Equation",VLOOKUP(A262,EQN!$C$3:$D$310,2),IF(B262="Endogenous Variable",VLOOKUP(A262,ENDOG!$B$2:$D$400,2),IF(B262="Exogenous Variable",VLOOKUP(A262,EXOG!$B$2:$D$400,2),"")))</f>
        <v xml:space="preserve">Shadow Price of Primary Factors for E </v>
      </c>
    </row>
    <row r="263" spans="1:8" x14ac:dyDescent="0.25">
      <c r="A263" s="7" t="s">
        <v>1904</v>
      </c>
      <c r="B263" s="7" t="s">
        <v>0</v>
      </c>
      <c r="C263" t="str">
        <f t="shared" si="4"/>
        <v>Shadow Price Of Primary Factors For I</v>
      </c>
      <c r="H263" t="str">
        <f>IF(B263="Equation",VLOOKUP(A263,EQN!$C$3:$D$310,2),IF(B263="Endogenous Variable",VLOOKUP(A263,ENDOG!$B$2:$D$400,2),IF(B263="Exogenous Variable",VLOOKUP(A263,EXOG!$B$2:$D$400,2),"")))</f>
        <v>Shadow Price of Primary Factors for I</v>
      </c>
    </row>
    <row r="264" spans="1:8" x14ac:dyDescent="0.25">
      <c r="A264" s="7" t="s">
        <v>1941</v>
      </c>
      <c r="B264" s="7" t="s">
        <v>0</v>
      </c>
      <c r="C264" t="str">
        <f t="shared" si="4"/>
        <v>Shadow Price Of Primary Factors For L</v>
      </c>
      <c r="H264" t="str">
        <f>IF(B264="Equation",VLOOKUP(A264,EQN!$C$3:$D$310,2),IF(B264="Endogenous Variable",VLOOKUP(A264,ENDOG!$B$2:$D$400,2),IF(B264="Exogenous Variable",VLOOKUP(A264,EXOG!$B$2:$D$400,2),"")))</f>
        <v>Shadow Price of Primary Factors for L</v>
      </c>
    </row>
    <row r="265" spans="1:8" x14ac:dyDescent="0.25">
      <c r="A265" s="7" t="s">
        <v>1978</v>
      </c>
      <c r="B265" s="7" t="s">
        <v>0</v>
      </c>
      <c r="C265" t="str">
        <f t="shared" si="4"/>
        <v>Shadow Price Of Primary Factors For R</v>
      </c>
      <c r="H265" t="str">
        <f>IF(B265="Equation",VLOOKUP(A265,EQN!$C$3:$D$310,2),IF(B265="Endogenous Variable",VLOOKUP(A265,ENDOG!$B$2:$D$400,2),IF(B265="Exogenous Variable",VLOOKUP(A265,EXOG!$B$2:$D$400,2),"")))</f>
        <v>Shadow Price of Primary Factors for R</v>
      </c>
    </row>
    <row r="266" spans="1:8" x14ac:dyDescent="0.25">
      <c r="A266" s="7" t="s">
        <v>1944</v>
      </c>
      <c r="B266" s="7" t="s">
        <v>0</v>
      </c>
      <c r="C266" t="str">
        <f t="shared" si="4"/>
        <v>1I4L Shadow Price Of Production Of L</v>
      </c>
      <c r="H266" t="str">
        <f>IF(B266="Equation",VLOOKUP(A266,EQN!$C$3:$D$310,2),IF(B266="Endogenous Variable",VLOOKUP(A266,ENDOG!$B$2:$D$400,2),IF(B266="Exogenous Variable",VLOOKUP(A266,EXOG!$B$2:$D$400,2),"")))</f>
        <v>1I4L Shadow Price of Production of L</v>
      </c>
    </row>
    <row r="267" spans="1:8" x14ac:dyDescent="0.25">
      <c r="A267" s="7" t="s">
        <v>1851</v>
      </c>
      <c r="B267" s="7" t="s">
        <v>0</v>
      </c>
      <c r="C267" t="str">
        <f t="shared" si="4"/>
        <v>Shadow Price Of Total Supply Of C</v>
      </c>
      <c r="H267" t="str">
        <f>IF(B267="Equation",VLOOKUP(A267,EQN!$C$3:$D$310,2),IF(B267="Endogenous Variable",VLOOKUP(A267,ENDOG!$B$2:$D$400,2),IF(B267="Exogenous Variable",VLOOKUP(A267,EXOG!$B$2:$D$400,2),"")))</f>
        <v>Shadow Price of Total Supply of C</v>
      </c>
    </row>
    <row r="268" spans="1:8" x14ac:dyDescent="0.25">
      <c r="A268" s="7" t="s">
        <v>1910</v>
      </c>
      <c r="B268" s="7" t="s">
        <v>0</v>
      </c>
      <c r="C268" t="str">
        <f t="shared" si="4"/>
        <v>Shadow Price Of Total Supply Of I</v>
      </c>
      <c r="H268" t="str">
        <f>IF(B268="Equation",VLOOKUP(A268,EQN!$C$3:$D$310,2),IF(B268="Endogenous Variable",VLOOKUP(A268,ENDOG!$B$2:$D$400,2),IF(B268="Exogenous Variable",VLOOKUP(A268,EXOG!$B$2:$D$400,2),"")))</f>
        <v>Shadow Price of Total Supply of I</v>
      </c>
    </row>
    <row r="269" spans="1:8" x14ac:dyDescent="0.25">
      <c r="A269" s="7" t="s">
        <v>1947</v>
      </c>
      <c r="B269" s="7" t="s">
        <v>0</v>
      </c>
      <c r="C269" t="str">
        <f t="shared" si="4"/>
        <v xml:space="preserve">Shadow Price Of Total Supply Of L </v>
      </c>
      <c r="H269" t="str">
        <f>IF(B269="Equation",VLOOKUP(A269,EQN!$C$3:$D$310,2),IF(B269="Endogenous Variable",VLOOKUP(A269,ENDOG!$B$2:$D$400,2),IF(B269="Exogenous Variable",VLOOKUP(A269,EXOG!$B$2:$D$400,2),"")))</f>
        <v xml:space="preserve">Shadow Price of Total Supply of L </v>
      </c>
    </row>
    <row r="270" spans="1:8" x14ac:dyDescent="0.25">
      <c r="A270" s="7" t="s">
        <v>1854</v>
      </c>
      <c r="B270" s="7" t="s">
        <v>0</v>
      </c>
      <c r="C270" t="str">
        <f t="shared" si="4"/>
        <v>Shadow Price Of Domestic Sales Of C</v>
      </c>
      <c r="H270" t="str">
        <f>IF(B270="Equation",VLOOKUP(A270,EQN!$C$3:$D$310,2),IF(B270="Endogenous Variable",VLOOKUP(A270,ENDOG!$B$2:$D$400,2),IF(B270="Exogenous Variable",VLOOKUP(A270,EXOG!$B$2:$D$400,2),"")))</f>
        <v>Shadow Price of Domestic Sales of C</v>
      </c>
    </row>
    <row r="271" spans="1:8" x14ac:dyDescent="0.25">
      <c r="A271" s="7" t="s">
        <v>1913</v>
      </c>
      <c r="B271" s="7" t="s">
        <v>0</v>
      </c>
      <c r="C271" t="str">
        <f t="shared" si="4"/>
        <v>Shadow Price Of Domestic Sales Of I</v>
      </c>
      <c r="H271" t="str">
        <f>IF(B271="Equation",VLOOKUP(A271,EQN!$C$3:$D$310,2),IF(B271="Endogenous Variable",VLOOKUP(A271,ENDOG!$B$2:$D$400,2),IF(B271="Exogenous Variable",VLOOKUP(A271,EXOG!$B$2:$D$400,2),"")))</f>
        <v>Shadow Price of Domestic Sales of I</v>
      </c>
    </row>
    <row r="272" spans="1:8" x14ac:dyDescent="0.25">
      <c r="A272" s="7" t="s">
        <v>1950</v>
      </c>
      <c r="B272" s="7" t="s">
        <v>0</v>
      </c>
      <c r="C272" t="str">
        <f t="shared" si="4"/>
        <v>Shadow Price Of Domestic Sales Of L</v>
      </c>
      <c r="H272" t="str">
        <f>IF(B272="Equation",VLOOKUP(A272,EQN!$C$3:$D$310,2),IF(B272="Endogenous Variable",VLOOKUP(A272,ENDOG!$B$2:$D$400,2),IF(B272="Exogenous Variable",VLOOKUP(A272,EXOG!$B$2:$D$400,2),"")))</f>
        <v>Shadow Price of Domestic Sales of L</v>
      </c>
    </row>
    <row r="273" spans="1:8" x14ac:dyDescent="0.25">
      <c r="A273" s="7" t="s">
        <v>1857</v>
      </c>
      <c r="B273" s="7" t="s">
        <v>0</v>
      </c>
      <c r="C273" t="str">
        <f t="shared" si="4"/>
        <v>Short-Run Equilibrium Exports Of C</v>
      </c>
      <c r="H273" t="str">
        <f>IF(B273="Equation",VLOOKUP(A273,EQN!$C$3:$D$310,2),IF(B273="Endogenous Variable",VLOOKUP(A273,ENDOG!$B$2:$D$400,2),IF(B273="Exogenous Variable",VLOOKUP(A273,EXOG!$B$2:$D$400,2),"")))</f>
        <v>Short-run Equilibrium Exports of C</v>
      </c>
    </row>
    <row r="274" spans="1:8" x14ac:dyDescent="0.25">
      <c r="A274" s="7" t="s">
        <v>1916</v>
      </c>
      <c r="B274" s="7" t="s">
        <v>0</v>
      </c>
      <c r="C274" t="str">
        <f t="shared" si="4"/>
        <v>Short-Run Equilibrium Exports Of I</v>
      </c>
      <c r="H274" t="str">
        <f>IF(B274="Equation",VLOOKUP(A274,EQN!$C$3:$D$310,2),IF(B274="Endogenous Variable",VLOOKUP(A274,ENDOG!$B$2:$D$400,2),IF(B274="Exogenous Variable",VLOOKUP(A274,EXOG!$B$2:$D$400,2),"")))</f>
        <v>Short-run Equilibrium Exports of I</v>
      </c>
    </row>
    <row r="275" spans="1:8" x14ac:dyDescent="0.25">
      <c r="A275" s="7" t="s">
        <v>1953</v>
      </c>
      <c r="B275" s="7" t="s">
        <v>0</v>
      </c>
      <c r="C275" t="str">
        <f t="shared" si="4"/>
        <v xml:space="preserve">Short-Run Equilibrium Exports Of L </v>
      </c>
      <c r="H275" t="str">
        <f>IF(B275="Equation",VLOOKUP(A275,EQN!$C$3:$D$310,2),IF(B275="Endogenous Variable",VLOOKUP(A275,ENDOG!$B$2:$D$400,2),IF(B275="Exogenous Variable",VLOOKUP(A275,EXOG!$B$2:$D$400,2),"")))</f>
        <v xml:space="preserve">Short-run Equilibrium Exports of L </v>
      </c>
    </row>
    <row r="276" spans="1:8" x14ac:dyDescent="0.25">
      <c r="A276" s="7" t="s">
        <v>1860</v>
      </c>
      <c r="B276" s="7" t="s">
        <v>0</v>
      </c>
      <c r="C276" t="str">
        <f t="shared" si="4"/>
        <v>Short-Run Equilibrium Total Supply Of C</v>
      </c>
      <c r="H276" t="str">
        <f>IF(B276="Equation",VLOOKUP(A276,EQN!$C$3:$D$310,2),IF(B276="Endogenous Variable",VLOOKUP(A276,ENDOG!$B$2:$D$400,2),IF(B276="Exogenous Variable",VLOOKUP(A276,EXOG!$B$2:$D$400,2),"")))</f>
        <v>Short-run Equilibrium Total Supply of C</v>
      </c>
    </row>
    <row r="277" spans="1:8" x14ac:dyDescent="0.25">
      <c r="A277" s="7" t="s">
        <v>1919</v>
      </c>
      <c r="B277" s="7" t="s">
        <v>0</v>
      </c>
      <c r="C277" t="str">
        <f t="shared" si="4"/>
        <v xml:space="preserve">Short-Run Equilibrium Total Supply Of I </v>
      </c>
      <c r="H277" t="str">
        <f>IF(B277="Equation",VLOOKUP(A277,EQN!$C$3:$D$310,2),IF(B277="Endogenous Variable",VLOOKUP(A277,ENDOG!$B$2:$D$400,2),IF(B277="Exogenous Variable",VLOOKUP(A277,EXOG!$B$2:$D$400,2),"")))</f>
        <v xml:space="preserve">Short-run Equilibrium Total Supply of I </v>
      </c>
    </row>
    <row r="278" spans="1:8" x14ac:dyDescent="0.25">
      <c r="A278" s="7" t="s">
        <v>1956</v>
      </c>
      <c r="B278" s="7" t="s">
        <v>0</v>
      </c>
      <c r="C278" t="str">
        <f t="shared" si="4"/>
        <v>Short-Run Equilibrium Total Supply Of L</v>
      </c>
      <c r="H278" t="str">
        <f>IF(B278="Equation",VLOOKUP(A278,EQN!$C$3:$D$310,2),IF(B278="Endogenous Variable",VLOOKUP(A278,ENDOG!$B$2:$D$400,2),IF(B278="Exogenous Variable",VLOOKUP(A278,EXOG!$B$2:$D$400,2),"")))</f>
        <v>Short-run Equilibrium Total Supply of L</v>
      </c>
    </row>
    <row r="279" spans="1:8" x14ac:dyDescent="0.25">
      <c r="A279" s="7" t="s">
        <v>1863</v>
      </c>
      <c r="B279" s="7" t="s">
        <v>0</v>
      </c>
      <c r="C279" t="str">
        <f t="shared" si="4"/>
        <v>Short-Run Equilibrium Imports Of C</v>
      </c>
      <c r="H279" t="str">
        <f>IF(B279="Equation",VLOOKUP(A279,EQN!$C$3:$D$310,2),IF(B279="Endogenous Variable",VLOOKUP(A279,ENDOG!$B$2:$D$400,2),IF(B279="Exogenous Variable",VLOOKUP(A279,EXOG!$B$2:$D$400,2),"")))</f>
        <v>Short-run Equilibrium Imports of C</v>
      </c>
    </row>
    <row r="280" spans="1:8" x14ac:dyDescent="0.25">
      <c r="A280" s="7" t="s">
        <v>1922</v>
      </c>
      <c r="B280" s="7" t="s">
        <v>0</v>
      </c>
      <c r="C280" t="str">
        <f t="shared" si="4"/>
        <v xml:space="preserve">Short-Run Equilibrium Imports Of I </v>
      </c>
      <c r="H280" t="str">
        <f>IF(B280="Equation",VLOOKUP(A280,EQN!$C$3:$D$310,2),IF(B280="Endogenous Variable",VLOOKUP(A280,ENDOG!$B$2:$D$400,2),IF(B280="Exogenous Variable",VLOOKUP(A280,EXOG!$B$2:$D$400,2),"")))</f>
        <v xml:space="preserve">Short-run Equilibrium Imports of I </v>
      </c>
    </row>
    <row r="281" spans="1:8" x14ac:dyDescent="0.25">
      <c r="A281" s="7" t="s">
        <v>1959</v>
      </c>
      <c r="B281" s="7" t="s">
        <v>0</v>
      </c>
      <c r="C281" t="str">
        <f t="shared" si="4"/>
        <v>Short-Run Equilibrium Imports Of L</v>
      </c>
      <c r="H281" t="str">
        <f>IF(B281="Equation",VLOOKUP(A281,EQN!$C$3:$D$310,2),IF(B281="Endogenous Variable",VLOOKUP(A281,ENDOG!$B$2:$D$400,2),IF(B281="Exogenous Variable",VLOOKUP(A281,EXOG!$B$2:$D$400,2),"")))</f>
        <v>Short-run Equilibrium Imports of L</v>
      </c>
    </row>
    <row r="282" spans="1:8" x14ac:dyDescent="0.25">
      <c r="A282" s="7" t="s">
        <v>1866</v>
      </c>
      <c r="B282" s="7" t="s">
        <v>0</v>
      </c>
      <c r="C282" t="str">
        <f t="shared" si="4"/>
        <v>Short-Run Equilibrium Production Of C</v>
      </c>
      <c r="H282" t="str">
        <f>IF(B282="Equation",VLOOKUP(A282,EQN!$C$3:$D$310,2),IF(B282="Endogenous Variable",VLOOKUP(A282,ENDOG!$B$2:$D$400,2),IF(B282="Exogenous Variable",VLOOKUP(A282,EXOG!$B$2:$D$400,2),"")))</f>
        <v>Short-run Equilibrium Production of C</v>
      </c>
    </row>
    <row r="283" spans="1:8" x14ac:dyDescent="0.25">
      <c r="A283" s="7" t="s">
        <v>1925</v>
      </c>
      <c r="B283" s="7" t="s">
        <v>0</v>
      </c>
      <c r="C283" t="str">
        <f t="shared" si="4"/>
        <v>Short-Run Equilibrium Production Of I</v>
      </c>
      <c r="H283" t="str">
        <f>IF(B283="Equation",VLOOKUP(A283,EQN!$C$3:$D$310,2),IF(B283="Endogenous Variable",VLOOKUP(A283,ENDOG!$B$2:$D$400,2),IF(B283="Exogenous Variable",VLOOKUP(A283,EXOG!$B$2:$D$400,2),"")))</f>
        <v>Short-run Equilibrium Production of I</v>
      </c>
    </row>
    <row r="284" spans="1:8" x14ac:dyDescent="0.25">
      <c r="A284" s="7" t="s">
        <v>1962</v>
      </c>
      <c r="B284" s="7" t="s">
        <v>0</v>
      </c>
      <c r="C284" t="str">
        <f t="shared" si="4"/>
        <v>Short-Run Equilibrium Production Of L</v>
      </c>
      <c r="H284" t="str">
        <f>IF(B284="Equation",VLOOKUP(A284,EQN!$C$3:$D$310,2),IF(B284="Endogenous Variable",VLOOKUP(A284,ENDOG!$B$2:$D$400,2),IF(B284="Exogenous Variable",VLOOKUP(A284,EXOG!$B$2:$D$400,2),"")))</f>
        <v>Short-run Equilibrium Production of L</v>
      </c>
    </row>
    <row r="285" spans="1:8" x14ac:dyDescent="0.25">
      <c r="A285" s="7" t="s">
        <v>1869</v>
      </c>
      <c r="B285" s="7" t="s">
        <v>0</v>
      </c>
      <c r="C285" t="str">
        <f t="shared" si="4"/>
        <v>Short-Run Equilibrium Primary Factors For C</v>
      </c>
      <c r="H285" t="str">
        <f>IF(B285="Equation",VLOOKUP(A285,EQN!$C$3:$D$310,2),IF(B285="Endogenous Variable",VLOOKUP(A285,ENDOG!$B$2:$D$400,2),IF(B285="Exogenous Variable",VLOOKUP(A285,EXOG!$B$2:$D$400,2),"")))</f>
        <v>Short-run Equilibrium Primary Factors for C</v>
      </c>
    </row>
    <row r="286" spans="1:8" x14ac:dyDescent="0.25">
      <c r="A286" s="7" t="s">
        <v>1891</v>
      </c>
      <c r="B286" s="7" t="s">
        <v>0</v>
      </c>
      <c r="C286" t="str">
        <f t="shared" si="4"/>
        <v>Short-Run Equilibrium Primary Factors For E</v>
      </c>
      <c r="H286" t="str">
        <f>IF(B286="Equation",VLOOKUP(A286,EQN!$C$3:$D$310,2),IF(B286="Endogenous Variable",VLOOKUP(A286,ENDOG!$B$2:$D$400,2),IF(B286="Exogenous Variable",VLOOKUP(A286,EXOG!$B$2:$D$400,2),"")))</f>
        <v>Short-run Equilibrium Primary Factors for E</v>
      </c>
    </row>
    <row r="287" spans="1:8" x14ac:dyDescent="0.25">
      <c r="A287" s="7" t="s">
        <v>1928</v>
      </c>
      <c r="B287" s="7" t="s">
        <v>0</v>
      </c>
      <c r="C287" t="str">
        <f t="shared" si="4"/>
        <v>Short-Run Equilibrium Primary Factors For I</v>
      </c>
      <c r="H287" t="str">
        <f>IF(B287="Equation",VLOOKUP(A287,EQN!$C$3:$D$310,2),IF(B287="Endogenous Variable",VLOOKUP(A287,ENDOG!$B$2:$D$400,2),IF(B287="Exogenous Variable",VLOOKUP(A287,EXOG!$B$2:$D$400,2),"")))</f>
        <v>Short-run Equilibrium Primary Factors for I</v>
      </c>
    </row>
    <row r="288" spans="1:8" x14ac:dyDescent="0.25">
      <c r="A288" s="7" t="s">
        <v>1965</v>
      </c>
      <c r="B288" s="7" t="s">
        <v>0</v>
      </c>
      <c r="C288" t="str">
        <f t="shared" si="4"/>
        <v xml:space="preserve">Short-Run Equilibrium Primary Factors For L </v>
      </c>
      <c r="H288" t="str">
        <f>IF(B288="Equation",VLOOKUP(A288,EQN!$C$3:$D$310,2),IF(B288="Endogenous Variable",VLOOKUP(A288,ENDOG!$B$2:$D$400,2),IF(B288="Exogenous Variable",VLOOKUP(A288,EXOG!$B$2:$D$400,2),"")))</f>
        <v xml:space="preserve">Short-run Equilibrium Primary Factors for L </v>
      </c>
    </row>
    <row r="289" spans="1:8" x14ac:dyDescent="0.25">
      <c r="A289" s="7" t="s">
        <v>1981</v>
      </c>
      <c r="B289" s="7" t="s">
        <v>0</v>
      </c>
      <c r="C289" t="str">
        <f t="shared" si="4"/>
        <v>Short-Run Equilibrium Production Of R</v>
      </c>
      <c r="H289" t="str">
        <f>IF(B289="Equation",VLOOKUP(A289,EQN!$C$3:$D$310,2),IF(B289="Endogenous Variable",VLOOKUP(A289,ENDOG!$B$2:$D$400,2),IF(B289="Exogenous Variable",VLOOKUP(A289,EXOG!$B$2:$D$400,2),"")))</f>
        <v>Short-run Equilibrium Production of R</v>
      </c>
    </row>
    <row r="290" spans="1:8" x14ac:dyDescent="0.25">
      <c r="A290" s="7" t="s">
        <v>1873</v>
      </c>
      <c r="B290" s="7" t="s">
        <v>0</v>
      </c>
      <c r="C290" t="str">
        <f t="shared" si="4"/>
        <v>Short-Run Equilibrium Employment For C</v>
      </c>
      <c r="H290" t="str">
        <f>IF(B290="Equation",VLOOKUP(A290,EQN!$C$3:$D$310,2),IF(B290="Endogenous Variable",VLOOKUP(A290,ENDOG!$B$2:$D$400,2),IF(B290="Exogenous Variable",VLOOKUP(A290,EXOG!$B$2:$D$400,2),"")))</f>
        <v>Short-run Equilibrium Employment for C</v>
      </c>
    </row>
    <row r="291" spans="1:8" x14ac:dyDescent="0.25">
      <c r="A291" s="7" t="s">
        <v>1876</v>
      </c>
      <c r="B291" s="7" t="s">
        <v>0</v>
      </c>
      <c r="C291" t="str">
        <f t="shared" si="4"/>
        <v>Short-Run Equilibrium Local Employment For L</v>
      </c>
      <c r="H291" t="str">
        <f>IF(B291="Equation",VLOOKUP(A291,EQN!$C$3:$D$310,2),IF(B291="Endogenous Variable",VLOOKUP(A291,ENDOG!$B$2:$D$400,2),IF(B291="Exogenous Variable",VLOOKUP(A291,EXOG!$B$2:$D$400,2),"")))</f>
        <v>Short-run Equilibrium LOCAL Employment for L</v>
      </c>
    </row>
    <row r="292" spans="1:8" x14ac:dyDescent="0.25">
      <c r="A292" s="7" t="s">
        <v>1876</v>
      </c>
      <c r="B292" s="7" t="s">
        <v>0</v>
      </c>
      <c r="C292" t="str">
        <f t="shared" si="4"/>
        <v>Short-Run Equilibrium Local Employment For L</v>
      </c>
      <c r="H292" t="str">
        <f>IF(B292="Equation",VLOOKUP(A292,EQN!$C$3:$D$310,2),IF(B292="Endogenous Variable",VLOOKUP(A292,ENDOG!$B$2:$D$400,2),IF(B292="Exogenous Variable",VLOOKUP(A292,EXOG!$B$2:$D$400,2),"")))</f>
        <v>Short-run Equilibrium LOCAL Employment for L</v>
      </c>
    </row>
    <row r="293" spans="1:8" x14ac:dyDescent="0.25">
      <c r="A293" s="7" t="s">
        <v>1876</v>
      </c>
      <c r="B293" s="7" t="s">
        <v>0</v>
      </c>
      <c r="C293" t="str">
        <f t="shared" si="4"/>
        <v>Short-Run Equilibrium Local Employment For L</v>
      </c>
      <c r="H293" t="str">
        <f>IF(B293="Equation",VLOOKUP(A293,EQN!$C$3:$D$310,2),IF(B293="Endogenous Variable",VLOOKUP(A293,ENDOG!$B$2:$D$400,2),IF(B293="Exogenous Variable",VLOOKUP(A293,EXOG!$B$2:$D$400,2),"")))</f>
        <v>Short-run Equilibrium LOCAL Employment for L</v>
      </c>
    </row>
    <row r="294" spans="1:8" x14ac:dyDescent="0.25">
      <c r="A294" s="7" t="s">
        <v>1876</v>
      </c>
      <c r="B294" s="7" t="s">
        <v>0</v>
      </c>
      <c r="C294" t="str">
        <f t="shared" si="4"/>
        <v>Short-Run Equilibrium Local Employment For L</v>
      </c>
      <c r="H294" t="str">
        <f>IF(B294="Equation",VLOOKUP(A294,EQN!$C$3:$D$310,2),IF(B294="Endogenous Variable",VLOOKUP(A294,ENDOG!$B$2:$D$400,2),IF(B294="Exogenous Variable",VLOOKUP(A294,EXOG!$B$2:$D$400,2),"")))</f>
        <v>Short-run Equilibrium LOCAL Employment for L</v>
      </c>
    </row>
    <row r="295" spans="1:8" x14ac:dyDescent="0.25">
      <c r="A295" s="7" t="s">
        <v>1879</v>
      </c>
      <c r="B295" s="7" t="s">
        <v>0</v>
      </c>
      <c r="C295" t="str">
        <f t="shared" si="4"/>
        <v xml:space="preserve">Short-Run Equilibrium Foreign Employment For L </v>
      </c>
      <c r="H295" t="str">
        <f>IF(B295="Equation",VLOOKUP(A295,EQN!$C$3:$D$310,2),IF(B295="Endogenous Variable",VLOOKUP(A295,ENDOG!$B$2:$D$400,2),IF(B295="Exogenous Variable",VLOOKUP(A295,EXOG!$B$2:$D$400,2),"")))</f>
        <v xml:space="preserve">Short-run Equilibrium FOREIGN Employment for L </v>
      </c>
    </row>
    <row r="296" spans="1:8" x14ac:dyDescent="0.25">
      <c r="A296" s="7" t="s">
        <v>1879</v>
      </c>
      <c r="B296" s="7" t="s">
        <v>0</v>
      </c>
      <c r="C296" t="str">
        <f t="shared" si="4"/>
        <v xml:space="preserve">Short-Run Equilibrium Foreign Employment For L </v>
      </c>
      <c r="H296" t="str">
        <f>IF(B296="Equation",VLOOKUP(A296,EQN!$C$3:$D$310,2),IF(B296="Endogenous Variable",VLOOKUP(A296,ENDOG!$B$2:$D$400,2),IF(B296="Exogenous Variable",VLOOKUP(A296,EXOG!$B$2:$D$400,2),"")))</f>
        <v xml:space="preserve">Short-run Equilibrium FOREIGN Employment for L </v>
      </c>
    </row>
    <row r="297" spans="1:8" x14ac:dyDescent="0.25">
      <c r="A297" s="7" t="s">
        <v>1879</v>
      </c>
      <c r="B297" s="7" t="s">
        <v>0</v>
      </c>
      <c r="C297" t="str">
        <f t="shared" si="4"/>
        <v xml:space="preserve">Short-Run Equilibrium Foreign Employment For L </v>
      </c>
      <c r="H297" t="str">
        <f>IF(B297="Equation",VLOOKUP(A297,EQN!$C$3:$D$310,2),IF(B297="Endogenous Variable",VLOOKUP(A297,ENDOG!$B$2:$D$400,2),IF(B297="Exogenous Variable",VLOOKUP(A297,EXOG!$B$2:$D$400,2),"")))</f>
        <v xml:space="preserve">Short-run Equilibrium FOREIGN Employment for L </v>
      </c>
    </row>
    <row r="298" spans="1:8" x14ac:dyDescent="0.25">
      <c r="A298" s="7" t="s">
        <v>1879</v>
      </c>
      <c r="B298" s="7" t="s">
        <v>0</v>
      </c>
      <c r="C298" t="str">
        <f t="shared" si="4"/>
        <v xml:space="preserve">Short-Run Equilibrium Foreign Employment For L </v>
      </c>
      <c r="H298" t="str">
        <f>IF(B298="Equation",VLOOKUP(A298,EQN!$C$3:$D$310,2),IF(B298="Endogenous Variable",VLOOKUP(A298,ENDOG!$B$2:$D$400,2),IF(B298="Exogenous Variable",VLOOKUP(A298,EXOG!$B$2:$D$400,2),"")))</f>
        <v xml:space="preserve">Short-run Equilibrium FOREIGN Employment for L </v>
      </c>
    </row>
    <row r="299" spans="1:8" x14ac:dyDescent="0.25">
      <c r="A299" s="7" t="s">
        <v>1882</v>
      </c>
      <c r="B299" s="7" t="s">
        <v>0</v>
      </c>
      <c r="C299" t="str">
        <f t="shared" si="4"/>
        <v>Ces Weighted Wage For L</v>
      </c>
      <c r="H299" t="str">
        <f>IF(B299="Equation",VLOOKUP(A299,EQN!$C$3:$D$310,2),IF(B299="Endogenous Variable",VLOOKUP(A299,ENDOG!$B$2:$D$400,2),IF(B299="Exogenous Variable",VLOOKUP(A299,EXOG!$B$2:$D$400,2),"")))</f>
        <v>CES weighted wage for L</v>
      </c>
    </row>
    <row r="300" spans="1:8" x14ac:dyDescent="0.25">
      <c r="A300" s="7" t="s">
        <v>1882</v>
      </c>
      <c r="B300" s="7" t="s">
        <v>0</v>
      </c>
      <c r="C300" t="str">
        <f t="shared" si="4"/>
        <v>Ces Weighted Wage For L</v>
      </c>
      <c r="H300" t="str">
        <f>IF(B300="Equation",VLOOKUP(A300,EQN!$C$3:$D$310,2),IF(B300="Endogenous Variable",VLOOKUP(A300,ENDOG!$B$2:$D$400,2),IF(B300="Exogenous Variable",VLOOKUP(A300,EXOG!$B$2:$D$400,2),"")))</f>
        <v>CES weighted wage for L</v>
      </c>
    </row>
    <row r="301" spans="1:8" x14ac:dyDescent="0.25">
      <c r="A301" s="7" t="s">
        <v>1882</v>
      </c>
      <c r="B301" s="7" t="s">
        <v>0</v>
      </c>
      <c r="C301" t="str">
        <f t="shared" si="4"/>
        <v>Ces Weighted Wage For L</v>
      </c>
      <c r="H301" t="str">
        <f>IF(B301="Equation",VLOOKUP(A301,EQN!$C$3:$D$310,2),IF(B301="Endogenous Variable",VLOOKUP(A301,ENDOG!$B$2:$D$400,2),IF(B301="Exogenous Variable",VLOOKUP(A301,EXOG!$B$2:$D$400,2),"")))</f>
        <v>CES weighted wage for L</v>
      </c>
    </row>
    <row r="302" spans="1:8" x14ac:dyDescent="0.25">
      <c r="A302" s="7" t="s">
        <v>1882</v>
      </c>
      <c r="B302" s="7" t="s">
        <v>0</v>
      </c>
      <c r="C302" t="str">
        <f t="shared" si="4"/>
        <v>Ces Weighted Wage For L</v>
      </c>
      <c r="H302" t="str">
        <f>IF(B302="Equation",VLOOKUP(A302,EQN!$C$3:$D$310,2),IF(B302="Endogenous Variable",VLOOKUP(A302,ENDOG!$B$2:$D$400,2),IF(B302="Exogenous Variable",VLOOKUP(A302,EXOG!$B$2:$D$400,2),"")))</f>
        <v>CES weighted wage for L</v>
      </c>
    </row>
    <row r="303" spans="1:8" x14ac:dyDescent="0.25">
      <c r="A303" s="7" t="s">
        <v>1895</v>
      </c>
      <c r="B303" s="7" t="s">
        <v>0</v>
      </c>
      <c r="C303" t="str">
        <f t="shared" si="4"/>
        <v>Short-Run Equilibrium Employment For E</v>
      </c>
      <c r="H303" t="str">
        <f>IF(B303="Equation",VLOOKUP(A303,EQN!$C$3:$D$310,2),IF(B303="Endogenous Variable",VLOOKUP(A303,ENDOG!$B$2:$D$400,2),IF(B303="Exogenous Variable",VLOOKUP(A303,EXOG!$B$2:$D$400,2),"")))</f>
        <v>Short-run Equilibrium Employment for E</v>
      </c>
    </row>
    <row r="304" spans="1:8" x14ac:dyDescent="0.25">
      <c r="A304" s="7" t="s">
        <v>1932</v>
      </c>
      <c r="B304" s="7" t="s">
        <v>0</v>
      </c>
      <c r="C304" t="str">
        <f t="shared" si="4"/>
        <v>Short-Run Equilibrium Employment For I</v>
      </c>
      <c r="H304" t="str">
        <f>IF(B304="Equation",VLOOKUP(A304,EQN!$C$3:$D$310,2),IF(B304="Endogenous Variable",VLOOKUP(A304,ENDOG!$B$2:$D$400,2),IF(B304="Exogenous Variable",VLOOKUP(A304,EXOG!$B$2:$D$400,2),"")))</f>
        <v>Short-run Equilibrium Employment for I</v>
      </c>
    </row>
    <row r="305" spans="1:8" x14ac:dyDescent="0.25">
      <c r="A305" s="7" t="s">
        <v>1969</v>
      </c>
      <c r="B305" s="7" t="s">
        <v>0</v>
      </c>
      <c r="C305" t="str">
        <f t="shared" si="4"/>
        <v>Short-Run Equilibrium Employment For L</v>
      </c>
      <c r="H305" t="str">
        <f>IF(B305="Equation",VLOOKUP(A305,EQN!$C$3:$D$310,2),IF(B305="Endogenous Variable",VLOOKUP(A305,ENDOG!$B$2:$D$400,2),IF(B305="Exogenous Variable",VLOOKUP(A305,EXOG!$B$2:$D$400,2),"")))</f>
        <v>Short-run Equilibrium Employment for L</v>
      </c>
    </row>
    <row r="306" spans="1:8" x14ac:dyDescent="0.25">
      <c r="A306" s="7" t="s">
        <v>1984</v>
      </c>
      <c r="B306" s="7" t="s">
        <v>0</v>
      </c>
      <c r="C306" t="str">
        <f t="shared" si="4"/>
        <v>Short-Run Equilibrium Primary Factors For R</v>
      </c>
      <c r="H306" t="str">
        <f>IF(B306="Equation",VLOOKUP(A306,EQN!$C$3:$D$310,2),IF(B306="Endogenous Variable",VLOOKUP(A306,ENDOG!$B$2:$D$400,2),IF(B306="Exogenous Variable",VLOOKUP(A306,EXOG!$B$2:$D$400,2),"")))</f>
        <v>Short-run Equilibrium Primary Factors for R</v>
      </c>
    </row>
    <row r="307" spans="1:8" x14ac:dyDescent="0.25">
      <c r="A307" s="7" t="s">
        <v>1607</v>
      </c>
      <c r="B307" s="7" t="s">
        <v>0</v>
      </c>
      <c r="C307" t="str">
        <f t="shared" si="4"/>
        <v>Smoothed Growth In Local Labour Efficiency</v>
      </c>
      <c r="H307" t="str">
        <f>IF(B307="Equation",VLOOKUP(A307,EQN!$C$3:$D$310,2),IF(B307="Endogenous Variable",VLOOKUP(A307,ENDOG!$B$2:$D$400,2),IF(B307="Exogenous Variable",VLOOKUP(A307,EXOG!$B$2:$D$400,2),"")))</f>
        <v>Smoothed Growth in Local Labour Efficiency</v>
      </c>
    </row>
    <row r="308" spans="1:8" x14ac:dyDescent="0.25">
      <c r="A308" s="7" t="s">
        <v>1607</v>
      </c>
      <c r="B308" s="7" t="s">
        <v>0</v>
      </c>
      <c r="C308" t="str">
        <f t="shared" si="4"/>
        <v>Smoothed Growth In Local Labour Efficiency</v>
      </c>
      <c r="H308" t="str">
        <f>IF(B308="Equation",VLOOKUP(A308,EQN!$C$3:$D$310,2),IF(B308="Endogenous Variable",VLOOKUP(A308,ENDOG!$B$2:$D$400,2),IF(B308="Exogenous Variable",VLOOKUP(A308,EXOG!$B$2:$D$400,2),"")))</f>
        <v>Smoothed Growth in Local Labour Efficiency</v>
      </c>
    </row>
    <row r="309" spans="1:8" x14ac:dyDescent="0.25">
      <c r="A309" s="7" t="s">
        <v>1612</v>
      </c>
      <c r="B309" s="7" t="s">
        <v>0</v>
      </c>
      <c r="C309" t="str">
        <f t="shared" si="4"/>
        <v xml:space="preserve">Equilibrium Real Growth Factor </v>
      </c>
      <c r="H309" t="str">
        <f>IF(B309="Equation",VLOOKUP(A309,EQN!$C$3:$D$310,2),IF(B309="Endogenous Variable",VLOOKUP(A309,ENDOG!$B$2:$D$400,2),IF(B309="Exogenous Variable",VLOOKUP(A309,EXOG!$B$2:$D$400,2),"")))</f>
        <v xml:space="preserve">Equilibrium Real Growth Factor </v>
      </c>
    </row>
    <row r="310" spans="1:8" x14ac:dyDescent="0.25">
      <c r="A310" s="7" t="s">
        <v>1431</v>
      </c>
      <c r="B310" s="7" t="s">
        <v>0</v>
      </c>
      <c r="C310" t="str">
        <f t="shared" si="4"/>
        <v>Primary Factors For C</v>
      </c>
      <c r="H310" t="str">
        <f>IF(B310="Equation",VLOOKUP(A310,EQN!$C$3:$D$310,2),IF(B310="Endogenous Variable",VLOOKUP(A310,ENDOG!$B$2:$D$400,2),IF(B310="Exogenous Variable",VLOOKUP(A310,EXOG!$B$2:$D$400,2),"")))</f>
        <v>Primary Factors for C</v>
      </c>
    </row>
    <row r="311" spans="1:8" x14ac:dyDescent="0.25">
      <c r="A311" s="7" t="s">
        <v>1434</v>
      </c>
      <c r="B311" s="7" t="s">
        <v>0</v>
      </c>
      <c r="C311" t="str">
        <f t="shared" si="4"/>
        <v>Primary Factors For E</v>
      </c>
      <c r="H311" t="str">
        <f>IF(B311="Equation",VLOOKUP(A311,EQN!$C$3:$D$310,2),IF(B311="Endogenous Variable",VLOOKUP(A311,ENDOG!$B$2:$D$400,2),IF(B311="Exogenous Variable",VLOOKUP(A311,EXOG!$B$2:$D$400,2),"")))</f>
        <v>Primary Factors for E</v>
      </c>
    </row>
    <row r="312" spans="1:8" x14ac:dyDescent="0.25">
      <c r="A312" s="7" t="s">
        <v>1437</v>
      </c>
      <c r="B312" s="7" t="s">
        <v>0</v>
      </c>
      <c r="C312" t="str">
        <f t="shared" si="4"/>
        <v xml:space="preserve"> Primary Factors For I</v>
      </c>
      <c r="H312" t="str">
        <f>IF(B312="Equation",VLOOKUP(A312,EQN!$C$3:$D$310,2),IF(B312="Endogenous Variable",VLOOKUP(A312,ENDOG!$B$2:$D$400,2),IF(B312="Exogenous Variable",VLOOKUP(A312,EXOG!$B$2:$D$400,2),"")))</f>
        <v xml:space="preserve"> Primary Factors for I</v>
      </c>
    </row>
    <row r="313" spans="1:8" x14ac:dyDescent="0.25">
      <c r="A313" s="7" t="s">
        <v>1440</v>
      </c>
      <c r="B313" s="7" t="s">
        <v>0</v>
      </c>
      <c r="C313" t="str">
        <f t="shared" si="4"/>
        <v>Primary Factors For L</v>
      </c>
      <c r="H313" t="str">
        <f>IF(B313="Equation",VLOOKUP(A313,EQN!$C$3:$D$310,2),IF(B313="Endogenous Variable",VLOOKUP(A313,ENDOG!$B$2:$D$400,2),IF(B313="Exogenous Variable",VLOOKUP(A313,EXOG!$B$2:$D$400,2),"")))</f>
        <v>Primary Factors for L</v>
      </c>
    </row>
    <row r="314" spans="1:8" x14ac:dyDescent="0.25">
      <c r="A314" s="7" t="s">
        <v>1443</v>
      </c>
      <c r="B314" s="7" t="s">
        <v>0</v>
      </c>
      <c r="C314" t="str">
        <f t="shared" si="4"/>
        <v xml:space="preserve"> Primary Factors For R</v>
      </c>
      <c r="H314" t="str">
        <f>IF(B314="Equation",VLOOKUP(A314,EQN!$C$3:$D$310,2),IF(B314="Endogenous Variable",VLOOKUP(A314,ENDOG!$B$2:$D$400,2),IF(B314="Exogenous Variable",VLOOKUP(A314,EXOG!$B$2:$D$400,2),"")))</f>
        <v xml:space="preserve"> Primary Factors for R</v>
      </c>
    </row>
    <row r="315" spans="1:8" x14ac:dyDescent="0.25">
      <c r="A315" s="3" t="s">
        <v>48</v>
      </c>
      <c r="B315" s="7" t="s">
        <v>0</v>
      </c>
      <c r="C315" t="str">
        <f t="shared" si="4"/>
        <v>Commodity Taxes In Constant Prices For C</v>
      </c>
      <c r="D315" s="3" t="str">
        <f>IF(B315="Endogenous Variable",VLOOKUP(A315,ENDOG!$B$2:$D$400,3),IF(B315="Exogenous Variable",VLOOKUP(A315,EXOG!$B$2:$D$400,3),""))</f>
        <v/>
      </c>
      <c r="H315" t="str">
        <f>IF(B315="Equation",VLOOKUP(A315,EQN!$C$3:$D$310,2),IF(B315="Endogenous Variable",VLOOKUP(A315,ENDOG!$B$2:$D$400,2),IF(B315="Exogenous Variable",VLOOKUP(A315,EXOG!$B$2:$D$400,2),"")))</f>
        <v>Commodity Taxes in Constant Prices for C</v>
      </c>
    </row>
    <row r="316" spans="1:8" x14ac:dyDescent="0.25">
      <c r="A316" s="3" t="s">
        <v>50</v>
      </c>
      <c r="B316" s="7" t="s">
        <v>0</v>
      </c>
      <c r="C316" t="str">
        <f t="shared" si="4"/>
        <v>Commodity Taxes In Constant Prices For E</v>
      </c>
      <c r="D316" s="3" t="str">
        <f>IF(B316="Endogenous Variable",VLOOKUP(A316,ENDOG!$B$2:$D$400,3),IF(B316="Exogenous Variable",VLOOKUP(A316,EXOG!$B$2:$D$400,3),""))</f>
        <v/>
      </c>
      <c r="H316" t="str">
        <f>IF(B316="Equation",VLOOKUP(A316,EQN!$C$3:$D$310,2),IF(B316="Endogenous Variable",VLOOKUP(A316,ENDOG!$B$2:$D$400,2),IF(B316="Exogenous Variable",VLOOKUP(A316,EXOG!$B$2:$D$400,2),"")))</f>
        <v>Commodity Taxes in Constant Prices for E</v>
      </c>
    </row>
    <row r="317" spans="1:8" x14ac:dyDescent="0.25">
      <c r="A317" s="3" t="s">
        <v>53</v>
      </c>
      <c r="B317" s="7" t="s">
        <v>0</v>
      </c>
      <c r="C317" t="str">
        <f t="shared" si="4"/>
        <v>Commodity Taxes In Constant Prices For I</v>
      </c>
      <c r="D317" s="3" t="str">
        <f>IF(B317="Endogenous Variable",VLOOKUP(A317,ENDOG!$B$2:$D$400,3),IF(B317="Exogenous Variable",VLOOKUP(A317,EXOG!$B$2:$D$400,3),""))</f>
        <v/>
      </c>
      <c r="H317" t="str">
        <f>IF(B317="Equation",VLOOKUP(A317,EQN!$C$3:$D$310,2),IF(B317="Endogenous Variable",VLOOKUP(A317,ENDOG!$B$2:$D$400,2),IF(B317="Exogenous Variable",VLOOKUP(A317,EXOG!$B$2:$D$400,2),"")))</f>
        <v>Commodity Taxes in Constant Prices for I</v>
      </c>
    </row>
    <row r="318" spans="1:8" x14ac:dyDescent="0.25">
      <c r="A318" s="3" t="s">
        <v>56</v>
      </c>
      <c r="B318" s="7" t="s">
        <v>0</v>
      </c>
      <c r="C318" t="str">
        <f t="shared" si="4"/>
        <v>Commodity Taxes In Constant Prices For L</v>
      </c>
      <c r="D318" s="3" t="str">
        <f>IF(B318="Endogenous Variable",VLOOKUP(A318,ENDOG!$B$2:$D$400,3),IF(B318="Exogenous Variable",VLOOKUP(A318,EXOG!$B$2:$D$400,3),""))</f>
        <v/>
      </c>
      <c r="H318" t="str">
        <f>IF(B318="Equation",VLOOKUP(A318,EQN!$C$3:$D$310,2),IF(B318="Endogenous Variable",VLOOKUP(A318,ENDOG!$B$2:$D$400,2),IF(B318="Exogenous Variable",VLOOKUP(A318,EXOG!$B$2:$D$400,2),"")))</f>
        <v>Commodity Taxes in Constant Prices for L</v>
      </c>
    </row>
    <row r="319" spans="1:8" x14ac:dyDescent="0.25">
      <c r="A319" s="3" t="s">
        <v>59</v>
      </c>
      <c r="B319" s="7" t="s">
        <v>0</v>
      </c>
      <c r="C319" t="str">
        <f t="shared" si="4"/>
        <v>Commodity Taxes In Constant Prices For R</v>
      </c>
      <c r="D319" s="3" t="str">
        <f>IF(B319="Endogenous Variable",VLOOKUP(A319,ENDOG!$B$2:$D$400,3),IF(B319="Exogenous Variable",VLOOKUP(A319,EXOG!$B$2:$D$400,3),""))</f>
        <v/>
      </c>
      <c r="H319" t="str">
        <f>IF(B319="Equation",VLOOKUP(A319,EQN!$C$3:$D$310,2),IF(B319="Endogenous Variable",VLOOKUP(A319,ENDOG!$B$2:$D$400,2),IF(B319="Exogenous Variable",VLOOKUP(A319,EXOG!$B$2:$D$400,2),"")))</f>
        <v>Commodity Taxes in Constant Prices for R</v>
      </c>
    </row>
    <row r="320" spans="1:8" x14ac:dyDescent="0.25">
      <c r="A320" s="3" t="s">
        <v>62</v>
      </c>
      <c r="B320" s="7" t="s">
        <v>0</v>
      </c>
      <c r="C320" t="str">
        <f t="shared" si="4"/>
        <v>Gdp For C</v>
      </c>
      <c r="D320" s="3" t="str">
        <f>IF(B320="Endogenous Variable",VLOOKUP(A320,ENDOG!$B$2:$D$400,3),IF(B320="Exogenous Variable",VLOOKUP(A320,EXOG!$B$2:$D$400,3),""))</f>
        <v/>
      </c>
      <c r="H320" t="str">
        <f>IF(B320="Equation",VLOOKUP(A320,EQN!$C$3:$D$310,2),IF(B320="Endogenous Variable",VLOOKUP(A320,ENDOG!$B$2:$D$400,2),IF(B320="Exogenous Variable",VLOOKUP(A320,EXOG!$B$2:$D$400,2),"")))</f>
        <v>GDP for C</v>
      </c>
    </row>
    <row r="321" spans="1:8" x14ac:dyDescent="0.25">
      <c r="A321" s="3" t="s">
        <v>65</v>
      </c>
      <c r="B321" s="7" t="s">
        <v>0</v>
      </c>
      <c r="C321" t="str">
        <f t="shared" si="4"/>
        <v>Gdp For E</v>
      </c>
      <c r="D321" s="3" t="str">
        <f>IF(B321="Endogenous Variable",VLOOKUP(A321,ENDOG!$B$2:$D$400,3),IF(B321="Exogenous Variable",VLOOKUP(A321,EXOG!$B$2:$D$400,3),""))</f>
        <v/>
      </c>
      <c r="H321" t="str">
        <f>IF(B321="Equation",VLOOKUP(A321,EQN!$C$3:$D$310,2),IF(B321="Endogenous Variable",VLOOKUP(A321,ENDOG!$B$2:$D$400,2),IF(B321="Exogenous Variable",VLOOKUP(A321,EXOG!$B$2:$D$400,2),"")))</f>
        <v>GDP for E</v>
      </c>
    </row>
    <row r="322" spans="1:8" x14ac:dyDescent="0.25">
      <c r="A322" s="3" t="s">
        <v>68</v>
      </c>
      <c r="B322" s="7" t="s">
        <v>0</v>
      </c>
      <c r="C322" t="str">
        <f t="shared" si="4"/>
        <v>Gdp For I</v>
      </c>
      <c r="D322" s="3" t="str">
        <f>IF(B322="Endogenous Variable",VLOOKUP(A322,ENDOG!$B$2:$D$400,3),IF(B322="Exogenous Variable",VLOOKUP(A322,EXOG!$B$2:$D$400,3),""))</f>
        <v/>
      </c>
      <c r="H322" t="str">
        <f>IF(B322="Equation",VLOOKUP(A322,EQN!$C$3:$D$310,2),IF(B322="Endogenous Variable",VLOOKUP(A322,ENDOG!$B$2:$D$400,2),IF(B322="Exogenous Variable",VLOOKUP(A322,EXOG!$B$2:$D$400,2),"")))</f>
        <v>GDP for I</v>
      </c>
    </row>
    <row r="323" spans="1:8" x14ac:dyDescent="0.25">
      <c r="A323" s="3" t="s">
        <v>71</v>
      </c>
      <c r="B323" s="7" t="s">
        <v>0</v>
      </c>
      <c r="C323" t="str">
        <f t="shared" ref="C323:C386" si="5">PROPER(H323)</f>
        <v>Gdp For L</v>
      </c>
      <c r="D323" s="3" t="str">
        <f>IF(B323="Endogenous Variable",VLOOKUP(A323,ENDOG!$B$2:$D$400,3),IF(B323="Exogenous Variable",VLOOKUP(A323,EXOG!$B$2:$D$400,3),""))</f>
        <v/>
      </c>
      <c r="H323" t="str">
        <f>IF(B323="Equation",VLOOKUP(A323,EQN!$C$3:$D$310,2),IF(B323="Endogenous Variable",VLOOKUP(A323,ENDOG!$B$2:$D$400,2),IF(B323="Exogenous Variable",VLOOKUP(A323,EXOG!$B$2:$D$400,2),"")))</f>
        <v>GDP for L</v>
      </c>
    </row>
    <row r="324" spans="1:8" x14ac:dyDescent="0.25">
      <c r="A324" s="3" t="s">
        <v>74</v>
      </c>
      <c r="B324" s="7" t="s">
        <v>0</v>
      </c>
      <c r="C324" t="str">
        <f t="shared" si="5"/>
        <v>Gdp For R</v>
      </c>
      <c r="D324" s="3" t="str">
        <f>IF(B324="Endogenous Variable",VLOOKUP(A324,ENDOG!$B$2:$D$400,3),IF(B324="Exogenous Variable",VLOOKUP(A324,EXOG!$B$2:$D$400,3),""))</f>
        <v/>
      </c>
      <c r="H324" t="str">
        <f>IF(B324="Equation",VLOOKUP(A324,EQN!$C$3:$D$310,2),IF(B324="Endogenous Variable",VLOOKUP(A324,ENDOG!$B$2:$D$400,2),IF(B324="Exogenous Variable",VLOOKUP(A324,EXOG!$B$2:$D$400,2),"")))</f>
        <v>GDP for R</v>
      </c>
    </row>
    <row r="325" spans="1:8" x14ac:dyDescent="0.25">
      <c r="A325" s="7" t="s">
        <v>1809</v>
      </c>
      <c r="B325" s="7" t="s">
        <v>0</v>
      </c>
      <c r="C325" t="str">
        <f t="shared" si="5"/>
        <v xml:space="preserve">Total Employment - Locals </v>
      </c>
      <c r="H325" t="str">
        <f>IF(B325="Equation",VLOOKUP(A325,EQN!$C$3:$D$310,2),IF(B325="Endogenous Variable",VLOOKUP(A325,ENDOG!$B$2:$D$400,2),IF(B325="Exogenous Variable",VLOOKUP(A325,EXOG!$B$2:$D$400,2),"")))</f>
        <v xml:space="preserve">Total Employment - Locals </v>
      </c>
    </row>
    <row r="326" spans="1:8" x14ac:dyDescent="0.25">
      <c r="A326" s="7" t="s">
        <v>1812</v>
      </c>
      <c r="B326" s="7" t="s">
        <v>0</v>
      </c>
      <c r="C326" t="str">
        <f t="shared" si="5"/>
        <v>Total Employment - Foreign Workers</v>
      </c>
      <c r="H326" t="str">
        <f>IF(B326="Equation",VLOOKUP(A326,EQN!$C$3:$D$310,2),IF(B326="Endogenous Variable",VLOOKUP(A326,ENDOG!$B$2:$D$400,2),IF(B326="Exogenous Variable",VLOOKUP(A326,EXOG!$B$2:$D$400,2),"")))</f>
        <v>Total Employment - Foreign Workers</v>
      </c>
    </row>
    <row r="327" spans="1:8" x14ac:dyDescent="0.25">
      <c r="A327" s="7" t="s">
        <v>1806</v>
      </c>
      <c r="B327" s="7" t="s">
        <v>0</v>
      </c>
      <c r="C327" t="str">
        <f t="shared" si="5"/>
        <v>Total Employment</v>
      </c>
      <c r="H327" t="str">
        <f>IF(B327="Equation",VLOOKUP(A327,EQN!$C$3:$D$310,2),IF(B327="Endogenous Variable",VLOOKUP(A327,ENDOG!$B$2:$D$400,2),IF(B327="Exogenous Variable",VLOOKUP(A327,EXOG!$B$2:$D$400,2),"")))</f>
        <v>Total Employment</v>
      </c>
    </row>
    <row r="328" spans="1:8" x14ac:dyDescent="0.25">
      <c r="A328" s="7" t="s">
        <v>1627</v>
      </c>
      <c r="B328" s="7" t="s">
        <v>0</v>
      </c>
      <c r="C328" t="str">
        <f t="shared" si="5"/>
        <v>Price Of Private Consumption Of C</v>
      </c>
      <c r="H328" t="str">
        <f>IF(B328="Equation",VLOOKUP(A328,EQN!$C$3:$D$310,2),IF(B328="Endogenous Variable",VLOOKUP(A328,ENDOG!$B$2:$D$400,2),IF(B328="Exogenous Variable",VLOOKUP(A328,EXOG!$B$2:$D$400,2),"")))</f>
        <v>Price of Private Consumption of C</v>
      </c>
    </row>
    <row r="329" spans="1:8" x14ac:dyDescent="0.25">
      <c r="A329" s="7" t="s">
        <v>1630</v>
      </c>
      <c r="B329" s="7" t="s">
        <v>0</v>
      </c>
      <c r="C329" t="str">
        <f t="shared" si="5"/>
        <v xml:space="preserve">Price Of Private Consumption Of I </v>
      </c>
      <c r="H329" t="str">
        <f>IF(B329="Equation",VLOOKUP(A329,EQN!$C$3:$D$310,2),IF(B329="Endogenous Variable",VLOOKUP(A329,ENDOG!$B$2:$D$400,2),IF(B329="Exogenous Variable",VLOOKUP(A329,EXOG!$B$2:$D$400,2),"")))</f>
        <v xml:space="preserve">Price of Private Consumption of I </v>
      </c>
    </row>
    <row r="330" spans="1:8" x14ac:dyDescent="0.25">
      <c r="A330" s="7" t="s">
        <v>1633</v>
      </c>
      <c r="B330" s="7" t="s">
        <v>0</v>
      </c>
      <c r="C330" t="str">
        <f t="shared" si="5"/>
        <v xml:space="preserve"> Price Of Private Consumption Of L</v>
      </c>
      <c r="H330" t="str">
        <f>IF(B330="Equation",VLOOKUP(A330,EQN!$C$3:$D$310,2),IF(B330="Endogenous Variable",VLOOKUP(A330,ENDOG!$B$2:$D$400,2),IF(B330="Exogenous Variable",VLOOKUP(A330,EXOG!$B$2:$D$400,2),"")))</f>
        <v xml:space="preserve"> Price of Private Consumption of L</v>
      </c>
    </row>
    <row r="331" spans="1:8" x14ac:dyDescent="0.25">
      <c r="A331" s="7" t="s">
        <v>1621</v>
      </c>
      <c r="B331" s="7" t="s">
        <v>0</v>
      </c>
      <c r="C331" t="str">
        <f t="shared" si="5"/>
        <v>Price Of Private Consumption Of R</v>
      </c>
      <c r="H331" t="str">
        <f>IF(B331="Equation",VLOOKUP(A331,EQN!$C$3:$D$310,2),IF(B331="Endogenous Variable",VLOOKUP(A331,ENDOG!$B$2:$D$400,2),IF(B331="Exogenous Variable",VLOOKUP(A331,EXOG!$B$2:$D$400,2),"")))</f>
        <v>Price of Private Consumption of R</v>
      </c>
    </row>
    <row r="332" spans="1:8" x14ac:dyDescent="0.25">
      <c r="A332" s="7" t="s">
        <v>1718</v>
      </c>
      <c r="B332" s="7" t="s">
        <v>0</v>
      </c>
      <c r="C332" t="str">
        <f t="shared" si="5"/>
        <v>Price Of Business Investment In C</v>
      </c>
      <c r="H332" t="str">
        <f>IF(B332="Equation",VLOOKUP(A332,EQN!$C$3:$D$310,2),IF(B332="Endogenous Variable",VLOOKUP(A332,ENDOG!$B$2:$D$400,2),IF(B332="Exogenous Variable",VLOOKUP(A332,EXOG!$B$2:$D$400,2),"")))</f>
        <v>Price of Business Investment in C</v>
      </c>
    </row>
    <row r="333" spans="1:8" x14ac:dyDescent="0.25">
      <c r="A333" s="7" t="s">
        <v>1721</v>
      </c>
      <c r="B333" s="7" t="s">
        <v>0</v>
      </c>
      <c r="C333" t="str">
        <f t="shared" si="5"/>
        <v>Price Of Business Investment In E</v>
      </c>
      <c r="H333" t="str">
        <f>IF(B333="Equation",VLOOKUP(A333,EQN!$C$3:$D$310,2),IF(B333="Endogenous Variable",VLOOKUP(A333,ENDOG!$B$2:$D$400,2),IF(B333="Exogenous Variable",VLOOKUP(A333,EXOG!$B$2:$D$400,2),"")))</f>
        <v>Price of Business Investment in E</v>
      </c>
    </row>
    <row r="334" spans="1:8" x14ac:dyDescent="0.25">
      <c r="A334" s="7" t="s">
        <v>1724</v>
      </c>
      <c r="B334" s="7" t="s">
        <v>0</v>
      </c>
      <c r="C334" t="str">
        <f t="shared" si="5"/>
        <v>Price Of Business Investment In I</v>
      </c>
      <c r="H334" t="str">
        <f>IF(B334="Equation",VLOOKUP(A334,EQN!$C$3:$D$310,2),IF(B334="Endogenous Variable",VLOOKUP(A334,ENDOG!$B$2:$D$400,2),IF(B334="Exogenous Variable",VLOOKUP(A334,EXOG!$B$2:$D$400,2),"")))</f>
        <v>Price of Business Investment in I</v>
      </c>
    </row>
    <row r="335" spans="1:8" x14ac:dyDescent="0.25">
      <c r="A335" s="7" t="s">
        <v>1727</v>
      </c>
      <c r="B335" s="7" t="s">
        <v>0</v>
      </c>
      <c r="C335" t="str">
        <f t="shared" si="5"/>
        <v>Price Of Business Investment In L</v>
      </c>
      <c r="H335" t="str">
        <f>IF(B335="Equation",VLOOKUP(A335,EQN!$C$3:$D$310,2),IF(B335="Endogenous Variable",VLOOKUP(A335,ENDOG!$B$2:$D$400,2),IF(B335="Exogenous Variable",VLOOKUP(A335,EXOG!$B$2:$D$400,2),"")))</f>
        <v>Price of Business Investment in L</v>
      </c>
    </row>
    <row r="336" spans="1:8" x14ac:dyDescent="0.25">
      <c r="A336" s="7" t="s">
        <v>1987</v>
      </c>
      <c r="B336" s="7" t="s">
        <v>0</v>
      </c>
      <c r="C336" t="str">
        <f t="shared" si="5"/>
        <v xml:space="preserve">Price Of Capital Services For C </v>
      </c>
      <c r="H336" t="str">
        <f>IF(B336="Equation",VLOOKUP(A336,EQN!$C$3:$D$310,2),IF(B336="Endogenous Variable",VLOOKUP(A336,ENDOG!$B$2:$D$400,2),IF(B336="Exogenous Variable",VLOOKUP(A336,EXOG!$B$2:$D$400,2),"")))</f>
        <v xml:space="preserve">Price of Capital Services for C </v>
      </c>
    </row>
    <row r="337" spans="1:8" x14ac:dyDescent="0.25">
      <c r="A337" s="7" t="s">
        <v>1993</v>
      </c>
      <c r="B337" s="7" t="s">
        <v>0</v>
      </c>
      <c r="C337" t="str">
        <f t="shared" si="5"/>
        <v xml:space="preserve">Price Of Capital Services For E </v>
      </c>
      <c r="H337" t="str">
        <f>IF(B337="Equation",VLOOKUP(A337,EQN!$C$3:$D$310,2),IF(B337="Endogenous Variable",VLOOKUP(A337,ENDOG!$B$2:$D$400,2),IF(B337="Exogenous Variable",VLOOKUP(A337,EXOG!$B$2:$D$400,2),"")))</f>
        <v xml:space="preserve">Price of Capital Services for E </v>
      </c>
    </row>
    <row r="338" spans="1:8" x14ac:dyDescent="0.25">
      <c r="A338" s="7" t="s">
        <v>1999</v>
      </c>
      <c r="B338" s="7" t="s">
        <v>0</v>
      </c>
      <c r="C338" t="str">
        <f t="shared" si="5"/>
        <v>Price Of Capital Services For I</v>
      </c>
      <c r="H338" t="str">
        <f>IF(B338="Equation",VLOOKUP(A338,EQN!$C$3:$D$310,2),IF(B338="Endogenous Variable",VLOOKUP(A338,ENDOG!$B$2:$D$400,2),IF(B338="Exogenous Variable",VLOOKUP(A338,EXOG!$B$2:$D$400,2),"")))</f>
        <v>Price of Capital Services for I</v>
      </c>
    </row>
    <row r="339" spans="1:8" x14ac:dyDescent="0.25">
      <c r="A339" s="7" t="s">
        <v>2005</v>
      </c>
      <c r="B339" s="7" t="s">
        <v>0</v>
      </c>
      <c r="C339" t="str">
        <f t="shared" si="5"/>
        <v xml:space="preserve">Price Of Capital Services For L </v>
      </c>
      <c r="H339" t="str">
        <f>IF(B339="Equation",VLOOKUP(A339,EQN!$C$3:$D$310,2),IF(B339="Endogenous Variable",VLOOKUP(A339,ENDOG!$B$2:$D$400,2),IF(B339="Exogenous Variable",VLOOKUP(A339,EXOG!$B$2:$D$400,2),"")))</f>
        <v xml:space="preserve">Price of Capital Services for L </v>
      </c>
    </row>
    <row r="340" spans="1:8" x14ac:dyDescent="0.25">
      <c r="A340" s="7" t="s">
        <v>2011</v>
      </c>
      <c r="B340" s="7" t="s">
        <v>0</v>
      </c>
      <c r="C340" t="str">
        <f t="shared" si="5"/>
        <v xml:space="preserve">Price Of Capital Services For R </v>
      </c>
      <c r="H340" t="str">
        <f>IF(B340="Equation",VLOOKUP(A340,EQN!$C$3:$D$310,2),IF(B340="Endogenous Variable",VLOOKUP(A340,ENDOG!$B$2:$D$400,2),IF(B340="Exogenous Variable",VLOOKUP(A340,EXOG!$B$2:$D$400,2),"")))</f>
        <v xml:space="preserve">Price of Capital Services for R </v>
      </c>
    </row>
    <row r="341" spans="1:8" x14ac:dyDescent="0.25">
      <c r="A341" s="7" t="s">
        <v>1990</v>
      </c>
      <c r="B341" s="7" t="s">
        <v>0</v>
      </c>
      <c r="C341" t="str">
        <f t="shared" si="5"/>
        <v xml:space="preserve">Actual Rate Of Return On Capital For C </v>
      </c>
      <c r="H341" t="str">
        <f>IF(B341="Equation",VLOOKUP(A341,EQN!$C$3:$D$310,2),IF(B341="Endogenous Variable",VLOOKUP(A341,ENDOG!$B$2:$D$400,2),IF(B341="Exogenous Variable",VLOOKUP(A341,EXOG!$B$2:$D$400,2),"")))</f>
        <v xml:space="preserve">Actual Rate of Return on Capital for C </v>
      </c>
    </row>
    <row r="342" spans="1:8" x14ac:dyDescent="0.25">
      <c r="A342" s="7" t="s">
        <v>1996</v>
      </c>
      <c r="B342" s="7" t="s">
        <v>0</v>
      </c>
      <c r="C342" t="str">
        <f t="shared" si="5"/>
        <v>Actual Rate Of Return On Capital For E</v>
      </c>
      <c r="H342" t="str">
        <f>IF(B342="Equation",VLOOKUP(A342,EQN!$C$3:$D$310,2),IF(B342="Endogenous Variable",VLOOKUP(A342,ENDOG!$B$2:$D$400,2),IF(B342="Exogenous Variable",VLOOKUP(A342,EXOG!$B$2:$D$400,2),"")))</f>
        <v>Actual Rate of Return on Capital for E</v>
      </c>
    </row>
    <row r="343" spans="1:8" x14ac:dyDescent="0.25">
      <c r="A343" s="7" t="s">
        <v>2002</v>
      </c>
      <c r="B343" s="7" t="s">
        <v>0</v>
      </c>
      <c r="C343" t="str">
        <f t="shared" si="5"/>
        <v xml:space="preserve">Actual Rate Of Return On Capital For I </v>
      </c>
      <c r="H343" t="str">
        <f>IF(B343="Equation",VLOOKUP(A343,EQN!$C$3:$D$310,2),IF(B343="Endogenous Variable",VLOOKUP(A343,ENDOG!$B$2:$D$400,2),IF(B343="Exogenous Variable",VLOOKUP(A343,EXOG!$B$2:$D$400,2),"")))</f>
        <v xml:space="preserve">Actual Rate of Return on Capital for I </v>
      </c>
    </row>
    <row r="344" spans="1:8" x14ac:dyDescent="0.25">
      <c r="A344" s="7" t="s">
        <v>2008</v>
      </c>
      <c r="B344" s="7" t="s">
        <v>0</v>
      </c>
      <c r="C344" t="str">
        <f t="shared" si="5"/>
        <v>Actual Rate Of Return On Capital For L</v>
      </c>
      <c r="H344" t="str">
        <f>IF(B344="Equation",VLOOKUP(A344,EQN!$C$3:$D$310,2),IF(B344="Endogenous Variable",VLOOKUP(A344,ENDOG!$B$2:$D$400,2),IF(B344="Exogenous Variable",VLOOKUP(A344,EXOG!$B$2:$D$400,2),"")))</f>
        <v>Actual Rate of Return on Capital for L</v>
      </c>
    </row>
    <row r="345" spans="1:8" x14ac:dyDescent="0.25">
      <c r="A345" s="7" t="s">
        <v>2014</v>
      </c>
      <c r="B345" s="7" t="s">
        <v>0</v>
      </c>
      <c r="C345" t="str">
        <f t="shared" si="5"/>
        <v>Actual Rate Of Return On Capital For R</v>
      </c>
      <c r="H345" t="str">
        <f>IF(B345="Equation",VLOOKUP(A345,EQN!$C$3:$D$310,2),IF(B345="Endogenous Variable",VLOOKUP(A345,ENDOG!$B$2:$D$400,2),IF(B345="Exogenous Variable",VLOOKUP(A345,EXOG!$B$2:$D$400,2),"")))</f>
        <v>Actual Rate of Return on Capital for R</v>
      </c>
    </row>
    <row r="346" spans="1:8" x14ac:dyDescent="0.25">
      <c r="A346" s="7" t="s">
        <v>1700</v>
      </c>
      <c r="B346" s="7" t="s">
        <v>0</v>
      </c>
      <c r="C346" t="str">
        <f t="shared" si="5"/>
        <v>Business Fixed Capital Of C</v>
      </c>
      <c r="H346" t="str">
        <f>IF(B346="Equation",VLOOKUP(A346,EQN!$C$3:$D$310,2),IF(B346="Endogenous Variable",VLOOKUP(A346,ENDOG!$B$2:$D$400,2),IF(B346="Exogenous Variable",VLOOKUP(A346,EXOG!$B$2:$D$400,2),"")))</f>
        <v>Business Fixed Capital of C</v>
      </c>
    </row>
    <row r="347" spans="1:8" x14ac:dyDescent="0.25">
      <c r="A347" s="7" t="s">
        <v>1703</v>
      </c>
      <c r="B347" s="7" t="s">
        <v>0</v>
      </c>
      <c r="C347" t="str">
        <f t="shared" si="5"/>
        <v>Business Fixed Capital Of E</v>
      </c>
      <c r="H347" t="str">
        <f>IF(B347="Equation",VLOOKUP(A347,EQN!$C$3:$D$310,2),IF(B347="Endogenous Variable",VLOOKUP(A347,ENDOG!$B$2:$D$400,2),IF(B347="Exogenous Variable",VLOOKUP(A347,EXOG!$B$2:$D$400,2),"")))</f>
        <v>Business Fixed Capital of E</v>
      </c>
    </row>
    <row r="348" spans="1:8" x14ac:dyDescent="0.25">
      <c r="A348" s="7" t="s">
        <v>1706</v>
      </c>
      <c r="B348" s="7" t="s">
        <v>0</v>
      </c>
      <c r="C348" t="str">
        <f t="shared" si="5"/>
        <v>Business Fixed Capital Of I</v>
      </c>
      <c r="H348" t="str">
        <f>IF(B348="Equation",VLOOKUP(A348,EQN!$C$3:$D$310,2),IF(B348="Endogenous Variable",VLOOKUP(A348,ENDOG!$B$2:$D$400,2),IF(B348="Exogenous Variable",VLOOKUP(A348,EXOG!$B$2:$D$400,2),"")))</f>
        <v>Business Fixed Capital of I</v>
      </c>
    </row>
    <row r="349" spans="1:8" x14ac:dyDescent="0.25">
      <c r="A349" s="7" t="s">
        <v>1709</v>
      </c>
      <c r="B349" s="7" t="s">
        <v>0</v>
      </c>
      <c r="C349" t="str">
        <f t="shared" si="5"/>
        <v xml:space="preserve">Business Fixed Capital Of L </v>
      </c>
      <c r="H349" t="str">
        <f>IF(B349="Equation",VLOOKUP(A349,EQN!$C$3:$D$310,2),IF(B349="Endogenous Variable",VLOOKUP(A349,ENDOG!$B$2:$D$400,2),IF(B349="Exogenous Variable",VLOOKUP(A349,EXOG!$B$2:$D$400,2),"")))</f>
        <v xml:space="preserve">Business Fixed Capital of L </v>
      </c>
    </row>
    <row r="350" spans="1:8" x14ac:dyDescent="0.25">
      <c r="A350" s="7" t="s">
        <v>1712</v>
      </c>
      <c r="B350" s="7" t="s">
        <v>0</v>
      </c>
      <c r="C350" t="str">
        <f t="shared" si="5"/>
        <v xml:space="preserve">Housing Stock </v>
      </c>
      <c r="H350" t="str">
        <f>IF(B350="Equation",VLOOKUP(A350,EQN!$C$3:$D$310,2),IF(B350="Endogenous Variable",VLOOKUP(A350,ENDOG!$B$2:$D$400,2),IF(B350="Exogenous Variable",VLOOKUP(A350,EXOG!$B$2:$D$400,2),"")))</f>
        <v xml:space="preserve">Housing Stock </v>
      </c>
    </row>
    <row r="351" spans="1:8" x14ac:dyDescent="0.25">
      <c r="A351" s="7" t="s">
        <v>1673</v>
      </c>
      <c r="B351" s="7" t="s">
        <v>0</v>
      </c>
      <c r="C351" t="str">
        <f t="shared" si="5"/>
        <v>Private Non-Residential Investment</v>
      </c>
      <c r="H351" t="str">
        <f>IF(B351="Equation",VLOOKUP(A351,EQN!$C$3:$D$310,2),IF(B351="Endogenous Variable",VLOOKUP(A351,ENDOG!$B$2:$D$400,2),IF(B351="Exogenous Variable",VLOOKUP(A351,EXOG!$B$2:$D$400,2),"")))</f>
        <v>Private Non-Residential Investment</v>
      </c>
    </row>
    <row r="352" spans="1:8" x14ac:dyDescent="0.25">
      <c r="A352" s="7" t="s">
        <v>1676</v>
      </c>
      <c r="B352" s="7" t="s">
        <v>0</v>
      </c>
      <c r="C352" t="str">
        <f t="shared" si="5"/>
        <v>Non-Residential Investment</v>
      </c>
      <c r="H352" t="str">
        <f>IF(B352="Equation",VLOOKUP(A352,EQN!$C$3:$D$310,2),IF(B352="Endogenous Variable",VLOOKUP(A352,ENDOG!$B$2:$D$400,2),IF(B352="Exogenous Variable",VLOOKUP(A352,EXOG!$B$2:$D$400,2),"")))</f>
        <v>Non-Residential Investment</v>
      </c>
    </row>
    <row r="353" spans="1:8" x14ac:dyDescent="0.25">
      <c r="A353" s="7" t="s">
        <v>1679</v>
      </c>
      <c r="B353" s="7" t="s">
        <v>0</v>
      </c>
      <c r="C353" t="str">
        <f t="shared" si="5"/>
        <v>Investment Supply By Industry C</v>
      </c>
      <c r="H353" t="str">
        <f>IF(B353="Equation",VLOOKUP(A353,EQN!$C$3:$D$310,2),IF(B353="Endogenous Variable",VLOOKUP(A353,ENDOG!$B$2:$D$400,2),IF(B353="Exogenous Variable",VLOOKUP(A353,EXOG!$B$2:$D$400,2),"")))</f>
        <v>Investment Supply by Industry C</v>
      </c>
    </row>
    <row r="354" spans="1:8" x14ac:dyDescent="0.25">
      <c r="A354" s="7" t="s">
        <v>1682</v>
      </c>
      <c r="B354" s="7" t="s">
        <v>0</v>
      </c>
      <c r="C354" t="str">
        <f t="shared" si="5"/>
        <v>Investment Supply By Industry E</v>
      </c>
      <c r="H354" t="str">
        <f>IF(B354="Equation",VLOOKUP(A354,EQN!$C$3:$D$310,2),IF(B354="Endogenous Variable",VLOOKUP(A354,ENDOG!$B$2:$D$400,2),IF(B354="Exogenous Variable",VLOOKUP(A354,EXOG!$B$2:$D$400,2),"")))</f>
        <v>Investment Supply by Industry E</v>
      </c>
    </row>
    <row r="355" spans="1:8" x14ac:dyDescent="0.25">
      <c r="A355" s="7" t="s">
        <v>1685</v>
      </c>
      <c r="B355" s="7" t="s">
        <v>0</v>
      </c>
      <c r="C355" t="str">
        <f t="shared" si="5"/>
        <v>Investment Supply By Industry I</v>
      </c>
      <c r="H355" t="str">
        <f>IF(B355="Equation",VLOOKUP(A355,EQN!$C$3:$D$310,2),IF(B355="Endogenous Variable",VLOOKUP(A355,ENDOG!$B$2:$D$400,2),IF(B355="Exogenous Variable",VLOOKUP(A355,EXOG!$B$2:$D$400,2),"")))</f>
        <v>Investment Supply by Industry I</v>
      </c>
    </row>
    <row r="356" spans="1:8" x14ac:dyDescent="0.25">
      <c r="A356" s="7" t="s">
        <v>1688</v>
      </c>
      <c r="B356" s="7" t="s">
        <v>0</v>
      </c>
      <c r="C356" t="str">
        <f t="shared" si="5"/>
        <v>Investment Supply By Industry L</v>
      </c>
      <c r="H356" t="str">
        <f>IF(B356="Equation",VLOOKUP(A356,EQN!$C$3:$D$310,2),IF(B356="Endogenous Variable",VLOOKUP(A356,ENDOG!$B$2:$D$400,2),IF(B356="Exogenous Variable",VLOOKUP(A356,EXOG!$B$2:$D$400,2),"")))</f>
        <v>Investment Supply by Industry L</v>
      </c>
    </row>
    <row r="357" spans="1:8" x14ac:dyDescent="0.25">
      <c r="A357" s="7" t="s">
        <v>1691</v>
      </c>
      <c r="B357" s="7" t="s">
        <v>0</v>
      </c>
      <c r="C357" t="str">
        <f t="shared" si="5"/>
        <v xml:space="preserve">Housing Investment Supply By Industry E </v>
      </c>
      <c r="H357" t="str">
        <f>IF(B357="Equation",VLOOKUP(A357,EQN!$C$3:$D$310,2),IF(B357="Endogenous Variable",VLOOKUP(A357,ENDOG!$B$2:$D$400,2),IF(B357="Exogenous Variable",VLOOKUP(A357,EXOG!$B$2:$D$400,2),"")))</f>
        <v xml:space="preserve">Housing Investment Supply by Industry E </v>
      </c>
    </row>
    <row r="358" spans="1:8" x14ac:dyDescent="0.25">
      <c r="A358" s="7" t="s">
        <v>1694</v>
      </c>
      <c r="B358" s="7" t="s">
        <v>0</v>
      </c>
      <c r="C358" t="str">
        <f t="shared" si="5"/>
        <v xml:space="preserve">Housing Investment Supply By Industry I </v>
      </c>
      <c r="H358" t="str">
        <f>IF(B358="Equation",VLOOKUP(A358,EQN!$C$3:$D$310,2),IF(B358="Endogenous Variable",VLOOKUP(A358,ENDOG!$B$2:$D$400,2),IF(B358="Exogenous Variable",VLOOKUP(A358,EXOG!$B$2:$D$400,2),"")))</f>
        <v xml:space="preserve">Housing Investment Supply by Industry I </v>
      </c>
    </row>
    <row r="359" spans="1:8" x14ac:dyDescent="0.25">
      <c r="A359" s="7" t="s">
        <v>1697</v>
      </c>
      <c r="B359" s="7" t="s">
        <v>0</v>
      </c>
      <c r="C359" t="str">
        <f t="shared" si="5"/>
        <v>Housing Investment Supply By Industry L</v>
      </c>
      <c r="H359" t="str">
        <f>IF(B359="Equation",VLOOKUP(A359,EQN!$C$3:$D$310,2),IF(B359="Endogenous Variable",VLOOKUP(A359,ENDOG!$B$2:$D$400,2),IF(B359="Exogenous Variable",VLOOKUP(A359,EXOG!$B$2:$D$400,2),"")))</f>
        <v>Housing Investment Supply by Industry L</v>
      </c>
    </row>
    <row r="360" spans="1:8" x14ac:dyDescent="0.25">
      <c r="A360" s="7" t="s">
        <v>1595</v>
      </c>
      <c r="B360" s="7" t="s">
        <v>0</v>
      </c>
      <c r="C360" t="str">
        <f t="shared" si="5"/>
        <v>Stock Of Inventories - Beginning Of Period</v>
      </c>
      <c r="H360" t="str">
        <f>IF(B360="Equation",VLOOKUP(A360,EQN!$C$3:$D$310,2),IF(B360="Endogenous Variable",VLOOKUP(A360,ENDOG!$B$2:$D$400,2),IF(B360="Exogenous Variable",VLOOKUP(A360,EXOG!$B$2:$D$400,2),"")))</f>
        <v>Stock of Inventories - beginning of period</v>
      </c>
    </row>
    <row r="361" spans="1:8" x14ac:dyDescent="0.25">
      <c r="A361" s="7" t="s">
        <v>1407</v>
      </c>
      <c r="B361" s="7" t="s">
        <v>0</v>
      </c>
      <c r="C361" t="str">
        <f t="shared" si="5"/>
        <v xml:space="preserve">Price Of Imports Including Import Duty </v>
      </c>
      <c r="H361" t="str">
        <f>IF(B361="Equation",VLOOKUP(A361,EQN!$C$3:$D$310,2),IF(B361="Endogenous Variable",VLOOKUP(A361,ENDOG!$B$2:$D$400,2),IF(B361="Exogenous Variable",VLOOKUP(A361,EXOG!$B$2:$D$400,2),"")))</f>
        <v xml:space="preserve">Price of Imports Including Import Duty </v>
      </c>
    </row>
    <row r="362" spans="1:8" x14ac:dyDescent="0.25">
      <c r="A362" s="7" t="s">
        <v>1478</v>
      </c>
      <c r="B362" s="7" t="s">
        <v>0</v>
      </c>
      <c r="C362" t="str">
        <f t="shared" si="5"/>
        <v>Equilibrium Rate Of Growth In Nominal Spending</v>
      </c>
      <c r="H362" t="str">
        <f>IF(B362="Equation",VLOOKUP(A362,EQN!$C$3:$D$310,2),IF(B362="Endogenous Variable",VLOOKUP(A362,ENDOG!$B$2:$D$400,2),IF(B362="Exogenous Variable",VLOOKUP(A362,EXOG!$B$2:$D$400,2),"")))</f>
        <v>Equilibrium Rate of Growth in Nominal Spending</v>
      </c>
    </row>
    <row r="363" spans="1:8" x14ac:dyDescent="0.25">
      <c r="A363" s="7" t="s">
        <v>1581</v>
      </c>
      <c r="B363" s="7" t="s">
        <v>0</v>
      </c>
      <c r="C363" t="str">
        <f t="shared" si="5"/>
        <v>Rate Of Tax On Labour Income</v>
      </c>
      <c r="H363" t="str">
        <f>IF(B363="Equation",VLOOKUP(A363,EQN!$C$3:$D$310,2),IF(B363="Endogenous Variable",VLOOKUP(A363,ENDOG!$B$2:$D$400,2),IF(B363="Exogenous Variable",VLOOKUP(A363,EXOG!$B$2:$D$400,2),"")))</f>
        <v>Rate of Tax on Labour Income</v>
      </c>
    </row>
    <row r="364" spans="1:8" x14ac:dyDescent="0.25">
      <c r="A364" s="7" t="s">
        <v>153</v>
      </c>
      <c r="B364" s="7" t="s">
        <v>0</v>
      </c>
      <c r="C364" t="str">
        <f t="shared" si="5"/>
        <v>Rate Of Tax On Labour Income</v>
      </c>
      <c r="H364" t="str">
        <f>IF(B364="Equation",VLOOKUP(A364,EQN!$C$3:$D$310,2),IF(B364="Endogenous Variable",VLOOKUP(A364,ENDOG!$B$2:$D$400,2),IF(B364="Exogenous Variable",VLOOKUP(A364,EXOG!$B$2:$D$400,2),"")))</f>
        <v>Rate of Tax on Labour Income</v>
      </c>
    </row>
    <row r="365" spans="1:8" x14ac:dyDescent="0.25">
      <c r="A365" s="7" t="s">
        <v>1598</v>
      </c>
      <c r="B365" s="7" t="s">
        <v>0</v>
      </c>
      <c r="C365" t="str">
        <f t="shared" si="5"/>
        <v>Stock Of Public Financial Assets Expressed In Foreign Currency</v>
      </c>
      <c r="H365" t="str">
        <f>IF(B365="Equation",VLOOKUP(A365,EQN!$C$3:$D$310,2),IF(B365="Endogenous Variable",VLOOKUP(A365,ENDOG!$B$2:$D$400,2),IF(B365="Exogenous Variable",VLOOKUP(A365,EXOG!$B$2:$D$400,2),"")))</f>
        <v>Stock of Public Financial Assets Expressed in Foreign Currency</v>
      </c>
    </row>
    <row r="366" spans="1:8" x14ac:dyDescent="0.25">
      <c r="A366" s="7" t="s">
        <v>1601</v>
      </c>
      <c r="B366" s="7" t="s">
        <v>0</v>
      </c>
      <c r="C366" t="str">
        <f t="shared" si="5"/>
        <v>Investment Adjustment</v>
      </c>
      <c r="H366" t="str">
        <f>IF(B366="Equation",VLOOKUP(A366,EQN!$C$3:$D$310,2),IF(B366="Endogenous Variable",VLOOKUP(A366,ENDOG!$B$2:$D$400,2),IF(B366="Exogenous Variable",VLOOKUP(A366,EXOG!$B$2:$D$400,2),"")))</f>
        <v>Investment Adjustment</v>
      </c>
    </row>
    <row r="367" spans="1:8" x14ac:dyDescent="0.25">
      <c r="A367" s="7" t="s">
        <v>1575</v>
      </c>
      <c r="B367" s="7" t="s">
        <v>0</v>
      </c>
      <c r="C367" t="str">
        <f t="shared" si="5"/>
        <v>Public Sector Surplus</v>
      </c>
      <c r="H367" t="str">
        <f>IF(B367="Equation",VLOOKUP(A367,EQN!$C$3:$D$310,2),IF(B367="Endogenous Variable",VLOOKUP(A367,ENDOG!$B$2:$D$400,2),IF(B367="Exogenous Variable",VLOOKUP(A367,EXOG!$B$2:$D$400,2),"")))</f>
        <v>Public Sector Surplus</v>
      </c>
    </row>
    <row r="368" spans="1:8" x14ac:dyDescent="0.25">
      <c r="A368" s="7" t="s">
        <v>1530</v>
      </c>
      <c r="B368" s="7" t="s">
        <v>0</v>
      </c>
      <c r="C368" t="str">
        <f t="shared" si="5"/>
        <v>Income Tax - Corporate</v>
      </c>
      <c r="H368" t="str">
        <f>IF(B368="Equation",VLOOKUP(A368,EQN!$C$3:$D$310,2),IF(B368="Endogenous Variable",VLOOKUP(A368,ENDOG!$B$2:$D$400,2),IF(B368="Exogenous Variable",VLOOKUP(A368,EXOG!$B$2:$D$400,2),"")))</f>
        <v>Income Tax - Corporate</v>
      </c>
    </row>
    <row r="369" spans="1:8" x14ac:dyDescent="0.25">
      <c r="A369" s="7" t="s">
        <v>1533</v>
      </c>
      <c r="B369" s="7" t="s">
        <v>0</v>
      </c>
      <c r="C369" t="str">
        <f t="shared" si="5"/>
        <v>Income Tax - Personal</v>
      </c>
      <c r="H369" t="str">
        <f>IF(B369="Equation",VLOOKUP(A369,EQN!$C$3:$D$310,2),IF(B369="Endogenous Variable",VLOOKUP(A369,ENDOG!$B$2:$D$400,2),IF(B369="Exogenous Variable",VLOOKUP(A369,EXOG!$B$2:$D$400,2),"")))</f>
        <v>Income Tax - Personal</v>
      </c>
    </row>
    <row r="370" spans="1:8" x14ac:dyDescent="0.25">
      <c r="A370" s="7" t="s">
        <v>1536</v>
      </c>
      <c r="B370" s="7" t="s">
        <v>0</v>
      </c>
      <c r="C370" t="str">
        <f t="shared" si="5"/>
        <v>Indirect Tax - Assets Tax</v>
      </c>
      <c r="H370" t="str">
        <f>IF(B370="Equation",VLOOKUP(A370,EQN!$C$3:$D$310,2),IF(B370="Endogenous Variable",VLOOKUP(A370,ENDOG!$B$2:$D$400,2),IF(B370="Exogenous Variable",VLOOKUP(A370,EXOG!$B$2:$D$400,2),"")))</f>
        <v>Indirect Tax - Assets Tax</v>
      </c>
    </row>
    <row r="371" spans="1:8" x14ac:dyDescent="0.25">
      <c r="A371" s="7" t="s">
        <v>1539</v>
      </c>
      <c r="B371" s="7" t="s">
        <v>0</v>
      </c>
      <c r="C371" t="str">
        <f t="shared" si="5"/>
        <v xml:space="preserve">Indirect Tax - Coe And Arf On National Accounts (Accrual) Basis </v>
      </c>
      <c r="H371" t="str">
        <f>IF(B371="Equation",VLOOKUP(A371,EQN!$C$3:$D$310,2),IF(B371="Endogenous Variable",VLOOKUP(A371,ENDOG!$B$2:$D$400,2),IF(B371="Exogenous Variable",VLOOKUP(A371,EXOG!$B$2:$D$400,2),"")))</f>
        <v xml:space="preserve">Indirect Tax - COE and ARF on National Accounts (accrual) Basis </v>
      </c>
    </row>
    <row r="372" spans="1:8" x14ac:dyDescent="0.25">
      <c r="A372" s="7" t="s">
        <v>1542</v>
      </c>
      <c r="B372" s="7" t="s">
        <v>0</v>
      </c>
      <c r="C372" t="str">
        <f t="shared" si="5"/>
        <v>Indirect Tax - Coe</v>
      </c>
      <c r="H372" t="str">
        <f>IF(B372="Equation",VLOOKUP(A372,EQN!$C$3:$D$310,2),IF(B372="Endogenous Variable",VLOOKUP(A372,ENDOG!$B$2:$D$400,2),IF(B372="Exogenous Variable",VLOOKUP(A372,EXOG!$B$2:$D$400,2),"")))</f>
        <v>Indirect Tax - COE</v>
      </c>
    </row>
    <row r="373" spans="1:8" x14ac:dyDescent="0.25">
      <c r="A373" s="7" t="s">
        <v>1545</v>
      </c>
      <c r="B373" s="7" t="s">
        <v>0</v>
      </c>
      <c r="C373" t="str">
        <f t="shared" si="5"/>
        <v>Indirect Tax - Arf</v>
      </c>
      <c r="H373" t="str">
        <f>IF(B373="Equation",VLOOKUP(A373,EQN!$C$3:$D$310,2),IF(B373="Endogenous Variable",VLOOKUP(A373,ENDOG!$B$2:$D$400,2),IF(B373="Exogenous Variable",VLOOKUP(A373,EXOG!$B$2:$D$400,2),"")))</f>
        <v>Indirect Tax - ARF</v>
      </c>
    </row>
    <row r="374" spans="1:8" x14ac:dyDescent="0.25">
      <c r="A374" s="7" t="s">
        <v>1548</v>
      </c>
      <c r="B374" s="7" t="s">
        <v>0</v>
      </c>
      <c r="C374" t="str">
        <f t="shared" si="5"/>
        <v>Indirect Tax - Other Indirect Taxes</v>
      </c>
      <c r="H374" t="str">
        <f>IF(B374="Equation",VLOOKUP(A374,EQN!$C$3:$D$310,2),IF(B374="Endogenous Variable",VLOOKUP(A374,ENDOG!$B$2:$D$400,2),IF(B374="Exogenous Variable",VLOOKUP(A374,EXOG!$B$2:$D$400,2),"")))</f>
        <v>Indirect Tax - Other Indirect Taxes</v>
      </c>
    </row>
    <row r="375" spans="1:8" x14ac:dyDescent="0.25">
      <c r="A375" s="7" t="s">
        <v>1551</v>
      </c>
      <c r="B375" s="7" t="s">
        <v>0</v>
      </c>
      <c r="C375" t="str">
        <f t="shared" si="5"/>
        <v>Income Tax - Stat Boards</v>
      </c>
      <c r="H375" t="str">
        <f>IF(B375="Equation",VLOOKUP(A375,EQN!$C$3:$D$310,2),IF(B375="Endogenous Variable",VLOOKUP(A375,ENDOG!$B$2:$D$400,2),IF(B375="Exogenous Variable",VLOOKUP(A375,EXOG!$B$2:$D$400,2),"")))</f>
        <v>Income Tax - Stat Boards</v>
      </c>
    </row>
    <row r="376" spans="1:8" x14ac:dyDescent="0.25">
      <c r="A376" s="7" t="s">
        <v>1554</v>
      </c>
      <c r="B376" s="7" t="s">
        <v>0</v>
      </c>
      <c r="C376" t="str">
        <f t="shared" si="5"/>
        <v>Interest On Loans To Stat Boards</v>
      </c>
      <c r="H376" t="str">
        <f>IF(B376="Equation",VLOOKUP(A376,EQN!$C$3:$D$310,2),IF(B376="Endogenous Variable",VLOOKUP(A376,ENDOG!$B$2:$D$400,2),IF(B376="Exogenous Variable",VLOOKUP(A376,EXOG!$B$2:$D$400,2),"")))</f>
        <v>Interest on Loans to Stat Boards</v>
      </c>
    </row>
    <row r="377" spans="1:8" x14ac:dyDescent="0.25">
      <c r="A377" s="7" t="s">
        <v>1557</v>
      </c>
      <c r="B377" s="7" t="s">
        <v>0</v>
      </c>
      <c r="C377" t="str">
        <f t="shared" si="5"/>
        <v>Government Operating Expenditure</v>
      </c>
      <c r="H377" t="str">
        <f>IF(B377="Equation",VLOOKUP(A377,EQN!$C$3:$D$310,2),IF(B377="Endogenous Variable",VLOOKUP(A377,ENDOG!$B$2:$D$400,2),IF(B377="Exogenous Variable",VLOOKUP(A377,EXOG!$B$2:$D$400,2),"")))</f>
        <v>Government Operating Expenditure</v>
      </c>
    </row>
    <row r="378" spans="1:8" x14ac:dyDescent="0.25">
      <c r="A378" s="7" t="s">
        <v>1560</v>
      </c>
      <c r="B378" s="7" t="s">
        <v>0</v>
      </c>
      <c r="C378" t="str">
        <f t="shared" si="5"/>
        <v>Government Development Expenditure</v>
      </c>
      <c r="H378" t="str">
        <f>IF(B378="Equation",VLOOKUP(A378,EQN!$C$3:$D$310,2),IF(B378="Endogenous Variable",VLOOKUP(A378,ENDOG!$B$2:$D$400,2),IF(B378="Exogenous Variable",VLOOKUP(A378,EXOG!$B$2:$D$400,2),"")))</f>
        <v>Government Development Expenditure</v>
      </c>
    </row>
    <row r="379" spans="1:8" x14ac:dyDescent="0.25">
      <c r="A379" s="7" t="s">
        <v>1563</v>
      </c>
      <c r="B379" s="7" t="s">
        <v>0</v>
      </c>
      <c r="C379" t="str">
        <f t="shared" si="5"/>
        <v>Special Transfers: Government To Private</v>
      </c>
      <c r="H379" t="str">
        <f>IF(B379="Equation",VLOOKUP(A379,EQN!$C$3:$D$310,2),IF(B379="Endogenous Variable",VLOOKUP(A379,ENDOG!$B$2:$D$400,2),IF(B379="Exogenous Variable",VLOOKUP(A379,EXOG!$B$2:$D$400,2),"")))</f>
        <v>Special Transfers: Government to Private</v>
      </c>
    </row>
    <row r="380" spans="1:8" x14ac:dyDescent="0.25">
      <c r="A380" s="7" t="s">
        <v>1566</v>
      </c>
      <c r="B380" s="7" t="s">
        <v>0</v>
      </c>
      <c r="C380" t="str">
        <f t="shared" si="5"/>
        <v>Other Non-Tax Government Revenue</v>
      </c>
      <c r="H380" t="str">
        <f>IF(B380="Equation",VLOOKUP(A380,EQN!$C$3:$D$310,2),IF(B380="Endogenous Variable",VLOOKUP(A380,ENDOG!$B$2:$D$400,2),IF(B380="Exogenous Variable",VLOOKUP(A380,EXOG!$B$2:$D$400,2),"")))</f>
        <v>Other Non-tax Government Revenue</v>
      </c>
    </row>
    <row r="381" spans="1:8" x14ac:dyDescent="0.25">
      <c r="A381" s="7" t="s">
        <v>1569</v>
      </c>
      <c r="B381" s="7" t="s">
        <v>0</v>
      </c>
      <c r="C381" t="str">
        <f t="shared" si="5"/>
        <v>Net Lending</v>
      </c>
      <c r="H381" t="str">
        <f>IF(B381="Equation",VLOOKUP(A381,EQN!$C$3:$D$310,2),IF(B381="Endogenous Variable",VLOOKUP(A381,ENDOG!$B$2:$D$400,2),IF(B381="Exogenous Variable",VLOOKUP(A381,EXOG!$B$2:$D$400,2),"")))</f>
        <v>Net Lending</v>
      </c>
    </row>
    <row r="382" spans="1:8" x14ac:dyDescent="0.25">
      <c r="A382" s="7" t="s">
        <v>1572</v>
      </c>
      <c r="B382" s="7" t="s">
        <v>0</v>
      </c>
      <c r="C382" t="str">
        <f t="shared" si="5"/>
        <v xml:space="preserve">Net Capital Receipts </v>
      </c>
      <c r="H382" t="str">
        <f>IF(B382="Equation",VLOOKUP(A382,EQN!$C$3:$D$310,2),IF(B382="Endogenous Variable",VLOOKUP(A382,ENDOG!$B$2:$D$400,2),IF(B382="Exogenous Variable",VLOOKUP(A382,EXOG!$B$2:$D$400,2),"")))</f>
        <v xml:space="preserve">Net Capital Receipts </v>
      </c>
    </row>
    <row r="383" spans="1:8" x14ac:dyDescent="0.25">
      <c r="A383" s="7" t="s">
        <v>156</v>
      </c>
      <c r="B383" s="7" t="s">
        <v>0</v>
      </c>
      <c r="C383" t="str">
        <f t="shared" si="5"/>
        <v>Public Surplus (% Of Gdp)</v>
      </c>
      <c r="H383" t="str">
        <f>IF(B383="Equation",VLOOKUP(A383,EQN!$C$3:$D$310,2),IF(B383="Endogenous Variable",VLOOKUP(A383,ENDOG!$B$2:$D$400,2),IF(B383="Exogenous Variable",VLOOKUP(A383,EXOG!$B$2:$D$400,2),"")))</f>
        <v>Public Surplus (% of GDP)</v>
      </c>
    </row>
    <row r="384" spans="1:8" x14ac:dyDescent="0.25">
      <c r="A384" s="7" t="s">
        <v>1487</v>
      </c>
      <c r="B384" s="7" t="s">
        <v>0</v>
      </c>
      <c r="C384" t="str">
        <f t="shared" si="5"/>
        <v>Government Outlays</v>
      </c>
      <c r="H384" t="str">
        <f>IF(B384="Equation",VLOOKUP(A384,EQN!$C$3:$D$310,2),IF(B384="Endogenous Variable",VLOOKUP(A384,ENDOG!$B$2:$D$400,2),IF(B384="Exogenous Variable",VLOOKUP(A384,EXOG!$B$2:$D$400,2),"")))</f>
        <v>Government Outlays</v>
      </c>
    </row>
    <row r="385" spans="1:8" x14ac:dyDescent="0.25">
      <c r="A385" s="7" t="s">
        <v>1484</v>
      </c>
      <c r="B385" s="7" t="s">
        <v>0</v>
      </c>
      <c r="C385" t="str">
        <f t="shared" si="5"/>
        <v>Net Transfers From Public Sector To Foreign Sector</v>
      </c>
      <c r="H385" t="str">
        <f>IF(B385="Equation",VLOOKUP(A385,EQN!$C$3:$D$310,2),IF(B385="Endogenous Variable",VLOOKUP(A385,ENDOG!$B$2:$D$400,2),IF(B385="Exogenous Variable",VLOOKUP(A385,EXOG!$B$2:$D$400,2),"")))</f>
        <v>Net Transfers from Public Sector to Foreign Sector</v>
      </c>
    </row>
    <row r="386" spans="1:8" x14ac:dyDescent="0.25">
      <c r="A386" s="3" t="s">
        <v>18</v>
      </c>
      <c r="B386" s="7" t="s">
        <v>0</v>
      </c>
      <c r="C386" t="str">
        <f t="shared" si="5"/>
        <v>Nominal Government Consumption</v>
      </c>
      <c r="D386" s="3" t="str">
        <f>IF(B386="Endogenous Variable",VLOOKUP(A386,ENDOG!$B$2:$D$400,3),IF(B386="Exogenous Variable",VLOOKUP(A386,EXOG!$B$2:$D$400,3),""))</f>
        <v/>
      </c>
      <c r="H386" t="str">
        <f>IF(B386="Equation",VLOOKUP(A386,EQN!$C$3:$D$310,2),IF(B386="Endogenous Variable",VLOOKUP(A386,ENDOG!$B$2:$D$400,2),IF(B386="Exogenous Variable",VLOOKUP(A386,EXOG!$B$2:$D$400,2),"")))</f>
        <v>Nominal Government Consumption</v>
      </c>
    </row>
    <row r="387" spans="1:8" x14ac:dyDescent="0.25">
      <c r="A387" s="7" t="s">
        <v>1363</v>
      </c>
      <c r="B387" s="7" t="s">
        <v>0</v>
      </c>
      <c r="C387" t="str">
        <f t="shared" ref="C387:C450" si="6">PROPER(H387)</f>
        <v>Indirect Taxes Net Of Subsidies</v>
      </c>
      <c r="H387" t="str">
        <f>IF(B387="Equation",VLOOKUP(A387,EQN!$C$3:$D$310,2),IF(B387="Endogenous Variable",VLOOKUP(A387,ENDOG!$B$2:$D$400,2),IF(B387="Exogenous Variable",VLOOKUP(A387,EXOG!$B$2:$D$400,2),"")))</f>
        <v>Indirect Taxes net of Subsidies</v>
      </c>
    </row>
    <row r="388" spans="1:8" x14ac:dyDescent="0.25">
      <c r="A388" s="7" t="s">
        <v>1363</v>
      </c>
      <c r="B388" s="7" t="s">
        <v>0</v>
      </c>
      <c r="C388" t="str">
        <f t="shared" si="6"/>
        <v>Indirect Taxes Net Of Subsidies</v>
      </c>
      <c r="H388" t="str">
        <f>IF(B388="Equation",VLOOKUP(A388,EQN!$C$3:$D$310,2),IF(B388="Endogenous Variable",VLOOKUP(A388,ENDOG!$B$2:$D$400,2),IF(B388="Exogenous Variable",VLOOKUP(A388,EXOG!$B$2:$D$400,2),"")))</f>
        <v>Indirect Taxes net of Subsidies</v>
      </c>
    </row>
    <row r="389" spans="1:8" x14ac:dyDescent="0.25">
      <c r="A389" s="7" t="s">
        <v>1369</v>
      </c>
      <c r="B389" s="7" t="s">
        <v>0</v>
      </c>
      <c r="C389" t="str">
        <f t="shared" si="6"/>
        <v>Foreign Workers Levy</v>
      </c>
      <c r="H389" t="str">
        <f>IF(B389="Equation",VLOOKUP(A389,EQN!$C$3:$D$310,2),IF(B389="Endogenous Variable",VLOOKUP(A389,ENDOG!$B$2:$D$400,2),IF(B389="Exogenous Variable",VLOOKUP(A389,EXOG!$B$2:$D$400,2),"")))</f>
        <v>Foreign Workers Levy</v>
      </c>
    </row>
    <row r="390" spans="1:8" x14ac:dyDescent="0.25">
      <c r="A390" s="7" t="s">
        <v>1369</v>
      </c>
      <c r="B390" s="7" t="s">
        <v>0</v>
      </c>
      <c r="C390" t="str">
        <f t="shared" si="6"/>
        <v>Foreign Workers Levy</v>
      </c>
      <c r="H390" t="str">
        <f>IF(B390="Equation",VLOOKUP(A390,EQN!$C$3:$D$310,2),IF(B390="Endogenous Variable",VLOOKUP(A390,ENDOG!$B$2:$D$400,2),IF(B390="Exogenous Variable",VLOOKUP(A390,EXOG!$B$2:$D$400,2),"")))</f>
        <v>Foreign Workers Levy</v>
      </c>
    </row>
    <row r="391" spans="1:8" x14ac:dyDescent="0.25">
      <c r="A391" s="7" t="s">
        <v>1520</v>
      </c>
      <c r="B391" s="7" t="s">
        <v>0</v>
      </c>
      <c r="C391" t="str">
        <f t="shared" si="6"/>
        <v>Commodity Taxes</v>
      </c>
      <c r="H391" t="str">
        <f>IF(B391="Equation",VLOOKUP(A391,EQN!$C$3:$D$310,2),IF(B391="Endogenous Variable",VLOOKUP(A391,ENDOG!$B$2:$D$400,2),IF(B391="Exogenous Variable",VLOOKUP(A391,EXOG!$B$2:$D$400,2),"")))</f>
        <v>Commodity Taxes</v>
      </c>
    </row>
    <row r="392" spans="1:8" x14ac:dyDescent="0.25">
      <c r="A392" s="7" t="s">
        <v>1514</v>
      </c>
      <c r="B392" s="7" t="s">
        <v>0</v>
      </c>
      <c r="C392" t="str">
        <f t="shared" si="6"/>
        <v>Customs Duty</v>
      </c>
      <c r="H392" t="str">
        <f>IF(B392="Equation",VLOOKUP(A392,EQN!$C$3:$D$310,2),IF(B392="Endogenous Variable",VLOOKUP(A392,ENDOG!$B$2:$D$400,2),IF(B392="Exogenous Variable",VLOOKUP(A392,EXOG!$B$2:$D$400,2),"")))</f>
        <v>Customs Duty</v>
      </c>
    </row>
    <row r="393" spans="1:8" x14ac:dyDescent="0.25">
      <c r="A393" s="7" t="s">
        <v>1525</v>
      </c>
      <c r="B393" s="7" t="s">
        <v>0</v>
      </c>
      <c r="C393" t="str">
        <f t="shared" si="6"/>
        <v>Gst Revenue</v>
      </c>
      <c r="H393" t="str">
        <f>IF(B393="Equation",VLOOKUP(A393,EQN!$C$3:$D$310,2),IF(B393="Endogenous Variable",VLOOKUP(A393,ENDOG!$B$2:$D$400,2),IF(B393="Exogenous Variable",VLOOKUP(A393,EXOG!$B$2:$D$400,2),"")))</f>
        <v>GST Revenue</v>
      </c>
    </row>
    <row r="394" spans="1:8" x14ac:dyDescent="0.25">
      <c r="A394" s="7" t="s">
        <v>1517</v>
      </c>
      <c r="B394" s="7" t="s">
        <v>0</v>
      </c>
      <c r="C394" t="str">
        <f t="shared" si="6"/>
        <v>Indirect Taxes On Production</v>
      </c>
      <c r="H394" t="str">
        <f>IF(B394="Equation",VLOOKUP(A394,EQN!$C$3:$D$310,2),IF(B394="Endogenous Variable",VLOOKUP(A394,ENDOG!$B$2:$D$400,2),IF(B394="Exogenous Variable",VLOOKUP(A394,EXOG!$B$2:$D$400,2),"")))</f>
        <v>Indirect Taxes on Production</v>
      </c>
    </row>
    <row r="395" spans="1:8" x14ac:dyDescent="0.25">
      <c r="A395" s="7" t="s">
        <v>1475</v>
      </c>
      <c r="B395" s="7" t="s">
        <v>0</v>
      </c>
      <c r="C395" t="str">
        <f t="shared" si="6"/>
        <v>Property Income Of Locals</v>
      </c>
      <c r="H395" t="str">
        <f>IF(B395="Equation",VLOOKUP(A395,EQN!$C$3:$D$310,2),IF(B395="Endogenous Variable",VLOOKUP(A395,ENDOG!$B$2:$D$400,2),IF(B395="Exogenous Variable",VLOOKUP(A395,EXOG!$B$2:$D$400,2),"")))</f>
        <v>Property Income of Locals</v>
      </c>
    </row>
    <row r="396" spans="1:8" x14ac:dyDescent="0.25">
      <c r="A396" s="7" t="s">
        <v>1366</v>
      </c>
      <c r="B396" s="7" t="s">
        <v>0</v>
      </c>
      <c r="C396" t="str">
        <f t="shared" si="6"/>
        <v>Net Revenue</v>
      </c>
      <c r="H396" t="str">
        <f>IF(B396="Equation",VLOOKUP(A396,EQN!$C$3:$D$310,2),IF(B396="Endogenous Variable",VLOOKUP(A396,ENDOG!$B$2:$D$400,2),IF(B396="Exogenous Variable",VLOOKUP(A396,EXOG!$B$2:$D$400,2),"")))</f>
        <v>Net Revenue</v>
      </c>
    </row>
    <row r="397" spans="1:8" x14ac:dyDescent="0.25">
      <c r="A397" s="7" t="s">
        <v>1458</v>
      </c>
      <c r="B397" s="7" t="s">
        <v>0</v>
      </c>
      <c r="C397" t="str">
        <f t="shared" si="6"/>
        <v>Transformation Of Exchange Rate</v>
      </c>
      <c r="H397" t="str">
        <f>IF(B397="Equation",VLOOKUP(A397,EQN!$C$3:$D$310,2),IF(B397="Endogenous Variable",VLOOKUP(A397,ENDOG!$B$2:$D$400,2),IF(B397="Exogenous Variable",VLOOKUP(A397,EXOG!$B$2:$D$400,2),"")))</f>
        <v>Transformation of Exchange Rate</v>
      </c>
    </row>
    <row r="398" spans="1:8" x14ac:dyDescent="0.25">
      <c r="A398" s="7" t="s">
        <v>1820</v>
      </c>
      <c r="B398" s="7" t="s">
        <v>0</v>
      </c>
      <c r="C398" t="str">
        <f t="shared" si="6"/>
        <v>Model Exchange Rate</v>
      </c>
      <c r="H398" t="str">
        <f>IF(B398="Equation",VLOOKUP(A398,EQN!$C$3:$D$310,2),IF(B398="Endogenous Variable",VLOOKUP(A398,ENDOG!$B$2:$D$400,2),IF(B398="Exogenous Variable",VLOOKUP(A398,EXOG!$B$2:$D$400,2),"")))</f>
        <v>Model Exchange Rate</v>
      </c>
    </row>
    <row r="399" spans="1:8" x14ac:dyDescent="0.25">
      <c r="A399" s="7" t="s">
        <v>1390</v>
      </c>
      <c r="B399" s="7" t="s">
        <v>0</v>
      </c>
      <c r="C399" t="str">
        <f t="shared" si="6"/>
        <v>Foreign Interest Rate - 3 Months</v>
      </c>
      <c r="H399" t="str">
        <f>IF(B399="Equation",VLOOKUP(A399,EQN!$C$3:$D$310,2),IF(B399="Endogenous Variable",VLOOKUP(A399,ENDOG!$B$2:$D$400,2),IF(B399="Exogenous Variable",VLOOKUP(A399,EXOG!$B$2:$D$400,2),"")))</f>
        <v>Foreign Interest Rate - 3 Months</v>
      </c>
    </row>
    <row r="400" spans="1:8" x14ac:dyDescent="0.25">
      <c r="A400" s="3" t="s">
        <v>98</v>
      </c>
      <c r="B400" s="7" t="s">
        <v>0</v>
      </c>
      <c r="C400" t="str">
        <f t="shared" si="6"/>
        <v>$S Per Yen</v>
      </c>
      <c r="D400" s="3" t="str">
        <f>IF(B400="Endogenous Variable",VLOOKUP(A400,ENDOG!$B$2:$D$400,3),IF(B400="Exogenous Variable",VLOOKUP(A400,EXOG!$B$2:$D$400,3),""))</f>
        <v/>
      </c>
      <c r="H400" t="str">
        <f>IF(B400="Equation",VLOOKUP(A400,EQN!$C$3:$D$310,2),IF(B400="Endogenous Variable",VLOOKUP(A400,ENDOG!$B$2:$D$400,2),IF(B400="Exogenous Variable",VLOOKUP(A400,EXOG!$B$2:$D$400,2),"")))</f>
        <v>$S per Yen</v>
      </c>
    </row>
    <row r="401" spans="1:8" x14ac:dyDescent="0.25">
      <c r="A401" s="7" t="s">
        <v>136</v>
      </c>
      <c r="B401" s="7" t="s">
        <v>0</v>
      </c>
      <c r="C401" t="str">
        <f t="shared" si="6"/>
        <v>$S Per Indonesian Rupiah</v>
      </c>
      <c r="H401" t="str">
        <f>IF(B401="Equation",VLOOKUP(A401,EQN!$C$3:$D$310,2),IF(B401="Endogenous Variable",VLOOKUP(A401,ENDOG!$B$2:$D$400,2),IF(B401="Exogenous Variable",VLOOKUP(A401,EXOG!$B$2:$D$400,2),"")))</f>
        <v>$S per Indonesian Rupiah</v>
      </c>
    </row>
    <row r="402" spans="1:8" x14ac:dyDescent="0.25">
      <c r="A402" s="7" t="s">
        <v>139</v>
      </c>
      <c r="B402" s="7" t="s">
        <v>0</v>
      </c>
      <c r="C402" t="str">
        <f t="shared" si="6"/>
        <v>$S Per Malaysian Ringgit</v>
      </c>
      <c r="H402" t="str">
        <f>IF(B402="Equation",VLOOKUP(A402,EQN!$C$3:$D$310,2),IF(B402="Endogenous Variable",VLOOKUP(A402,ENDOG!$B$2:$D$400,2),IF(B402="Exogenous Variable",VLOOKUP(A402,EXOG!$B$2:$D$400,2),"")))</f>
        <v>$S per Malaysian Ringgit</v>
      </c>
    </row>
    <row r="403" spans="1:8" x14ac:dyDescent="0.25">
      <c r="A403" s="7" t="s">
        <v>142</v>
      </c>
      <c r="B403" s="7" t="s">
        <v>0</v>
      </c>
      <c r="C403" t="str">
        <f t="shared" si="6"/>
        <v>Inflation Rate</v>
      </c>
      <c r="H403" t="str">
        <f>IF(B403="Equation",VLOOKUP(A403,EQN!$C$3:$D$310,2),IF(B403="Endogenous Variable",VLOOKUP(A403,ENDOG!$B$2:$D$400,2),IF(B403="Exogenous Variable",VLOOKUP(A403,EXOG!$B$2:$D$400,2),"")))</f>
        <v>Inflation Rate</v>
      </c>
    </row>
    <row r="404" spans="1:8" x14ac:dyDescent="0.25">
      <c r="A404" s="7" t="s">
        <v>142</v>
      </c>
      <c r="B404" s="7" t="s">
        <v>0</v>
      </c>
      <c r="C404" t="str">
        <f t="shared" si="6"/>
        <v>Inflation Rate</v>
      </c>
      <c r="H404" t="str">
        <f>IF(B404="Equation",VLOOKUP(A404,EQN!$C$3:$D$310,2),IF(B404="Endogenous Variable",VLOOKUP(A404,ENDOG!$B$2:$D$400,2),IF(B404="Exogenous Variable",VLOOKUP(A404,EXOG!$B$2:$D$400,2),"")))</f>
        <v>Inflation Rate</v>
      </c>
    </row>
    <row r="405" spans="1:8" x14ac:dyDescent="0.25">
      <c r="A405" s="7" t="s">
        <v>145</v>
      </c>
      <c r="B405" s="7" t="s">
        <v>0</v>
      </c>
      <c r="C405" t="str">
        <f t="shared" si="6"/>
        <v>Real 10-Year Bond Rate (Proportion Per Quarter</v>
      </c>
      <c r="H405" t="str">
        <f>IF(B405="Equation",VLOOKUP(A405,EQN!$C$3:$D$310,2),IF(B405="Endogenous Variable",VLOOKUP(A405,ENDOG!$B$2:$D$400,2),IF(B405="Exogenous Variable",VLOOKUP(A405,EXOG!$B$2:$D$400,2),"")))</f>
        <v>Real 10-Year Bond Rate (proportion per quarter</v>
      </c>
    </row>
    <row r="406" spans="1:8" x14ac:dyDescent="0.25">
      <c r="A406" s="7" t="s">
        <v>145</v>
      </c>
      <c r="B406" s="7" t="s">
        <v>0</v>
      </c>
      <c r="C406" t="str">
        <f t="shared" si="6"/>
        <v>Real 10-Year Bond Rate (Proportion Per Quarter</v>
      </c>
      <c r="H406" t="str">
        <f>IF(B406="Equation",VLOOKUP(A406,EQN!$C$3:$D$310,2),IF(B406="Endogenous Variable",VLOOKUP(A406,ENDOG!$B$2:$D$400,2),IF(B406="Exogenous Variable",VLOOKUP(A406,EXOG!$B$2:$D$400,2),"")))</f>
        <v>Real 10-Year Bond Rate (proportion per quarter</v>
      </c>
    </row>
    <row r="407" spans="1:8" x14ac:dyDescent="0.25">
      <c r="A407" s="3" t="s">
        <v>21</v>
      </c>
      <c r="B407" s="7" t="s">
        <v>0</v>
      </c>
      <c r="C407" t="str">
        <f t="shared" si="6"/>
        <v>$S Per Thai Baht</v>
      </c>
      <c r="D407" s="3" t="str">
        <f>IF(B407="Endogenous Variable",VLOOKUP(A407,ENDOG!$B$2:$D$400,3),IF(B407="Exogenous Variable",VLOOKUP(A407,EXOG!$B$2:$D$400,3),""))</f>
        <v/>
      </c>
      <c r="H407" t="str">
        <f>IF(B407="Equation",VLOOKUP(A407,EQN!$C$3:$D$310,2),IF(B407="Endogenous Variable",VLOOKUP(A407,ENDOG!$B$2:$D$400,2),IF(B407="Exogenous Variable",VLOOKUP(A407,EXOG!$B$2:$D$400,2),"")))</f>
        <v>$S per Thai Baht</v>
      </c>
    </row>
    <row r="408" spans="1:8" x14ac:dyDescent="0.25">
      <c r="A408" s="7" t="s">
        <v>21</v>
      </c>
      <c r="B408" s="7" t="s">
        <v>0</v>
      </c>
      <c r="C408" t="str">
        <f t="shared" si="6"/>
        <v>$S Per Thai Baht</v>
      </c>
      <c r="H408" t="str">
        <f>IF(B408="Equation",VLOOKUP(A408,EQN!$C$3:$D$310,2),IF(B408="Endogenous Variable",VLOOKUP(A408,ENDOG!$B$2:$D$400,2),IF(B408="Exogenous Variable",VLOOKUP(A408,EXOG!$B$2:$D$400,2),"")))</f>
        <v>$S per Thai Baht</v>
      </c>
    </row>
    <row r="409" spans="1:8" x14ac:dyDescent="0.25">
      <c r="A409" s="7" t="s">
        <v>1736</v>
      </c>
      <c r="B409" s="7" t="s">
        <v>0</v>
      </c>
      <c r="C409" t="str">
        <f t="shared" si="6"/>
        <v xml:space="preserve">Nominal Private Non-Residential Investment </v>
      </c>
      <c r="H409" t="str">
        <f>IF(B409="Equation",VLOOKUP(A409,EQN!$C$3:$D$310,2),IF(B409="Endogenous Variable",VLOOKUP(A409,ENDOG!$B$2:$D$400,2),IF(B409="Exogenous Variable",VLOOKUP(A409,EXOG!$B$2:$D$400,2),"")))</f>
        <v xml:space="preserve">Nominal Private Non-residential Investment </v>
      </c>
    </row>
    <row r="410" spans="1:8" x14ac:dyDescent="0.25">
      <c r="A410" s="7" t="s">
        <v>1739</v>
      </c>
      <c r="B410" s="7" t="s">
        <v>0</v>
      </c>
      <c r="C410" t="str">
        <f t="shared" si="6"/>
        <v>Nominal Public Non-Residential Investment</v>
      </c>
      <c r="H410" t="str">
        <f>IF(B410="Equation",VLOOKUP(A410,EQN!$C$3:$D$310,2),IF(B410="Endogenous Variable",VLOOKUP(A410,ENDOG!$B$2:$D$400,2),IF(B410="Exogenous Variable",VLOOKUP(A410,EXOG!$B$2:$D$400,2),"")))</f>
        <v>Nominal Public Non-residential Investment</v>
      </c>
    </row>
    <row r="411" spans="1:8" x14ac:dyDescent="0.25">
      <c r="A411" s="3" t="s">
        <v>24</v>
      </c>
      <c r="B411" s="7" t="s">
        <v>0</v>
      </c>
      <c r="C411" t="str">
        <f t="shared" si="6"/>
        <v>Nominal Non-Residential Investment</v>
      </c>
      <c r="D411" s="3" t="str">
        <f>IF(B411="Endogenous Variable",VLOOKUP(A411,ENDOG!$B$2:$D$400,3),IF(B411="Exogenous Variable",VLOOKUP(A411,EXOG!$B$2:$D$400,3),""))</f>
        <v/>
      </c>
      <c r="H411" t="str">
        <f>IF(B411="Equation",VLOOKUP(A411,EQN!$C$3:$D$310,2),IF(B411="Endogenous Variable",VLOOKUP(A411,ENDOG!$B$2:$D$400,2),IF(B411="Exogenous Variable",VLOOKUP(A411,EXOG!$B$2:$D$400,2),"")))</f>
        <v>Nominal Non-residential Investment</v>
      </c>
    </row>
    <row r="412" spans="1:8" x14ac:dyDescent="0.25">
      <c r="A412" s="3" t="s">
        <v>6</v>
      </c>
      <c r="B412" s="7" t="s">
        <v>0</v>
      </c>
      <c r="C412" t="str">
        <f t="shared" si="6"/>
        <v>Nominal Final Demand</v>
      </c>
      <c r="D412" s="3" t="str">
        <f>IF(B412="Endogenous Variable",VLOOKUP(A412,ENDOG!$B$2:$D$400,3),IF(B412="Exogenous Variable",VLOOKUP(A412,EXOG!$B$2:$D$400,3),""))</f>
        <v/>
      </c>
      <c r="H412" t="str">
        <f>IF(B412="Equation",VLOOKUP(A412,EQN!$C$3:$D$310,2),IF(B412="Endogenous Variable",VLOOKUP(A412,ENDOG!$B$2:$D$400,2),IF(B412="Exogenous Variable",VLOOKUP(A412,EXOG!$B$2:$D$400,2),"")))</f>
        <v>Nominal Final Demand</v>
      </c>
    </row>
    <row r="413" spans="1:8" x14ac:dyDescent="0.25">
      <c r="A413" s="7" t="s">
        <v>1402</v>
      </c>
      <c r="B413" s="7" t="s">
        <v>0</v>
      </c>
      <c r="C413" t="str">
        <f t="shared" si="6"/>
        <v>Nominal Exports Of Goods And Services</v>
      </c>
      <c r="H413" t="str">
        <f>IF(B413="Equation",VLOOKUP(A413,EQN!$C$3:$D$310,2),IF(B413="Endogenous Variable",VLOOKUP(A413,ENDOG!$B$2:$D$400,2),IF(B413="Exogenous Variable",VLOOKUP(A413,EXOG!$B$2:$D$400,2),"")))</f>
        <v>Nominal Exports of Goods and Services</v>
      </c>
    </row>
    <row r="414" spans="1:8" x14ac:dyDescent="0.25">
      <c r="A414" s="7" t="s">
        <v>1766</v>
      </c>
      <c r="B414" s="7" t="s">
        <v>0</v>
      </c>
      <c r="C414" t="str">
        <f t="shared" si="6"/>
        <v>Nominal Imports Of Goods And Services</v>
      </c>
      <c r="H414" t="str">
        <f>IF(B414="Equation",VLOOKUP(A414,EQN!$C$3:$D$310,2),IF(B414="Endogenous Variable",VLOOKUP(A414,ENDOG!$B$2:$D$400,2),IF(B414="Exogenous Variable",VLOOKUP(A414,EXOG!$B$2:$D$400,2),"")))</f>
        <v>Nominal Imports of Goods and Services</v>
      </c>
    </row>
    <row r="415" spans="1:8" x14ac:dyDescent="0.25">
      <c r="A415" s="7" t="s">
        <v>1410</v>
      </c>
      <c r="B415" s="7" t="s">
        <v>0</v>
      </c>
      <c r="C415" t="str">
        <f t="shared" si="6"/>
        <v>Nominal Gdp (Model-Basis</v>
      </c>
      <c r="H415" t="str">
        <f>IF(B415="Equation",VLOOKUP(A415,EQN!$C$3:$D$310,2),IF(B415="Endogenous Variable",VLOOKUP(A415,ENDOG!$B$2:$D$400,2),IF(B415="Exogenous Variable",VLOOKUP(A415,EXOG!$B$2:$D$400,2),"")))</f>
        <v>Nominal GDP (Model-basis</v>
      </c>
    </row>
    <row r="416" spans="1:8" x14ac:dyDescent="0.25">
      <c r="A416" s="7" t="s">
        <v>1490</v>
      </c>
      <c r="B416" s="7" t="s">
        <v>0</v>
      </c>
      <c r="C416" t="str">
        <f t="shared" si="6"/>
        <v>Labour Costs</v>
      </c>
      <c r="H416" t="str">
        <f>IF(B416="Equation",VLOOKUP(A416,EQN!$C$3:$D$310,2),IF(B416="Endogenous Variable",VLOOKUP(A416,ENDOG!$B$2:$D$400,2),IF(B416="Exogenous Variable",VLOOKUP(A416,EXOG!$B$2:$D$400,2),"")))</f>
        <v>Labour Costs</v>
      </c>
    </row>
    <row r="417" spans="1:8" x14ac:dyDescent="0.25">
      <c r="A417" s="7" t="s">
        <v>1493</v>
      </c>
      <c r="B417" s="7" t="s">
        <v>0</v>
      </c>
      <c r="C417" t="str">
        <f t="shared" si="6"/>
        <v>Wages For Foreign - Without Levy For C</v>
      </c>
      <c r="H417" t="str">
        <f>IF(B417="Equation",VLOOKUP(A417,EQN!$C$3:$D$310,2),IF(B417="Endogenous Variable",VLOOKUP(A417,ENDOG!$B$2:$D$400,2),IF(B417="Exogenous Variable",VLOOKUP(A417,EXOG!$B$2:$D$400,2),"")))</f>
        <v>Wages for foreign - without levy for C</v>
      </c>
    </row>
    <row r="418" spans="1:8" x14ac:dyDescent="0.25">
      <c r="A418" s="7" t="s">
        <v>1502</v>
      </c>
      <c r="B418" s="7" t="s">
        <v>0</v>
      </c>
      <c r="C418" t="str">
        <f t="shared" si="6"/>
        <v>Wages For Foreign - With Levy For C</v>
      </c>
      <c r="H418" t="str">
        <f>IF(B418="Equation",VLOOKUP(A418,EQN!$C$3:$D$310,2),IF(B418="Endogenous Variable",VLOOKUP(A418,ENDOG!$B$2:$D$400,2),IF(B418="Exogenous Variable",VLOOKUP(A418,EXOG!$B$2:$D$400,2),"")))</f>
        <v>Wages for foreign - with levy for C</v>
      </c>
    </row>
    <row r="419" spans="1:8" x14ac:dyDescent="0.25">
      <c r="A419" s="7" t="s">
        <v>2097</v>
      </c>
      <c r="B419" s="7" t="s">
        <v>0</v>
      </c>
      <c r="C419" t="str">
        <f t="shared" si="6"/>
        <v>Wages For Foreign - Without Levy For E</v>
      </c>
      <c r="H419" t="str">
        <f>IF(B419="Equation",VLOOKUP(A419,EQN!$C$3:$D$310,2),IF(B419="Endogenous Variable",VLOOKUP(A419,ENDOG!$B$2:$D$400,2),IF(B419="Exogenous Variable",VLOOKUP(A419,EXOG!$B$2:$D$400,2),"")))</f>
        <v>Wages for foreign - without levy for E</v>
      </c>
    </row>
    <row r="420" spans="1:8" x14ac:dyDescent="0.25">
      <c r="A420" s="7" t="s">
        <v>2094</v>
      </c>
      <c r="B420" s="7" t="s">
        <v>0</v>
      </c>
      <c r="C420" t="str">
        <f t="shared" si="6"/>
        <v>Wages For Foreign - With Levy For E</v>
      </c>
      <c r="H420" t="str">
        <f>IF(B420="Equation",VLOOKUP(A420,EQN!$C$3:$D$310,2),IF(B420="Endogenous Variable",VLOOKUP(A420,ENDOG!$B$2:$D$400,2),IF(B420="Exogenous Variable",VLOOKUP(A420,EXOG!$B$2:$D$400,2),"")))</f>
        <v>Wages for foreign - with levy for E</v>
      </c>
    </row>
    <row r="421" spans="1:8" x14ac:dyDescent="0.25">
      <c r="A421" s="7" t="s">
        <v>2098</v>
      </c>
      <c r="B421" s="7" t="s">
        <v>0</v>
      </c>
      <c r="C421" t="str">
        <f t="shared" si="6"/>
        <v>Wages For Foreign - Without Levy For I</v>
      </c>
      <c r="H421" t="str">
        <f>IF(B421="Equation",VLOOKUP(A421,EQN!$C$3:$D$310,2),IF(B421="Endogenous Variable",VLOOKUP(A421,ENDOG!$B$2:$D$400,2),IF(B421="Exogenous Variable",VLOOKUP(A421,EXOG!$B$2:$D$400,2),"")))</f>
        <v>Wages for foreign - without levy for I</v>
      </c>
    </row>
    <row r="422" spans="1:8" x14ac:dyDescent="0.25">
      <c r="A422" s="7" t="s">
        <v>2095</v>
      </c>
      <c r="B422" s="7" t="s">
        <v>0</v>
      </c>
      <c r="C422" t="str">
        <f t="shared" si="6"/>
        <v>Wages For Foreign - With Levy For I</v>
      </c>
      <c r="H422" t="str">
        <f>IF(B422="Equation",VLOOKUP(A422,EQN!$C$3:$D$310,2),IF(B422="Endogenous Variable",VLOOKUP(A422,ENDOG!$B$2:$D$400,2),IF(B422="Exogenous Variable",VLOOKUP(A422,EXOG!$B$2:$D$400,2),"")))</f>
        <v>Wages for foreign - with levy for I</v>
      </c>
    </row>
    <row r="423" spans="1:8" x14ac:dyDescent="0.25">
      <c r="A423" s="7" t="s">
        <v>2099</v>
      </c>
      <c r="B423" s="7" t="s">
        <v>0</v>
      </c>
      <c r="C423" t="str">
        <f t="shared" si="6"/>
        <v>Wages For Foreign - Without Levy For L</v>
      </c>
      <c r="H423" t="str">
        <f>IF(B423="Equation",VLOOKUP(A423,EQN!$C$3:$D$310,2),IF(B423="Endogenous Variable",VLOOKUP(A423,ENDOG!$B$2:$D$400,2),IF(B423="Exogenous Variable",VLOOKUP(A423,EXOG!$B$2:$D$400,2),"")))</f>
        <v>Wages for foreign - without levy for L</v>
      </c>
    </row>
    <row r="424" spans="1:8" x14ac:dyDescent="0.25">
      <c r="A424" s="7" t="s">
        <v>2096</v>
      </c>
      <c r="B424" s="7" t="s">
        <v>0</v>
      </c>
      <c r="C424" t="str">
        <f t="shared" si="6"/>
        <v>Wages For Foreign - With Levy For L</v>
      </c>
      <c r="H424" t="str">
        <f>IF(B424="Equation",VLOOKUP(A424,EQN!$C$3:$D$310,2),IF(B424="Endogenous Variable",VLOOKUP(A424,ENDOG!$B$2:$D$400,2),IF(B424="Exogenous Variable",VLOOKUP(A424,EXOG!$B$2:$D$400,2),"")))</f>
        <v>Wages for foreign - with levy for L</v>
      </c>
    </row>
    <row r="425" spans="1:8" x14ac:dyDescent="0.25">
      <c r="A425" s="7" t="s">
        <v>1511</v>
      </c>
      <c r="B425" s="7" t="s">
        <v>0</v>
      </c>
      <c r="C425" t="str">
        <f t="shared" si="6"/>
        <v>Labour Income</v>
      </c>
      <c r="H425" t="str">
        <f>IF(B425="Equation",VLOOKUP(A425,EQN!$C$3:$D$310,2),IF(B425="Endogenous Variable",VLOOKUP(A425,ENDOG!$B$2:$D$400,2),IF(B425="Exogenous Variable",VLOOKUP(A425,EXOG!$B$2:$D$400,2),"")))</f>
        <v>Labour Income</v>
      </c>
    </row>
    <row r="426" spans="1:8" x14ac:dyDescent="0.25">
      <c r="A426" s="7" t="s">
        <v>1413</v>
      </c>
      <c r="B426" s="7" t="s">
        <v>0</v>
      </c>
      <c r="C426" t="str">
        <f t="shared" si="6"/>
        <v>Business Gross Operating Surplus</v>
      </c>
      <c r="H426" t="str">
        <f>IF(B426="Equation",VLOOKUP(A426,EQN!$C$3:$D$310,2),IF(B426="Endogenous Variable",VLOOKUP(A426,ENDOG!$B$2:$D$400,2),IF(B426="Exogenous Variable",VLOOKUP(A426,EXOG!$B$2:$D$400,2),"")))</f>
        <v>Business Gross Operating Surplus</v>
      </c>
    </row>
    <row r="427" spans="1:8" x14ac:dyDescent="0.25">
      <c r="A427" s="7" t="s">
        <v>1481</v>
      </c>
      <c r="B427" s="7" t="s">
        <v>0</v>
      </c>
      <c r="C427" t="str">
        <f t="shared" si="6"/>
        <v>Net Transfers From Foreign Sector To Private Sector</v>
      </c>
      <c r="H427" t="str">
        <f>IF(B427="Equation",VLOOKUP(A427,EQN!$C$3:$D$310,2),IF(B427="Endogenous Variable",VLOOKUP(A427,ENDOG!$B$2:$D$400,2),IF(B427="Exogenous Variable",VLOOKUP(A427,EXOG!$B$2:$D$400,2),"")))</f>
        <v>Net Transfers from Foreign Sector to Private Sector</v>
      </c>
    </row>
    <row r="428" spans="1:8" x14ac:dyDescent="0.25">
      <c r="A428" s="7" t="s">
        <v>1715</v>
      </c>
      <c r="B428" s="7" t="s">
        <v>0</v>
      </c>
      <c r="C428" t="str">
        <f t="shared" si="6"/>
        <v>Stock Of Business Capital</v>
      </c>
      <c r="H428" t="str">
        <f>IF(B428="Equation",VLOOKUP(A428,EQN!$C$3:$D$310,2),IF(B428="Endogenous Variable",VLOOKUP(A428,ENDOG!$B$2:$D$400,2),IF(B428="Exogenous Variable",VLOOKUP(A428,EXOG!$B$2:$D$400,2),"")))</f>
        <v>Stock of Business Capital</v>
      </c>
    </row>
    <row r="429" spans="1:8" x14ac:dyDescent="0.25">
      <c r="A429" s="3" t="s">
        <v>3</v>
      </c>
      <c r="B429" s="7" t="s">
        <v>0</v>
      </c>
      <c r="C429" t="str">
        <f t="shared" si="6"/>
        <v>Private Consumption</v>
      </c>
      <c r="H429" t="str">
        <f>IF(B429="Equation",VLOOKUP(A429,EQN!$C$3:$D$310,2),IF(B429="Endogenous Variable",VLOOKUP(A429,ENDOG!$B$2:$D$400,2),IF(B429="Exogenous Variable",VLOOKUP(A429,EXOG!$B$2:$D$400,2),"")))</f>
        <v>Private Consumption</v>
      </c>
    </row>
    <row r="430" spans="1:8" x14ac:dyDescent="0.25">
      <c r="A430" s="3" t="s">
        <v>33</v>
      </c>
      <c r="B430" s="7" t="s">
        <v>0</v>
      </c>
      <c r="C430" t="str">
        <f t="shared" si="6"/>
        <v>Price Of Private Consumption - Model Basis</v>
      </c>
      <c r="D430" s="3" t="str">
        <f>IF(B430="Endogenous Variable",VLOOKUP(A430,ENDOG!$B$2:$D$400,3),IF(B430="Exogenous Variable",VLOOKUP(A430,EXOG!$B$2:$D$400,3),""))</f>
        <v/>
      </c>
      <c r="H430" t="str">
        <f>IF(B430="Equation",VLOOKUP(A430,EQN!$C$3:$D$310,2),IF(B430="Endogenous Variable",VLOOKUP(A430,ENDOG!$B$2:$D$400,2),IF(B430="Exogenous Variable",VLOOKUP(A430,EXOG!$B$2:$D$400,2),"")))</f>
        <v>Price of Private Consumption - Model Basis</v>
      </c>
    </row>
    <row r="431" spans="1:8" x14ac:dyDescent="0.25">
      <c r="A431" s="7" t="s">
        <v>1730</v>
      </c>
      <c r="B431" s="7" t="s">
        <v>0</v>
      </c>
      <c r="C431" t="str">
        <f t="shared" si="6"/>
        <v>Price Of Business Investment - Model Basis</v>
      </c>
      <c r="H431" t="str">
        <f>IF(B431="Equation",VLOOKUP(A431,EQN!$C$3:$D$310,2),IF(B431="Endogenous Variable",VLOOKUP(A431,ENDOG!$B$2:$D$400,2),IF(B431="Exogenous Variable",VLOOKUP(A431,EXOG!$B$2:$D$400,2),"")))</f>
        <v>Price of Business Investment - Model Basis</v>
      </c>
    </row>
    <row r="432" spans="1:8" x14ac:dyDescent="0.25">
      <c r="A432" s="7" t="s">
        <v>1733</v>
      </c>
      <c r="B432" s="7" t="s">
        <v>0</v>
      </c>
      <c r="C432" t="str">
        <f t="shared" si="6"/>
        <v>Price Of Residential Investment - Model Basis</v>
      </c>
      <c r="H432" t="str">
        <f>IF(B432="Equation",VLOOKUP(A432,EQN!$C$3:$D$310,2),IF(B432="Endogenous Variable",VLOOKUP(A432,ENDOG!$B$2:$D$400,2),IF(B432="Exogenous Variable",VLOOKUP(A432,EXOG!$B$2:$D$400,2),"")))</f>
        <v>Price of Residential Investment - Model Basis</v>
      </c>
    </row>
    <row r="433" spans="1:8" x14ac:dyDescent="0.25">
      <c r="A433" s="3" t="s">
        <v>27</v>
      </c>
      <c r="B433" s="7" t="s">
        <v>0</v>
      </c>
      <c r="C433" t="str">
        <f t="shared" si="6"/>
        <v>Nominal Private Consumption</v>
      </c>
      <c r="D433" s="3" t="str">
        <f>IF(B433="Endogenous Variable",VLOOKUP(A433,ENDOG!$B$2:$D$400,3),IF(B433="Exogenous Variable",VLOOKUP(A433,EXOG!$B$2:$D$400,3),""))</f>
        <v/>
      </c>
      <c r="H433" t="str">
        <f>IF(B433="Equation",VLOOKUP(A433,EQN!$C$3:$D$310,2),IF(B433="Endogenous Variable",VLOOKUP(A433,ENDOG!$B$2:$D$400,2),IF(B433="Exogenous Variable",VLOOKUP(A433,EXOG!$B$2:$D$400,2),"")))</f>
        <v>Nominal Private Consumption</v>
      </c>
    </row>
    <row r="434" spans="1:8" x14ac:dyDescent="0.25">
      <c r="A434" s="3" t="s">
        <v>30</v>
      </c>
      <c r="B434" s="7" t="s">
        <v>0</v>
      </c>
      <c r="C434" t="str">
        <f t="shared" si="6"/>
        <v>Price Of Private Consumption</v>
      </c>
      <c r="D434" s="3" t="str">
        <f>IF(B434="Endogenous Variable",VLOOKUP(A434,ENDOG!$B$2:$D$400,3),IF(B434="Exogenous Variable",VLOOKUP(A434,EXOG!$B$2:$D$400,3),""))</f>
        <v/>
      </c>
      <c r="H434" t="str">
        <f>IF(B434="Equation",VLOOKUP(A434,EQN!$C$3:$D$310,2),IF(B434="Endogenous Variable",VLOOKUP(A434,ENDOG!$B$2:$D$400,2),IF(B434="Exogenous Variable",VLOOKUP(A434,EXOG!$B$2:$D$400,2),"")))</f>
        <v>Price of Private Consumption</v>
      </c>
    </row>
    <row r="435" spans="1:8" x14ac:dyDescent="0.25">
      <c r="A435" s="7" t="s">
        <v>168</v>
      </c>
      <c r="B435" s="7" t="s">
        <v>0</v>
      </c>
      <c r="C435" t="str">
        <f t="shared" si="6"/>
        <v>Balance On Goods And Services (Value)</v>
      </c>
      <c r="H435" t="str">
        <f>IF(B435="Equation",VLOOKUP(A435,EQN!$C$3:$D$310,2),IF(B435="Endogenous Variable",VLOOKUP(A435,ENDOG!$B$2:$D$400,2),IF(B435="Exogenous Variable",VLOOKUP(A435,EXOG!$B$2:$D$400,2),"")))</f>
        <v>Balance on Goods and Services (Value)</v>
      </c>
    </row>
    <row r="436" spans="1:8" x14ac:dyDescent="0.25">
      <c r="A436" s="7" t="s">
        <v>171</v>
      </c>
      <c r="B436" s="7" t="s">
        <v>0</v>
      </c>
      <c r="C436" t="str">
        <f t="shared" si="6"/>
        <v>Balance On Net Transfers</v>
      </c>
      <c r="H436" t="str">
        <f>IF(B436="Equation",VLOOKUP(A436,EQN!$C$3:$D$310,2),IF(B436="Endogenous Variable",VLOOKUP(A436,ENDOG!$B$2:$D$400,2),IF(B436="Exogenous Variable",VLOOKUP(A436,EXOG!$B$2:$D$400,2),"")))</f>
        <v>Balance on Net Transfers</v>
      </c>
    </row>
    <row r="437" spans="1:8" x14ac:dyDescent="0.25">
      <c r="A437" s="7" t="s">
        <v>174</v>
      </c>
      <c r="B437" s="7" t="s">
        <v>0</v>
      </c>
      <c r="C437" t="str">
        <f t="shared" si="6"/>
        <v>Government Net Investment Income</v>
      </c>
      <c r="H437" t="str">
        <f>IF(B437="Equation",VLOOKUP(A437,EQN!$C$3:$D$310,2),IF(B437="Endogenous Variable",VLOOKUP(A437,ENDOG!$B$2:$D$400,2),IF(B437="Exogenous Variable",VLOOKUP(A437,EXOG!$B$2:$D$400,2),"")))</f>
        <v>Government Net Investment Income</v>
      </c>
    </row>
    <row r="438" spans="1:8" x14ac:dyDescent="0.25">
      <c r="A438" s="7" t="s">
        <v>177</v>
      </c>
      <c r="B438" s="7" t="s">
        <v>0</v>
      </c>
      <c r="C438" t="str">
        <f t="shared" si="6"/>
        <v>Balance On Net Factor Income</v>
      </c>
      <c r="H438" t="str">
        <f>IF(B438="Equation",VLOOKUP(A438,EQN!$C$3:$D$310,2),IF(B438="Endogenous Variable",VLOOKUP(A438,ENDOG!$B$2:$D$400,2),IF(B438="Exogenous Variable",VLOOKUP(A438,EXOG!$B$2:$D$400,2),"")))</f>
        <v>Balance on Net Factor Income</v>
      </c>
    </row>
    <row r="439" spans="1:8" x14ac:dyDescent="0.25">
      <c r="A439" s="7" t="s">
        <v>180</v>
      </c>
      <c r="B439" s="7" t="s">
        <v>0</v>
      </c>
      <c r="C439" t="str">
        <f t="shared" si="6"/>
        <v>Balance On Current Account</v>
      </c>
      <c r="H439" t="str">
        <f>IF(B439="Equation",VLOOKUP(A439,EQN!$C$3:$D$310,2),IF(B439="Endogenous Variable",VLOOKUP(A439,ENDOG!$B$2:$D$400,2),IF(B439="Exogenous Variable",VLOOKUP(A439,EXOG!$B$2:$D$400,2),"")))</f>
        <v>Balance on Current Account</v>
      </c>
    </row>
    <row r="440" spans="1:8" x14ac:dyDescent="0.25">
      <c r="A440" s="12" t="s">
        <v>966</v>
      </c>
      <c r="B440" s="7" t="s">
        <v>1358</v>
      </c>
      <c r="C440" t="str">
        <f t="shared" si="6"/>
        <v>Private Non-Residential Investment</v>
      </c>
      <c r="D440" s="3" t="str">
        <f>IF(B440="Endogenous Variable",VLOOKUP(A440,ENDOG!$B$2:$D$400,3),IF(B440="Exogenous Variable",VLOOKUP(A440,EXOG!$B$2:$D$400,3),""))</f>
        <v>2010$m</v>
      </c>
      <c r="H440" t="str">
        <f>IF(B440="Equation",VLOOKUP(A440,EQN!$C$4:$D$310,2),IF(B440="Endogenous Variable",VLOOKUP(A440,ENDOG!$B$2:$D$400,2),IF(B440="Exogenous Variable",VLOOKUP(A440,EXOG!$B$2:$D$400,2),"")))</f>
        <v>PRIVATE NON-RESIDENTIAL INVESTMENT</v>
      </c>
    </row>
    <row r="441" spans="1:8" x14ac:dyDescent="0.25">
      <c r="A441" s="12" t="s">
        <v>193</v>
      </c>
      <c r="B441" s="7" t="s">
        <v>1358</v>
      </c>
      <c r="C441" t="str">
        <f t="shared" si="6"/>
        <v>Non-Residential Investment</v>
      </c>
      <c r="D441" s="3" t="str">
        <f>IF(B441="Endogenous Variable",VLOOKUP(A441,ENDOG!$B$2:$D$400,3),IF(B441="Exogenous Variable",VLOOKUP(A441,EXOG!$B$2:$D$400,3),""))</f>
        <v>2010$m</v>
      </c>
      <c r="H441" t="str">
        <f>IF(B441="Equation",VLOOKUP(A441,EQN!$C$4:$D$310,2),IF(B441="Endogenous Variable",VLOOKUP(A441,ENDOG!$B$2:$D$400,2),IF(B441="Exogenous Variable",VLOOKUP(A441,EXOG!$B$2:$D$400,2),"")))</f>
        <v>NON-RESIDENTIAL INVESTMENT</v>
      </c>
    </row>
    <row r="442" spans="1:8" x14ac:dyDescent="0.25">
      <c r="A442" s="12" t="s">
        <v>109</v>
      </c>
      <c r="B442" s="7" t="s">
        <v>1358</v>
      </c>
      <c r="C442" t="str">
        <f t="shared" si="6"/>
        <v>Non-Residential Investment - Nominal</v>
      </c>
      <c r="D442" s="3" t="str">
        <f>IF(B442="Endogenous Variable",VLOOKUP(A442,ENDOG!$B$2:$D$400,3),IF(B442="Exogenous Variable",VLOOKUP(A442,EXOG!$B$2:$D$400,3),""))</f>
        <v>$m</v>
      </c>
      <c r="H442" t="str">
        <f>IF(B442="Equation",VLOOKUP(A442,EQN!$C$4:$D$310,2),IF(B442="Endogenous Variable",VLOOKUP(A442,ENDOG!$B$2:$D$400,2),IF(B442="Exogenous Variable",VLOOKUP(A442,EXOG!$B$2:$D$400,2),"")))</f>
        <v>NON-RESIDENTIAL INVESTMENT - NOMINAL</v>
      </c>
    </row>
    <row r="443" spans="1:8" x14ac:dyDescent="0.25">
      <c r="A443" s="12" t="s">
        <v>970</v>
      </c>
      <c r="B443" s="7" t="s">
        <v>1358</v>
      </c>
      <c r="C443" t="str">
        <f t="shared" si="6"/>
        <v>Private Non-Residential Investment - Nominal</v>
      </c>
      <c r="D443" s="3" t="str">
        <f>IF(B443="Endogenous Variable",VLOOKUP(A443,ENDOG!$B$2:$D$400,3),IF(B443="Exogenous Variable",VLOOKUP(A443,EXOG!$B$2:$D$400,3),""))</f>
        <v>$m</v>
      </c>
      <c r="H443" t="str">
        <f>IF(B443="Equation",VLOOKUP(A443,EQN!$C$4:$D$310,2),IF(B443="Endogenous Variable",VLOOKUP(A443,ENDOG!$B$2:$D$400,2),IF(B443="Exogenous Variable",VLOOKUP(A443,EXOG!$B$2:$D$400,2),"")))</f>
        <v>PRIVATE NON-RESIDENTIAL INVESTMENT - NOMINAL</v>
      </c>
    </row>
    <row r="444" spans="1:8" x14ac:dyDescent="0.25">
      <c r="A444" s="12" t="s">
        <v>190</v>
      </c>
      <c r="B444" s="7" t="s">
        <v>1358</v>
      </c>
      <c r="C444" t="str">
        <f t="shared" si="6"/>
        <v>Residential Investment</v>
      </c>
      <c r="D444" s="3" t="str">
        <f>IF(B444="Endogenous Variable",VLOOKUP(A444,ENDOG!$B$2:$D$400,3),IF(B444="Exogenous Variable",VLOOKUP(A444,EXOG!$B$2:$D$400,3),""))</f>
        <v>2010$m</v>
      </c>
      <c r="H444" t="str">
        <f>IF(B444="Equation",VLOOKUP(A444,EQN!$C$4:$D$310,2),IF(B444="Endogenous Variable",VLOOKUP(A444,ENDOG!$B$2:$D$400,2),IF(B444="Exogenous Variable",VLOOKUP(A444,EXOG!$B$2:$D$400,2),"")))</f>
        <v>RESIDENTIAL INVESTMENT</v>
      </c>
    </row>
    <row r="445" spans="1:8" x14ac:dyDescent="0.25">
      <c r="A445" s="12" t="s">
        <v>973</v>
      </c>
      <c r="B445" s="7" t="s">
        <v>1358</v>
      </c>
      <c r="C445" t="str">
        <f t="shared" si="6"/>
        <v>Residential Investment - % Of Gdp</v>
      </c>
      <c r="D445" s="3" t="str">
        <f>IF(B445="Endogenous Variable",VLOOKUP(A445,ENDOG!$B$2:$D$400,3),IF(B445="Exogenous Variable",VLOOKUP(A445,EXOG!$B$2:$D$400,3),""))</f>
        <v>% of gdp</v>
      </c>
      <c r="H445" t="str">
        <f>IF(B445="Equation",VLOOKUP(A445,EQN!$C$4:$D$310,2),IF(B445="Endogenous Variable",VLOOKUP(A445,ENDOG!$B$2:$D$400,2),IF(B445="Exogenous Variable",VLOOKUP(A445,EXOG!$B$2:$D$400,2),"")))</f>
        <v>RESIDENTIAL INVESTMENT - % OF GDP</v>
      </c>
    </row>
    <row r="446" spans="1:8" x14ac:dyDescent="0.25">
      <c r="A446" s="12" t="s">
        <v>108</v>
      </c>
      <c r="B446" s="7" t="s">
        <v>1358</v>
      </c>
      <c r="C446" t="str">
        <f t="shared" si="6"/>
        <v>Residential Investment - Nominal</v>
      </c>
      <c r="D446" s="3" t="str">
        <f>IF(B446="Endogenous Variable",VLOOKUP(A446,ENDOG!$B$2:$D$400,3),IF(B446="Exogenous Variable",VLOOKUP(A446,EXOG!$B$2:$D$400,3),""))</f>
        <v>$m</v>
      </c>
      <c r="H446" t="str">
        <f>IF(B446="Equation",VLOOKUP(A446,EQN!$C$4:$D$310,2),IF(B446="Endogenous Variable",VLOOKUP(A446,ENDOG!$B$2:$D$400,2),IF(B446="Exogenous Variable",VLOOKUP(A446,EXOG!$B$2:$D$400,2),"")))</f>
        <v>RESIDENTIAL INVESTMENT - NOMINAL</v>
      </c>
    </row>
    <row r="447" spans="1:8" x14ac:dyDescent="0.25">
      <c r="A447" s="12" t="s">
        <v>237</v>
      </c>
      <c r="B447" s="7" t="s">
        <v>1358</v>
      </c>
      <c r="C447" t="str">
        <f t="shared" si="6"/>
        <v>Inventory Investment</v>
      </c>
      <c r="D447" s="3" t="str">
        <f>IF(B447="Endogenous Variable",VLOOKUP(A447,ENDOG!$B$2:$D$400,3),IF(B447="Exogenous Variable",VLOOKUP(A447,EXOG!$B$2:$D$400,3),""))</f>
        <v>2010$m</v>
      </c>
      <c r="H447" t="str">
        <f>IF(B447="Equation",VLOOKUP(A447,EQN!$C$4:$D$310,2),IF(B447="Endogenous Variable",VLOOKUP(A447,ENDOG!$B$2:$D$400,2),IF(B447="Exogenous Variable",VLOOKUP(A447,EXOG!$B$2:$D$400,2),"")))</f>
        <v>INVENTORY INVESTMENT</v>
      </c>
    </row>
    <row r="448" spans="1:8" x14ac:dyDescent="0.25">
      <c r="A448" s="12" t="s">
        <v>239</v>
      </c>
      <c r="B448" s="7" t="s">
        <v>1358</v>
      </c>
      <c r="C448" t="str">
        <f t="shared" si="6"/>
        <v>Imports</v>
      </c>
      <c r="D448" s="3" t="str">
        <f>IF(B448="Endogenous Variable",VLOOKUP(A448,ENDOG!$B$2:$D$400,3),IF(B448="Exogenous Variable",VLOOKUP(A448,EXOG!$B$2:$D$400,3),""))</f>
        <v>2010$m</v>
      </c>
      <c r="H448" t="str">
        <f>IF(B448="Equation",VLOOKUP(A448,EQN!$C$4:$D$310,2),IF(B448="Endogenous Variable",VLOOKUP(A448,ENDOG!$B$2:$D$400,2),IF(B448="Exogenous Variable",VLOOKUP(A448,EXOG!$B$2:$D$400,2),"")))</f>
        <v>IMPORTS</v>
      </c>
    </row>
    <row r="449" spans="1:8" x14ac:dyDescent="0.25">
      <c r="A449" s="12" t="s">
        <v>292</v>
      </c>
      <c r="B449" s="7" t="s">
        <v>1358</v>
      </c>
      <c r="C449" t="str">
        <f t="shared" si="6"/>
        <v>Imports - Nominal</v>
      </c>
      <c r="D449" s="3" t="str">
        <f>IF(B449="Endogenous Variable",VLOOKUP(A449,ENDOG!$B$2:$D$400,3),IF(B449="Exogenous Variable",VLOOKUP(A449,EXOG!$B$2:$D$400,3),""))</f>
        <v>$m</v>
      </c>
      <c r="H449" t="str">
        <f>IF(B449="Equation",VLOOKUP(A449,EQN!$C$4:$D$310,2),IF(B449="Endogenous Variable",VLOOKUP(A449,ENDOG!$B$2:$D$400,2),IF(B449="Exogenous Variable",VLOOKUP(A449,EXOG!$B$2:$D$400,2),"")))</f>
        <v>IMPORTS - NOMINAL</v>
      </c>
    </row>
    <row r="450" spans="1:8" x14ac:dyDescent="0.25">
      <c r="A450" s="12" t="s">
        <v>979</v>
      </c>
      <c r="B450" s="7" t="s">
        <v>1358</v>
      </c>
      <c r="C450" t="str">
        <f t="shared" si="6"/>
        <v>Annualised Inflation Rate</v>
      </c>
      <c r="D450" s="3" t="str">
        <f>IF(B450="Endogenous Variable",VLOOKUP(A450,ENDOG!$B$2:$D$400,3),IF(B450="Exogenous Variable",VLOOKUP(A450,EXOG!$B$2:$D$400,3),""))</f>
        <v>% p.a.</v>
      </c>
      <c r="H450" t="str">
        <f>IF(B450="Equation",VLOOKUP(A450,EQN!$C$4:$D$310,2),IF(B450="Endogenous Variable",VLOOKUP(A450,ENDOG!$B$2:$D$400,2),IF(B450="Exogenous Variable",VLOOKUP(A450,EXOG!$B$2:$D$400,2),"")))</f>
        <v>ANNUALISED INFLATION RATE</v>
      </c>
    </row>
    <row r="451" spans="1:8" x14ac:dyDescent="0.25">
      <c r="A451" s="12" t="s">
        <v>981</v>
      </c>
      <c r="B451" s="7" t="s">
        <v>1358</v>
      </c>
      <c r="C451" t="str">
        <f t="shared" ref="C451:C514" si="7">PROPER(H451)</f>
        <v>Inflation Rate - 10-Year Expected</v>
      </c>
      <c r="D451" s="3" t="str">
        <f>IF(B451="Endogenous Variable",VLOOKUP(A451,ENDOG!$B$2:$D$400,3),IF(B451="Exogenous Variable",VLOOKUP(A451,EXOG!$B$2:$D$400,3),""))</f>
        <v>% p.a.</v>
      </c>
      <c r="H451" t="str">
        <f>IF(B451="Equation",VLOOKUP(A451,EQN!$C$4:$D$310,2),IF(B451="Endogenous Variable",VLOOKUP(A451,ENDOG!$B$2:$D$400,2),IF(B451="Exogenous Variable",VLOOKUP(A451,EXOG!$B$2:$D$400,2),"")))</f>
        <v>INFLATION RATE - 10-YEAR EXPECTED</v>
      </c>
    </row>
    <row r="452" spans="1:8" x14ac:dyDescent="0.25">
      <c r="A452" s="12" t="s">
        <v>983</v>
      </c>
      <c r="B452" s="7" t="s">
        <v>1358</v>
      </c>
      <c r="C452" t="str">
        <f t="shared" si="7"/>
        <v>Non-Tax Revenue - Interest On Stat Board Loans</v>
      </c>
      <c r="D452" s="3" t="str">
        <f>IF(B452="Endogenous Variable",VLOOKUP(A452,ENDOG!$B$2:$D$400,3),IF(B452="Exogenous Variable",VLOOKUP(A452,EXOG!$B$2:$D$400,3),""))</f>
        <v>$m</v>
      </c>
      <c r="H452" t="str">
        <f>IF(B452="Equation",VLOOKUP(A452,EQN!$C$4:$D$310,2),IF(B452="Endogenous Variable",VLOOKUP(A452,ENDOG!$B$2:$D$400,2),IF(B452="Exogenous Variable",VLOOKUP(A452,EXOG!$B$2:$D$400,2),"")))</f>
        <v>NON-TAX REVENUE - INTEREST ON STAT BOARD LOANS</v>
      </c>
    </row>
    <row r="453" spans="1:8" x14ac:dyDescent="0.25">
      <c r="A453" s="12" t="s">
        <v>985</v>
      </c>
      <c r="B453" s="7" t="s">
        <v>1358</v>
      </c>
      <c r="C453" t="str">
        <f t="shared" si="7"/>
        <v>Investment Adjustment (Beg. Of Quarter)</v>
      </c>
      <c r="D453" s="3" t="str">
        <f>IF(B453="Endogenous Variable",VLOOKUP(A453,ENDOG!$B$2:$D$400,3),IF(B453="Exogenous Variable",VLOOKUP(A453,EXOG!$B$2:$D$400,3),""))</f>
        <v>$m</v>
      </c>
      <c r="H453" t="str">
        <f>IF(B453="Equation",VLOOKUP(A453,EQN!$C$4:$D$310,2),IF(B453="Endogenous Variable",VLOOKUP(A453,ENDOG!$B$2:$D$400,2),IF(B453="Exogenous Variable",VLOOKUP(A453,EXOG!$B$2:$D$400,2),"")))</f>
        <v>INVESTMENT ADJUSTMENT (BEG. OF QUARTER)</v>
      </c>
    </row>
    <row r="454" spans="1:8" x14ac:dyDescent="0.25">
      <c r="A454" s="12" t="s">
        <v>987</v>
      </c>
      <c r="B454" s="7" t="s">
        <v>1358</v>
      </c>
      <c r="C454" t="str">
        <f t="shared" si="7"/>
        <v>Indirect Taxes Less Subsidies</v>
      </c>
      <c r="D454" s="3" t="str">
        <f>IF(B454="Endogenous Variable",VLOOKUP(A454,ENDOG!$B$2:$D$400,3),IF(B454="Exogenous Variable",VLOOKUP(A454,EXOG!$B$2:$D$400,3),""))</f>
        <v>$m</v>
      </c>
      <c r="H454" t="str">
        <f>IF(B454="Equation",VLOOKUP(A454,EQN!$C$4:$D$310,2),IF(B454="Endogenous Variable",VLOOKUP(A454,ENDOG!$B$2:$D$400,2),IF(B454="Exogenous Variable",VLOOKUP(A454,EXOG!$B$2:$D$400,2),"")))</f>
        <v>INDIRECT TAXES LESS SUBSIDIES</v>
      </c>
    </row>
    <row r="455" spans="1:8" x14ac:dyDescent="0.25">
      <c r="A455" s="12" t="s">
        <v>297</v>
      </c>
      <c r="B455" s="7" t="s">
        <v>1358</v>
      </c>
      <c r="C455" t="str">
        <f t="shared" si="7"/>
        <v>Non-Residential Capital Stock - Beg.</v>
      </c>
      <c r="D455" s="3" t="str">
        <f>IF(B455="Endogenous Variable",VLOOKUP(A455,ENDOG!$B$2:$D$400,3),IF(B455="Exogenous Variable",VLOOKUP(A455,EXOG!$B$2:$D$400,3),""))</f>
        <v>2010$m</v>
      </c>
      <c r="H455" t="str">
        <f>IF(B455="Equation",VLOOKUP(A455,EQN!$C$4:$D$310,2),IF(B455="Endogenous Variable",VLOOKUP(A455,ENDOG!$B$2:$D$400,2),IF(B455="Exogenous Variable",VLOOKUP(A455,EXOG!$B$2:$D$400,2),"")))</f>
        <v>NON-RESIDENTIAL CAPITAL STOCK - BEG.</v>
      </c>
    </row>
    <row r="456" spans="1:8" x14ac:dyDescent="0.25">
      <c r="A456" s="12" t="s">
        <v>990</v>
      </c>
      <c r="B456" s="7" t="s">
        <v>1358</v>
      </c>
      <c r="C456" t="str">
        <f t="shared" si="7"/>
        <v>Residential Capital Stock - Beg.</v>
      </c>
      <c r="D456" s="3" t="str">
        <f>IF(B456="Endogenous Variable",VLOOKUP(A456,ENDOG!$B$2:$D$400,3),IF(B456="Exogenous Variable",VLOOKUP(A456,EXOG!$B$2:$D$400,3),""))</f>
        <v>2010$m</v>
      </c>
      <c r="H456" t="str">
        <f>IF(B456="Equation",VLOOKUP(A456,EQN!$C$4:$D$310,2),IF(B456="Endogenous Variable",VLOOKUP(A456,ENDOG!$B$2:$D$400,2),IF(B456="Exogenous Variable",VLOOKUP(A456,EXOG!$B$2:$D$400,2),"")))</f>
        <v>RESIDENTIAL CAPITAL STOCK - BEG.</v>
      </c>
    </row>
    <row r="457" spans="1:8" x14ac:dyDescent="0.25">
      <c r="A457" s="12" t="s">
        <v>992</v>
      </c>
      <c r="B457" s="7" t="s">
        <v>1358</v>
      </c>
      <c r="C457" t="str">
        <f t="shared" si="7"/>
        <v>Inventory Stock - Beg.</v>
      </c>
      <c r="D457" s="3" t="str">
        <f>IF(B457="Endogenous Variable",VLOOKUP(A457,ENDOG!$B$2:$D$400,3),IF(B457="Exogenous Variable",VLOOKUP(A457,EXOG!$B$2:$D$400,3),""))</f>
        <v>2010$m</v>
      </c>
      <c r="H457" t="str">
        <f>IF(B457="Equation",VLOOKUP(A457,EQN!$C$4:$D$310,2),IF(B457="Endogenous Variable",VLOOKUP(A457,ENDOG!$B$2:$D$400,2),IF(B457="Exogenous Variable",VLOOKUP(A457,EXOG!$B$2:$D$400,2),"")))</f>
        <v>INVENTORY STOCK - BEG.</v>
      </c>
    </row>
    <row r="458" spans="1:8" x14ac:dyDescent="0.25">
      <c r="A458" s="12" t="s">
        <v>284</v>
      </c>
      <c r="B458" s="7" t="s">
        <v>1358</v>
      </c>
      <c r="C458" t="str">
        <f t="shared" si="7"/>
        <v>Price - Private Consumption - Logarithm</v>
      </c>
      <c r="D458" s="3" t="str">
        <f>IF(B458="Endogenous Variable",VLOOKUP(A458,ENDOG!$B$2:$D$400,3),IF(B458="Exogenous Variable",VLOOKUP(A458,EXOG!$B$2:$D$400,3),""))</f>
        <v>2010=0</v>
      </c>
      <c r="H458" t="str">
        <f>IF(B458="Equation",VLOOKUP(A458,EQN!$C$4:$D$310,2),IF(B458="Endogenous Variable",VLOOKUP(A458,ENDOG!$B$2:$D$400,2),IF(B458="Exogenous Variable",VLOOKUP(A458,EXOG!$B$2:$D$400,2),"")))</f>
        <v>PRICE - PRIVATE CONSUMPTION - LOGARITHM</v>
      </c>
    </row>
    <row r="459" spans="1:8" x14ac:dyDescent="0.25">
      <c r="A459" s="12" t="s">
        <v>995</v>
      </c>
      <c r="B459" s="7" t="s">
        <v>1358</v>
      </c>
      <c r="C459" t="str">
        <f t="shared" si="7"/>
        <v>Employment</v>
      </c>
      <c r="D459" s="3" t="str">
        <f>IF(B459="Endogenous Variable",VLOOKUP(A459,ENDOG!$B$2:$D$400,3),IF(B459="Exogenous Variable",VLOOKUP(A459,EXOG!$B$2:$D$400,3),""))</f>
        <v>000 pers.</v>
      </c>
      <c r="H459" t="str">
        <f>IF(B459="Equation",VLOOKUP(A459,EQN!$C$4:$D$310,2),IF(B459="Endogenous Variable",VLOOKUP(A459,ENDOG!$B$2:$D$400,2),IF(B459="Exogenous Variable",VLOOKUP(A459,EXOG!$B$2:$D$400,2),"")))</f>
        <v>EMPLOYMENT</v>
      </c>
    </row>
    <row r="460" spans="1:8" x14ac:dyDescent="0.25">
      <c r="A460" s="12" t="s">
        <v>997</v>
      </c>
      <c r="B460" s="7" t="s">
        <v>1358</v>
      </c>
      <c r="C460" t="str">
        <f t="shared" si="7"/>
        <v>National Investment - % Of Gdp</v>
      </c>
      <c r="D460" s="3" t="str">
        <f>IF(B460="Endogenous Variable",VLOOKUP(A460,ENDOG!$B$2:$D$400,3),IF(B460="Exogenous Variable",VLOOKUP(A460,EXOG!$B$2:$D$400,3),""))</f>
        <v>% of gdp</v>
      </c>
      <c r="H460" t="str">
        <f>IF(B460="Equation",VLOOKUP(A460,EQN!$C$4:$D$310,2),IF(B460="Endogenous Variable",VLOOKUP(A460,ENDOG!$B$2:$D$400,2),IF(B460="Exogenous Variable",VLOOKUP(A460,EXOG!$B$2:$D$400,2),"")))</f>
        <v>NATIONAL INVESTMENT - % OF GDP</v>
      </c>
    </row>
    <row r="461" spans="1:8" x14ac:dyDescent="0.25">
      <c r="A461" s="12" t="s">
        <v>999</v>
      </c>
      <c r="B461" s="7" t="s">
        <v>1358</v>
      </c>
      <c r="C461" t="str">
        <f t="shared" si="7"/>
        <v>National Saving - % Of Gdp</v>
      </c>
      <c r="D461" s="3" t="str">
        <f>IF(B461="Endogenous Variable",VLOOKUP(A461,ENDOG!$B$2:$D$400,3),IF(B461="Exogenous Variable",VLOOKUP(A461,EXOG!$B$2:$D$400,3),""))</f>
        <v>% of gdp</v>
      </c>
      <c r="H461" t="str">
        <f>IF(B461="Equation",VLOOKUP(A461,EQN!$C$4:$D$310,2),IF(B461="Endogenous Variable",VLOOKUP(A461,ENDOG!$B$2:$D$400,2),IF(B461="Exogenous Variable",VLOOKUP(A461,EXOG!$B$2:$D$400,2),"")))</f>
        <v>NATIONAL SAVING - % OF GDP</v>
      </c>
    </row>
    <row r="462" spans="1:8" x14ac:dyDescent="0.25">
      <c r="A462" s="12" t="s">
        <v>1003</v>
      </c>
      <c r="B462" s="7" t="s">
        <v>1358</v>
      </c>
      <c r="C462" t="str">
        <f t="shared" si="7"/>
        <v>Net Capital Receipts</v>
      </c>
      <c r="D462" s="3" t="str">
        <f>IF(B462="Endogenous Variable",VLOOKUP(A462,ENDOG!$B$2:$D$400,3),IF(B462="Exogenous Variable",VLOOKUP(A462,EXOG!$B$2:$D$400,3),""))</f>
        <v>$m</v>
      </c>
      <c r="H462" t="str">
        <f>IF(B462="Equation",VLOOKUP(A462,EQN!$C$4:$D$310,2),IF(B462="Endogenous Variable",VLOOKUP(A462,ENDOG!$B$2:$D$400,2),IF(B462="Exogenous Variable",VLOOKUP(A462,EXOG!$B$2:$D$400,2),"")))</f>
        <v>NET CAPITAL RECEIPTS</v>
      </c>
    </row>
    <row r="463" spans="1:8" x14ac:dyDescent="0.25">
      <c r="A463" s="12" t="s">
        <v>274</v>
      </c>
      <c r="B463" s="7" t="s">
        <v>1358</v>
      </c>
      <c r="C463" t="str">
        <f t="shared" si="7"/>
        <v>Net Investment Income</v>
      </c>
      <c r="D463" s="3" t="str">
        <f>IF(B463="Endogenous Variable",VLOOKUP(A463,ENDOG!$B$2:$D$400,3),IF(B463="Exogenous Variable",VLOOKUP(A463,EXOG!$B$2:$D$400,3),""))</f>
        <v>$m</v>
      </c>
      <c r="H463" t="str">
        <f>IF(B463="Equation",VLOOKUP(A463,EQN!$C$4:$D$310,2),IF(B463="Endogenous Variable",VLOOKUP(A463,ENDOG!$B$2:$D$400,2),IF(B463="Exogenous Variable",VLOOKUP(A463,EXOG!$B$2:$D$400,2),"")))</f>
        <v>NET INVESTMENT INCOME</v>
      </c>
    </row>
    <row r="464" spans="1:8" x14ac:dyDescent="0.25">
      <c r="A464" s="12" t="s">
        <v>1001</v>
      </c>
      <c r="B464" s="7" t="s">
        <v>1358</v>
      </c>
      <c r="C464" t="str">
        <f t="shared" si="7"/>
        <v>Net Lending</v>
      </c>
      <c r="D464" s="3" t="str">
        <f>IF(B464="Endogenous Variable",VLOOKUP(A464,ENDOG!$B$2:$D$400,3),IF(B464="Exogenous Variable",VLOOKUP(A464,EXOG!$B$2:$D$400,3),""))</f>
        <v>$m</v>
      </c>
      <c r="H464" t="str">
        <f>IF(B464="Equation",VLOOKUP(A464,EQN!$C$4:$D$310,2),IF(B464="Endogenous Variable",VLOOKUP(A464,ENDOG!$B$2:$D$400,2),IF(B464="Exogenous Variable",VLOOKUP(A464,EXOG!$B$2:$D$400,2),"")))</f>
        <v>NET LENDING</v>
      </c>
    </row>
    <row r="465" spans="1:8" x14ac:dyDescent="0.25">
      <c r="A465" s="12" t="s">
        <v>374</v>
      </c>
      <c r="B465" s="7" t="s">
        <v>1358</v>
      </c>
      <c r="C465" t="str">
        <f t="shared" si="7"/>
        <v>Employment - Foreigners</v>
      </c>
      <c r="D465" s="3" t="str">
        <f>IF(B465="Endogenous Variable",VLOOKUP(A465,ENDOG!$B$2:$D$400,3),IF(B465="Exogenous Variable",VLOOKUP(A465,EXOG!$B$2:$D$400,3),""))</f>
        <v>000 pers.</v>
      </c>
      <c r="H465" t="str">
        <f>IF(B465="Equation",VLOOKUP(A465,EQN!$C$4:$D$310,2),IF(B465="Endogenous Variable",VLOOKUP(A465,ENDOG!$B$2:$D$400,2),IF(B465="Exogenous Variable",VLOOKUP(A465,EXOG!$B$2:$D$400,2),"")))</f>
        <v>EMPLOYMENT - FOREIGNERS</v>
      </c>
    </row>
    <row r="466" spans="1:8" x14ac:dyDescent="0.25">
      <c r="A466" s="12" t="s">
        <v>277</v>
      </c>
      <c r="B466" s="7" t="s">
        <v>1358</v>
      </c>
      <c r="C466" t="str">
        <f t="shared" si="7"/>
        <v>Net Foreign Income Balance - % Of Gdp</v>
      </c>
      <c r="D466" s="3" t="str">
        <f>IF(B466="Endogenous Variable",VLOOKUP(A466,ENDOG!$B$2:$D$400,3),IF(B466="Exogenous Variable",VLOOKUP(A466,EXOG!$B$2:$D$400,3),""))</f>
        <v>% of gdp</v>
      </c>
      <c r="H466" t="str">
        <f>IF(B466="Equation",VLOOKUP(A466,EQN!$C$4:$D$310,2),IF(B466="Endogenous Variable",VLOOKUP(A466,ENDOG!$B$2:$D$400,2),IF(B466="Exogenous Variable",VLOOKUP(A466,EXOG!$B$2:$D$400,2),"")))</f>
        <v>NET FOREIGN INCOME BALANCE - % OF GDP</v>
      </c>
    </row>
    <row r="467" spans="1:8" x14ac:dyDescent="0.25">
      <c r="A467" s="12" t="s">
        <v>253</v>
      </c>
      <c r="B467" s="7" t="s">
        <v>1358</v>
      </c>
      <c r="C467" t="str">
        <f t="shared" si="7"/>
        <v>Employment - Locals</v>
      </c>
      <c r="D467" s="3" t="str">
        <f>IF(B467="Endogenous Variable",VLOOKUP(A467,ENDOG!$B$2:$D$400,3),IF(B467="Exogenous Variable",VLOOKUP(A467,EXOG!$B$2:$D$400,3),""))</f>
        <v>000 pers.</v>
      </c>
      <c r="H467" t="str">
        <f>IF(B467="Equation",VLOOKUP(A467,EQN!$C$4:$D$310,2),IF(B467="Endogenous Variable",VLOOKUP(A467,ENDOG!$B$2:$D$400,2),IF(B467="Exogenous Variable",VLOOKUP(A467,EXOG!$B$2:$D$400,2),"")))</f>
        <v>EMPLOYMENT - LOCALS</v>
      </c>
    </row>
    <row r="468" spans="1:8" x14ac:dyDescent="0.25">
      <c r="A468" s="12" t="s">
        <v>1009</v>
      </c>
      <c r="B468" s="7" t="s">
        <v>1358</v>
      </c>
      <c r="C468" t="str">
        <f t="shared" si="7"/>
        <v>Net Revenue - % Of Gdp</v>
      </c>
      <c r="D468" s="3" t="str">
        <f>IF(B468="Endogenous Variable",VLOOKUP(A468,ENDOG!$B$2:$D$400,3),IF(B468="Exogenous Variable",VLOOKUP(A468,EXOG!$B$2:$D$400,3),""))</f>
        <v>% of gdp</v>
      </c>
      <c r="H468" t="str">
        <f>IF(B468="Equation",VLOOKUP(A468,EQN!$C$4:$D$310,2),IF(B468="Endogenous Variable",VLOOKUP(A468,ENDOG!$B$2:$D$400,2),IF(B468="Exogenous Variable",VLOOKUP(A468,EXOG!$B$2:$D$400,2),"")))</f>
        <v>NET REVENUE - % OF GDP</v>
      </c>
    </row>
    <row r="469" spans="1:8" x14ac:dyDescent="0.25">
      <c r="A469" s="12" t="s">
        <v>130</v>
      </c>
      <c r="B469" s="7" t="s">
        <v>1358</v>
      </c>
      <c r="C469" t="str">
        <f t="shared" si="7"/>
        <v>Employment - Survey</v>
      </c>
      <c r="D469" s="3" t="str">
        <f>IF(B469="Endogenous Variable",VLOOKUP(A469,ENDOG!$B$2:$D$400,3),IF(B469="Exogenous Variable",VLOOKUP(A469,EXOG!$B$2:$D$400,3),""))</f>
        <v>000 pers.</v>
      </c>
      <c r="H469" t="str">
        <f>IF(B469="Equation",VLOOKUP(A469,EQN!$C$4:$D$310,2),IF(B469="Endogenous Variable",VLOOKUP(A469,ENDOG!$B$2:$D$400,2),IF(B469="Exogenous Variable",VLOOKUP(A469,EXOG!$B$2:$D$400,2),"")))</f>
        <v>EMPLOYMENT - SURVEY</v>
      </c>
    </row>
    <row r="470" spans="1:8" x14ac:dyDescent="0.25">
      <c r="A470" s="12" t="s">
        <v>252</v>
      </c>
      <c r="B470" s="7" t="s">
        <v>1358</v>
      </c>
      <c r="C470" t="str">
        <f t="shared" si="7"/>
        <v>Labour Force - Locals</v>
      </c>
      <c r="D470" s="3" t="str">
        <f>IF(B470="Endogenous Variable",VLOOKUP(A470,ENDOG!$B$2:$D$400,3),IF(B470="Exogenous Variable",VLOOKUP(A470,EXOG!$B$2:$D$400,3),""))</f>
        <v>000 pers.</v>
      </c>
      <c r="H470" t="str">
        <f>IF(B470="Equation",VLOOKUP(A470,EQN!$C$4:$D$310,2),IF(B470="Endogenous Variable",VLOOKUP(A470,ENDOG!$B$2:$D$400,2),IF(B470="Exogenous Variable",VLOOKUP(A470,EXOG!$B$2:$D$400,2),"")))</f>
        <v>LABOUR FORCE - LOCALS</v>
      </c>
    </row>
    <row r="471" spans="1:8" x14ac:dyDescent="0.25">
      <c r="A471" s="13" t="s">
        <v>131</v>
      </c>
      <c r="B471" s="7" t="s">
        <v>1358</v>
      </c>
      <c r="C471" t="str">
        <f t="shared" si="7"/>
        <v>Unemployment - Survey</v>
      </c>
      <c r="D471" s="3" t="str">
        <f>IF(B471="Endogenous Variable",VLOOKUP(A471,ENDOG!$B$2:$D$400,3),IF(B471="Exogenous Variable",VLOOKUP(A471,EXOG!$B$2:$D$400,3),""))</f>
        <v>000 pers.</v>
      </c>
      <c r="H471" t="str">
        <f>IF(B471="Equation",VLOOKUP(A471,EQN!$C$4:$D$310,2),IF(B471="Endogenous Variable",VLOOKUP(A471,ENDOG!$B$2:$D$400,2),IF(B471="Exogenous Variable",VLOOKUP(A471,EXOG!$B$2:$D$400,2),"")))</f>
        <v>UNEMPLOYMENT - SURVEY</v>
      </c>
    </row>
    <row r="472" spans="1:8" x14ac:dyDescent="0.25">
      <c r="A472" s="13" t="s">
        <v>134</v>
      </c>
      <c r="B472" s="7" t="s">
        <v>1358</v>
      </c>
      <c r="C472" t="str">
        <f t="shared" si="7"/>
        <v>Participation Rate - Per Cent</v>
      </c>
      <c r="D472" s="3" t="str">
        <f>IF(B472="Endogenous Variable",VLOOKUP(A472,ENDOG!$B$2:$D$400,3),IF(B472="Exogenous Variable",VLOOKUP(A472,EXOG!$B$2:$D$400,3),""))</f>
        <v>per cent</v>
      </c>
      <c r="H472" t="str">
        <f>IF(B472="Equation",VLOOKUP(A472,EQN!$C$4:$D$310,2),IF(B472="Endogenous Variable",VLOOKUP(A472,ENDOG!$B$2:$D$400,2),IF(B472="Exogenous Variable",VLOOKUP(A472,EXOG!$B$2:$D$400,2),"")))</f>
        <v>PARTICIPATION RATE - PER CENT</v>
      </c>
    </row>
    <row r="473" spans="1:8" x14ac:dyDescent="0.25">
      <c r="A473" s="13" t="s">
        <v>111</v>
      </c>
      <c r="B473" s="7" t="s">
        <v>1358</v>
      </c>
      <c r="C473" t="str">
        <f t="shared" si="7"/>
        <v>Price - Private Consumption</v>
      </c>
      <c r="D473" s="3" t="str">
        <f>IF(B473="Endogenous Variable",VLOOKUP(A473,ENDOG!$B$2:$D$400,3),IF(B473="Exogenous Variable",VLOOKUP(A473,EXOG!$B$2:$D$400,3),""))</f>
        <v>2010=1</v>
      </c>
      <c r="H473" t="str">
        <f>IF(B473="Equation",VLOOKUP(A473,EQN!$C$4:$D$310,2),IF(B473="Endogenous Variable",VLOOKUP(A473,ENDOG!$B$2:$D$400,2),IF(B473="Exogenous Variable",VLOOKUP(A473,EXOG!$B$2:$D$400,2),"")))</f>
        <v>PRICE - PRIVATE CONSUMPTION</v>
      </c>
    </row>
    <row r="474" spans="1:8" x14ac:dyDescent="0.25">
      <c r="A474" s="12" t="s">
        <v>112</v>
      </c>
      <c r="B474" s="7" t="s">
        <v>1358</v>
      </c>
      <c r="C474" t="str">
        <f t="shared" si="7"/>
        <v>Price - Private Consumption - Model-Basis</v>
      </c>
      <c r="D474" s="3" t="str">
        <f>IF(B474="Endogenous Variable",VLOOKUP(A474,ENDOG!$B$2:$D$400,3),IF(B474="Exogenous Variable",VLOOKUP(A474,EXOG!$B$2:$D$400,3),""))</f>
        <v>2010=1</v>
      </c>
      <c r="H474" t="str">
        <f>IF(B474="Equation",VLOOKUP(A474,EQN!$C$4:$D$310,2),IF(B474="Endogenous Variable",VLOOKUP(A474,ENDOG!$B$2:$D$400,2),IF(B474="Exogenous Variable",VLOOKUP(A474,EXOG!$B$2:$D$400,2),"")))</f>
        <v>PRICE - PRIVATE CONSUMPTION - MODEL-BASIS</v>
      </c>
    </row>
    <row r="475" spans="1:8" x14ac:dyDescent="0.25">
      <c r="A475" s="12" t="s">
        <v>280</v>
      </c>
      <c r="B475" s="7" t="s">
        <v>1358</v>
      </c>
      <c r="C475" t="str">
        <f t="shared" si="7"/>
        <v>Consumer Price Index</v>
      </c>
      <c r="D475" s="3" t="str">
        <f>IF(B475="Endogenous Variable",VLOOKUP(A475,ENDOG!$B$2:$D$400,3),IF(B475="Exogenous Variable",VLOOKUP(A475,EXOG!$B$2:$D$400,3),""))</f>
        <v>2009=100</v>
      </c>
      <c r="H475" t="str">
        <f>IF(B475="Equation",VLOOKUP(A475,EQN!$C$4:$D$310,2),IF(B475="Endogenous Variable",VLOOKUP(A475,ENDOG!$B$2:$D$400,2),IF(B475="Exogenous Variable",VLOOKUP(A475,EXOG!$B$2:$D$400,2),"")))</f>
        <v>CONSUMER PRICE INDEX</v>
      </c>
    </row>
    <row r="476" spans="1:8" x14ac:dyDescent="0.25">
      <c r="A476" s="12" t="s">
        <v>289</v>
      </c>
      <c r="B476" s="7" t="s">
        <v>1358</v>
      </c>
      <c r="C476" t="str">
        <f t="shared" si="7"/>
        <v>Price - Exports</v>
      </c>
      <c r="D476" s="3" t="str">
        <f>IF(B476="Endogenous Variable",VLOOKUP(A476,ENDOG!$B$2:$D$400,3),IF(B476="Exogenous Variable",VLOOKUP(A476,EXOG!$B$2:$D$400,3),""))</f>
        <v>2010=1</v>
      </c>
      <c r="H476" t="str">
        <f>IF(B476="Equation",VLOOKUP(A476,EQN!$C$4:$D$310,2),IF(B476="Endogenous Variable",VLOOKUP(A476,ENDOG!$B$2:$D$400,2),IF(B476="Exogenous Variable",VLOOKUP(A476,EXOG!$B$2:$D$400,2),"")))</f>
        <v>PRICE - EXPORTS</v>
      </c>
    </row>
    <row r="477" spans="1:8" x14ac:dyDescent="0.25">
      <c r="A477" s="7" t="s">
        <v>673</v>
      </c>
      <c r="B477" s="7" t="s">
        <v>891</v>
      </c>
      <c r="C477" t="str">
        <f t="shared" si="7"/>
        <v>Price - Exports - Foreign Currency</v>
      </c>
      <c r="D477" s="3" t="str">
        <f>IF(B477="Endogenous Variable",VLOOKUP(A477,ENDOG!$B$2:$D$400,3),IF(B477="Exogenous Variable",VLOOKUP(A477,EXOG!$B$2:$D$400,3),""))</f>
        <v>2010=1</v>
      </c>
      <c r="H477" t="str">
        <f>IF(B477="Equation",VLOOKUP(A477,EQN!$C$4:$D$310,2),IF(B477="Endogenous Variable",VLOOKUP(A477,ENDOG!$B$2:$D$400,2),IF(B477="Exogenous Variable",VLOOKUP(A477,EXOG!$B$2:$D$400,2),"")))</f>
        <v>PRICE - EXPORTS - FOREIGN CURRENCY</v>
      </c>
    </row>
    <row r="478" spans="1:8" x14ac:dyDescent="0.25">
      <c r="A478" s="12" t="s">
        <v>104</v>
      </c>
      <c r="B478" s="7" t="s">
        <v>1358</v>
      </c>
      <c r="C478" t="str">
        <f t="shared" si="7"/>
        <v>Price - Government Consumption</v>
      </c>
      <c r="D478" s="3" t="str">
        <f>IF(B478="Endogenous Variable",VLOOKUP(A478,ENDOG!$B$2:$D$400,3),IF(B478="Exogenous Variable",VLOOKUP(A478,EXOG!$B$2:$D$400,3),""))</f>
        <v>2010=1</v>
      </c>
      <c r="H478" t="str">
        <f>IF(B478="Equation",VLOOKUP(A478,EQN!$C$4:$D$310,2),IF(B478="Endogenous Variable",VLOOKUP(A478,ENDOG!$B$2:$D$400,2),IF(B478="Exogenous Variable",VLOOKUP(A478,EXOG!$B$2:$D$400,2),"")))</f>
        <v>PRICE - GOVERNMENT CONSUMPTION</v>
      </c>
    </row>
    <row r="479" spans="1:8" x14ac:dyDescent="0.25">
      <c r="A479" s="12" t="s">
        <v>129</v>
      </c>
      <c r="B479" s="7" t="s">
        <v>1358</v>
      </c>
      <c r="C479" t="str">
        <f t="shared" si="7"/>
        <v>Price - Gross Domestic Product</v>
      </c>
      <c r="D479" s="3" t="str">
        <f>IF(B479="Endogenous Variable",VLOOKUP(A479,ENDOG!$B$2:$D$400,3),IF(B479="Exogenous Variable",VLOOKUP(A479,EXOG!$B$2:$D$400,3),""))</f>
        <v>2010=1</v>
      </c>
      <c r="H479" t="str">
        <f>IF(B479="Equation",VLOOKUP(A479,EQN!$C$4:$D$310,2),IF(B479="Endogenous Variable",VLOOKUP(A479,ENDOG!$B$2:$D$400,2),IF(B479="Exogenous Variable",VLOOKUP(A479,EXOG!$B$2:$D$400,2),"")))</f>
        <v>PRICE - GROSS DOMESTIC PRODUCT</v>
      </c>
    </row>
    <row r="480" spans="1:8" x14ac:dyDescent="0.25">
      <c r="A480" s="12" t="s">
        <v>106</v>
      </c>
      <c r="B480" s="7" t="s">
        <v>1358</v>
      </c>
      <c r="C480" t="str">
        <f t="shared" si="7"/>
        <v>Price - Non-Residential Investment</v>
      </c>
      <c r="D480" s="3" t="str">
        <f>IF(B480="Endogenous Variable",VLOOKUP(A480,ENDOG!$B$2:$D$400,3),IF(B480="Exogenous Variable",VLOOKUP(A480,EXOG!$B$2:$D$400,3),""))</f>
        <v>2010=1</v>
      </c>
      <c r="H480" t="str">
        <f>IF(B480="Equation",VLOOKUP(A480,EQN!$C$4:$D$310,2),IF(B480="Endogenous Variable",VLOOKUP(A480,ENDOG!$B$2:$D$400,2),IF(B480="Exogenous Variable",VLOOKUP(A480,EXOG!$B$2:$D$400,2),"")))</f>
        <v>PRICE - NON-RESIDENTIAL INVESTMENT</v>
      </c>
    </row>
    <row r="481" spans="1:8" x14ac:dyDescent="0.25">
      <c r="A481" s="12" t="s">
        <v>235</v>
      </c>
      <c r="B481" s="7" t="s">
        <v>1358</v>
      </c>
      <c r="C481" t="str">
        <f t="shared" si="7"/>
        <v>Price - Non-Residential Investment - Model-Basis</v>
      </c>
      <c r="D481" s="3" t="str">
        <f>IF(B481="Endogenous Variable",VLOOKUP(A481,ENDOG!$B$2:$D$400,3),IF(B481="Exogenous Variable",VLOOKUP(A481,EXOG!$B$2:$D$400,3),""))</f>
        <v>2010=1</v>
      </c>
      <c r="H481" t="str">
        <f>IF(B481="Equation",VLOOKUP(A481,EQN!$C$4:$D$310,2),IF(B481="Endogenous Variable",VLOOKUP(A481,ENDOG!$B$2:$D$400,2),IF(B481="Exogenous Variable",VLOOKUP(A481,EXOG!$B$2:$D$400,2),"")))</f>
        <v>PRICE - NON-RESIDENTIAL INVESTMENT - MODEL-BASIS</v>
      </c>
    </row>
    <row r="482" spans="1:8" x14ac:dyDescent="0.25">
      <c r="A482" s="12" t="s">
        <v>105</v>
      </c>
      <c r="B482" s="7" t="s">
        <v>1358</v>
      </c>
      <c r="C482" t="str">
        <f t="shared" si="7"/>
        <v>Price - Residential Investment</v>
      </c>
      <c r="D482" s="3" t="str">
        <f>IF(B482="Endogenous Variable",VLOOKUP(A482,ENDOG!$B$2:$D$400,3),IF(B482="Exogenous Variable",VLOOKUP(A482,EXOG!$B$2:$D$400,3),""))</f>
        <v>2010=1</v>
      </c>
      <c r="H482" t="str">
        <f>IF(B482="Equation",VLOOKUP(A482,EQN!$C$4:$D$310,2),IF(B482="Endogenous Variable",VLOOKUP(A482,ENDOG!$B$2:$D$400,2),IF(B482="Exogenous Variable",VLOOKUP(A482,EXOG!$B$2:$D$400,2),"")))</f>
        <v>PRICE - RESIDENTIAL INVESTMENT</v>
      </c>
    </row>
    <row r="483" spans="1:8" x14ac:dyDescent="0.25">
      <c r="A483" s="12" t="s">
        <v>234</v>
      </c>
      <c r="B483" s="7" t="s">
        <v>1358</v>
      </c>
      <c r="C483" t="str">
        <f t="shared" si="7"/>
        <v>Price - Residential Investment - Model-Basis</v>
      </c>
      <c r="D483" s="3" t="str">
        <f>IF(B483="Endogenous Variable",VLOOKUP(A483,ENDOG!$B$2:$D$400,3),IF(B483="Exogenous Variable",VLOOKUP(A483,EXOG!$B$2:$D$400,3),""))</f>
        <v>2010=1</v>
      </c>
      <c r="H483" t="str">
        <f>IF(B483="Equation",VLOOKUP(A483,EQN!$C$4:$D$310,2),IF(B483="Endogenous Variable",VLOOKUP(A483,ENDOG!$B$2:$D$400,2),IF(B483="Exogenous Variable",VLOOKUP(A483,EXOG!$B$2:$D$400,2),"")))</f>
        <v>PRICE - RESIDENTIAL INVESTMENT - MODEL-BASIS</v>
      </c>
    </row>
    <row r="484" spans="1:8" x14ac:dyDescent="0.25">
      <c r="A484" s="12" t="s">
        <v>1026</v>
      </c>
      <c r="B484" s="7" t="s">
        <v>1358</v>
      </c>
      <c r="C484" t="str">
        <f t="shared" si="7"/>
        <v>Price - Imports</v>
      </c>
      <c r="D484" s="3" t="str">
        <f>IF(B484="Endogenous Variable",VLOOKUP(A484,ENDOG!$B$2:$D$400,3),IF(B484="Exogenous Variable",VLOOKUP(A484,EXOG!$B$2:$D$400,3),""))</f>
        <v>2010=1</v>
      </c>
      <c r="H484" t="str">
        <f>IF(B484="Equation",VLOOKUP(A484,EQN!$C$4:$D$310,2),IF(B484="Endogenous Variable",VLOOKUP(A484,ENDOG!$B$2:$D$400,2),IF(B484="Exogenous Variable",VLOOKUP(A484,EXOG!$B$2:$D$400,2),"")))</f>
        <v>PRICE - IMPORTS</v>
      </c>
    </row>
    <row r="485" spans="1:8" x14ac:dyDescent="0.25">
      <c r="A485" s="12" t="s">
        <v>1028</v>
      </c>
      <c r="B485" s="7" t="s">
        <v>1358</v>
      </c>
      <c r="C485" t="str">
        <f t="shared" si="7"/>
        <v>Price - Imports - Mfg - After Customs Duty</v>
      </c>
      <c r="D485" s="3" t="str">
        <f>IF(B485="Endogenous Variable",VLOOKUP(A485,ENDOG!$B$2:$D$400,3),IF(B485="Exogenous Variable",VLOOKUP(A485,EXOG!$B$2:$D$400,3),""))</f>
        <v>index</v>
      </c>
      <c r="H485" t="str">
        <f>IF(B485="Equation",VLOOKUP(A485,EQN!$C$4:$D$310,2),IF(B485="Endogenous Variable",VLOOKUP(A485,ENDOG!$B$2:$D$400,2),IF(B485="Exogenous Variable",VLOOKUP(A485,EXOG!$B$2:$D$400,2),"")))</f>
        <v>PRICE - IMPORTS - MFG - AFTER CUSTOMS DUTY</v>
      </c>
    </row>
    <row r="486" spans="1:8" x14ac:dyDescent="0.25">
      <c r="A486" s="7" t="s">
        <v>676</v>
      </c>
      <c r="B486" s="7" t="s">
        <v>891</v>
      </c>
      <c r="C486" t="str">
        <f t="shared" si="7"/>
        <v>Price - Imports - Foreign Currency</v>
      </c>
      <c r="D486" s="3" t="str">
        <f>IF(B486="Endogenous Variable",VLOOKUP(A486,ENDOG!$B$2:$D$400,3),IF(B486="Exogenous Variable",VLOOKUP(A486,EXOG!$B$2:$D$400,3),""))</f>
        <v>2010=1</v>
      </c>
      <c r="H486" t="str">
        <f>IF(B486="Equation",VLOOKUP(A486,EQN!$C$4:$D$310,2),IF(B486="Endogenous Variable",VLOOKUP(A486,ENDOG!$B$2:$D$400,2),IF(B486="Exogenous Variable",VLOOKUP(A486,EXOG!$B$2:$D$400,2),"")))</f>
        <v>PRICE - IMPORTS - FOREIGN CURRENCY</v>
      </c>
    </row>
    <row r="487" spans="1:8" x14ac:dyDescent="0.25">
      <c r="A487" s="12" t="s">
        <v>227</v>
      </c>
      <c r="B487" s="7" t="s">
        <v>1358</v>
      </c>
      <c r="C487" t="str">
        <f t="shared" si="7"/>
        <v>Rate Of Tax - Labour Income - Proportion</v>
      </c>
      <c r="D487" s="3" t="str">
        <f>IF(B487="Endogenous Variable",VLOOKUP(A487,ENDOG!$B$2:$D$400,3),IF(B487="Exogenous Variable",VLOOKUP(A487,EXOG!$B$2:$D$400,3),""))</f>
        <v>prop.</v>
      </c>
      <c r="H487" t="str">
        <f>IF(B487="Equation",VLOOKUP(A487,EQN!$C$4:$D$310,2),IF(B487="Endogenous Variable",VLOOKUP(A487,ENDOG!$B$2:$D$400,2),IF(B487="Exogenous Variable",VLOOKUP(A487,EXOG!$B$2:$D$400,2),"")))</f>
        <v>RATE OF TAX - LABOUR INCOME - PROPORTION</v>
      </c>
    </row>
    <row r="488" spans="1:8" x14ac:dyDescent="0.25">
      <c r="A488" s="7" t="s">
        <v>678</v>
      </c>
      <c r="B488" s="7" t="s">
        <v>891</v>
      </c>
      <c r="C488" t="str">
        <f t="shared" si="7"/>
        <v>Special Transfers - Gov'T To Private - Prop. Of Gdp</v>
      </c>
      <c r="D488" s="3" t="str">
        <f>IF(B488="Endogenous Variable",VLOOKUP(A488,ENDOG!$B$2:$D$400,3),IF(B488="Exogenous Variable",VLOOKUP(A488,EXOG!$B$2:$D$400,3),""))</f>
        <v>prop. gdp</v>
      </c>
      <c r="H488" t="str">
        <f>IF(B488="Equation",VLOOKUP(A488,EQN!$C$4:$D$310,2),IF(B488="Endogenous Variable",VLOOKUP(A488,ENDOG!$B$2:$D$400,2),IF(B488="Exogenous Variable",VLOOKUP(A488,EXOG!$B$2:$D$400,2),"")))</f>
        <v>SPECIAL TRANSFERS - GOV'T TO PRIVATE - PROP. OF GDP</v>
      </c>
    </row>
    <row r="489" spans="1:8" x14ac:dyDescent="0.25">
      <c r="A489" s="7" t="s">
        <v>681</v>
      </c>
      <c r="B489" s="7" t="s">
        <v>891</v>
      </c>
      <c r="C489" t="str">
        <f t="shared" si="7"/>
        <v>Transfers From Gov'T To Abroad - Prop. Of Gdp</v>
      </c>
      <c r="D489" s="3" t="str">
        <f>IF(B489="Endogenous Variable",VLOOKUP(A489,ENDOG!$B$2:$D$400,3),IF(B489="Exogenous Variable",VLOOKUP(A489,EXOG!$B$2:$D$400,3),""))</f>
        <v>prop. gdp</v>
      </c>
      <c r="H489" t="str">
        <f>IF(B489="Equation",VLOOKUP(A489,EQN!$C$4:$D$310,2),IF(B489="Endogenous Variable",VLOOKUP(A489,ENDOG!$B$2:$D$400,2),IF(B489="Exogenous Variable",VLOOKUP(A489,EXOG!$B$2:$D$400,2),"")))</f>
        <v>TRANSFERS FROM GOV'T TO ABROAD - PROP. OF GDP</v>
      </c>
    </row>
    <row r="490" spans="1:8" x14ac:dyDescent="0.25">
      <c r="A490" s="12" t="s">
        <v>1031</v>
      </c>
      <c r="B490" s="7" t="s">
        <v>1358</v>
      </c>
      <c r="C490" t="str">
        <f t="shared" si="7"/>
        <v>Natural Growth Rate - Nominal</v>
      </c>
      <c r="D490" s="3" t="str">
        <f>IF(B490="Endogenous Variable",VLOOKUP(A490,ENDOG!$B$2:$D$400,3),IF(B490="Exogenous Variable",VLOOKUP(A490,EXOG!$B$2:$D$400,3),""))</f>
        <v>prop. p.a.</v>
      </c>
      <c r="H490" t="str">
        <f>IF(B490="Equation",VLOOKUP(A490,EQN!$C$4:$D$310,2),IF(B490="Endogenous Variable",VLOOKUP(A490,ENDOG!$B$2:$D$400,2),IF(B490="Exogenous Variable",VLOOKUP(A490,EXOG!$B$2:$D$400,2),"")))</f>
        <v>NATURAL GROWTH RATE - NOMINAL</v>
      </c>
    </row>
    <row r="491" spans="1:8" x14ac:dyDescent="0.25">
      <c r="A491" s="7" t="s">
        <v>683</v>
      </c>
      <c r="B491" s="7" t="s">
        <v>891</v>
      </c>
      <c r="C491" t="str">
        <f t="shared" si="7"/>
        <v>Transfers To Private From Abroad - Prop. Of Fwi</v>
      </c>
      <c r="D491" s="3" t="str">
        <f>IF(B491="Endogenous Variable",VLOOKUP(A491,ENDOG!$B$2:$D$400,3),IF(B491="Exogenous Variable",VLOOKUP(A491,EXOG!$B$2:$D$400,3),""))</f>
        <v>prop. gdp</v>
      </c>
      <c r="H491" t="str">
        <f>IF(B491="Equation",VLOOKUP(A491,EQN!$C$4:$D$310,2),IF(B491="Endogenous Variable",VLOOKUP(A491,ENDOG!$B$2:$D$400,2),IF(B491="Exogenous Variable",VLOOKUP(A491,EXOG!$B$2:$D$400,2),"")))</f>
        <v>TRANSFERS TO PRIVATE FROM ABROAD - PROP. OF FWI</v>
      </c>
    </row>
    <row r="492" spans="1:8" x14ac:dyDescent="0.25">
      <c r="A492" s="7" t="s">
        <v>685</v>
      </c>
      <c r="B492" s="7" t="s">
        <v>891</v>
      </c>
      <c r="C492" t="str">
        <f t="shared" si="7"/>
        <v>Gov'T Other Non-Tax Revenue - Prop. Of Gdp</v>
      </c>
      <c r="D492" s="3" t="str">
        <f>IF(B492="Endogenous Variable",VLOOKUP(A492,ENDOG!$B$2:$D$400,3),IF(B492="Exogenous Variable",VLOOKUP(A492,EXOG!$B$2:$D$400,3),""))</f>
        <v>prop. gdp</v>
      </c>
      <c r="H492" t="str">
        <f>IF(B492="Equation",VLOOKUP(A492,EQN!$C$4:$D$310,2),IF(B492="Endogenous Variable",VLOOKUP(A492,ENDOG!$B$2:$D$400,2),IF(B492="Exogenous Variable",VLOOKUP(A492,EXOG!$B$2:$D$400,2),"")))</f>
        <v>GOV'T OTHER NON-TAX REVENUE - PROP. OF GDP</v>
      </c>
    </row>
    <row r="493" spans="1:8" x14ac:dyDescent="0.25">
      <c r="A493" s="7" t="s">
        <v>687</v>
      </c>
      <c r="B493" s="7" t="s">
        <v>891</v>
      </c>
      <c r="C493" t="str">
        <f t="shared" si="7"/>
        <v>Net Lending - Prop. Of Gdp</v>
      </c>
      <c r="D493" s="3" t="str">
        <f>IF(B493="Endogenous Variable",VLOOKUP(A493,ENDOG!$B$2:$D$400,3),IF(B493="Exogenous Variable",VLOOKUP(A493,EXOG!$B$2:$D$400,3),""))</f>
        <v>prop. gdp</v>
      </c>
      <c r="H493" t="str">
        <f>IF(B493="Equation",VLOOKUP(A493,EQN!$C$4:$D$310,2),IF(B493="Endogenous Variable",VLOOKUP(A493,ENDOG!$B$2:$D$400,2),IF(B493="Exogenous Variable",VLOOKUP(A493,EXOG!$B$2:$D$400,2),"")))</f>
        <v>NET LENDING - PROP. OF GDP</v>
      </c>
    </row>
    <row r="494" spans="1:8" x14ac:dyDescent="0.25">
      <c r="A494" s="7" t="s">
        <v>689</v>
      </c>
      <c r="B494" s="7" t="s">
        <v>891</v>
      </c>
      <c r="C494" t="str">
        <f t="shared" si="7"/>
        <v>Net Capital Receipts - Prop. Of Gdp</v>
      </c>
      <c r="D494" s="3" t="str">
        <f>IF(B494="Endogenous Variable",VLOOKUP(A494,ENDOG!$B$2:$D$400,3),IF(B494="Exogenous Variable",VLOOKUP(A494,EXOG!$B$2:$D$400,3),""))</f>
        <v>prop. gdp</v>
      </c>
      <c r="H494" t="str">
        <f>IF(B494="Equation",VLOOKUP(A494,EQN!$C$4:$D$310,2),IF(B494="Endogenous Variable",VLOOKUP(A494,ENDOG!$B$2:$D$400,2),IF(B494="Exogenous Variable",VLOOKUP(A494,EXOG!$B$2:$D$400,2),"")))</f>
        <v>NET CAPITAL RECEIPTS - PROP. OF GDP</v>
      </c>
    </row>
    <row r="495" spans="1:8" x14ac:dyDescent="0.25">
      <c r="A495" s="12" t="s">
        <v>1034</v>
      </c>
      <c r="B495" s="7" t="s">
        <v>1358</v>
      </c>
      <c r="C495" t="str">
        <f t="shared" si="7"/>
        <v>Rate Of Tax - Labour Income - Endogenous</v>
      </c>
      <c r="D495" s="3" t="str">
        <f>IF(B495="Endogenous Variable",VLOOKUP(A495,ENDOG!$B$2:$D$400,3),IF(B495="Exogenous Variable",VLOOKUP(A495,EXOG!$B$2:$D$400,3),""))</f>
        <v>prop.</v>
      </c>
      <c r="H495" t="str">
        <f>IF(B495="Equation",VLOOKUP(A495,EQN!$C$4:$D$310,2),IF(B495="Endogenous Variable",VLOOKUP(A495,ENDOG!$B$2:$D$400,2),IF(B495="Exogenous Variable",VLOOKUP(A495,EXOG!$B$2:$D$400,2),"")))</f>
        <v>RATE OF TAX - LABOUR INCOME - ENDOGENOUS</v>
      </c>
    </row>
    <row r="496" spans="1:8" x14ac:dyDescent="0.25">
      <c r="A496" s="12" t="s">
        <v>267</v>
      </c>
      <c r="B496" s="7" t="s">
        <v>1358</v>
      </c>
      <c r="C496" t="str">
        <f t="shared" si="7"/>
        <v>Rate Of Tax - Labour Income - Per Cent</v>
      </c>
      <c r="D496" s="3" t="str">
        <f>IF(B496="Endogenous Variable",VLOOKUP(A496,ENDOG!$B$2:$D$400,3),IF(B496="Exogenous Variable",VLOOKUP(A496,EXOG!$B$2:$D$400,3),""))</f>
        <v>per cent</v>
      </c>
      <c r="H496" t="str">
        <f>IF(B496="Equation",VLOOKUP(A496,EQN!$C$4:$D$310,2),IF(B496="Endogenous Variable",VLOOKUP(A496,ENDOG!$B$2:$D$400,2),IF(B496="Exogenous Variable",VLOOKUP(A496,EXOG!$B$2:$D$400,2),"")))</f>
        <v>RATE OF TAX - LABOUR INCOME - PER CENT</v>
      </c>
    </row>
    <row r="497" spans="1:8" x14ac:dyDescent="0.25">
      <c r="A497" s="7" t="s">
        <v>691</v>
      </c>
      <c r="B497" s="7" t="s">
        <v>891</v>
      </c>
      <c r="C497" t="str">
        <f t="shared" si="7"/>
        <v>Rate Of Tax - Labour Income - Shifter</v>
      </c>
      <c r="D497" s="3" t="str">
        <f>IF(B497="Endogenous Variable",VLOOKUP(A497,ENDOG!$B$2:$D$400,3),IF(B497="Exogenous Variable",VLOOKUP(A497,EXOG!$B$2:$D$400,3),""))</f>
        <v>prop.</v>
      </c>
      <c r="H497" t="str">
        <f>IF(B497="Equation",VLOOKUP(A497,EQN!$C$4:$D$310,2),IF(B497="Endogenous Variable",VLOOKUP(A497,ENDOG!$B$2:$D$400,2),IF(B497="Exogenous Variable",VLOOKUP(A497,EXOG!$B$2:$D$400,2),"")))</f>
        <v>RATE OF TAX - LABOUR INCOME - SHIFTER</v>
      </c>
    </row>
    <row r="498" spans="1:8" x14ac:dyDescent="0.25">
      <c r="A498" s="7" t="s">
        <v>694</v>
      </c>
      <c r="B498" s="7" t="s">
        <v>891</v>
      </c>
      <c r="C498" t="str">
        <f t="shared" si="7"/>
        <v>Residual Gov'T Revenue - Prop. Of Gdp</v>
      </c>
      <c r="D498" s="3" t="str">
        <f>IF(B498="Endogenous Variable",VLOOKUP(A498,ENDOG!$B$2:$D$400,3),IF(B498="Exogenous Variable",VLOOKUP(A498,EXOG!$B$2:$D$400,3),""))</f>
        <v>prop. gdp</v>
      </c>
      <c r="H498" t="str">
        <f>IF(B498="Equation",VLOOKUP(A498,EQN!$C$4:$D$310,2),IF(B498="Endogenous Variable",VLOOKUP(A498,ENDOG!$B$2:$D$400,2),IF(B498="Exogenous Variable",VLOOKUP(A498,EXOG!$B$2:$D$400,2),"")))</f>
        <v>RESIDUAL GOV'T REVENUE - PROP. OF GDP</v>
      </c>
    </row>
    <row r="499" spans="1:8" x14ac:dyDescent="0.25">
      <c r="A499" s="7" t="s">
        <v>696</v>
      </c>
      <c r="B499" s="7" t="s">
        <v>891</v>
      </c>
      <c r="C499" t="str">
        <f t="shared" si="7"/>
        <v>Rate Of Customs Duty - Manufacturing Imports</v>
      </c>
      <c r="D499" s="3" t="str">
        <f>IF(B499="Endogenous Variable",VLOOKUP(A499,ENDOG!$B$2:$D$400,3),IF(B499="Exogenous Variable",VLOOKUP(A499,EXOG!$B$2:$D$400,3),""))</f>
        <v>prop.</v>
      </c>
      <c r="H499" t="str">
        <f>IF(B499="Equation",VLOOKUP(A499,EQN!$C$4:$D$310,2),IF(B499="Endogenous Variable",VLOOKUP(A499,ENDOG!$B$2:$D$400,2),IF(B499="Exogenous Variable",VLOOKUP(A499,EXOG!$B$2:$D$400,2),"")))</f>
        <v>RATE OF CUSTOMS DUTY - MANUFACTURING IMPORTS</v>
      </c>
    </row>
    <row r="500" spans="1:8" x14ac:dyDescent="0.25">
      <c r="A500" s="7" t="s">
        <v>231</v>
      </c>
      <c r="B500" s="7" t="s">
        <v>891</v>
      </c>
      <c r="C500" t="str">
        <f t="shared" si="7"/>
        <v>Rate Of Tax - Corporate</v>
      </c>
      <c r="D500" s="3" t="str">
        <f>IF(B500="Endogenous Variable",VLOOKUP(A500,ENDOG!$B$2:$D$400,3),IF(B500="Exogenous Variable",VLOOKUP(A500,EXOG!$B$2:$D$400,3),""))</f>
        <v>prop.</v>
      </c>
      <c r="H500" t="str">
        <f>IF(B500="Equation",VLOOKUP(A500,EQN!$C$4:$D$310,2),IF(B500="Endogenous Variable",VLOOKUP(A500,ENDOG!$B$2:$D$400,2),IF(B500="Exogenous Variable",VLOOKUP(A500,EXOG!$B$2:$D$400,2),"")))</f>
        <v>RATE OF TAX - CORPORATE</v>
      </c>
    </row>
    <row r="501" spans="1:8" x14ac:dyDescent="0.25">
      <c r="A501" s="7" t="s">
        <v>699</v>
      </c>
      <c r="B501" s="7" t="s">
        <v>891</v>
      </c>
      <c r="C501" t="str">
        <f t="shared" si="7"/>
        <v>Rate Of Tax - Commodities - Shift Factor</v>
      </c>
      <c r="D501" s="3" t="str">
        <f>IF(B501="Endogenous Variable",VLOOKUP(A501,ENDOG!$B$2:$D$400,3),IF(B501="Exogenous Variable",VLOOKUP(A501,EXOG!$B$2:$D$400,3),""))</f>
        <v>2010=1</v>
      </c>
      <c r="H501" t="str">
        <f>IF(B501="Equation",VLOOKUP(A501,EQN!$C$4:$D$310,2),IF(B501="Endogenous Variable",VLOOKUP(A501,ENDOG!$B$2:$D$400,2),IF(B501="Exogenous Variable",VLOOKUP(A501,EXOG!$B$2:$D$400,2),"")))</f>
        <v>RATE OF TAX - COMMODITIES - SHIFT FACTOR</v>
      </c>
    </row>
    <row r="502" spans="1:8" x14ac:dyDescent="0.25">
      <c r="A502" s="7" t="s">
        <v>701</v>
      </c>
      <c r="B502" s="7" t="s">
        <v>891</v>
      </c>
      <c r="C502" t="str">
        <f t="shared" si="7"/>
        <v>Rate Of Foreign Worker Levy - Prop. Of Wages - Mfg</v>
      </c>
      <c r="D502" s="3" t="str">
        <f>IF(B502="Endogenous Variable",VLOOKUP(A502,ENDOG!$B$2:$D$400,3),IF(B502="Exogenous Variable",VLOOKUP(A502,EXOG!$B$2:$D$400,3),""))</f>
        <v>prop.</v>
      </c>
      <c r="H502" t="str">
        <f>IF(B502="Equation",VLOOKUP(A502,EQN!$C$4:$D$310,2),IF(B502="Endogenous Variable",VLOOKUP(A502,ENDOG!$B$2:$D$400,2),IF(B502="Exogenous Variable",VLOOKUP(A502,EXOG!$B$2:$D$400,2),"")))</f>
        <v>RATE OF FOREIGN WORKER LEVY - PROP. OF WAGES - MFG</v>
      </c>
    </row>
    <row r="503" spans="1:8" x14ac:dyDescent="0.25">
      <c r="A503" s="7" t="s">
        <v>703</v>
      </c>
      <c r="B503" s="7" t="s">
        <v>891</v>
      </c>
      <c r="C503" t="str">
        <f t="shared" si="7"/>
        <v>Rate Of Foreign Worker Levy - Prop. Of Wages - Ctn</v>
      </c>
      <c r="D503" s="3" t="str">
        <f>IF(B503="Endogenous Variable",VLOOKUP(A503,ENDOG!$B$2:$D$400,3),IF(B503="Exogenous Variable",VLOOKUP(A503,EXOG!$B$2:$D$400,3),""))</f>
        <v>prop.</v>
      </c>
      <c r="H503" t="str">
        <f>IF(B503="Equation",VLOOKUP(A503,EQN!$C$4:$D$310,2),IF(B503="Endogenous Variable",VLOOKUP(A503,ENDOG!$B$2:$D$400,2),IF(B503="Exogenous Variable",VLOOKUP(A503,EXOG!$B$2:$D$400,2),"")))</f>
        <v>RATE OF FOREIGN WORKER LEVY - PROP. OF WAGES - CTN</v>
      </c>
    </row>
    <row r="504" spans="1:8" x14ac:dyDescent="0.25">
      <c r="A504" s="7" t="s">
        <v>705</v>
      </c>
      <c r="B504" s="7" t="s">
        <v>891</v>
      </c>
      <c r="C504" t="str">
        <f t="shared" si="7"/>
        <v>Rate Of Foreign Worker Levy - Prop. Of Wages - Oth</v>
      </c>
      <c r="D504" s="3" t="str">
        <f>IF(B504="Endogenous Variable",VLOOKUP(A504,ENDOG!$B$2:$D$400,3),IF(B504="Exogenous Variable",VLOOKUP(A504,EXOG!$B$2:$D$400,3),""))</f>
        <v>prop.</v>
      </c>
      <c r="H504" t="str">
        <f>IF(B504="Equation",VLOOKUP(A504,EQN!$C$4:$D$310,2),IF(B504="Endogenous Variable",VLOOKUP(A504,ENDOG!$B$2:$D$400,2),IF(B504="Exogenous Variable",VLOOKUP(A504,EXOG!$B$2:$D$400,2),"")))</f>
        <v>RATE OF FOREIGN WORKER LEVY - PROP. OF WAGES - OTH</v>
      </c>
    </row>
    <row r="505" spans="1:8" x14ac:dyDescent="0.25">
      <c r="A505" s="7" t="s">
        <v>707</v>
      </c>
      <c r="B505" s="7" t="s">
        <v>891</v>
      </c>
      <c r="C505" t="str">
        <f t="shared" si="7"/>
        <v>Rate Of Foreign Worker Levy - Prop. Of Wages – F&amp;B</v>
      </c>
      <c r="D505" s="3" t="str">
        <f>IF(B505="Endogenous Variable",VLOOKUP(A505,ENDOG!$B$2:$D$400,3),IF(B505="Exogenous Variable",VLOOKUP(A505,EXOG!$B$2:$D$400,3),""))</f>
        <v>prop.</v>
      </c>
      <c r="H505" t="str">
        <f>IF(B505="Equation",VLOOKUP(A505,EQN!$C$4:$D$310,2),IF(B505="Endogenous Variable",VLOOKUP(A505,ENDOG!$B$2:$D$400,2),IF(B505="Exogenous Variable",VLOOKUP(A505,EXOG!$B$2:$D$400,2),"")))</f>
        <v>RATE OF FOREIGN WORKER LEVY - PROP. OF WAGES – F&amp;B</v>
      </c>
    </row>
    <row r="506" spans="1:8" x14ac:dyDescent="0.25">
      <c r="A506" s="7" t="s">
        <v>709</v>
      </c>
      <c r="B506" s="7" t="s">
        <v>891</v>
      </c>
      <c r="C506" t="str">
        <f t="shared" si="7"/>
        <v>Rate Of Tax - Gst</v>
      </c>
      <c r="D506" s="3" t="str">
        <f>IF(B506="Endogenous Variable",VLOOKUP(A506,ENDOG!$B$2:$D$400,3),IF(B506="Exogenous Variable",VLOOKUP(A506,EXOG!$B$2:$D$400,3),""))</f>
        <v>prop.</v>
      </c>
      <c r="H506" t="str">
        <f>IF(B506="Equation",VLOOKUP(A506,EQN!$C$4:$D$310,2),IF(B506="Endogenous Variable",VLOOKUP(A506,ENDOG!$B$2:$D$400,2),IF(B506="Exogenous Variable",VLOOKUP(A506,EXOG!$B$2:$D$400,2),"")))</f>
        <v>RATE OF TAX - GST</v>
      </c>
    </row>
    <row r="507" spans="1:8" x14ac:dyDescent="0.25">
      <c r="A507" s="7" t="s">
        <v>711</v>
      </c>
      <c r="B507" s="7" t="s">
        <v>891</v>
      </c>
      <c r="C507" t="str">
        <f t="shared" si="7"/>
        <v>Rate Of Tax - Production - Shift Factor</v>
      </c>
      <c r="D507" s="3" t="str">
        <f>IF(B507="Endogenous Variable",VLOOKUP(A507,ENDOG!$B$2:$D$400,3),IF(B507="Exogenous Variable",VLOOKUP(A507,EXOG!$B$2:$D$400,3),""))</f>
        <v>2010=1</v>
      </c>
      <c r="H507" t="str">
        <f>IF(B507="Equation",VLOOKUP(A507,EQN!$C$4:$D$310,2),IF(B507="Endogenous Variable",VLOOKUP(A507,ENDOG!$B$2:$D$400,2),IF(B507="Exogenous Variable",VLOOKUP(A507,EXOG!$B$2:$D$400,2),"")))</f>
        <v>RATE OF TAX - PRODUCTION - SHIFT FACTOR</v>
      </c>
    </row>
    <row r="508" spans="1:8" x14ac:dyDescent="0.25">
      <c r="A508" s="7" t="s">
        <v>286</v>
      </c>
      <c r="B508" s="7" t="s">
        <v>891</v>
      </c>
      <c r="C508" t="str">
        <f t="shared" si="7"/>
        <v>Resident Population - Aged 15-64</v>
      </c>
      <c r="D508" s="3" t="str">
        <f>IF(B508="Endogenous Variable",VLOOKUP(A508,ENDOG!$B$2:$D$400,3),IF(B508="Exogenous Variable",VLOOKUP(A508,EXOG!$B$2:$D$400,3),""))</f>
        <v>000 pers.</v>
      </c>
      <c r="H508" t="str">
        <f>IF(B508="Equation",VLOOKUP(A508,EQN!$C$4:$D$310,2),IF(B508="Endogenous Variable",VLOOKUP(A508,ENDOG!$B$2:$D$400,2),IF(B508="Exogenous Variable",VLOOKUP(A508,EXOG!$B$2:$D$400,2),"")))</f>
        <v>RESIDENT POPULATION - AGED 15-64</v>
      </c>
    </row>
    <row r="509" spans="1:8" x14ac:dyDescent="0.25">
      <c r="A509" s="7" t="s">
        <v>287</v>
      </c>
      <c r="B509" s="7" t="s">
        <v>891</v>
      </c>
      <c r="C509" t="str">
        <f t="shared" si="7"/>
        <v>Resident Population - Aged 65 And Over</v>
      </c>
      <c r="D509" s="3" t="str">
        <f>IF(B509="Endogenous Variable",VLOOKUP(A509,ENDOG!$B$2:$D$400,3),IF(B509="Exogenous Variable",VLOOKUP(A509,EXOG!$B$2:$D$400,3),""))</f>
        <v>000 pers.</v>
      </c>
      <c r="H509" t="str">
        <f>IF(B509="Equation",VLOOKUP(A509,EQN!$C$4:$D$310,2),IF(B509="Endogenous Variable",VLOOKUP(A509,ENDOG!$B$2:$D$400,2),IF(B509="Exogenous Variable",VLOOKUP(A509,EXOG!$B$2:$D$400,2),"")))</f>
        <v>RESIDENT POPULATION - AGED 65 AND OVER</v>
      </c>
    </row>
    <row r="510" spans="1:8" x14ac:dyDescent="0.25">
      <c r="A510" s="12" t="s">
        <v>1037</v>
      </c>
      <c r="B510" s="7" t="s">
        <v>1358</v>
      </c>
      <c r="C510" t="str">
        <f t="shared" si="7"/>
        <v>Working-Age Population Growth Rate - Smoothed</v>
      </c>
      <c r="D510" s="3" t="str">
        <f>IF(B510="Endogenous Variable",VLOOKUP(A510,ENDOG!$B$2:$D$400,3),IF(B510="Exogenous Variable",VLOOKUP(A510,EXOG!$B$2:$D$400,3),""))</f>
        <v>prop. p.q.</v>
      </c>
      <c r="H510" t="str">
        <f>IF(B510="Equation",VLOOKUP(A510,EQN!$C$4:$D$310,2),IF(B510="Endogenous Variable",VLOOKUP(A510,ENDOG!$B$2:$D$400,2),IF(B510="Exogenous Variable",VLOOKUP(A510,EXOG!$B$2:$D$400,2),"")))</f>
        <v>WORKING-AGE POPULATION GROWTH RATE - SMOOTHED</v>
      </c>
    </row>
    <row r="511" spans="1:8" x14ac:dyDescent="0.25">
      <c r="A511" s="7" t="s">
        <v>276</v>
      </c>
      <c r="B511" s="7" t="s">
        <v>891</v>
      </c>
      <c r="C511" t="str">
        <f t="shared" si="7"/>
        <v>Govt Investment Dividends Premium</v>
      </c>
      <c r="D511" s="3" t="str">
        <f>IF(B511="Endogenous Variable",VLOOKUP(A511,ENDOG!$B$2:$D$400,3),IF(B511="Exogenous Variable",VLOOKUP(A511,EXOG!$B$2:$D$400,3),""))</f>
        <v>% p.a.</v>
      </c>
      <c r="H511" t="str">
        <f>IF(B511="Equation",VLOOKUP(A511,EQN!$C$4:$D$310,2),IF(B511="Endogenous Variable",VLOOKUP(A511,ENDOG!$B$2:$D$400,2),IF(B511="Exogenous Variable",VLOOKUP(A511,EXOG!$B$2:$D$400,2),"")))</f>
        <v>GOVT INVESTMENT DIVIDENDS PREMIUM</v>
      </c>
    </row>
    <row r="512" spans="1:8" x14ac:dyDescent="0.25">
      <c r="A512" s="7" t="s">
        <v>718</v>
      </c>
      <c r="B512" s="7" t="s">
        <v>891</v>
      </c>
      <c r="C512" t="str">
        <f t="shared" si="7"/>
        <v>Govt Investment Re-Valuation Premium</v>
      </c>
      <c r="D512" s="3" t="str">
        <f>IF(B512="Endogenous Variable",VLOOKUP(A512,ENDOG!$B$2:$D$400,3),IF(B512="Exogenous Variable",VLOOKUP(A512,EXOG!$B$2:$D$400,3),""))</f>
        <v>% p.a.</v>
      </c>
      <c r="H512" t="str">
        <f>IF(B512="Equation",VLOOKUP(A512,EQN!$C$4:$D$310,2),IF(B512="Endogenous Variable",VLOOKUP(A512,ENDOG!$B$2:$D$400,2),IF(B512="Exogenous Variable",VLOOKUP(A512,EXOG!$B$2:$D$400,2),"")))</f>
        <v>GOVT INVESTMENT RE-VALUATION PREMIUM</v>
      </c>
    </row>
    <row r="513" spans="1:8" x14ac:dyDescent="0.25">
      <c r="A513" s="12" t="s">
        <v>1039</v>
      </c>
      <c r="B513" s="7" t="s">
        <v>1358</v>
      </c>
      <c r="C513" t="str">
        <f t="shared" si="7"/>
        <v>Private Investment - % Of Gdp</v>
      </c>
      <c r="D513" s="3" t="str">
        <f>IF(B513="Endogenous Variable",VLOOKUP(A513,ENDOG!$B$2:$D$400,3),IF(B513="Exogenous Variable",VLOOKUP(A513,EXOG!$B$2:$D$400,3),""))</f>
        <v>% of gdp</v>
      </c>
      <c r="H513" t="str">
        <f>IF(B513="Equation",VLOOKUP(A513,EQN!$C$4:$D$310,2),IF(B513="Endogenous Variable",VLOOKUP(A513,ENDOG!$B$2:$D$400,2),IF(B513="Exogenous Variable",VLOOKUP(A513,EXOG!$B$2:$D$400,2),"")))</f>
        <v>PRIVATE INVESTMENT - % OF GDP</v>
      </c>
    </row>
    <row r="514" spans="1:8" x14ac:dyDescent="0.25">
      <c r="A514" s="12" t="s">
        <v>1041</v>
      </c>
      <c r="B514" s="7" t="s">
        <v>1358</v>
      </c>
      <c r="C514" t="str">
        <f t="shared" si="7"/>
        <v>Labour Productivity</v>
      </c>
      <c r="D514" s="3" t="str">
        <f>IF(B514="Endogenous Variable",VLOOKUP(A514,ENDOG!$B$2:$D$400,3),IF(B514="Exogenous Variable",VLOOKUP(A514,EXOG!$B$2:$D$400,3),""))</f>
        <v>index</v>
      </c>
      <c r="H514" t="str">
        <f>IF(B514="Equation",VLOOKUP(A514,EQN!$C$4:$D$310,2),IF(B514="Endogenous Variable",VLOOKUP(A514,ENDOG!$B$2:$D$400,2),IF(B514="Exogenous Variable",VLOOKUP(A514,EXOG!$B$2:$D$400,2),"")))</f>
        <v>LABOUR PRODUCTIVITY</v>
      </c>
    </row>
    <row r="515" spans="1:8" x14ac:dyDescent="0.25">
      <c r="A515" s="12" t="s">
        <v>1043</v>
      </c>
      <c r="B515" s="7" t="s">
        <v>1358</v>
      </c>
      <c r="C515" t="str">
        <f t="shared" ref="C515:C578" si="8">PROPER(H515)</f>
        <v>Private Saving - % Of Gdp</v>
      </c>
      <c r="D515" s="3" t="str">
        <f>IF(B515="Endogenous Variable",VLOOKUP(A515,ENDOG!$B$2:$D$400,3),IF(B515="Exogenous Variable",VLOOKUP(A515,EXOG!$B$2:$D$400,3),""))</f>
        <v>% of gdp</v>
      </c>
      <c r="H515" t="str">
        <f>IF(B515="Equation",VLOOKUP(A515,EQN!$C$4:$D$310,2),IF(B515="Endogenous Variable",VLOOKUP(A515,ENDOG!$B$2:$D$400,2),IF(B515="Exogenous Variable",VLOOKUP(A515,EXOG!$B$2:$D$400,2),"")))</f>
        <v>PRIVATE SAVING - % OF GDP</v>
      </c>
    </row>
    <row r="516" spans="1:8" x14ac:dyDescent="0.25">
      <c r="A516" s="7" t="s">
        <v>720</v>
      </c>
      <c r="B516" s="7" t="s">
        <v>891</v>
      </c>
      <c r="C516" t="str">
        <f t="shared" si="8"/>
        <v>Underlying Participation Rate, Resident - Per Cent</v>
      </c>
      <c r="D516" s="3" t="str">
        <f>IF(B516="Endogenous Variable",VLOOKUP(A516,ENDOG!$B$2:$D$400,3),IF(B516="Exogenous Variable",VLOOKUP(A516,EXOG!$B$2:$D$400,3),""))</f>
        <v>per cent</v>
      </c>
      <c r="H516" t="str">
        <f>IF(B516="Equation",VLOOKUP(A516,EQN!$C$4:$D$310,2),IF(B516="Endogenous Variable",VLOOKUP(A516,ENDOG!$B$2:$D$400,2),IF(B516="Exogenous Variable",VLOOKUP(A516,EXOG!$B$2:$D$400,2),"")))</f>
        <v>UNDERLYING PARTICIPATION RATE, RESIDENT - PER CENT</v>
      </c>
    </row>
    <row r="517" spans="1:8" x14ac:dyDescent="0.25">
      <c r="A517" s="12" t="s">
        <v>269</v>
      </c>
      <c r="B517" s="7" t="s">
        <v>1358</v>
      </c>
      <c r="C517" t="str">
        <f t="shared" si="8"/>
        <v>Assets - Public - % Of Gdp</v>
      </c>
      <c r="D517" s="3" t="str">
        <f>IF(B517="Endogenous Variable",VLOOKUP(A517,ENDOG!$B$2:$D$400,3),IF(B517="Exogenous Variable",VLOOKUP(A517,EXOG!$B$2:$D$400,3),""))</f>
        <v>% of gdp</v>
      </c>
      <c r="H517" t="str">
        <f>IF(B517="Equation",VLOOKUP(A517,EQN!$C$4:$D$310,2),IF(B517="Endogenous Variable",VLOOKUP(A517,ENDOG!$B$2:$D$400,2),IF(B517="Exogenous Variable",VLOOKUP(A517,EXOG!$B$2:$D$400,2),"")))</f>
        <v>ASSETS - PUBLIC - % OF GDP</v>
      </c>
    </row>
    <row r="518" spans="1:8" x14ac:dyDescent="0.25">
      <c r="A518" s="12" t="s">
        <v>1046</v>
      </c>
      <c r="B518" s="7" t="s">
        <v>1358</v>
      </c>
      <c r="C518" t="str">
        <f t="shared" si="8"/>
        <v>Public Investment - % Of Gdp</v>
      </c>
      <c r="D518" s="3" t="str">
        <f>IF(B518="Endogenous Variable",VLOOKUP(A518,ENDOG!$B$2:$D$400,3),IF(B518="Exogenous Variable",VLOOKUP(A518,EXOG!$B$2:$D$400,3),""))</f>
        <v>% of gdp</v>
      </c>
      <c r="H518" t="str">
        <f>IF(B518="Equation",VLOOKUP(A518,EQN!$C$4:$D$310,2),IF(B518="Endogenous Variable",VLOOKUP(A518,ENDOG!$B$2:$D$400,2),IF(B518="Exogenous Variable",VLOOKUP(A518,EXOG!$B$2:$D$400,2),"")))</f>
        <v>PUBLIC INVESTMENT - % OF GDP</v>
      </c>
    </row>
    <row r="519" spans="1:8" x14ac:dyDescent="0.25">
      <c r="A519" s="12" t="s">
        <v>290</v>
      </c>
      <c r="B519" s="7" t="s">
        <v>1358</v>
      </c>
      <c r="C519" t="str">
        <f t="shared" si="8"/>
        <v>Public Sector Surplus</v>
      </c>
      <c r="D519" s="3" t="str">
        <f>IF(B519="Endogenous Variable",VLOOKUP(A519,ENDOG!$B$2:$D$400,3),IF(B519="Exogenous Variable",VLOOKUP(A519,EXOG!$B$2:$D$400,3),""))</f>
        <v>$m</v>
      </c>
      <c r="H519" t="str">
        <f>IF(B519="Equation",VLOOKUP(A519,EQN!$C$4:$D$310,2),IF(B519="Endogenous Variable",VLOOKUP(A519,ENDOG!$B$2:$D$400,2),IF(B519="Exogenous Variable",VLOOKUP(A519,EXOG!$B$2:$D$400,2),"")))</f>
        <v>PUBLIC SECTOR SURPLUS</v>
      </c>
    </row>
    <row r="520" spans="1:8" x14ac:dyDescent="0.25">
      <c r="A520" s="12" t="s">
        <v>1049</v>
      </c>
      <c r="B520" s="7" t="s">
        <v>1358</v>
      </c>
      <c r="C520" t="str">
        <f t="shared" si="8"/>
        <v>Public Saving - % Of Gdp</v>
      </c>
      <c r="D520" s="3" t="str">
        <f>IF(B520="Endogenous Variable",VLOOKUP(A520,ENDOG!$B$2:$D$400,3),IF(B520="Exogenous Variable",VLOOKUP(A520,EXOG!$B$2:$D$400,3),""))</f>
        <v>% of gdp</v>
      </c>
      <c r="H520" t="str">
        <f>IF(B520="Equation",VLOOKUP(A520,EQN!$C$4:$D$310,2),IF(B520="Endogenous Variable",VLOOKUP(A520,ENDOG!$B$2:$D$400,2),IF(B520="Exogenous Variable",VLOOKUP(A520,EXOG!$B$2:$D$400,2),"")))</f>
        <v>PUBLIC SAVING - % OF GDP</v>
      </c>
    </row>
    <row r="521" spans="1:8" x14ac:dyDescent="0.25">
      <c r="A521" s="12" t="s">
        <v>268</v>
      </c>
      <c r="B521" s="7" t="s">
        <v>1358</v>
      </c>
      <c r="C521" t="str">
        <f t="shared" si="8"/>
        <v>Public Sector Surplus - % Of Gdp</v>
      </c>
      <c r="D521" s="3" t="str">
        <f>IF(B521="Endogenous Variable",VLOOKUP(A521,ENDOG!$B$2:$D$400,3),IF(B521="Exogenous Variable",VLOOKUP(A521,EXOG!$B$2:$D$400,3),""))</f>
        <v>% of gdp</v>
      </c>
      <c r="H521" t="str">
        <f>IF(B521="Equation",VLOOKUP(A521,EQN!$C$4:$D$310,2),IF(B521="Endogenous Variable",VLOOKUP(A521,ENDOG!$B$2:$D$400,2),IF(B521="Exogenous Variable",VLOOKUP(A521,EXOG!$B$2:$D$400,2),"")))</f>
        <v>PUBLIC SECTOR SURPLUS - % OF GDP</v>
      </c>
    </row>
    <row r="522" spans="1:8" x14ac:dyDescent="0.25">
      <c r="A522" s="7" t="s">
        <v>723</v>
      </c>
      <c r="B522" s="7" t="s">
        <v>891</v>
      </c>
      <c r="C522" t="str">
        <f t="shared" si="8"/>
        <v>Share - Arf / (Arf + Coe)</v>
      </c>
      <c r="D522" s="3" t="str">
        <f>IF(B522="Endogenous Variable",VLOOKUP(A522,ENDOG!$B$2:$D$400,3),IF(B522="Exogenous Variable",VLOOKUP(A522,EXOG!$B$2:$D$400,3),""))</f>
        <v>prop.</v>
      </c>
      <c r="H522" t="str">
        <f>IF(B522="Equation",VLOOKUP(A522,EQN!$C$4:$D$310,2),IF(B522="Endogenous Variable",VLOOKUP(A522,ENDOG!$B$2:$D$400,2),IF(B522="Exogenous Variable",VLOOKUP(A522,EXOG!$B$2:$D$400,2),"")))</f>
        <v>SHARE - ARF / (ARF + COE)</v>
      </c>
    </row>
    <row r="523" spans="1:8" x14ac:dyDescent="0.25">
      <c r="A523" s="7" t="s">
        <v>725</v>
      </c>
      <c r="B523" s="7" t="s">
        <v>891</v>
      </c>
      <c r="C523" t="str">
        <f t="shared" si="8"/>
        <v>Ratio - Book-To-Bill</v>
      </c>
      <c r="D523" s="3" t="str">
        <f>IF(B523="Endogenous Variable",VLOOKUP(A523,ENDOG!$B$2:$D$400,3),IF(B523="Exogenous Variable",VLOOKUP(A523,EXOG!$B$2:$D$400,3),""))</f>
        <v>prop.</v>
      </c>
      <c r="H523" t="str">
        <f>IF(B523="Equation",VLOOKUP(A523,EQN!$C$4:$D$310,2),IF(B523="Endogenous Variable",VLOOKUP(A523,ENDOG!$B$2:$D$400,2),IF(B523="Exogenous Variable",VLOOKUP(A523,EXOG!$B$2:$D$400,2),"")))</f>
        <v>RATIO - BOOK-TO-BILL</v>
      </c>
    </row>
    <row r="524" spans="1:8" x14ac:dyDescent="0.25">
      <c r="A524" s="7" t="s">
        <v>307</v>
      </c>
      <c r="B524" s="7" t="s">
        <v>891</v>
      </c>
      <c r="C524" t="str">
        <f t="shared" si="8"/>
        <v>Ratio - Company Tax Coverage - Prop.</v>
      </c>
      <c r="D524" s="3" t="str">
        <f>IF(B524="Endogenous Variable",VLOOKUP(A524,ENDOG!$B$2:$D$400,3),IF(B524="Exogenous Variable",VLOOKUP(A524,EXOG!$B$2:$D$400,3),""))</f>
        <v>prop.</v>
      </c>
      <c r="H524" t="str">
        <f>IF(B524="Equation",VLOOKUP(A524,EQN!$C$4:$D$310,2),IF(B524="Endogenous Variable",VLOOKUP(A524,ENDOG!$B$2:$D$400,2),IF(B524="Exogenous Variable",VLOOKUP(A524,EXOG!$B$2:$D$400,2),"")))</f>
        <v>RATIO - COMPANY TAX COVERAGE - PROP.</v>
      </c>
    </row>
    <row r="525" spans="1:8" x14ac:dyDescent="0.25">
      <c r="A525" s="7" t="s">
        <v>728</v>
      </c>
      <c r="B525" s="7" t="s">
        <v>891</v>
      </c>
      <c r="C525" t="str">
        <f t="shared" si="8"/>
        <v>Rate Of Contribution - Employer Cpf - Prop.</v>
      </c>
      <c r="D525" s="3" t="str">
        <f>IF(B525="Endogenous Variable",VLOOKUP(A525,ENDOG!$B$2:$D$400,3),IF(B525="Exogenous Variable",VLOOKUP(A525,EXOG!$B$2:$D$400,3),""))</f>
        <v>prop.</v>
      </c>
      <c r="H525" t="str">
        <f>IF(B525="Equation",VLOOKUP(A525,EQN!$C$4:$D$310,2),IF(B525="Endogenous Variable",VLOOKUP(A525,ENDOG!$B$2:$D$400,2),IF(B525="Exogenous Variable",VLOOKUP(A525,EXOG!$B$2:$D$400,2),"")))</f>
        <v>RATE OF CONTRIBUTION - EMPLOYER CPF - PROP.</v>
      </c>
    </row>
    <row r="526" spans="1:8" x14ac:dyDescent="0.25">
      <c r="A526" s="12" t="s">
        <v>1052</v>
      </c>
      <c r="B526" s="7" t="s">
        <v>1358</v>
      </c>
      <c r="C526" t="str">
        <f t="shared" si="8"/>
        <v>Non-Tax Revenue - Other</v>
      </c>
      <c r="D526" s="3" t="str">
        <f>IF(B526="Endogenous Variable",VLOOKUP(A526,ENDOG!$B$2:$D$400,3),IF(B526="Exogenous Variable",VLOOKUP(A526,EXOG!$B$2:$D$400,3),""))</f>
        <v>$m</v>
      </c>
      <c r="H526" t="str">
        <f>IF(B526="Equation",VLOOKUP(A526,EQN!$C$4:$D$310,2),IF(B526="Endogenous Variable",VLOOKUP(A526,ENDOG!$B$2:$D$400,2),IF(B526="Exogenous Variable",VLOOKUP(A526,EXOG!$B$2:$D$400,2),"")))</f>
        <v>NON-TAX REVENUE - OTHER</v>
      </c>
    </row>
    <row r="527" spans="1:8" x14ac:dyDescent="0.25">
      <c r="A527" s="7" t="s">
        <v>730</v>
      </c>
      <c r="B527" s="7" t="s">
        <v>891</v>
      </c>
      <c r="C527" t="str">
        <f t="shared" si="8"/>
        <v>Ratio - Foreign To Total Business Investment</v>
      </c>
      <c r="D527" s="3" t="str">
        <f>IF(B527="Endogenous Variable",VLOOKUP(A527,ENDOG!$B$2:$D$400,3),IF(B527="Exogenous Variable",VLOOKUP(A527,EXOG!$B$2:$D$400,3),""))</f>
        <v>prop.</v>
      </c>
      <c r="H527" t="str">
        <f>IF(B527="Equation",VLOOKUP(A527,EQN!$C$4:$D$310,2),IF(B527="Endogenous Variable",VLOOKUP(A527,ENDOG!$B$2:$D$400,2),IF(B527="Exogenous Variable",VLOOKUP(A527,EXOG!$B$2:$D$400,2),"")))</f>
        <v>RATIO - FOREIGN TO TOTAL BUSINESS INVESTMENT</v>
      </c>
    </row>
    <row r="528" spans="1:8" x14ac:dyDescent="0.25">
      <c r="A528" s="7" t="s">
        <v>232</v>
      </c>
      <c r="B528" s="7" t="s">
        <v>891</v>
      </c>
      <c r="C528" t="str">
        <f t="shared" si="8"/>
        <v>Ratio - Gst To Base - 2010 Prices</v>
      </c>
      <c r="D528" s="3" t="str">
        <f>IF(B528="Endogenous Variable",VLOOKUP(A528,ENDOG!$B$2:$D$400,3),IF(B528="Exogenous Variable",VLOOKUP(A528,EXOG!$B$2:$D$400,3),""))</f>
        <v>prop.</v>
      </c>
      <c r="H528" t="str">
        <f>IF(B528="Equation",VLOOKUP(A528,EQN!$C$4:$D$310,2),IF(B528="Endogenous Variable",VLOOKUP(A528,ENDOG!$B$2:$D$400,2),IF(B528="Exogenous Variable",VLOOKUP(A528,EXOG!$B$2:$D$400,2),"")))</f>
        <v>RATIO - GST TO BASE - 2010 PRICES</v>
      </c>
    </row>
    <row r="529" spans="1:8" x14ac:dyDescent="0.25">
      <c r="A529" s="7" t="s">
        <v>733</v>
      </c>
      <c r="B529" s="7" t="s">
        <v>891</v>
      </c>
      <c r="C529" t="str">
        <f t="shared" si="8"/>
        <v>Ratio - Govt Opex To Gconz+Trpufo</v>
      </c>
      <c r="D529" s="3" t="str">
        <f>IF(B529="Endogenous Variable",VLOOKUP(A529,ENDOG!$B$2:$D$400,3),IF(B529="Exogenous Variable",VLOOKUP(A529,EXOG!$B$2:$D$400,3),""))</f>
        <v>prop.</v>
      </c>
      <c r="H529" t="str">
        <f>IF(B529="Equation",VLOOKUP(A529,EQN!$C$4:$D$310,2),IF(B529="Endogenous Variable",VLOOKUP(A529,ENDOG!$B$2:$D$400,2),IF(B529="Exogenous Variable",VLOOKUP(A529,EXOG!$B$2:$D$400,2),"")))</f>
        <v>RATIO - GOVT OPEX TO GCONZ+TRPUFO</v>
      </c>
    </row>
    <row r="530" spans="1:8" x14ac:dyDescent="0.25">
      <c r="A530" s="7" t="s">
        <v>735</v>
      </c>
      <c r="B530" s="7" t="s">
        <v>891</v>
      </c>
      <c r="C530" t="str">
        <f t="shared" si="8"/>
        <v>Ratio - Govt Devel. Exp To Gfiz</v>
      </c>
      <c r="D530" s="3" t="str">
        <f>IF(B530="Endogenous Variable",VLOOKUP(A530,ENDOG!$B$2:$D$400,3),IF(B530="Exogenous Variable",VLOOKUP(A530,EXOG!$B$2:$D$400,3),""))</f>
        <v>prop.</v>
      </c>
      <c r="H530" t="str">
        <f>IF(B530="Equation",VLOOKUP(A530,EQN!$C$4:$D$310,2),IF(B530="Endogenous Variable",VLOOKUP(A530,ENDOG!$B$2:$D$400,2),IF(B530="Exogenous Variable",VLOOKUP(A530,EXOG!$B$2:$D$400,2),"")))</f>
        <v>RATIO - GOVT DEVEL. EXP TO GFIZ</v>
      </c>
    </row>
    <row r="531" spans="1:8" x14ac:dyDescent="0.25">
      <c r="A531" s="12" t="s">
        <v>1054</v>
      </c>
      <c r="B531" s="7" t="s">
        <v>1358</v>
      </c>
      <c r="C531" t="str">
        <f t="shared" si="8"/>
        <v>Interest Rate - Real - Prop. Per Qtr - Beg.</v>
      </c>
      <c r="D531" s="3" t="str">
        <f>IF(B531="Endogenous Variable",VLOOKUP(A531,ENDOG!$B$2:$D$400,3),IF(B531="Exogenous Variable",VLOOKUP(A531,EXOG!$B$2:$D$400,3),""))</f>
        <v>prop. p.q.</v>
      </c>
      <c r="H531" t="str">
        <f>IF(B531="Equation",VLOOKUP(A531,EQN!$C$4:$D$310,2),IF(B531="Endogenous Variable",VLOOKUP(A531,ENDOG!$B$2:$D$400,2),IF(B531="Exogenous Variable",VLOOKUP(A531,EXOG!$B$2:$D$400,2),"")))</f>
        <v>INTEREST RATE - REAL - PROP. PER QTR - BEG.</v>
      </c>
    </row>
    <row r="532" spans="1:8" x14ac:dyDescent="0.25">
      <c r="A532" s="7" t="s">
        <v>737</v>
      </c>
      <c r="B532" s="7" t="s">
        <v>891</v>
      </c>
      <c r="C532" t="str">
        <f t="shared" si="8"/>
        <v>Ratio - Entrepot To Total Imports</v>
      </c>
      <c r="D532" s="3" t="str">
        <f>IF(B532="Endogenous Variable",VLOOKUP(A532,ENDOG!$B$2:$D$400,3),IF(B532="Exogenous Variable",VLOOKUP(A532,EXOG!$B$2:$D$400,3),""))</f>
        <v>prop.</v>
      </c>
      <c r="H532" t="str">
        <f>IF(B532="Equation",VLOOKUP(A532,EQN!$C$4:$D$310,2),IF(B532="Endogenous Variable",VLOOKUP(A532,ENDOG!$B$2:$D$400,2),IF(B532="Exogenous Variable",VLOOKUP(A532,EXOG!$B$2:$D$400,2),"")))</f>
        <v>RATIO - ENTREPOT TO TOTAL IMPORTS</v>
      </c>
    </row>
    <row r="533" spans="1:8" x14ac:dyDescent="0.25">
      <c r="A533" s="7" t="s">
        <v>739</v>
      </c>
      <c r="B533" s="7" t="s">
        <v>891</v>
      </c>
      <c r="C533" t="str">
        <f t="shared" si="8"/>
        <v>Ratio - Intsb/Gdpz</v>
      </c>
      <c r="D533" s="3" t="str">
        <f>IF(B533="Endogenous Variable",VLOOKUP(A533,ENDOG!$B$2:$D$400,3),IF(B533="Exogenous Variable",VLOOKUP(A533,EXOG!$B$2:$D$400,3),""))</f>
        <v>prop.</v>
      </c>
      <c r="H533" t="str">
        <f>IF(B533="Equation",VLOOKUP(A533,EQN!$C$4:$D$310,2),IF(B533="Endogenous Variable",VLOOKUP(A533,ENDOG!$B$2:$D$400,2),IF(B533="Exogenous Variable",VLOOKUP(A533,EXOG!$B$2:$D$400,2),"")))</f>
        <v>RATIO - INTSB/GDPZ</v>
      </c>
    </row>
    <row r="534" spans="1:8" x14ac:dyDescent="0.25">
      <c r="A534" s="12" t="s">
        <v>1056</v>
      </c>
      <c r="B534" s="7" t="s">
        <v>1358</v>
      </c>
      <c r="C534" t="str">
        <f t="shared" si="8"/>
        <v>Interest Rate - 10-Year - Beg.</v>
      </c>
      <c r="D534" s="3" t="str">
        <f>IF(B534="Endogenous Variable",VLOOKUP(A534,ENDOG!$B$2:$D$400,3),IF(B534="Exogenous Variable",VLOOKUP(A534,EXOG!$B$2:$D$400,3),""))</f>
        <v>% p.a.</v>
      </c>
      <c r="H534" t="str">
        <f>IF(B534="Equation",VLOOKUP(A534,EQN!$C$4:$D$310,2),IF(B534="Endogenous Variable",VLOOKUP(A534,ENDOG!$B$2:$D$400,2),IF(B534="Exogenous Variable",VLOOKUP(A534,EXOG!$B$2:$D$400,2),"")))</f>
        <v>INTEREST RATE - 10-YEAR - BEG.</v>
      </c>
    </row>
    <row r="535" spans="1:8" x14ac:dyDescent="0.25">
      <c r="A535" s="7" t="s">
        <v>249</v>
      </c>
      <c r="B535" s="7" t="s">
        <v>891</v>
      </c>
      <c r="C535" t="str">
        <f t="shared" si="8"/>
        <v>Ratio - Owner-Ocupation Rate (Adjusted)</v>
      </c>
      <c r="D535" s="3" t="str">
        <f>IF(B535="Endogenous Variable",VLOOKUP(A535,ENDOG!$B$2:$D$400,3),IF(B535="Exogenous Variable",VLOOKUP(A535,EXOG!$B$2:$D$400,3),""))</f>
        <v>prop.</v>
      </c>
      <c r="H535" t="str">
        <f>IF(B535="Equation",VLOOKUP(A535,EQN!$C$4:$D$310,2),IF(B535="Endogenous Variable",VLOOKUP(A535,ENDOG!$B$2:$D$400,2),IF(B535="Exogenous Variable",VLOOKUP(A535,EXOG!$B$2:$D$400,2),"")))</f>
        <v>RATIO - OWNER-OCUPATION RATE (ADJUSTED)</v>
      </c>
    </row>
    <row r="536" spans="1:8" x14ac:dyDescent="0.25">
      <c r="A536" s="7" t="s">
        <v>742</v>
      </c>
      <c r="B536" s="7" t="s">
        <v>891</v>
      </c>
      <c r="C536" t="str">
        <f t="shared" si="8"/>
        <v>Ratio - Public Sector Surplus To Gdp</v>
      </c>
      <c r="D536" s="3" t="str">
        <f>IF(B536="Endogenous Variable",VLOOKUP(A536,ENDOG!$B$2:$D$400,3),IF(B536="Exogenous Variable",VLOOKUP(A536,EXOG!$B$2:$D$400,3),""))</f>
        <v>prop.</v>
      </c>
      <c r="H536" t="str">
        <f>IF(B536="Equation",VLOOKUP(A536,EQN!$C$4:$D$310,2),IF(B536="Endogenous Variable",VLOOKUP(A536,ENDOG!$B$2:$D$400,2),IF(B536="Exogenous Variable",VLOOKUP(A536,EXOG!$B$2:$D$400,2),"")))</f>
        <v>RATIO - PUBLIC SECTOR SURPLUS TO GDP</v>
      </c>
    </row>
    <row r="537" spans="1:8" x14ac:dyDescent="0.25">
      <c r="A537" s="12" t="s">
        <v>1058</v>
      </c>
      <c r="B537" s="7" t="s">
        <v>1358</v>
      </c>
      <c r="C537" t="str">
        <f t="shared" si="8"/>
        <v>Interest Rate - 3-Month - Beg.</v>
      </c>
      <c r="D537" s="3" t="str">
        <f>IF(B537="Endogenous Variable",VLOOKUP(A537,ENDOG!$B$2:$D$400,3),IF(B537="Exogenous Variable",VLOOKUP(A537,EXOG!$B$2:$D$400,3),""))</f>
        <v>% p.a.</v>
      </c>
      <c r="H537" t="str">
        <f>IF(B537="Equation",VLOOKUP(A537,EQN!$C$4:$D$310,2),IF(B537="Endogenous Variable",VLOOKUP(A537,ENDOG!$B$2:$D$400,2),IF(B537="Exogenous Variable",VLOOKUP(A537,EXOG!$B$2:$D$400,2),"")))</f>
        <v>INTEREST RATE - 3-MONTH - BEG.</v>
      </c>
    </row>
    <row r="538" spans="1:8" x14ac:dyDescent="0.25">
      <c r="A538" s="7" t="s">
        <v>744</v>
      </c>
      <c r="B538" s="7" t="s">
        <v>891</v>
      </c>
      <c r="C538" t="str">
        <f t="shared" si="8"/>
        <v>Interest Rate - Same As Us - Beg.</v>
      </c>
      <c r="D538" s="3" t="str">
        <f>IF(B538="Endogenous Variable",VLOOKUP(A538,ENDOG!$B$2:$D$400,3),IF(B538="Exogenous Variable",VLOOKUP(A538,EXOG!$B$2:$D$400,3),""))</f>
        <v>% p.a.</v>
      </c>
      <c r="H538" t="str">
        <f>IF(B538="Equation",VLOOKUP(A538,EQN!$C$4:$D$310,2),IF(B538="Endogenous Variable",VLOOKUP(A538,ENDOG!$B$2:$D$400,2),IF(B538="Exogenous Variable",VLOOKUP(A538,EXOG!$B$2:$D$400,2),"")))</f>
        <v>INTEREST RATE - SAME AS US - BEG.</v>
      </c>
    </row>
    <row r="539" spans="1:8" x14ac:dyDescent="0.25">
      <c r="A539" s="7" t="s">
        <v>746</v>
      </c>
      <c r="B539" s="7" t="s">
        <v>891</v>
      </c>
      <c r="C539" t="str">
        <f t="shared" si="8"/>
        <v>Interest Rate - 3-Month Interbank - Euro - Beg.</v>
      </c>
      <c r="D539" s="3" t="str">
        <f>IF(B539="Endogenous Variable",VLOOKUP(A539,ENDOG!$B$2:$D$400,3),IF(B539="Exogenous Variable",VLOOKUP(A539,EXOG!$B$2:$D$400,3),""))</f>
        <v>% p.a.</v>
      </c>
      <c r="H539" t="str">
        <f>IF(B539="Equation",VLOOKUP(A539,EQN!$C$4:$D$310,2),IF(B539="Endogenous Variable",VLOOKUP(A539,ENDOG!$B$2:$D$400,2),IF(B539="Exogenous Variable",VLOOKUP(A539,EXOG!$B$2:$D$400,2),"")))</f>
        <v>INTEREST RATE - 3-MONTH INTERBANK - EURO - BEG.</v>
      </c>
    </row>
    <row r="540" spans="1:8" x14ac:dyDescent="0.25">
      <c r="A540" s="12" t="s">
        <v>275</v>
      </c>
      <c r="B540" s="7" t="s">
        <v>1358</v>
      </c>
      <c r="C540" t="str">
        <f t="shared" si="8"/>
        <v>Interest Rate - 3-Month - Foreign - Beg.</v>
      </c>
      <c r="D540" s="3" t="str">
        <f>IF(B540="Endogenous Variable",VLOOKUP(A540,ENDOG!$B$2:$D$400,3),IF(B540="Exogenous Variable",VLOOKUP(A540,EXOG!$B$2:$D$400,3),""))</f>
        <v>% p.a.</v>
      </c>
      <c r="H540" t="str">
        <f>IF(B540="Equation",VLOOKUP(A540,EQN!$C$4:$D$310,2),IF(B540="Endogenous Variable",VLOOKUP(A540,ENDOG!$B$2:$D$400,2),IF(B540="Exogenous Variable",VLOOKUP(A540,EXOG!$B$2:$D$400,2),"")))</f>
        <v>INTEREST RATE - 3-MONTH - FOREIGN - BEG.</v>
      </c>
    </row>
    <row r="541" spans="1:8" x14ac:dyDescent="0.25">
      <c r="A541" s="7" t="s">
        <v>748</v>
      </c>
      <c r="B541" s="7" t="s">
        <v>891</v>
      </c>
      <c r="C541" t="str">
        <f t="shared" si="8"/>
        <v>Interest Rate - 1-90 Call - Indonesia - Beg.</v>
      </c>
      <c r="D541" s="3" t="str">
        <f>IF(B541="Endogenous Variable",VLOOKUP(A541,ENDOG!$B$2:$D$400,3),IF(B541="Exogenous Variable",VLOOKUP(A541,EXOG!$B$2:$D$400,3),""))</f>
        <v>% p.a.</v>
      </c>
      <c r="H541" t="str">
        <f>IF(B541="Equation",VLOOKUP(A541,EQN!$C$4:$D$310,2),IF(B541="Endogenous Variable",VLOOKUP(A541,ENDOG!$B$2:$D$400,2),IF(B541="Exogenous Variable",VLOOKUP(A541,EXOG!$B$2:$D$400,2),"")))</f>
        <v>INTEREST RATE - 1-90 CALL - INDONESIA - BEG.</v>
      </c>
    </row>
    <row r="542" spans="1:8" x14ac:dyDescent="0.25">
      <c r="A542" s="7" t="s">
        <v>758</v>
      </c>
      <c r="B542" s="7" t="s">
        <v>891</v>
      </c>
      <c r="C542" t="str">
        <f t="shared" si="8"/>
        <v>Ratio - Construction To Total Fixed Investment</v>
      </c>
      <c r="D542" s="3" t="str">
        <f>IF(B542="Endogenous Variable",VLOOKUP(A542,ENDOG!$B$2:$D$400,3),IF(B542="Exogenous Variable",VLOOKUP(A542,EXOG!$B$2:$D$400,3),""))</f>
        <v>prop.</v>
      </c>
      <c r="H542" t="str">
        <f>IF(B542="Equation",VLOOKUP(A542,EQN!$C$4:$D$310,2),IF(B542="Endogenous Variable",VLOOKUP(A542,ENDOG!$B$2:$D$400,2),IF(B542="Exogenous Variable",VLOOKUP(A542,EXOG!$B$2:$D$400,2),"")))</f>
        <v>RATIO - CONSTRUCTION TO TOTAL FIXED INVESTMENT</v>
      </c>
    </row>
    <row r="543" spans="1:8" x14ac:dyDescent="0.25">
      <c r="A543" s="7" t="s">
        <v>750</v>
      </c>
      <c r="B543" s="7" t="s">
        <v>891</v>
      </c>
      <c r="C543" t="str">
        <f t="shared" si="8"/>
        <v>Interest Rate - Overnight Call - Japan - Beg.</v>
      </c>
      <c r="D543" s="3" t="str">
        <f>IF(B543="Endogenous Variable",VLOOKUP(A543,ENDOG!$B$2:$D$400,3),IF(B543="Exogenous Variable",VLOOKUP(A543,EXOG!$B$2:$D$400,3),""))</f>
        <v>% p.a.</v>
      </c>
      <c r="H543" t="str">
        <f>IF(B543="Equation",VLOOKUP(A543,EQN!$C$4:$D$310,2),IF(B543="Endogenous Variable",VLOOKUP(A543,ENDOG!$B$2:$D$400,2),IF(B543="Exogenous Variable",VLOOKUP(A543,EXOG!$B$2:$D$400,2),"")))</f>
        <v>INTEREST RATE - OVERNIGHT CALL - JAPAN - BEG.</v>
      </c>
    </row>
    <row r="544" spans="1:8" x14ac:dyDescent="0.25">
      <c r="A544" s="7" t="s">
        <v>752</v>
      </c>
      <c r="B544" s="7" t="s">
        <v>891</v>
      </c>
      <c r="C544" t="str">
        <f t="shared" si="8"/>
        <v>Interest Rate - 3-Month I/Bank - Malaysia - Beg.</v>
      </c>
      <c r="D544" s="3" t="str">
        <f>IF(B544="Endogenous Variable",VLOOKUP(A544,ENDOG!$B$2:$D$400,3),IF(B544="Exogenous Variable",VLOOKUP(A544,EXOG!$B$2:$D$400,3),""))</f>
        <v>% p.a.</v>
      </c>
      <c r="H544" t="str">
        <f>IF(B544="Equation",VLOOKUP(A544,EQN!$C$4:$D$310,2),IF(B544="Endogenous Variable",VLOOKUP(A544,ENDOG!$B$2:$D$400,2),IF(B544="Exogenous Variable",VLOOKUP(A544,EXOG!$B$2:$D$400,2),"")))</f>
        <v>INTEREST RATE - 3-MONTH I/BANK - MALAYSIA - BEG.</v>
      </c>
    </row>
    <row r="545" spans="1:8" x14ac:dyDescent="0.25">
      <c r="A545" s="7" t="s">
        <v>754</v>
      </c>
      <c r="B545" s="7" t="s">
        <v>891</v>
      </c>
      <c r="C545" t="str">
        <f t="shared" si="8"/>
        <v>Interest Rate - Bank Thailand Call - Indonesia - Beg.</v>
      </c>
      <c r="D545" s="3" t="str">
        <f>IF(B545="Endogenous Variable",VLOOKUP(A545,ENDOG!$B$2:$D$400,3),IF(B545="Exogenous Variable",VLOOKUP(A545,EXOG!$B$2:$D$400,3),""))</f>
        <v>% p.a.</v>
      </c>
      <c r="H545" t="str">
        <f>IF(B545="Equation",VLOOKUP(A545,EQN!$C$4:$D$310,2),IF(B545="Endogenous Variable",VLOOKUP(A545,ENDOG!$B$2:$D$400,2),IF(B545="Exogenous Variable",VLOOKUP(A545,EXOG!$B$2:$D$400,2),"")))</f>
        <v>INTEREST RATE - BANK THAILAND CALL - INDONESIA - BEG.</v>
      </c>
    </row>
    <row r="546" spans="1:8" x14ac:dyDescent="0.25">
      <c r="A546" s="7" t="s">
        <v>756</v>
      </c>
      <c r="B546" s="7" t="s">
        <v>891</v>
      </c>
      <c r="C546" t="str">
        <f t="shared" si="8"/>
        <v>Interest Rate - 3-Month Interbank - Us - Beg.</v>
      </c>
      <c r="D546" s="3" t="str">
        <f>IF(B546="Endogenous Variable",VLOOKUP(A546,ENDOG!$B$2:$D$400,3),IF(B546="Exogenous Variable",VLOOKUP(A546,EXOG!$B$2:$D$400,3),""))</f>
        <v>% p.a.</v>
      </c>
      <c r="H546" t="str">
        <f>IF(B546="Equation",VLOOKUP(A546,EQN!$C$4:$D$310,2),IF(B546="Endogenous Variable",VLOOKUP(A546,ENDOG!$B$2:$D$400,2),IF(B546="Exogenous Variable",VLOOKUP(A546,EXOG!$B$2:$D$400,2),"")))</f>
        <v>INTEREST RATE - 3-MONTH INTERBANK - US - BEG.</v>
      </c>
    </row>
    <row r="547" spans="1:8" x14ac:dyDescent="0.25">
      <c r="A547" s="7" t="s">
        <v>760</v>
      </c>
      <c r="B547" s="7" t="s">
        <v>891</v>
      </c>
      <c r="C547" t="str">
        <f t="shared" si="8"/>
        <v>Share - Assets Tax / Other Indirect Taxes</v>
      </c>
      <c r="D547" s="3" t="str">
        <f>IF(B547="Endogenous Variable",VLOOKUP(A547,ENDOG!$B$2:$D$400,3),IF(B547="Exogenous Variable",VLOOKUP(A547,EXOG!$B$2:$D$400,3),""))</f>
        <v>prop.</v>
      </c>
      <c r="H547" t="str">
        <f>IF(B547="Equation",VLOOKUP(A547,EQN!$C$4:$D$310,2),IF(B547="Endogenous Variable",VLOOKUP(A547,ENDOG!$B$2:$D$400,2),IF(B547="Exogenous Variable",VLOOKUP(A547,EXOG!$B$2:$D$400,2),"")))</f>
        <v>SHARE - ASSETS TAX / OTHER INDIRECT TAXES</v>
      </c>
    </row>
    <row r="548" spans="1:8" x14ac:dyDescent="0.25">
      <c r="A548" s="7" t="s">
        <v>764</v>
      </c>
      <c r="B548" s="7" t="s">
        <v>891</v>
      </c>
      <c r="C548" t="str">
        <f t="shared" si="8"/>
        <v>Share - Coe+Arf / Other Product Taxes</v>
      </c>
      <c r="D548" s="3" t="str">
        <f>IF(B548="Endogenous Variable",VLOOKUP(A548,ENDOG!$B$2:$D$400,3),IF(B548="Exogenous Variable",VLOOKUP(A548,EXOG!$B$2:$D$400,3),""))</f>
        <v>prop.</v>
      </c>
      <c r="H548" t="str">
        <f>IF(B548="Equation",VLOOKUP(A548,EQN!$C$4:$D$310,2),IF(B548="Endogenous Variable",VLOOKUP(A548,ENDOG!$B$2:$D$400,2),IF(B548="Exogenous Variable",VLOOKUP(A548,EXOG!$B$2:$D$400,2),"")))</f>
        <v>SHARE - COE+ARF / OTHER PRODUCT TAXES</v>
      </c>
    </row>
    <row r="549" spans="1:8" x14ac:dyDescent="0.25">
      <c r="A549" s="7" t="s">
        <v>762</v>
      </c>
      <c r="B549" s="7" t="s">
        <v>891</v>
      </c>
      <c r="C549" t="str">
        <f t="shared" si="8"/>
        <v>Ratio - Taxits/Gdpz</v>
      </c>
      <c r="D549" s="3" t="str">
        <f>IF(B549="Endogenous Variable",VLOOKUP(A549,ENDOG!$B$2:$D$400,3),IF(B549="Exogenous Variable",VLOOKUP(A549,EXOG!$B$2:$D$400,3),""))</f>
        <v>prop.</v>
      </c>
      <c r="H549" t="str">
        <f>IF(B549="Equation",VLOOKUP(A549,EQN!$C$4:$D$310,2),IF(B549="Endogenous Variable",VLOOKUP(A549,ENDOG!$B$2:$D$400,2),IF(B549="Exogenous Variable",VLOOKUP(A549,EXOG!$B$2:$D$400,2),"")))</f>
        <v>RATIO - TAXITS/GDPZ</v>
      </c>
    </row>
    <row r="550" spans="1:8" x14ac:dyDescent="0.25">
      <c r="A550" s="3" t="s">
        <v>36</v>
      </c>
      <c r="B550" s="7" t="s">
        <v>0</v>
      </c>
      <c r="C550" t="str">
        <f t="shared" si="8"/>
        <v>Final Demand</v>
      </c>
      <c r="D550" s="3" t="str">
        <f>IF(B550="Endogenous Variable",VLOOKUP(A550,ENDOG!$B$2:$D$400,3),IF(B550="Exogenous Variable",VLOOKUP(A550,EXOG!$B$2:$D$400,3),""))</f>
        <v/>
      </c>
      <c r="H550" t="str">
        <f>IF(B550="Equation",VLOOKUP(A550,EQN!$C$3:$D$310,2),IF(B550="Endogenous Variable",VLOOKUP(A550,ENDOG!$B$2:$D$400,2),IF(B550="Exogenous Variable",VLOOKUP(A550,EXOG!$B$2:$D$400,2),"")))</f>
        <v>Final Demand</v>
      </c>
    </row>
    <row r="551" spans="1:8" x14ac:dyDescent="0.25">
      <c r="A551" s="3" t="s">
        <v>39</v>
      </c>
      <c r="B551" s="7" t="s">
        <v>0</v>
      </c>
      <c r="C551" t="str">
        <f t="shared" si="8"/>
        <v>Gross National Expenditure</v>
      </c>
      <c r="D551" s="3" t="str">
        <f>IF(B551="Endogenous Variable",VLOOKUP(A551,ENDOG!$B$2:$D$400,3),IF(B551="Exogenous Variable",VLOOKUP(A551,EXOG!$B$2:$D$400,3),""))</f>
        <v/>
      </c>
      <c r="H551" t="str">
        <f>IF(B551="Equation",VLOOKUP(A551,EQN!$C$3:$D$310,2),IF(B551="Endogenous Variable",VLOOKUP(A551,ENDOG!$B$2:$D$400,2),IF(B551="Exogenous Variable",VLOOKUP(A551,EXOG!$B$2:$D$400,2),"")))</f>
        <v>Gross National Expenditure</v>
      </c>
    </row>
    <row r="552" spans="1:8" x14ac:dyDescent="0.25">
      <c r="A552" s="7" t="s">
        <v>1399</v>
      </c>
      <c r="B552" s="7" t="s">
        <v>0</v>
      </c>
      <c r="C552" t="str">
        <f t="shared" si="8"/>
        <v>Exports Of Goods And Services</v>
      </c>
      <c r="H552" t="str">
        <f>IF(B552="Equation",VLOOKUP(A552,EQN!$C$3:$D$310,2),IF(B552="Endogenous Variable",VLOOKUP(A552,ENDOG!$B$2:$D$400,2),IF(B552="Exogenous Variable",VLOOKUP(A552,EXOG!$B$2:$D$400,2),"")))</f>
        <v>Exports of Goods and Services</v>
      </c>
    </row>
    <row r="553" spans="1:8" x14ac:dyDescent="0.25">
      <c r="A553" s="7" t="s">
        <v>1763</v>
      </c>
      <c r="B553" s="7" t="s">
        <v>0</v>
      </c>
      <c r="C553" t="str">
        <f t="shared" si="8"/>
        <v>Imports Of Goods And Services</v>
      </c>
      <c r="H553" t="str">
        <f>IF(B553="Equation",VLOOKUP(A553,EQN!$C$3:$D$310,2),IF(B553="Endogenous Variable",VLOOKUP(A553,ENDOG!$B$2:$D$400,2),IF(B553="Exogenous Variable",VLOOKUP(A553,EXOG!$B$2:$D$400,2),"")))</f>
        <v>Imports of Goods and Services</v>
      </c>
    </row>
    <row r="554" spans="1:8" x14ac:dyDescent="0.25">
      <c r="A554" s="3" t="s">
        <v>42</v>
      </c>
      <c r="B554" s="7" t="s">
        <v>0</v>
      </c>
      <c r="C554" t="str">
        <f t="shared" si="8"/>
        <v>Gdp (Expenditure-Based Estimate)</v>
      </c>
      <c r="D554" s="3" t="str">
        <f>IF(B554="Endogenous Variable",VLOOKUP(A554,ENDOG!$B$2:$D$400,3),IF(B554="Exogenous Variable",VLOOKUP(A554,EXOG!$B$2:$D$400,3),""))</f>
        <v/>
      </c>
      <c r="H554" t="str">
        <f>IF(B554="Equation",VLOOKUP(A554,EQN!$C$3:$D$310,2),IF(B554="Endogenous Variable",VLOOKUP(A554,ENDOG!$B$2:$D$400,2),IF(B554="Exogenous Variable",VLOOKUP(A554,EXOG!$B$2:$D$400,2),"")))</f>
        <v>GDP (Expenditure-based Estimate)</v>
      </c>
    </row>
    <row r="555" spans="1:8" x14ac:dyDescent="0.25">
      <c r="A555" s="3" t="s">
        <v>77</v>
      </c>
      <c r="B555" s="7" t="s">
        <v>0</v>
      </c>
      <c r="C555" t="str">
        <f t="shared" si="8"/>
        <v>Gdp:Production-Based Estimate</v>
      </c>
      <c r="D555" s="3" t="str">
        <f>IF(B555="Endogenous Variable",VLOOKUP(A555,ENDOG!$B$2:$D$400,3),IF(B555="Exogenous Variable",VLOOKUP(A555,EXOG!$B$2:$D$400,3),""))</f>
        <v/>
      </c>
      <c r="H555" t="str">
        <f>IF(B555="Equation",VLOOKUP(A555,EQN!$C$3:$D$310,2),IF(B555="Endogenous Variable",VLOOKUP(A555,ENDOG!$B$2:$D$400,2),IF(B555="Exogenous Variable",VLOOKUP(A555,EXOG!$B$2:$D$400,2),"")))</f>
        <v>GDP:Production-based Estimate</v>
      </c>
    </row>
    <row r="556" spans="1:8" x14ac:dyDescent="0.25">
      <c r="A556" s="3" t="s">
        <v>80</v>
      </c>
      <c r="B556" s="7" t="s">
        <v>0</v>
      </c>
      <c r="C556" t="str">
        <f t="shared" si="8"/>
        <v>Price Of Gdp</v>
      </c>
      <c r="D556" s="3" t="str">
        <f>IF(B556="Endogenous Variable",VLOOKUP(A556,ENDOG!$B$2:$D$400,3),IF(B556="Exogenous Variable",VLOOKUP(A556,EXOG!$B$2:$D$400,3),""))</f>
        <v/>
      </c>
      <c r="H556" t="str">
        <f>IF(B556="Equation",VLOOKUP(A556,EQN!$C$3:$D$310,2),IF(B556="Endogenous Variable",VLOOKUP(A556,ENDOG!$B$2:$D$400,2),IF(B556="Exogenous Variable",VLOOKUP(A556,EXOG!$B$2:$D$400,2),"")))</f>
        <v>Price of GDP</v>
      </c>
    </row>
    <row r="557" spans="1:8" x14ac:dyDescent="0.25">
      <c r="A557" s="7" t="s">
        <v>1372</v>
      </c>
      <c r="B557" s="7" t="s">
        <v>0</v>
      </c>
      <c r="C557" t="str">
        <f t="shared" si="8"/>
        <v>Private Non-Residential Investment Share</v>
      </c>
      <c r="H557" t="str">
        <f>IF(B557="Equation",VLOOKUP(A557,EQN!$C$3:$D$310,2),IF(B557="Endogenous Variable",VLOOKUP(A557,ENDOG!$B$2:$D$400,2),IF(B557="Exogenous Variable",VLOOKUP(A557,EXOG!$B$2:$D$400,2),"")))</f>
        <v>Private Non-Residential Investment Share</v>
      </c>
    </row>
    <row r="558" spans="1:8" x14ac:dyDescent="0.25">
      <c r="A558" s="7" t="s">
        <v>1375</v>
      </c>
      <c r="B558" s="7" t="s">
        <v>0</v>
      </c>
      <c r="C558" t="str">
        <f t="shared" si="8"/>
        <v>Residential Investment Share</v>
      </c>
      <c r="H558" t="str">
        <f>IF(B558="Equation",VLOOKUP(A558,EQN!$C$3:$D$310,2),IF(B558="Endogenous Variable",VLOOKUP(A558,ENDOG!$B$2:$D$400,2),IF(B558="Exogenous Variable",VLOOKUP(A558,EXOG!$B$2:$D$400,2),"")))</f>
        <v>Residential Investment Share</v>
      </c>
    </row>
    <row r="559" spans="1:8" x14ac:dyDescent="0.25">
      <c r="A559" s="7" t="s">
        <v>1378</v>
      </c>
      <c r="B559" s="7" t="s">
        <v>0</v>
      </c>
      <c r="C559" t="str">
        <f t="shared" si="8"/>
        <v>National Investment Share</v>
      </c>
      <c r="H559" t="str">
        <f>IF(B559="Equation",VLOOKUP(A559,EQN!$C$3:$D$310,2),IF(B559="Endogenous Variable",VLOOKUP(A559,ENDOG!$B$2:$D$400,2),IF(B559="Exogenous Variable",VLOOKUP(A559,EXOG!$B$2:$D$400,2),"")))</f>
        <v>National Investment Share</v>
      </c>
    </row>
    <row r="560" spans="1:8" x14ac:dyDescent="0.25">
      <c r="A560" s="7" t="s">
        <v>1381</v>
      </c>
      <c r="B560" s="7" t="s">
        <v>0</v>
      </c>
      <c r="C560" t="str">
        <f t="shared" si="8"/>
        <v>National Saving Share</v>
      </c>
      <c r="H560" t="str">
        <f>IF(B560="Equation",VLOOKUP(A560,EQN!$C$3:$D$310,2),IF(B560="Endogenous Variable",VLOOKUP(A560,ENDOG!$B$2:$D$400,2),IF(B560="Exogenous Variable",VLOOKUP(A560,EXOG!$B$2:$D$400,2),"")))</f>
        <v>National Saving Share</v>
      </c>
    </row>
    <row r="561" spans="1:8" x14ac:dyDescent="0.25">
      <c r="A561" s="7" t="s">
        <v>1384</v>
      </c>
      <c r="B561" s="7" t="s">
        <v>0</v>
      </c>
      <c r="C561" t="str">
        <f t="shared" si="8"/>
        <v>Public Saving Share</v>
      </c>
      <c r="H561" t="str">
        <f>IF(B561="Equation",VLOOKUP(A561,EQN!$C$3:$D$310,2),IF(B561="Endogenous Variable",VLOOKUP(A561,ENDOG!$B$2:$D$400,2),IF(B561="Exogenous Variable",VLOOKUP(A561,EXOG!$B$2:$D$400,2),"")))</f>
        <v>Public Saving Share</v>
      </c>
    </row>
    <row r="562" spans="1:8" x14ac:dyDescent="0.25">
      <c r="A562" s="7" t="s">
        <v>1387</v>
      </c>
      <c r="B562" s="7" t="s">
        <v>0</v>
      </c>
      <c r="C562" t="str">
        <f t="shared" si="8"/>
        <v>Private Saving Share</v>
      </c>
      <c r="H562" t="str">
        <f>IF(B562="Equation",VLOOKUP(A562,EQN!$C$3:$D$310,2),IF(B562="Endogenous Variable",VLOOKUP(A562,ENDOG!$B$2:$D$400,2),IF(B562="Exogenous Variable",VLOOKUP(A562,EXOG!$B$2:$D$400,2),"")))</f>
        <v>Private Saving Share</v>
      </c>
    </row>
    <row r="563" spans="1:8" x14ac:dyDescent="0.25">
      <c r="A563" s="3" t="s">
        <v>83</v>
      </c>
      <c r="B563" s="7" t="s">
        <v>0</v>
      </c>
      <c r="C563" t="str">
        <f t="shared" si="8"/>
        <v>Survey Employment</v>
      </c>
      <c r="D563" s="3" t="str">
        <f>IF(B563="Endogenous Variable",VLOOKUP(A563,ENDOG!$B$2:$D$400,3),IF(B563="Exogenous Variable",VLOOKUP(A563,EXOG!$B$2:$D$400,3),""))</f>
        <v/>
      </c>
      <c r="H563" t="str">
        <f>IF(B563="Equation",VLOOKUP(A563,EQN!$C$3:$D$310,2),IF(B563="Endogenous Variable",VLOOKUP(A563,ENDOG!$B$2:$D$400,2),IF(B563="Exogenous Variable",VLOOKUP(A563,EXOG!$B$2:$D$400,2),"")))</f>
        <v>Survey Employment</v>
      </c>
    </row>
    <row r="564" spans="1:8" x14ac:dyDescent="0.25">
      <c r="A564" s="3" t="s">
        <v>89</v>
      </c>
      <c r="B564" s="7" t="s">
        <v>0</v>
      </c>
      <c r="C564" t="str">
        <f t="shared" si="8"/>
        <v>Unemployment Rate - Survey Basis</v>
      </c>
      <c r="D564" s="3" t="str">
        <f>IF(B564="Endogenous Variable",VLOOKUP(A564,ENDOG!$B$2:$D$400,3),IF(B564="Exogenous Variable",VLOOKUP(A564,EXOG!$B$2:$D$400,3),""))</f>
        <v/>
      </c>
      <c r="H564" t="str">
        <f>IF(B564="Equation",VLOOKUP(A564,EQN!$C$3:$D$310,2),IF(B564="Endogenous Variable",VLOOKUP(A564,ENDOG!$B$2:$D$400,2),IF(B564="Exogenous Variable",VLOOKUP(A564,EXOG!$B$2:$D$400,2),"")))</f>
        <v>Unemployment Rate - Survey Basis</v>
      </c>
    </row>
    <row r="565" spans="1:8" x14ac:dyDescent="0.25">
      <c r="A565" s="7" t="s">
        <v>1823</v>
      </c>
      <c r="B565" s="7" t="s">
        <v>0</v>
      </c>
      <c r="C565" t="str">
        <f t="shared" si="8"/>
        <v>Wages - Original Terms</v>
      </c>
      <c r="H565" t="str">
        <f>IF(B565="Equation",VLOOKUP(A565,EQN!$C$3:$D$310,2),IF(B565="Endogenous Variable",VLOOKUP(A565,ENDOG!$B$2:$D$400,2),IF(B565="Exogenous Variable",VLOOKUP(A565,EXOG!$B$2:$D$400,2),"")))</f>
        <v>Wages - Original Terms</v>
      </c>
    </row>
    <row r="566" spans="1:8" x14ac:dyDescent="0.25">
      <c r="A566" s="7" t="s">
        <v>1360</v>
      </c>
      <c r="B566" s="7" t="s">
        <v>0</v>
      </c>
      <c r="C566" t="str">
        <f t="shared" si="8"/>
        <v>Headline Average Monthly Earnings</v>
      </c>
      <c r="H566" t="str">
        <f>IF(B566="Equation",VLOOKUP(A566,EQN!$C$3:$D$310,2),IF(B566="Endogenous Variable",VLOOKUP(A566,ENDOG!$B$2:$D$400,2),IF(B566="Exogenous Variable",VLOOKUP(A566,EXOG!$B$2:$D$400,2),"")))</f>
        <v>Headline Average Monthly Earnings</v>
      </c>
    </row>
    <row r="567" spans="1:8" x14ac:dyDescent="0.25">
      <c r="A567" s="7" t="s">
        <v>1817</v>
      </c>
      <c r="B567" s="7" t="s">
        <v>0</v>
      </c>
      <c r="C567" t="str">
        <f t="shared" si="8"/>
        <v>Non-Oil Domestic Exports</v>
      </c>
      <c r="H567" t="str">
        <f>IF(B567="Equation",VLOOKUP(A567,EQN!$C$3:$D$310,2),IF(B567="Endogenous Variable",VLOOKUP(A567,ENDOG!$B$2:$D$400,2),IF(B567="Exogenous Variable",VLOOKUP(A567,EXOG!$B$2:$D$400,2),"")))</f>
        <v>Non-Oil Domestic Exports</v>
      </c>
    </row>
    <row r="568" spans="1:8" x14ac:dyDescent="0.25">
      <c r="A568" s="7" t="s">
        <v>1817</v>
      </c>
      <c r="B568" s="7" t="s">
        <v>0</v>
      </c>
      <c r="C568" t="str">
        <f t="shared" si="8"/>
        <v>Non-Oil Domestic Exports</v>
      </c>
      <c r="H568" t="str">
        <f>IF(B568="Equation",VLOOKUP(A568,EQN!$C$3:$D$310,2),IF(B568="Endogenous Variable",VLOOKUP(A568,ENDOG!$B$2:$D$400,2),IF(B568="Exogenous Variable",VLOOKUP(A568,EXOG!$B$2:$D$400,2),"")))</f>
        <v>Non-Oil Domestic Exports</v>
      </c>
    </row>
    <row r="569" spans="1:8" x14ac:dyDescent="0.25">
      <c r="A569" s="7" t="s">
        <v>1828</v>
      </c>
      <c r="B569" s="7" t="s">
        <v>0</v>
      </c>
      <c r="C569" t="str">
        <f t="shared" si="8"/>
        <v>Nominal Non-Oil Domestic Exports</v>
      </c>
      <c r="H569" t="str">
        <f>IF(B569="Equation",VLOOKUP(A569,EQN!$C$3:$D$310,2),IF(B569="Endogenous Variable",VLOOKUP(A569,ENDOG!$B$2:$D$400,2),IF(B569="Exogenous Variable",VLOOKUP(A569,EXOG!$B$2:$D$400,2),"")))</f>
        <v>Nominal Non-Oil Domestic Exports</v>
      </c>
    </row>
    <row r="570" spans="1:8" x14ac:dyDescent="0.25">
      <c r="A570" s="7" t="s">
        <v>162</v>
      </c>
      <c r="B570" s="7" t="s">
        <v>0</v>
      </c>
      <c r="C570" t="str">
        <f t="shared" si="8"/>
        <v>Balance On Goods &amp; Services (Volume)</v>
      </c>
      <c r="H570" t="str">
        <f>IF(B570="Equation",VLOOKUP(A570,EQN!$C$3:$D$310,2),IF(B570="Endogenous Variable",VLOOKUP(A570,ENDOG!$B$2:$D$400,2),IF(B570="Exogenous Variable",VLOOKUP(A570,EXOG!$B$2:$D$400,2),"")))</f>
        <v>Balance on Goods &amp; Services (Volume)</v>
      </c>
    </row>
    <row r="571" spans="1:8" x14ac:dyDescent="0.25">
      <c r="A571" s="7" t="s">
        <v>165</v>
      </c>
      <c r="B571" s="7" t="s">
        <v>0</v>
      </c>
      <c r="C571" t="str">
        <f t="shared" si="8"/>
        <v>Terms-Of-Trade</v>
      </c>
      <c r="H571" t="str">
        <f>IF(B571="Equation",VLOOKUP(A571,EQN!$C$3:$D$310,2),IF(B571="Endogenous Variable",VLOOKUP(A571,ENDOG!$B$2:$D$400,2),IF(B571="Exogenous Variable",VLOOKUP(A571,EXOG!$B$2:$D$400,2),"")))</f>
        <v>Terms-of-Trade</v>
      </c>
    </row>
    <row r="572" spans="1:8" x14ac:dyDescent="0.25">
      <c r="A572" s="7" t="s">
        <v>150</v>
      </c>
      <c r="B572" s="7" t="s">
        <v>0</v>
      </c>
      <c r="C572" t="str">
        <f t="shared" si="8"/>
        <v>Real Effective Exchange Rate</v>
      </c>
      <c r="H572" t="str">
        <f>IF(B572="Equation",VLOOKUP(A572,EQN!$C$3:$D$310,2),IF(B572="Endogenous Variable",VLOOKUP(A572,ENDOG!$B$2:$D$400,2),IF(B572="Exogenous Variable",VLOOKUP(A572,EXOG!$B$2:$D$400,2),"")))</f>
        <v>Real Effective Exchange Rate</v>
      </c>
    </row>
    <row r="573" spans="1:8" x14ac:dyDescent="0.25">
      <c r="A573" s="7" t="s">
        <v>159</v>
      </c>
      <c r="B573" s="7" t="s">
        <v>0</v>
      </c>
      <c r="C573" t="str">
        <f t="shared" si="8"/>
        <v>Public Financial Assets (% Of Gdp)</v>
      </c>
      <c r="H573" t="str">
        <f>IF(B573="Equation",VLOOKUP(A573,EQN!$C$3:$D$310,2),IF(B573="Endogenous Variable",VLOOKUP(A573,ENDOG!$B$2:$D$400,2),IF(B573="Exogenous Variable",VLOOKUP(A573,EXOG!$B$2:$D$400,2),"")))</f>
        <v>Public Financial Assets (% of GDP)</v>
      </c>
    </row>
    <row r="574" spans="1:8" x14ac:dyDescent="0.25">
      <c r="A574" s="7" t="s">
        <v>1832</v>
      </c>
      <c r="B574" s="7" t="s">
        <v>0</v>
      </c>
      <c r="C574" t="str">
        <f t="shared" si="8"/>
        <v>Real Exchange Rate - Manufacturing Export Supply</v>
      </c>
      <c r="H574" t="str">
        <f>IF(B574="Equation",VLOOKUP(A574,EQN!$C$3:$D$310,2),IF(B574="Endogenous Variable",VLOOKUP(A574,ENDOG!$B$2:$D$400,2),IF(B574="Exogenous Variable",VLOOKUP(A574,EXOG!$B$2:$D$400,2),"")))</f>
        <v>Real Exchange Rate - Manufacturing Export Supply</v>
      </c>
    </row>
    <row r="575" spans="1:8" x14ac:dyDescent="0.25">
      <c r="A575" s="7" t="s">
        <v>1836</v>
      </c>
      <c r="B575" s="7" t="s">
        <v>0</v>
      </c>
      <c r="C575" t="str">
        <f t="shared" si="8"/>
        <v>Real Exchange Rate - Manufacturing Import Demand</v>
      </c>
      <c r="H575" t="str">
        <f>IF(B575="Equation",VLOOKUP(A575,EQN!$C$3:$D$310,2),IF(B575="Endogenous Variable",VLOOKUP(A575,ENDOG!$B$2:$D$400,2),IF(B575="Exogenous Variable",VLOOKUP(A575,EXOG!$B$2:$D$400,2),"")))</f>
        <v>Real Exchange Rate - Manufacturing Import Demand</v>
      </c>
    </row>
    <row r="576" spans="1:8" x14ac:dyDescent="0.25">
      <c r="A576" s="7" t="s">
        <v>1839</v>
      </c>
      <c r="B576" s="7" t="s">
        <v>0</v>
      </c>
      <c r="C576" t="str">
        <f t="shared" si="8"/>
        <v>Labour Productivity</v>
      </c>
      <c r="H576" t="str">
        <f>IF(B576="Equation",VLOOKUP(A576,EQN!$C$3:$D$310,2),IF(B576="Endogenous Variable",VLOOKUP(A576,ENDOG!$B$2:$D$400,2),IF(B576="Exogenous Variable",VLOOKUP(A576,EXOG!$B$2:$D$400,2),"")))</f>
        <v>Labour Productivity</v>
      </c>
    </row>
    <row r="577" spans="1:8" x14ac:dyDescent="0.25">
      <c r="A577" s="7" t="s">
        <v>1842</v>
      </c>
      <c r="B577" s="7" t="s">
        <v>0</v>
      </c>
      <c r="C577" t="str">
        <f t="shared" si="8"/>
        <v>Nominal Unit Labour Costs</v>
      </c>
      <c r="H577" t="str">
        <f>IF(B577="Equation",VLOOKUP(A577,EQN!$C$3:$D$310,2),IF(B577="Endogenous Variable",VLOOKUP(A577,ENDOG!$B$2:$D$400,2),IF(B577="Exogenous Variable",VLOOKUP(A577,EXOG!$B$2:$D$400,2),"")))</f>
        <v>Nominal Unit Labour Costs</v>
      </c>
    </row>
    <row r="578" spans="1:8" x14ac:dyDescent="0.25">
      <c r="A578" s="7" t="s">
        <v>783</v>
      </c>
      <c r="B578" s="7" t="s">
        <v>891</v>
      </c>
      <c r="C578" t="str">
        <f t="shared" si="8"/>
        <v>Labour Efficiency Index - Mfg</v>
      </c>
      <c r="D578" s="3" t="str">
        <f>IF(B578="Endogenous Variable",VLOOKUP(A578,ENDOG!$B$2:$D$400,3),IF(B578="Exogenous Variable",VLOOKUP(A578,EXOG!$B$2:$D$400,3),""))</f>
        <v>index</v>
      </c>
      <c r="H578" t="str">
        <f>IF(B578="Equation",VLOOKUP(A578,EQN!$C$4:$D$310,2),IF(B578="Endogenous Variable",VLOOKUP(A578,ENDOG!$B$2:$D$400,2),IF(B578="Exogenous Variable",VLOOKUP(A578,EXOG!$B$2:$D$400,2),"")))</f>
        <v>LABOUR EFFICIENCY INDEX - MFG</v>
      </c>
    </row>
    <row r="579" spans="1:8" x14ac:dyDescent="0.25">
      <c r="A579" s="7" t="s">
        <v>785</v>
      </c>
      <c r="B579" s="7" t="s">
        <v>891</v>
      </c>
      <c r="C579" t="str">
        <f t="shared" ref="C579:C642" si="9">PROPER(H579)</f>
        <v>Labour Efficiency Index - Ctn</v>
      </c>
      <c r="D579" s="3" t="str">
        <f>IF(B579="Endogenous Variable",VLOOKUP(A579,ENDOG!$B$2:$D$400,3),IF(B579="Exogenous Variable",VLOOKUP(A579,EXOG!$B$2:$D$400,3),""))</f>
        <v>index</v>
      </c>
      <c r="H579" t="str">
        <f>IF(B579="Equation",VLOOKUP(A579,EQN!$C$4:$D$310,2),IF(B579="Endogenous Variable",VLOOKUP(A579,ENDOG!$B$2:$D$400,2),IF(B579="Exogenous Variable",VLOOKUP(A579,EXOG!$B$2:$D$400,2),"")))</f>
        <v>LABOUR EFFICIENCY INDEX - CTN</v>
      </c>
    </row>
    <row r="580" spans="1:8" x14ac:dyDescent="0.25">
      <c r="A580" s="7" t="s">
        <v>787</v>
      </c>
      <c r="B580" s="7" t="s">
        <v>891</v>
      </c>
      <c r="C580" t="str">
        <f t="shared" si="9"/>
        <v>Labour Efficiency Index - Other</v>
      </c>
      <c r="D580" s="3" t="str">
        <f>IF(B580="Endogenous Variable",VLOOKUP(A580,ENDOG!$B$2:$D$400,3),IF(B580="Exogenous Variable",VLOOKUP(A580,EXOG!$B$2:$D$400,3),""))</f>
        <v>index</v>
      </c>
      <c r="H580" t="str">
        <f>IF(B580="Equation",VLOOKUP(A580,EQN!$C$4:$D$310,2),IF(B580="Endogenous Variable",VLOOKUP(A580,ENDOG!$B$2:$D$400,2),IF(B580="Exogenous Variable",VLOOKUP(A580,EXOG!$B$2:$D$400,2),"")))</f>
        <v>LABOUR EFFICIENCY INDEX - OTHER</v>
      </c>
    </row>
    <row r="581" spans="1:8" x14ac:dyDescent="0.25">
      <c r="A581" s="7" t="s">
        <v>789</v>
      </c>
      <c r="B581" s="7" t="s">
        <v>891</v>
      </c>
      <c r="C581" t="str">
        <f t="shared" si="9"/>
        <v>Labour Efficiency Index - F&amp;B</v>
      </c>
      <c r="D581" s="3" t="str">
        <f>IF(B581="Endogenous Variable",VLOOKUP(A581,ENDOG!$B$2:$D$400,3),IF(B581="Exogenous Variable",VLOOKUP(A581,EXOG!$B$2:$D$400,3),""))</f>
        <v>index</v>
      </c>
      <c r="H581" t="str">
        <f>IF(B581="Equation",VLOOKUP(A581,EQN!$C$4:$D$310,2),IF(B581="Endogenous Variable",VLOOKUP(A581,ENDOG!$B$2:$D$400,2),IF(B581="Exogenous Variable",VLOOKUP(A581,EXOG!$B$2:$D$400,2),"")))</f>
        <v>LABOUR EFFICIENCY INDEX - F&amp;B</v>
      </c>
    </row>
    <row r="582" spans="1:8" x14ac:dyDescent="0.25">
      <c r="A582" s="7" t="s">
        <v>791</v>
      </c>
      <c r="B582" s="7" t="s">
        <v>891</v>
      </c>
      <c r="C582" t="str">
        <f t="shared" si="9"/>
        <v>Capital Efficiency Index - Mfg</v>
      </c>
      <c r="D582" s="3" t="str">
        <f>IF(B582="Endogenous Variable",VLOOKUP(A582,ENDOG!$B$2:$D$400,3),IF(B582="Exogenous Variable",VLOOKUP(A582,EXOG!$B$2:$D$400,3),""))</f>
        <v>index</v>
      </c>
      <c r="H582" t="str">
        <f>IF(B582="Equation",VLOOKUP(A582,EQN!$C$4:$D$310,2),IF(B582="Endogenous Variable",VLOOKUP(A582,ENDOG!$B$2:$D$400,2),IF(B582="Exogenous Variable",VLOOKUP(A582,EXOG!$B$2:$D$400,2),"")))</f>
        <v>CAPITAL EFFICIENCY INDEX - MFG</v>
      </c>
    </row>
    <row r="583" spans="1:8" x14ac:dyDescent="0.25">
      <c r="A583" s="7" t="s">
        <v>793</v>
      </c>
      <c r="B583" s="7" t="s">
        <v>891</v>
      </c>
      <c r="C583" t="str">
        <f t="shared" si="9"/>
        <v>Capital Efficiency Index - Ctn</v>
      </c>
      <c r="D583" s="3" t="str">
        <f>IF(B583="Endogenous Variable",VLOOKUP(A583,ENDOG!$B$2:$D$400,3),IF(B583="Exogenous Variable",VLOOKUP(A583,EXOG!$B$2:$D$400,3),""))</f>
        <v>index</v>
      </c>
      <c r="H583" t="str">
        <f>IF(B583="Equation",VLOOKUP(A583,EQN!$C$4:$D$310,2),IF(B583="Endogenous Variable",VLOOKUP(A583,ENDOG!$B$2:$D$400,2),IF(B583="Exogenous Variable",VLOOKUP(A583,EXOG!$B$2:$D$400,2),"")))</f>
        <v>CAPITAL EFFICIENCY INDEX - CTN</v>
      </c>
    </row>
    <row r="584" spans="1:8" x14ac:dyDescent="0.25">
      <c r="A584" s="7" t="s">
        <v>795</v>
      </c>
      <c r="B584" s="7" t="s">
        <v>891</v>
      </c>
      <c r="C584" t="str">
        <f t="shared" si="9"/>
        <v>Capital Efficiency Index - Other</v>
      </c>
      <c r="D584" s="3" t="str">
        <f>IF(B584="Endogenous Variable",VLOOKUP(A584,ENDOG!$B$2:$D$400,3),IF(B584="Exogenous Variable",VLOOKUP(A584,EXOG!$B$2:$D$400,3),""))</f>
        <v>index</v>
      </c>
      <c r="H584" t="str">
        <f>IF(B584="Equation",VLOOKUP(A584,EQN!$C$4:$D$310,2),IF(B584="Endogenous Variable",VLOOKUP(A584,ENDOG!$B$2:$D$400,2),IF(B584="Exogenous Variable",VLOOKUP(A584,EXOG!$B$2:$D$400,2),"")))</f>
        <v>CAPITAL EFFICIENCY INDEX - OTHER</v>
      </c>
    </row>
    <row r="585" spans="1:8" x14ac:dyDescent="0.25">
      <c r="A585" s="7" t="s">
        <v>797</v>
      </c>
      <c r="B585" s="7" t="s">
        <v>891</v>
      </c>
      <c r="C585" t="str">
        <f t="shared" si="9"/>
        <v>Capital Efficiency Index - F&amp;B</v>
      </c>
      <c r="D585" s="3" t="str">
        <f>IF(B585="Endogenous Variable",VLOOKUP(A585,ENDOG!$B$2:$D$400,3),IF(B585="Exogenous Variable",VLOOKUP(A585,EXOG!$B$2:$D$400,3),""))</f>
        <v>index</v>
      </c>
      <c r="H585" t="str">
        <f>IF(B585="Equation",VLOOKUP(A585,EQN!$C$4:$D$310,2),IF(B585="Endogenous Variable",VLOOKUP(A585,ENDOG!$B$2:$D$400,2),IF(B585="Exogenous Variable",VLOOKUP(A585,EXOG!$B$2:$D$400,2),"")))</f>
        <v>CAPITAL EFFICIENCY INDEX - F&amp;B</v>
      </c>
    </row>
    <row r="586" spans="1:8" x14ac:dyDescent="0.25">
      <c r="A586" s="7" t="s">
        <v>799</v>
      </c>
      <c r="B586" s="7" t="s">
        <v>891</v>
      </c>
      <c r="C586" t="str">
        <f t="shared" si="9"/>
        <v>Capital Efficiency Index - Housing</v>
      </c>
      <c r="D586" s="3" t="str">
        <f>IF(B586="Endogenous Variable",VLOOKUP(A586,ENDOG!$B$2:$D$400,3),IF(B586="Exogenous Variable",VLOOKUP(A586,EXOG!$B$2:$D$400,3),""))</f>
        <v>index</v>
      </c>
      <c r="H586" t="str">
        <f>IF(B586="Equation",VLOOKUP(A586,EQN!$C$4:$D$310,2),IF(B586="Endogenous Variable",VLOOKUP(A586,ENDOG!$B$2:$D$400,2),IF(B586="Exogenous Variable",VLOOKUP(A586,EXOG!$B$2:$D$400,2),"")))</f>
        <v>CAPITAL EFFICIENCY INDEX - HOUSING</v>
      </c>
    </row>
    <row r="587" spans="1:8" x14ac:dyDescent="0.25">
      <c r="A587" s="12" t="s">
        <v>1061</v>
      </c>
      <c r="B587" s="7" t="s">
        <v>1358</v>
      </c>
      <c r="C587" t="str">
        <f t="shared" si="9"/>
        <v>Actual Rate Of Return - Mfg</v>
      </c>
      <c r="D587" s="3" t="str">
        <f>IF(B587="Endogenous Variable",VLOOKUP(A587,ENDOG!$B$2:$D$400,3),IF(B587="Exogenous Variable",VLOOKUP(A587,EXOG!$B$2:$D$400,3),""))</f>
        <v>% p.a.</v>
      </c>
      <c r="H587" t="str">
        <f>IF(B587="Equation",VLOOKUP(A587,EQN!$C$4:$D$310,2),IF(B587="Endogenous Variable",VLOOKUP(A587,ENDOG!$B$2:$D$400,2),IF(B587="Exogenous Variable",VLOOKUP(A587,EXOG!$B$2:$D$400,2),"")))</f>
        <v>ACTUAL RATE OF RETURN - MFG</v>
      </c>
    </row>
    <row r="588" spans="1:8" x14ac:dyDescent="0.25">
      <c r="A588" s="12" t="s">
        <v>1063</v>
      </c>
      <c r="B588" s="7" t="s">
        <v>1358</v>
      </c>
      <c r="C588" t="str">
        <f t="shared" si="9"/>
        <v>Actual Rate Of Return - Ctn</v>
      </c>
      <c r="D588" s="3" t="str">
        <f>IF(B588="Endogenous Variable",VLOOKUP(A588,ENDOG!$B$2:$D$400,3),IF(B588="Exogenous Variable",VLOOKUP(A588,EXOG!$B$2:$D$400,3),""))</f>
        <v>% p.a.</v>
      </c>
      <c r="H588" t="str">
        <f>IF(B588="Equation",VLOOKUP(A588,EQN!$C$4:$D$310,2),IF(B588="Endogenous Variable",VLOOKUP(A588,ENDOG!$B$2:$D$400,2),IF(B588="Exogenous Variable",VLOOKUP(A588,EXOG!$B$2:$D$400,2),"")))</f>
        <v>ACTUAL RATE OF RETURN - CTN</v>
      </c>
    </row>
    <row r="589" spans="1:8" x14ac:dyDescent="0.25">
      <c r="A589" s="12" t="s">
        <v>1065</v>
      </c>
      <c r="B589" s="7" t="s">
        <v>1358</v>
      </c>
      <c r="C589" t="str">
        <f t="shared" si="9"/>
        <v>Actual Rate Of Return - Other</v>
      </c>
      <c r="D589" s="3" t="str">
        <f>IF(B589="Endogenous Variable",VLOOKUP(A589,ENDOG!$B$2:$D$400,3),IF(B589="Exogenous Variable",VLOOKUP(A589,EXOG!$B$2:$D$400,3),""))</f>
        <v>% p.a.</v>
      </c>
      <c r="H589" t="str">
        <f>IF(B589="Equation",VLOOKUP(A589,EQN!$C$4:$D$310,2),IF(B589="Endogenous Variable",VLOOKUP(A589,ENDOG!$B$2:$D$400,2),IF(B589="Exogenous Variable",VLOOKUP(A589,EXOG!$B$2:$D$400,2),"")))</f>
        <v>ACTUAL RATE OF RETURN - OTHER</v>
      </c>
    </row>
    <row r="590" spans="1:8" x14ac:dyDescent="0.25">
      <c r="A590" s="12" t="s">
        <v>1067</v>
      </c>
      <c r="B590" s="7" t="s">
        <v>1358</v>
      </c>
      <c r="C590" t="str">
        <f t="shared" si="9"/>
        <v>Actual Rate Of Return - F&amp;B</v>
      </c>
      <c r="D590" s="3" t="str">
        <f>IF(B590="Endogenous Variable",VLOOKUP(A590,ENDOG!$B$2:$D$400,3),IF(B590="Exogenous Variable",VLOOKUP(A590,EXOG!$B$2:$D$400,3),""))</f>
        <v>% p.a.</v>
      </c>
      <c r="H590" t="str">
        <f>IF(B590="Equation",VLOOKUP(A590,EQN!$C$4:$D$310,2),IF(B590="Endogenous Variable",VLOOKUP(A590,ENDOG!$B$2:$D$400,2),IF(B590="Exogenous Variable",VLOOKUP(A590,EXOG!$B$2:$D$400,2),"")))</f>
        <v>ACTUAL RATE OF RETURN - F&amp;B</v>
      </c>
    </row>
    <row r="591" spans="1:8" x14ac:dyDescent="0.25">
      <c r="A591" s="13" t="s">
        <v>1069</v>
      </c>
      <c r="B591" s="7" t="s">
        <v>1358</v>
      </c>
      <c r="C591" t="str">
        <f t="shared" si="9"/>
        <v>Actual Rate Of Return - Housing</v>
      </c>
      <c r="D591" s="3" t="str">
        <f>IF(B591="Endogenous Variable",VLOOKUP(A591,ENDOG!$B$2:$D$400,3),IF(B591="Exogenous Variable",VLOOKUP(A591,EXOG!$B$2:$D$400,3),""))</f>
        <v>% p.a.</v>
      </c>
      <c r="H591" t="str">
        <f>IF(B591="Equation",VLOOKUP(A591,EQN!$C$4:$D$310,2),IF(B591="Endogenous Variable",VLOOKUP(A591,ENDOG!$B$2:$D$400,2),IF(B591="Exogenous Variable",VLOOKUP(A591,EXOG!$B$2:$D$400,2),"")))</f>
        <v>ACTUAL RATE OF RETURN - HOUSING</v>
      </c>
    </row>
    <row r="592" spans="1:8" x14ac:dyDescent="0.25">
      <c r="A592" s="7" t="s">
        <v>494</v>
      </c>
      <c r="B592" s="7" t="s">
        <v>633</v>
      </c>
      <c r="C592" t="str">
        <f t="shared" si="9"/>
        <v/>
      </c>
      <c r="D592" s="3" t="str">
        <f>IF(B592="Endogenous Variable",VLOOKUP(A592,ENDOG!$B$2:$D$400,3),IF(B592="Exogenous Variable",VLOOKUP(A592,EXOG!$B$2:$D$400,3),""))</f>
        <v/>
      </c>
      <c r="H592" t="str">
        <f>IF(B592="Equation",VLOOKUP(A592,EQN!$C$4:$D$310,2),IF(B592="Endogenous Variable",VLOOKUP(A592,ENDOG!$B$2:$D$400,2),IF(B592="Exogenous Variable",VLOOKUP(A592,EXOG!$B$2:$D$400,2),"")))</f>
        <v/>
      </c>
    </row>
    <row r="593" spans="1:8" x14ac:dyDescent="0.25">
      <c r="A593" s="7" t="s">
        <v>495</v>
      </c>
      <c r="B593" s="7" t="s">
        <v>633</v>
      </c>
      <c r="C593" t="str">
        <f t="shared" si="9"/>
        <v/>
      </c>
      <c r="D593" s="3" t="str">
        <f>IF(B593="Endogenous Variable",VLOOKUP(A593,ENDOG!$B$2:$D$400,3),IF(B593="Exogenous Variable",VLOOKUP(A593,EXOG!$B$2:$D$400,3),""))</f>
        <v/>
      </c>
      <c r="H593" t="str">
        <f>IF(B593="Equation",VLOOKUP(A593,EQN!$C$4:$D$310,2),IF(B593="Endogenous Variable",VLOOKUP(A593,ENDOG!$B$2:$D$400,2),IF(B593="Exogenous Variable",VLOOKUP(A593,EXOG!$B$2:$D$400,2),"")))</f>
        <v/>
      </c>
    </row>
    <row r="594" spans="1:8" x14ac:dyDescent="0.25">
      <c r="A594" s="7" t="s">
        <v>496</v>
      </c>
      <c r="B594" s="7" t="s">
        <v>633</v>
      </c>
      <c r="C594" t="str">
        <f t="shared" si="9"/>
        <v/>
      </c>
      <c r="D594" s="3" t="str">
        <f>IF(B594="Endogenous Variable",VLOOKUP(A594,ENDOG!$B$2:$D$400,3),IF(B594="Exogenous Variable",VLOOKUP(A594,EXOG!$B$2:$D$400,3),""))</f>
        <v/>
      </c>
      <c r="H594" t="str">
        <f>IF(B594="Equation",VLOOKUP(A594,EQN!$C$4:$D$310,2),IF(B594="Endogenous Variable",VLOOKUP(A594,ENDOG!$B$2:$D$400,2),IF(B594="Exogenous Variable",VLOOKUP(A594,EXOG!$B$2:$D$400,2),"")))</f>
        <v/>
      </c>
    </row>
    <row r="595" spans="1:8" x14ac:dyDescent="0.25">
      <c r="A595" s="7" t="s">
        <v>497</v>
      </c>
      <c r="B595" s="7" t="s">
        <v>633</v>
      </c>
      <c r="C595" t="str">
        <f t="shared" si="9"/>
        <v/>
      </c>
      <c r="D595" s="3" t="str">
        <f>IF(B595="Endogenous Variable",VLOOKUP(A595,ENDOG!$B$2:$D$400,3),IF(B595="Exogenous Variable",VLOOKUP(A595,EXOG!$B$2:$D$400,3),""))</f>
        <v/>
      </c>
      <c r="H595" t="str">
        <f>IF(B595="Equation",VLOOKUP(A595,EQN!$C$4:$D$310,2),IF(B595="Endogenous Variable",VLOOKUP(A595,ENDOG!$B$2:$D$400,2),IF(B595="Exogenous Variable",VLOOKUP(A595,EXOG!$B$2:$D$400,2),"")))</f>
        <v/>
      </c>
    </row>
    <row r="596" spans="1:8" x14ac:dyDescent="0.25">
      <c r="A596" s="7" t="s">
        <v>498</v>
      </c>
      <c r="B596" s="7" t="s">
        <v>633</v>
      </c>
      <c r="C596" t="str">
        <f t="shared" si="9"/>
        <v/>
      </c>
      <c r="D596" s="3" t="str">
        <f>IF(B596="Endogenous Variable",VLOOKUP(A596,ENDOG!$B$2:$D$400,3),IF(B596="Exogenous Variable",VLOOKUP(A596,EXOG!$B$2:$D$400,3),""))</f>
        <v/>
      </c>
      <c r="H596" t="str">
        <f>IF(B596="Equation",VLOOKUP(A596,EQN!$C$4:$D$310,2),IF(B596="Endogenous Variable",VLOOKUP(A596,ENDOG!$B$2:$D$400,2),IF(B596="Exogenous Variable",VLOOKUP(A596,EXOG!$B$2:$D$400,2),"")))</f>
        <v/>
      </c>
    </row>
    <row r="597" spans="1:8" x14ac:dyDescent="0.25">
      <c r="A597" s="7" t="s">
        <v>499</v>
      </c>
      <c r="B597" s="7" t="s">
        <v>633</v>
      </c>
      <c r="C597" t="str">
        <f t="shared" si="9"/>
        <v/>
      </c>
      <c r="D597" s="3" t="str">
        <f>IF(B597="Endogenous Variable",VLOOKUP(A597,ENDOG!$B$2:$D$400,3),IF(B597="Exogenous Variable",VLOOKUP(A597,EXOG!$B$2:$D$400,3),""))</f>
        <v/>
      </c>
      <c r="H597" t="str">
        <f>IF(B597="Equation",VLOOKUP(A597,EQN!$C$4:$D$310,2),IF(B597="Endogenous Variable",VLOOKUP(A597,ENDOG!$B$2:$D$400,2),IF(B597="Exogenous Variable",VLOOKUP(A597,EXOG!$B$2:$D$400,2),"")))</f>
        <v/>
      </c>
    </row>
    <row r="598" spans="1:8" x14ac:dyDescent="0.25">
      <c r="A598" s="7" t="s">
        <v>500</v>
      </c>
      <c r="B598" s="7" t="s">
        <v>633</v>
      </c>
      <c r="C598" t="str">
        <f t="shared" si="9"/>
        <v/>
      </c>
      <c r="D598" s="3" t="str">
        <f>IF(B598="Endogenous Variable",VLOOKUP(A598,ENDOG!$B$2:$D$400,3),IF(B598="Exogenous Variable",VLOOKUP(A598,EXOG!$B$2:$D$400,3),""))</f>
        <v/>
      </c>
      <c r="H598" t="str">
        <f>IF(B598="Equation",VLOOKUP(A598,EQN!$C$4:$D$310,2),IF(B598="Endogenous Variable",VLOOKUP(A598,ENDOG!$B$2:$D$400,2),IF(B598="Exogenous Variable",VLOOKUP(A598,EXOG!$B$2:$D$400,2),"")))</f>
        <v/>
      </c>
    </row>
    <row r="599" spans="1:8" x14ac:dyDescent="0.25">
      <c r="A599" s="7" t="s">
        <v>501</v>
      </c>
      <c r="B599" s="7" t="s">
        <v>633</v>
      </c>
      <c r="C599" t="str">
        <f t="shared" si="9"/>
        <v/>
      </c>
      <c r="D599" s="3" t="str">
        <f>IF(B599="Endogenous Variable",VLOOKUP(A599,ENDOG!$B$2:$D$400,3),IF(B599="Exogenous Variable",VLOOKUP(A599,EXOG!$B$2:$D$400,3),""))</f>
        <v/>
      </c>
      <c r="H599" t="str">
        <f>IF(B599="Equation",VLOOKUP(A599,EQN!$C$4:$D$310,2),IF(B599="Endogenous Variable",VLOOKUP(A599,ENDOG!$B$2:$D$400,2),IF(B599="Exogenous Variable",VLOOKUP(A599,EXOG!$B$2:$D$400,2),"")))</f>
        <v/>
      </c>
    </row>
    <row r="600" spans="1:8" x14ac:dyDescent="0.25">
      <c r="A600" s="7" t="s">
        <v>502</v>
      </c>
      <c r="B600" s="7" t="s">
        <v>633</v>
      </c>
      <c r="C600" t="str">
        <f t="shared" si="9"/>
        <v/>
      </c>
      <c r="D600" s="3" t="str">
        <f>IF(B600="Endogenous Variable",VLOOKUP(A600,ENDOG!$B$2:$D$400,3),IF(B600="Exogenous Variable",VLOOKUP(A600,EXOG!$B$2:$D$400,3),""))</f>
        <v/>
      </c>
      <c r="H600" t="str">
        <f>IF(B600="Equation",VLOOKUP(A600,EQN!$C$4:$D$310,2),IF(B600="Endogenous Variable",VLOOKUP(A600,ENDOG!$B$2:$D$400,2),IF(B600="Exogenous Variable",VLOOKUP(A600,EXOG!$B$2:$D$400,2),"")))</f>
        <v/>
      </c>
    </row>
    <row r="601" spans="1:8" x14ac:dyDescent="0.25">
      <c r="A601" s="7" t="s">
        <v>503</v>
      </c>
      <c r="B601" s="7" t="s">
        <v>633</v>
      </c>
      <c r="C601" t="str">
        <f t="shared" si="9"/>
        <v/>
      </c>
      <c r="D601" s="3" t="str">
        <f>IF(B601="Endogenous Variable",VLOOKUP(A601,ENDOG!$B$2:$D$400,3),IF(B601="Exogenous Variable",VLOOKUP(A601,EXOG!$B$2:$D$400,3),""))</f>
        <v/>
      </c>
      <c r="H601" t="str">
        <f>IF(B601="Equation",VLOOKUP(A601,EQN!$C$4:$D$310,2),IF(B601="Endogenous Variable",VLOOKUP(A601,ENDOG!$B$2:$D$400,2),IF(B601="Exogenous Variable",VLOOKUP(A601,EXOG!$B$2:$D$400,2),"")))</f>
        <v/>
      </c>
    </row>
    <row r="602" spans="1:8" x14ac:dyDescent="0.25">
      <c r="A602" s="7" t="s">
        <v>504</v>
      </c>
      <c r="B602" s="7" t="s">
        <v>633</v>
      </c>
      <c r="C602" t="str">
        <f t="shared" si="9"/>
        <v/>
      </c>
      <c r="D602" s="3" t="str">
        <f>IF(B602="Endogenous Variable",VLOOKUP(A602,ENDOG!$B$2:$D$400,3),IF(B602="Exogenous Variable",VLOOKUP(A602,EXOG!$B$2:$D$400,3),""))</f>
        <v/>
      </c>
      <c r="H602" t="str">
        <f>IF(B602="Equation",VLOOKUP(A602,EQN!$C$4:$D$310,2),IF(B602="Endogenous Variable",VLOOKUP(A602,ENDOG!$B$2:$D$400,2),IF(B602="Exogenous Variable",VLOOKUP(A602,EXOG!$B$2:$D$400,2),"")))</f>
        <v/>
      </c>
    </row>
    <row r="603" spans="1:8" x14ac:dyDescent="0.25">
      <c r="A603" s="7" t="s">
        <v>505</v>
      </c>
      <c r="B603" s="7" t="s">
        <v>633</v>
      </c>
      <c r="C603" t="str">
        <f t="shared" si="9"/>
        <v/>
      </c>
      <c r="D603" s="3" t="str">
        <f>IF(B603="Endogenous Variable",VLOOKUP(A603,ENDOG!$B$2:$D$400,3),IF(B603="Exogenous Variable",VLOOKUP(A603,EXOG!$B$2:$D$400,3),""))</f>
        <v/>
      </c>
      <c r="H603" t="str">
        <f>IF(B603="Equation",VLOOKUP(A603,EQN!$C$4:$D$310,2),IF(B603="Endogenous Variable",VLOOKUP(A603,ENDOG!$B$2:$D$400,2),IF(B603="Exogenous Variable",VLOOKUP(A603,EXOG!$B$2:$D$400,2),"")))</f>
        <v/>
      </c>
    </row>
    <row r="604" spans="1:8" x14ac:dyDescent="0.25">
      <c r="A604" s="7" t="s">
        <v>506</v>
      </c>
      <c r="B604" s="7" t="s">
        <v>633</v>
      </c>
      <c r="C604" t="str">
        <f t="shared" si="9"/>
        <v/>
      </c>
      <c r="D604" s="3" t="str">
        <f>IF(B604="Endogenous Variable",VLOOKUP(A604,ENDOG!$B$2:$D$400,3),IF(B604="Exogenous Variable",VLOOKUP(A604,EXOG!$B$2:$D$400,3),""))</f>
        <v/>
      </c>
      <c r="H604" t="str">
        <f>IF(B604="Equation",VLOOKUP(A604,EQN!$C$4:$D$310,2),IF(B604="Endogenous Variable",VLOOKUP(A604,ENDOG!$B$2:$D$400,2),IF(B604="Exogenous Variable",VLOOKUP(A604,EXOG!$B$2:$D$400,2),"")))</f>
        <v/>
      </c>
    </row>
    <row r="605" spans="1:8" x14ac:dyDescent="0.25">
      <c r="A605" s="7" t="s">
        <v>507</v>
      </c>
      <c r="B605" s="7" t="s">
        <v>633</v>
      </c>
      <c r="C605" t="str">
        <f t="shared" si="9"/>
        <v/>
      </c>
      <c r="D605" s="3" t="str">
        <f>IF(B605="Endogenous Variable",VLOOKUP(A605,ENDOG!$B$2:$D$400,3),IF(B605="Exogenous Variable",VLOOKUP(A605,EXOG!$B$2:$D$400,3),""))</f>
        <v/>
      </c>
      <c r="H605" t="str">
        <f>IF(B605="Equation",VLOOKUP(A605,EQN!$C$4:$D$310,2),IF(B605="Endogenous Variable",VLOOKUP(A605,ENDOG!$B$2:$D$400,2),IF(B605="Exogenous Variable",VLOOKUP(A605,EXOG!$B$2:$D$400,2),"")))</f>
        <v/>
      </c>
    </row>
    <row r="606" spans="1:8" x14ac:dyDescent="0.25">
      <c r="A606" s="7" t="s">
        <v>508</v>
      </c>
      <c r="B606" s="7" t="s">
        <v>633</v>
      </c>
      <c r="C606" t="str">
        <f t="shared" si="9"/>
        <v/>
      </c>
      <c r="D606" s="3" t="str">
        <f>IF(B606="Endogenous Variable",VLOOKUP(A606,ENDOG!$B$2:$D$400,3),IF(B606="Exogenous Variable",VLOOKUP(A606,EXOG!$B$2:$D$400,3),""))</f>
        <v/>
      </c>
      <c r="H606" t="str">
        <f>IF(B606="Equation",VLOOKUP(A606,EQN!$C$4:$D$310,2),IF(B606="Endogenous Variable",VLOOKUP(A606,ENDOG!$B$2:$D$400,2),IF(B606="Exogenous Variable",VLOOKUP(A606,EXOG!$B$2:$D$400,2),"")))</f>
        <v/>
      </c>
    </row>
    <row r="607" spans="1:8" x14ac:dyDescent="0.25">
      <c r="A607" s="7" t="s">
        <v>509</v>
      </c>
      <c r="B607" s="7" t="s">
        <v>633</v>
      </c>
      <c r="C607" t="str">
        <f t="shared" si="9"/>
        <v/>
      </c>
      <c r="D607" s="3" t="str">
        <f>IF(B607="Endogenous Variable",VLOOKUP(A607,ENDOG!$B$2:$D$400,3),IF(B607="Exogenous Variable",VLOOKUP(A607,EXOG!$B$2:$D$400,3),""))</f>
        <v/>
      </c>
      <c r="H607" t="str">
        <f>IF(B607="Equation",VLOOKUP(A607,EQN!$C$4:$D$310,2),IF(B607="Endogenous Variable",VLOOKUP(A607,ENDOG!$B$2:$D$400,2),IF(B607="Exogenous Variable",VLOOKUP(A607,EXOG!$B$2:$D$400,2),"")))</f>
        <v/>
      </c>
    </row>
    <row r="608" spans="1:8" x14ac:dyDescent="0.25">
      <c r="A608" s="7" t="s">
        <v>510</v>
      </c>
      <c r="B608" s="7" t="s">
        <v>633</v>
      </c>
      <c r="C608" t="str">
        <f t="shared" si="9"/>
        <v/>
      </c>
      <c r="D608" s="3" t="str">
        <f>IF(B608="Endogenous Variable",VLOOKUP(A608,ENDOG!$B$2:$D$400,3),IF(B608="Exogenous Variable",VLOOKUP(A608,EXOG!$B$2:$D$400,3),""))</f>
        <v/>
      </c>
      <c r="H608" t="str">
        <f>IF(B608="Equation",VLOOKUP(A608,EQN!$C$4:$D$310,2),IF(B608="Endogenous Variable",VLOOKUP(A608,ENDOG!$B$2:$D$400,2),IF(B608="Exogenous Variable",VLOOKUP(A608,EXOG!$B$2:$D$400,2),"")))</f>
        <v/>
      </c>
    </row>
    <row r="609" spans="1:8" x14ac:dyDescent="0.25">
      <c r="A609" s="7" t="s">
        <v>511</v>
      </c>
      <c r="B609" s="7" t="s">
        <v>633</v>
      </c>
      <c r="C609" t="str">
        <f t="shared" si="9"/>
        <v/>
      </c>
      <c r="D609" s="3" t="str">
        <f>IF(B609="Endogenous Variable",VLOOKUP(A609,ENDOG!$B$2:$D$400,3),IF(B609="Exogenous Variable",VLOOKUP(A609,EXOG!$B$2:$D$400,3),""))</f>
        <v/>
      </c>
      <c r="H609" t="str">
        <f>IF(B609="Equation",VLOOKUP(A609,EQN!$C$4:$D$310,2),IF(B609="Endogenous Variable",VLOOKUP(A609,ENDOG!$B$2:$D$400,2),IF(B609="Exogenous Variable",VLOOKUP(A609,EXOG!$B$2:$D$400,2),"")))</f>
        <v/>
      </c>
    </row>
    <row r="610" spans="1:8" x14ac:dyDescent="0.25">
      <c r="A610" s="7" t="s">
        <v>512</v>
      </c>
      <c r="B610" s="7" t="s">
        <v>633</v>
      </c>
      <c r="C610" t="str">
        <f t="shared" si="9"/>
        <v/>
      </c>
      <c r="D610" s="3" t="str">
        <f>IF(B610="Endogenous Variable",VLOOKUP(A610,ENDOG!$B$2:$D$400,3),IF(B610="Exogenous Variable",VLOOKUP(A610,EXOG!$B$2:$D$400,3),""))</f>
        <v/>
      </c>
      <c r="H610" t="str">
        <f>IF(B610="Equation",VLOOKUP(A610,EQN!$C$4:$D$310,2),IF(B610="Endogenous Variable",VLOOKUP(A610,ENDOG!$B$2:$D$400,2),IF(B610="Exogenous Variable",VLOOKUP(A610,EXOG!$B$2:$D$400,2),"")))</f>
        <v/>
      </c>
    </row>
    <row r="611" spans="1:8" x14ac:dyDescent="0.25">
      <c r="A611" s="7" t="s">
        <v>513</v>
      </c>
      <c r="B611" s="7" t="s">
        <v>633</v>
      </c>
      <c r="C611" t="str">
        <f t="shared" si="9"/>
        <v/>
      </c>
      <c r="D611" s="3" t="str">
        <f>IF(B611="Endogenous Variable",VLOOKUP(A611,ENDOG!$B$2:$D$400,3),IF(B611="Exogenous Variable",VLOOKUP(A611,EXOG!$B$2:$D$400,3),""))</f>
        <v/>
      </c>
      <c r="H611" t="str">
        <f>IF(B611="Equation",VLOOKUP(A611,EQN!$C$4:$D$310,2),IF(B611="Endogenous Variable",VLOOKUP(A611,ENDOG!$B$2:$D$400,2),IF(B611="Exogenous Variable",VLOOKUP(A611,EXOG!$B$2:$D$400,2),"")))</f>
        <v/>
      </c>
    </row>
    <row r="612" spans="1:8" x14ac:dyDescent="0.25">
      <c r="A612" s="7" t="s">
        <v>514</v>
      </c>
      <c r="B612" s="7" t="s">
        <v>633</v>
      </c>
      <c r="C612" t="str">
        <f t="shared" si="9"/>
        <v/>
      </c>
      <c r="D612" s="3" t="str">
        <f>IF(B612="Endogenous Variable",VLOOKUP(A612,ENDOG!$B$2:$D$400,3),IF(B612="Exogenous Variable",VLOOKUP(A612,EXOG!$B$2:$D$400,3),""))</f>
        <v/>
      </c>
      <c r="H612" t="str">
        <f>IF(B612="Equation",VLOOKUP(A612,EQN!$C$4:$D$310,2),IF(B612="Endogenous Variable",VLOOKUP(A612,ENDOG!$B$2:$D$400,2),IF(B612="Exogenous Variable",VLOOKUP(A612,EXOG!$B$2:$D$400,2),"")))</f>
        <v/>
      </c>
    </row>
    <row r="613" spans="1:8" x14ac:dyDescent="0.25">
      <c r="A613" s="7" t="s">
        <v>515</v>
      </c>
      <c r="B613" s="7" t="s">
        <v>633</v>
      </c>
      <c r="C613" t="str">
        <f t="shared" si="9"/>
        <v/>
      </c>
      <c r="D613" s="3" t="str">
        <f>IF(B613="Endogenous Variable",VLOOKUP(A613,ENDOG!$B$2:$D$400,3),IF(B613="Exogenous Variable",VLOOKUP(A613,EXOG!$B$2:$D$400,3),""))</f>
        <v/>
      </c>
      <c r="H613" t="str">
        <f>IF(B613="Equation",VLOOKUP(A613,EQN!$C$4:$D$310,2),IF(B613="Endogenous Variable",VLOOKUP(A613,ENDOG!$B$2:$D$400,2),IF(B613="Exogenous Variable",VLOOKUP(A613,EXOG!$B$2:$D$400,2),"")))</f>
        <v/>
      </c>
    </row>
    <row r="614" spans="1:8" x14ac:dyDescent="0.25">
      <c r="A614" s="7" t="s">
        <v>516</v>
      </c>
      <c r="B614" s="7" t="s">
        <v>633</v>
      </c>
      <c r="C614" t="str">
        <f t="shared" si="9"/>
        <v/>
      </c>
      <c r="D614" s="3" t="str">
        <f>IF(B614="Endogenous Variable",VLOOKUP(A614,ENDOG!$B$2:$D$400,3),IF(B614="Exogenous Variable",VLOOKUP(A614,EXOG!$B$2:$D$400,3),""))</f>
        <v/>
      </c>
      <c r="H614" t="str">
        <f>IF(B614="Equation",VLOOKUP(A614,EQN!$C$4:$D$310,2),IF(B614="Endogenous Variable",VLOOKUP(A614,ENDOG!$B$2:$D$400,2),IF(B614="Exogenous Variable",VLOOKUP(A614,EXOG!$B$2:$D$400,2),"")))</f>
        <v/>
      </c>
    </row>
    <row r="615" spans="1:8" x14ac:dyDescent="0.25">
      <c r="A615" s="7" t="s">
        <v>517</v>
      </c>
      <c r="B615" s="7" t="s">
        <v>633</v>
      </c>
      <c r="C615" t="str">
        <f t="shared" si="9"/>
        <v/>
      </c>
      <c r="D615" s="3" t="str">
        <f>IF(B615="Endogenous Variable",VLOOKUP(A615,ENDOG!$B$2:$D$400,3),IF(B615="Exogenous Variable",VLOOKUP(A615,EXOG!$B$2:$D$400,3),""))</f>
        <v/>
      </c>
      <c r="H615" t="str">
        <f>IF(B615="Equation",VLOOKUP(A615,EQN!$C$4:$D$310,2),IF(B615="Endogenous Variable",VLOOKUP(A615,ENDOG!$B$2:$D$400,2),IF(B615="Exogenous Variable",VLOOKUP(A615,EXOG!$B$2:$D$400,2),"")))</f>
        <v/>
      </c>
    </row>
    <row r="616" spans="1:8" x14ac:dyDescent="0.25">
      <c r="A616" s="7" t="s">
        <v>518</v>
      </c>
      <c r="B616" s="7" t="s">
        <v>633</v>
      </c>
      <c r="C616" t="str">
        <f t="shared" si="9"/>
        <v/>
      </c>
      <c r="D616" s="3" t="str">
        <f>IF(B616="Endogenous Variable",VLOOKUP(A616,ENDOG!$B$2:$D$400,3),IF(B616="Exogenous Variable",VLOOKUP(A616,EXOG!$B$2:$D$400,3),""))</f>
        <v/>
      </c>
      <c r="H616" t="str">
        <f>IF(B616="Equation",VLOOKUP(A616,EQN!$C$4:$D$310,2),IF(B616="Endogenous Variable",VLOOKUP(A616,ENDOG!$B$2:$D$400,2),IF(B616="Exogenous Variable",VLOOKUP(A616,EXOG!$B$2:$D$400,2),"")))</f>
        <v/>
      </c>
    </row>
    <row r="617" spans="1:8" x14ac:dyDescent="0.25">
      <c r="A617" s="7" t="s">
        <v>519</v>
      </c>
      <c r="B617" s="7" t="s">
        <v>633</v>
      </c>
      <c r="C617" t="str">
        <f t="shared" si="9"/>
        <v/>
      </c>
      <c r="D617" s="3" t="str">
        <f>IF(B617="Endogenous Variable",VLOOKUP(A617,ENDOG!$B$2:$D$400,3),IF(B617="Exogenous Variable",VLOOKUP(A617,EXOG!$B$2:$D$400,3),""))</f>
        <v/>
      </c>
      <c r="H617" t="str">
        <f>IF(B617="Equation",VLOOKUP(A617,EQN!$C$4:$D$310,2),IF(B617="Endogenous Variable",VLOOKUP(A617,ENDOG!$B$2:$D$400,2),IF(B617="Exogenous Variable",VLOOKUP(A617,EXOG!$B$2:$D$400,2),"")))</f>
        <v/>
      </c>
    </row>
    <row r="618" spans="1:8" x14ac:dyDescent="0.25">
      <c r="A618" s="7" t="s">
        <v>520</v>
      </c>
      <c r="B618" s="7" t="s">
        <v>633</v>
      </c>
      <c r="C618" t="str">
        <f t="shared" si="9"/>
        <v/>
      </c>
      <c r="D618" s="3" t="str">
        <f>IF(B618="Endogenous Variable",VLOOKUP(A618,ENDOG!$B$2:$D$400,3),IF(B618="Exogenous Variable",VLOOKUP(A618,EXOG!$B$2:$D$400,3),""))</f>
        <v/>
      </c>
      <c r="H618" t="str">
        <f>IF(B618="Equation",VLOOKUP(A618,EQN!$C$4:$D$310,2),IF(B618="Endogenous Variable",VLOOKUP(A618,ENDOG!$B$2:$D$400,2),IF(B618="Exogenous Variable",VLOOKUP(A618,EXOG!$B$2:$D$400,2),"")))</f>
        <v/>
      </c>
    </row>
    <row r="619" spans="1:8" x14ac:dyDescent="0.25">
      <c r="A619" s="7" t="s">
        <v>521</v>
      </c>
      <c r="B619" s="7" t="s">
        <v>633</v>
      </c>
      <c r="C619" t="str">
        <f t="shared" si="9"/>
        <v/>
      </c>
      <c r="D619" s="3" t="str">
        <f>IF(B619="Endogenous Variable",VLOOKUP(A619,ENDOG!$B$2:$D$400,3),IF(B619="Exogenous Variable",VLOOKUP(A619,EXOG!$B$2:$D$400,3),""))</f>
        <v/>
      </c>
      <c r="H619" t="str">
        <f>IF(B619="Equation",VLOOKUP(A619,EQN!$C$4:$D$310,2),IF(B619="Endogenous Variable",VLOOKUP(A619,ENDOG!$B$2:$D$400,2),IF(B619="Exogenous Variable",VLOOKUP(A619,EXOG!$B$2:$D$400,2),"")))</f>
        <v/>
      </c>
    </row>
    <row r="620" spans="1:8" x14ac:dyDescent="0.25">
      <c r="A620" s="7" t="s">
        <v>522</v>
      </c>
      <c r="B620" s="7" t="s">
        <v>633</v>
      </c>
      <c r="C620" t="str">
        <f t="shared" si="9"/>
        <v/>
      </c>
      <c r="D620" s="3" t="str">
        <f>IF(B620="Endogenous Variable",VLOOKUP(A620,ENDOG!$B$2:$D$400,3),IF(B620="Exogenous Variable",VLOOKUP(A620,EXOG!$B$2:$D$400,3),""))</f>
        <v/>
      </c>
      <c r="H620" t="str">
        <f>IF(B620="Equation",VLOOKUP(A620,EQN!$C$4:$D$310,2),IF(B620="Endogenous Variable",VLOOKUP(A620,ENDOG!$B$2:$D$400,2),IF(B620="Exogenous Variable",VLOOKUP(A620,EXOG!$B$2:$D$400,2),"")))</f>
        <v/>
      </c>
    </row>
    <row r="621" spans="1:8" x14ac:dyDescent="0.25">
      <c r="A621" s="7" t="s">
        <v>523</v>
      </c>
      <c r="B621" s="7" t="s">
        <v>633</v>
      </c>
      <c r="C621" t="str">
        <f t="shared" si="9"/>
        <v/>
      </c>
      <c r="D621" s="3" t="str">
        <f>IF(B621="Endogenous Variable",VLOOKUP(A621,ENDOG!$B$2:$D$400,3),IF(B621="Exogenous Variable",VLOOKUP(A621,EXOG!$B$2:$D$400,3),""))</f>
        <v/>
      </c>
      <c r="H621" t="str">
        <f>IF(B621="Equation",VLOOKUP(A621,EQN!$C$4:$D$310,2),IF(B621="Endogenous Variable",VLOOKUP(A621,ENDOG!$B$2:$D$400,2),IF(B621="Exogenous Variable",VLOOKUP(A621,EXOG!$B$2:$D$400,2),"")))</f>
        <v/>
      </c>
    </row>
    <row r="622" spans="1:8" x14ac:dyDescent="0.25">
      <c r="A622" s="7" t="s">
        <v>524</v>
      </c>
      <c r="B622" s="7" t="s">
        <v>633</v>
      </c>
      <c r="C622" t="str">
        <f t="shared" si="9"/>
        <v/>
      </c>
      <c r="D622" s="3" t="str">
        <f>IF(B622="Endogenous Variable",VLOOKUP(A622,ENDOG!$B$2:$D$400,3),IF(B622="Exogenous Variable",VLOOKUP(A622,EXOG!$B$2:$D$400,3),""))</f>
        <v/>
      </c>
      <c r="H622" t="str">
        <f>IF(B622="Equation",VLOOKUP(A622,EQN!$C$4:$D$310,2),IF(B622="Endogenous Variable",VLOOKUP(A622,ENDOG!$B$2:$D$400,2),IF(B622="Exogenous Variable",VLOOKUP(A622,EXOG!$B$2:$D$400,2),"")))</f>
        <v/>
      </c>
    </row>
    <row r="623" spans="1:8" x14ac:dyDescent="0.25">
      <c r="A623" s="7" t="s">
        <v>525</v>
      </c>
      <c r="B623" s="7" t="s">
        <v>633</v>
      </c>
      <c r="C623" t="str">
        <f t="shared" si="9"/>
        <v/>
      </c>
      <c r="D623" s="3" t="str">
        <f>IF(B623="Endogenous Variable",VLOOKUP(A623,ENDOG!$B$2:$D$400,3),IF(B623="Exogenous Variable",VLOOKUP(A623,EXOG!$B$2:$D$400,3),""))</f>
        <v/>
      </c>
      <c r="H623" t="str">
        <f>IF(B623="Equation",VLOOKUP(A623,EQN!$C$4:$D$310,2),IF(B623="Endogenous Variable",VLOOKUP(A623,ENDOG!$B$2:$D$400,2),IF(B623="Exogenous Variable",VLOOKUP(A623,EXOG!$B$2:$D$400,2),"")))</f>
        <v/>
      </c>
    </row>
    <row r="624" spans="1:8" x14ac:dyDescent="0.25">
      <c r="A624" s="7" t="s">
        <v>526</v>
      </c>
      <c r="B624" s="7" t="s">
        <v>633</v>
      </c>
      <c r="C624" t="str">
        <f t="shared" si="9"/>
        <v/>
      </c>
      <c r="D624" s="3" t="str">
        <f>IF(B624="Endogenous Variable",VLOOKUP(A624,ENDOG!$B$2:$D$400,3),IF(B624="Exogenous Variable",VLOOKUP(A624,EXOG!$B$2:$D$400,3),""))</f>
        <v/>
      </c>
      <c r="H624" t="str">
        <f>IF(B624="Equation",VLOOKUP(A624,EQN!$C$4:$D$310,2),IF(B624="Endogenous Variable",VLOOKUP(A624,ENDOG!$B$2:$D$400,2),IF(B624="Exogenous Variable",VLOOKUP(A624,EXOG!$B$2:$D$400,2),"")))</f>
        <v/>
      </c>
    </row>
    <row r="625" spans="1:8" x14ac:dyDescent="0.25">
      <c r="A625" s="7" t="s">
        <v>527</v>
      </c>
      <c r="B625" s="7" t="s">
        <v>633</v>
      </c>
      <c r="C625" t="str">
        <f t="shared" si="9"/>
        <v/>
      </c>
      <c r="D625" s="3" t="str">
        <f>IF(B625="Endogenous Variable",VLOOKUP(A625,ENDOG!$B$2:$D$400,3),IF(B625="Exogenous Variable",VLOOKUP(A625,EXOG!$B$2:$D$400,3),""))</f>
        <v/>
      </c>
      <c r="H625" t="str">
        <f>IF(B625="Equation",VLOOKUP(A625,EQN!$C$4:$D$310,2),IF(B625="Endogenous Variable",VLOOKUP(A625,ENDOG!$B$2:$D$400,2),IF(B625="Exogenous Variable",VLOOKUP(A625,EXOG!$B$2:$D$400,2),"")))</f>
        <v/>
      </c>
    </row>
    <row r="626" spans="1:8" x14ac:dyDescent="0.25">
      <c r="A626" s="7" t="s">
        <v>528</v>
      </c>
      <c r="B626" s="7" t="s">
        <v>633</v>
      </c>
      <c r="C626" t="str">
        <f t="shared" si="9"/>
        <v/>
      </c>
      <c r="D626" s="3" t="str">
        <f>IF(B626="Endogenous Variable",VLOOKUP(A626,ENDOG!$B$2:$D$400,3),IF(B626="Exogenous Variable",VLOOKUP(A626,EXOG!$B$2:$D$400,3),""))</f>
        <v/>
      </c>
      <c r="H626" t="str">
        <f>IF(B626="Equation",VLOOKUP(A626,EQN!$C$4:$D$310,2),IF(B626="Endogenous Variable",VLOOKUP(A626,ENDOG!$B$2:$D$400,2),IF(B626="Exogenous Variable",VLOOKUP(A626,EXOG!$B$2:$D$400,2),"")))</f>
        <v/>
      </c>
    </row>
    <row r="627" spans="1:8" x14ac:dyDescent="0.25">
      <c r="A627" s="7" t="s">
        <v>529</v>
      </c>
      <c r="B627" s="7" t="s">
        <v>633</v>
      </c>
      <c r="C627" t="str">
        <f t="shared" si="9"/>
        <v/>
      </c>
      <c r="D627" s="3" t="str">
        <f>IF(B627="Endogenous Variable",VLOOKUP(A627,ENDOG!$B$2:$D$400,3),IF(B627="Exogenous Variable",VLOOKUP(A627,EXOG!$B$2:$D$400,3),""))</f>
        <v/>
      </c>
      <c r="H627" t="str">
        <f>IF(B627="Equation",VLOOKUP(A627,EQN!$C$4:$D$310,2),IF(B627="Endogenous Variable",VLOOKUP(A627,ENDOG!$B$2:$D$400,2),IF(B627="Exogenous Variable",VLOOKUP(A627,EXOG!$B$2:$D$400,2),"")))</f>
        <v/>
      </c>
    </row>
    <row r="628" spans="1:8" x14ac:dyDescent="0.25">
      <c r="A628" s="7" t="s">
        <v>530</v>
      </c>
      <c r="B628" s="7" t="s">
        <v>633</v>
      </c>
      <c r="C628" t="str">
        <f t="shared" si="9"/>
        <v/>
      </c>
      <c r="D628" s="3" t="str">
        <f>IF(B628="Endogenous Variable",VLOOKUP(A628,ENDOG!$B$2:$D$400,3),IF(B628="Exogenous Variable",VLOOKUP(A628,EXOG!$B$2:$D$400,3),""))</f>
        <v/>
      </c>
      <c r="H628" t="str">
        <f>IF(B628="Equation",VLOOKUP(A628,EQN!$C$4:$D$310,2),IF(B628="Endogenous Variable",VLOOKUP(A628,ENDOG!$B$2:$D$400,2),IF(B628="Exogenous Variable",VLOOKUP(A628,EXOG!$B$2:$D$400,2),"")))</f>
        <v/>
      </c>
    </row>
    <row r="629" spans="1:8" x14ac:dyDescent="0.25">
      <c r="A629" s="7" t="s">
        <v>531</v>
      </c>
      <c r="B629" s="7" t="s">
        <v>633</v>
      </c>
      <c r="C629" t="str">
        <f t="shared" si="9"/>
        <v/>
      </c>
      <c r="D629" s="3" t="str">
        <f>IF(B629="Endogenous Variable",VLOOKUP(A629,ENDOG!$B$2:$D$400,3),IF(B629="Exogenous Variable",VLOOKUP(A629,EXOG!$B$2:$D$400,3),""))</f>
        <v/>
      </c>
      <c r="H629" t="str">
        <f>IF(B629="Equation",VLOOKUP(A629,EQN!$C$4:$D$310,2),IF(B629="Endogenous Variable",VLOOKUP(A629,ENDOG!$B$2:$D$400,2),IF(B629="Exogenous Variable",VLOOKUP(A629,EXOG!$B$2:$D$400,2),"")))</f>
        <v/>
      </c>
    </row>
    <row r="630" spans="1:8" x14ac:dyDescent="0.25">
      <c r="A630" s="7" t="s">
        <v>532</v>
      </c>
      <c r="B630" s="7" t="s">
        <v>633</v>
      </c>
      <c r="C630" t="str">
        <f t="shared" si="9"/>
        <v/>
      </c>
      <c r="D630" s="3" t="str">
        <f>IF(B630="Endogenous Variable",VLOOKUP(A630,ENDOG!$B$2:$D$400,3),IF(B630="Exogenous Variable",VLOOKUP(A630,EXOG!$B$2:$D$400,3),""))</f>
        <v/>
      </c>
      <c r="H630" t="str">
        <f>IF(B630="Equation",VLOOKUP(A630,EQN!$C$4:$D$310,2),IF(B630="Endogenous Variable",VLOOKUP(A630,ENDOG!$B$2:$D$400,2),IF(B630="Exogenous Variable",VLOOKUP(A630,EXOG!$B$2:$D$400,2),"")))</f>
        <v/>
      </c>
    </row>
    <row r="631" spans="1:8" x14ac:dyDescent="0.25">
      <c r="A631" s="7" t="s">
        <v>533</v>
      </c>
      <c r="B631" s="7" t="s">
        <v>633</v>
      </c>
      <c r="C631" t="str">
        <f t="shared" si="9"/>
        <v/>
      </c>
      <c r="D631" s="3" t="str">
        <f>IF(B631="Endogenous Variable",VLOOKUP(A631,ENDOG!$B$2:$D$400,3),IF(B631="Exogenous Variable",VLOOKUP(A631,EXOG!$B$2:$D$400,3),""))</f>
        <v/>
      </c>
      <c r="H631" t="str">
        <f>IF(B631="Equation",VLOOKUP(A631,EQN!$C$4:$D$310,2),IF(B631="Endogenous Variable",VLOOKUP(A631,ENDOG!$B$2:$D$400,2),IF(B631="Exogenous Variable",VLOOKUP(A631,EXOG!$B$2:$D$400,2),"")))</f>
        <v/>
      </c>
    </row>
    <row r="632" spans="1:8" x14ac:dyDescent="0.25">
      <c r="A632" s="7" t="s">
        <v>534</v>
      </c>
      <c r="B632" s="7" t="s">
        <v>633</v>
      </c>
      <c r="C632" t="str">
        <f t="shared" si="9"/>
        <v/>
      </c>
      <c r="D632" s="3" t="str">
        <f>IF(B632="Endogenous Variable",VLOOKUP(A632,ENDOG!$B$2:$D$400,3),IF(B632="Exogenous Variable",VLOOKUP(A632,EXOG!$B$2:$D$400,3),""))</f>
        <v/>
      </c>
      <c r="H632" t="str">
        <f>IF(B632="Equation",VLOOKUP(A632,EQN!$C$4:$D$310,2),IF(B632="Endogenous Variable",VLOOKUP(A632,ENDOG!$B$2:$D$400,2),IF(B632="Exogenous Variable",VLOOKUP(A632,EXOG!$B$2:$D$400,2),"")))</f>
        <v/>
      </c>
    </row>
    <row r="633" spans="1:8" x14ac:dyDescent="0.25">
      <c r="A633" s="7" t="s">
        <v>456</v>
      </c>
      <c r="B633" s="7" t="s">
        <v>633</v>
      </c>
      <c r="C633" t="str">
        <f t="shared" si="9"/>
        <v/>
      </c>
      <c r="D633" s="3" t="str">
        <f>IF(B633="Endogenous Variable",VLOOKUP(A633,ENDOG!$B$2:$D$400,3),IF(B633="Exogenous Variable",VLOOKUP(A633,EXOG!$B$2:$D$400,3),""))</f>
        <v/>
      </c>
      <c r="H633" t="str">
        <f>IF(B633="Equation",VLOOKUP(A633,EQN!$C$4:$D$310,2),IF(B633="Endogenous Variable",VLOOKUP(A633,ENDOG!$B$2:$D$400,2),IF(B633="Exogenous Variable",VLOOKUP(A633,EXOG!$B$2:$D$400,2),"")))</f>
        <v/>
      </c>
    </row>
    <row r="634" spans="1:8" x14ac:dyDescent="0.25">
      <c r="A634" s="7" t="s">
        <v>457</v>
      </c>
      <c r="B634" s="7" t="s">
        <v>633</v>
      </c>
      <c r="C634" t="str">
        <f t="shared" si="9"/>
        <v/>
      </c>
      <c r="D634" s="3" t="str">
        <f>IF(B634="Endogenous Variable",VLOOKUP(A634,ENDOG!$B$2:$D$400,3),IF(B634="Exogenous Variable",VLOOKUP(A634,EXOG!$B$2:$D$400,3),""))</f>
        <v/>
      </c>
      <c r="H634" t="str">
        <f>IF(B634="Equation",VLOOKUP(A634,EQN!$C$4:$D$310,2),IF(B634="Endogenous Variable",VLOOKUP(A634,ENDOG!$B$2:$D$400,2),IF(B634="Exogenous Variable",VLOOKUP(A634,EXOG!$B$2:$D$400,2),"")))</f>
        <v/>
      </c>
    </row>
    <row r="635" spans="1:8" x14ac:dyDescent="0.25">
      <c r="A635" s="7" t="s">
        <v>458</v>
      </c>
      <c r="B635" s="7" t="s">
        <v>633</v>
      </c>
      <c r="C635" t="str">
        <f t="shared" si="9"/>
        <v/>
      </c>
      <c r="D635" s="3" t="str">
        <f>IF(B635="Endogenous Variable",VLOOKUP(A635,ENDOG!$B$2:$D$400,3),IF(B635="Exogenous Variable",VLOOKUP(A635,EXOG!$B$2:$D$400,3),""))</f>
        <v/>
      </c>
      <c r="H635" t="str">
        <f>IF(B635="Equation",VLOOKUP(A635,EQN!$C$4:$D$310,2),IF(B635="Endogenous Variable",VLOOKUP(A635,ENDOG!$B$2:$D$400,2),IF(B635="Exogenous Variable",VLOOKUP(A635,EXOG!$B$2:$D$400,2),"")))</f>
        <v/>
      </c>
    </row>
    <row r="636" spans="1:8" x14ac:dyDescent="0.25">
      <c r="A636" s="7" t="s">
        <v>459</v>
      </c>
      <c r="B636" s="7" t="s">
        <v>633</v>
      </c>
      <c r="C636" t="str">
        <f t="shared" si="9"/>
        <v/>
      </c>
      <c r="D636" s="3" t="str">
        <f>IF(B636="Endogenous Variable",VLOOKUP(A636,ENDOG!$B$2:$D$400,3),IF(B636="Exogenous Variable",VLOOKUP(A636,EXOG!$B$2:$D$400,3),""))</f>
        <v/>
      </c>
      <c r="H636" t="str">
        <f>IF(B636="Equation",VLOOKUP(A636,EQN!$C$4:$D$310,2),IF(B636="Endogenous Variable",VLOOKUP(A636,ENDOG!$B$2:$D$400,2),IF(B636="Exogenous Variable",VLOOKUP(A636,EXOG!$B$2:$D$400,2),"")))</f>
        <v/>
      </c>
    </row>
    <row r="637" spans="1:8" x14ac:dyDescent="0.25">
      <c r="A637" s="7" t="s">
        <v>196</v>
      </c>
      <c r="B637" s="7" t="s">
        <v>633</v>
      </c>
      <c r="C637" t="str">
        <f t="shared" si="9"/>
        <v/>
      </c>
      <c r="D637" s="3" t="str">
        <f>IF(B637="Endogenous Variable",VLOOKUP(A637,ENDOG!$B$2:$D$400,3),IF(B637="Exogenous Variable",VLOOKUP(A637,EXOG!$B$2:$D$400,3),""))</f>
        <v/>
      </c>
      <c r="H637" t="str">
        <f>IF(B637="Equation",VLOOKUP(A637,EQN!$C$4:$D$310,2),IF(B637="Endogenous Variable",VLOOKUP(A637,ENDOG!$B$2:$D$400,2),IF(B637="Exogenous Variable",VLOOKUP(A637,EXOG!$B$2:$D$400,2),"")))</f>
        <v/>
      </c>
    </row>
    <row r="638" spans="1:8" x14ac:dyDescent="0.25">
      <c r="A638" s="7" t="s">
        <v>240</v>
      </c>
      <c r="B638" s="7" t="s">
        <v>633</v>
      </c>
      <c r="C638" t="str">
        <f t="shared" si="9"/>
        <v/>
      </c>
      <c r="D638" s="3" t="str">
        <f>IF(B638="Endogenous Variable",VLOOKUP(A638,ENDOG!$B$2:$D$400,3),IF(B638="Exogenous Variable",VLOOKUP(A638,EXOG!$B$2:$D$400,3),""))</f>
        <v/>
      </c>
      <c r="H638" t="str">
        <f>IF(B638="Equation",VLOOKUP(A638,EQN!$C$4:$D$310,2),IF(B638="Endogenous Variable",VLOOKUP(A638,ENDOG!$B$2:$D$400,2),IF(B638="Exogenous Variable",VLOOKUP(A638,EXOG!$B$2:$D$400,2),"")))</f>
        <v/>
      </c>
    </row>
    <row r="639" spans="1:8" x14ac:dyDescent="0.25">
      <c r="A639" s="7" t="s">
        <v>377</v>
      </c>
      <c r="B639" s="7" t="s">
        <v>633</v>
      </c>
      <c r="C639" t="str">
        <f t="shared" si="9"/>
        <v/>
      </c>
      <c r="D639" s="3" t="str">
        <f>IF(B639="Endogenous Variable",VLOOKUP(A639,ENDOG!$B$2:$D$400,3),IF(B639="Exogenous Variable",VLOOKUP(A639,EXOG!$B$2:$D$400,3),""))</f>
        <v/>
      </c>
      <c r="H639" t="str">
        <f>IF(B639="Equation",VLOOKUP(A639,EQN!$C$4:$D$310,2),IF(B639="Endogenous Variable",VLOOKUP(A639,ENDOG!$B$2:$D$400,2),IF(B639="Exogenous Variable",VLOOKUP(A639,EXOG!$B$2:$D$400,2),"")))</f>
        <v/>
      </c>
    </row>
    <row r="640" spans="1:8" x14ac:dyDescent="0.25">
      <c r="A640" s="7" t="s">
        <v>320</v>
      </c>
      <c r="B640" s="7" t="s">
        <v>633</v>
      </c>
      <c r="C640" t="str">
        <f t="shared" si="9"/>
        <v/>
      </c>
      <c r="D640" s="3" t="str">
        <f>IF(B640="Endogenous Variable",VLOOKUP(A640,ENDOG!$B$2:$D$400,3),IF(B640="Exogenous Variable",VLOOKUP(A640,EXOG!$B$2:$D$400,3),""))</f>
        <v/>
      </c>
      <c r="H640" t="str">
        <f>IF(B640="Equation",VLOOKUP(A640,EQN!$C$4:$D$310,2),IF(B640="Endogenous Variable",VLOOKUP(A640,ENDOG!$B$2:$D$400,2),IF(B640="Exogenous Variable",VLOOKUP(A640,EXOG!$B$2:$D$400,2),"")))</f>
        <v/>
      </c>
    </row>
    <row r="641" spans="1:8" x14ac:dyDescent="0.25">
      <c r="A641" s="7" t="s">
        <v>460</v>
      </c>
      <c r="B641" s="7" t="s">
        <v>633</v>
      </c>
      <c r="C641" t="str">
        <f t="shared" si="9"/>
        <v/>
      </c>
      <c r="D641" s="3" t="str">
        <f>IF(B641="Endogenous Variable",VLOOKUP(A641,ENDOG!$B$2:$D$400,3),IF(B641="Exogenous Variable",VLOOKUP(A641,EXOG!$B$2:$D$400,3),""))</f>
        <v/>
      </c>
      <c r="H641" t="str">
        <f>IF(B641="Equation",VLOOKUP(A641,EQN!$C$4:$D$310,2),IF(B641="Endogenous Variable",VLOOKUP(A641,ENDOG!$B$2:$D$400,2),IF(B641="Exogenous Variable",VLOOKUP(A641,EXOG!$B$2:$D$400,2),"")))</f>
        <v/>
      </c>
    </row>
    <row r="642" spans="1:8" x14ac:dyDescent="0.25">
      <c r="A642" s="7" t="s">
        <v>461</v>
      </c>
      <c r="B642" s="7" t="s">
        <v>633</v>
      </c>
      <c r="C642" t="str">
        <f t="shared" si="9"/>
        <v/>
      </c>
      <c r="D642" s="3" t="str">
        <f>IF(B642="Endogenous Variable",VLOOKUP(A642,ENDOG!$B$2:$D$400,3),IF(B642="Exogenous Variable",VLOOKUP(A642,EXOG!$B$2:$D$400,3),""))</f>
        <v/>
      </c>
      <c r="H642" t="str">
        <f>IF(B642="Equation",VLOOKUP(A642,EQN!$C$4:$D$310,2),IF(B642="Endogenous Variable",VLOOKUP(A642,ENDOG!$B$2:$D$400,2),IF(B642="Exogenous Variable",VLOOKUP(A642,EXOG!$B$2:$D$400,2),"")))</f>
        <v/>
      </c>
    </row>
    <row r="643" spans="1:8" x14ac:dyDescent="0.25">
      <c r="A643" s="7" t="s">
        <v>462</v>
      </c>
      <c r="B643" s="7" t="s">
        <v>633</v>
      </c>
      <c r="C643" t="str">
        <f t="shared" ref="C643:C706" si="10">PROPER(H643)</f>
        <v/>
      </c>
      <c r="D643" s="3" t="str">
        <f>IF(B643="Endogenous Variable",VLOOKUP(A643,ENDOG!$B$2:$D$400,3),IF(B643="Exogenous Variable",VLOOKUP(A643,EXOG!$B$2:$D$400,3),""))</f>
        <v/>
      </c>
      <c r="H643" t="str">
        <f>IF(B643="Equation",VLOOKUP(A643,EQN!$C$4:$D$310,2),IF(B643="Endogenous Variable",VLOOKUP(A643,ENDOG!$B$2:$D$400,2),IF(B643="Exogenous Variable",VLOOKUP(A643,EXOG!$B$2:$D$400,2),"")))</f>
        <v/>
      </c>
    </row>
    <row r="644" spans="1:8" x14ac:dyDescent="0.25">
      <c r="A644" s="7" t="s">
        <v>463</v>
      </c>
      <c r="B644" s="7" t="s">
        <v>633</v>
      </c>
      <c r="C644" t="str">
        <f t="shared" si="10"/>
        <v/>
      </c>
      <c r="D644" s="3" t="str">
        <f>IF(B644="Endogenous Variable",VLOOKUP(A644,ENDOG!$B$2:$D$400,3),IF(B644="Exogenous Variable",VLOOKUP(A644,EXOG!$B$2:$D$400,3),""))</f>
        <v/>
      </c>
      <c r="H644" t="str">
        <f>IF(B644="Equation",VLOOKUP(A644,EQN!$C$4:$D$310,2),IF(B644="Endogenous Variable",VLOOKUP(A644,ENDOG!$B$2:$D$400,2),IF(B644="Exogenous Variable",VLOOKUP(A644,EXOG!$B$2:$D$400,2),"")))</f>
        <v/>
      </c>
    </row>
    <row r="645" spans="1:8" x14ac:dyDescent="0.25">
      <c r="A645" s="7" t="s">
        <v>489</v>
      </c>
      <c r="B645" s="7" t="s">
        <v>633</v>
      </c>
      <c r="C645" t="str">
        <f t="shared" si="10"/>
        <v/>
      </c>
      <c r="D645" s="3" t="str">
        <f>IF(B645="Endogenous Variable",VLOOKUP(A645,ENDOG!$B$2:$D$400,3),IF(B645="Exogenous Variable",VLOOKUP(A645,EXOG!$B$2:$D$400,3),""))</f>
        <v/>
      </c>
      <c r="H645" t="str">
        <f>IF(B645="Equation",VLOOKUP(A645,EQN!$C$4:$D$310,2),IF(B645="Endogenous Variable",VLOOKUP(A645,ENDOG!$B$2:$D$400,2),IF(B645="Exogenous Variable",VLOOKUP(A645,EXOG!$B$2:$D$400,2),"")))</f>
        <v/>
      </c>
    </row>
    <row r="646" spans="1:8" x14ac:dyDescent="0.25">
      <c r="A646" s="7" t="s">
        <v>2026</v>
      </c>
      <c r="B646" s="7" t="s">
        <v>633</v>
      </c>
      <c r="C646" t="str">
        <f t="shared" si="10"/>
        <v/>
      </c>
    </row>
    <row r="647" spans="1:8" x14ac:dyDescent="0.25">
      <c r="A647" s="7" t="s">
        <v>2027</v>
      </c>
      <c r="B647" s="7" t="s">
        <v>633</v>
      </c>
      <c r="C647" t="str">
        <f t="shared" si="10"/>
        <v/>
      </c>
    </row>
    <row r="648" spans="1:8" x14ac:dyDescent="0.25">
      <c r="A648" s="7" t="s">
        <v>2028</v>
      </c>
      <c r="B648" s="7" t="s">
        <v>633</v>
      </c>
      <c r="C648" t="str">
        <f t="shared" si="10"/>
        <v/>
      </c>
    </row>
    <row r="649" spans="1:8" x14ac:dyDescent="0.25">
      <c r="A649" s="7" t="s">
        <v>2029</v>
      </c>
      <c r="B649" s="7" t="s">
        <v>633</v>
      </c>
      <c r="C649" t="str">
        <f t="shared" si="10"/>
        <v/>
      </c>
    </row>
    <row r="650" spans="1:8" x14ac:dyDescent="0.25">
      <c r="A650" s="7" t="s">
        <v>2030</v>
      </c>
      <c r="B650" s="7" t="s">
        <v>633</v>
      </c>
      <c r="C650" t="str">
        <f t="shared" si="10"/>
        <v/>
      </c>
    </row>
    <row r="651" spans="1:8" x14ac:dyDescent="0.25">
      <c r="A651" s="7" t="s">
        <v>2031</v>
      </c>
      <c r="B651" s="7" t="s">
        <v>633</v>
      </c>
      <c r="C651" t="str">
        <f t="shared" si="10"/>
        <v/>
      </c>
    </row>
    <row r="652" spans="1:8" x14ac:dyDescent="0.25">
      <c r="A652" s="7" t="s">
        <v>2033</v>
      </c>
      <c r="B652" s="7" t="s">
        <v>633</v>
      </c>
      <c r="C652" t="str">
        <f t="shared" si="10"/>
        <v/>
      </c>
    </row>
    <row r="653" spans="1:8" x14ac:dyDescent="0.25">
      <c r="A653" s="7" t="s">
        <v>2032</v>
      </c>
      <c r="B653" s="7" t="s">
        <v>633</v>
      </c>
      <c r="C653" t="str">
        <f t="shared" si="10"/>
        <v/>
      </c>
    </row>
    <row r="654" spans="1:8" x14ac:dyDescent="0.25">
      <c r="A654" s="7" t="s">
        <v>535</v>
      </c>
      <c r="B654" s="7" t="s">
        <v>633</v>
      </c>
      <c r="C654" t="str">
        <f t="shared" si="10"/>
        <v/>
      </c>
      <c r="D654" s="3" t="str">
        <f>IF(B654="Endogenous Variable",VLOOKUP(A654,ENDOG!$B$2:$D$400,3),IF(B654="Exogenous Variable",VLOOKUP(A654,EXOG!$B$2:$D$400,3),""))</f>
        <v/>
      </c>
      <c r="H654" t="str">
        <f>IF(B654="Equation",VLOOKUP(A654,EQN!$C$4:$D$310,2),IF(B654="Endogenous Variable",VLOOKUP(A654,ENDOG!$B$2:$D$400,2),IF(B654="Exogenous Variable",VLOOKUP(A654,EXOG!$B$2:$D$400,2),"")))</f>
        <v/>
      </c>
    </row>
    <row r="655" spans="1:8" x14ac:dyDescent="0.25">
      <c r="A655" s="7" t="s">
        <v>536</v>
      </c>
      <c r="B655" s="7" t="s">
        <v>633</v>
      </c>
      <c r="C655" t="str">
        <f t="shared" si="10"/>
        <v/>
      </c>
      <c r="D655" s="3" t="str">
        <f>IF(B655="Endogenous Variable",VLOOKUP(A655,ENDOG!$B$2:$D$400,3),IF(B655="Exogenous Variable",VLOOKUP(A655,EXOG!$B$2:$D$400,3),""))</f>
        <v/>
      </c>
      <c r="H655" t="str">
        <f>IF(B655="Equation",VLOOKUP(A655,EQN!$C$4:$D$310,2),IF(B655="Endogenous Variable",VLOOKUP(A655,ENDOG!$B$2:$D$400,2),IF(B655="Exogenous Variable",VLOOKUP(A655,EXOG!$B$2:$D$400,2),"")))</f>
        <v/>
      </c>
    </row>
    <row r="656" spans="1:8" x14ac:dyDescent="0.25">
      <c r="A656" s="7" t="s">
        <v>537</v>
      </c>
      <c r="B656" s="7" t="s">
        <v>633</v>
      </c>
      <c r="C656" t="str">
        <f t="shared" si="10"/>
        <v/>
      </c>
      <c r="D656" s="3" t="str">
        <f>IF(B656="Endogenous Variable",VLOOKUP(A656,ENDOG!$B$2:$D$400,3),IF(B656="Exogenous Variable",VLOOKUP(A656,EXOG!$B$2:$D$400,3),""))</f>
        <v/>
      </c>
      <c r="H656" t="str">
        <f>IF(B656="Equation",VLOOKUP(A656,EQN!$C$4:$D$310,2),IF(B656="Endogenous Variable",VLOOKUP(A656,ENDOG!$B$2:$D$400,2),IF(B656="Exogenous Variable",VLOOKUP(A656,EXOG!$B$2:$D$400,2),"")))</f>
        <v/>
      </c>
    </row>
    <row r="657" spans="1:8" x14ac:dyDescent="0.25">
      <c r="A657" s="7" t="s">
        <v>538</v>
      </c>
      <c r="B657" s="7" t="s">
        <v>633</v>
      </c>
      <c r="C657" t="str">
        <f t="shared" si="10"/>
        <v/>
      </c>
      <c r="D657" s="3" t="str">
        <f>IF(B657="Endogenous Variable",VLOOKUP(A657,ENDOG!$B$2:$D$400,3),IF(B657="Exogenous Variable",VLOOKUP(A657,EXOG!$B$2:$D$400,3),""))</f>
        <v/>
      </c>
      <c r="H657" t="str">
        <f>IF(B657="Equation",VLOOKUP(A657,EQN!$C$4:$D$310,2),IF(B657="Endogenous Variable",VLOOKUP(A657,ENDOG!$B$2:$D$400,2),IF(B657="Exogenous Variable",VLOOKUP(A657,EXOG!$B$2:$D$400,2),"")))</f>
        <v/>
      </c>
    </row>
    <row r="658" spans="1:8" x14ac:dyDescent="0.25">
      <c r="A658" s="7" t="s">
        <v>539</v>
      </c>
      <c r="B658" s="7" t="s">
        <v>633</v>
      </c>
      <c r="C658" t="str">
        <f t="shared" si="10"/>
        <v/>
      </c>
      <c r="D658" s="3" t="str">
        <f>IF(B658="Endogenous Variable",VLOOKUP(A658,ENDOG!$B$2:$D$400,3),IF(B658="Exogenous Variable",VLOOKUP(A658,EXOG!$B$2:$D$400,3),""))</f>
        <v/>
      </c>
      <c r="H658" t="str">
        <f>IF(B658="Equation",VLOOKUP(A658,EQN!$C$4:$D$310,2),IF(B658="Endogenous Variable",VLOOKUP(A658,ENDOG!$B$2:$D$400,2),IF(B658="Exogenous Variable",VLOOKUP(A658,EXOG!$B$2:$D$400,2),"")))</f>
        <v/>
      </c>
    </row>
    <row r="659" spans="1:8" x14ac:dyDescent="0.25">
      <c r="A659" s="7" t="s">
        <v>540</v>
      </c>
      <c r="B659" s="7" t="s">
        <v>633</v>
      </c>
      <c r="C659" t="str">
        <f t="shared" si="10"/>
        <v/>
      </c>
      <c r="D659" s="3" t="str">
        <f>IF(B659="Endogenous Variable",VLOOKUP(A659,ENDOG!$B$2:$D$400,3),IF(B659="Exogenous Variable",VLOOKUP(A659,EXOG!$B$2:$D$400,3),""))</f>
        <v/>
      </c>
      <c r="H659" t="str">
        <f>IF(B659="Equation",VLOOKUP(A659,EQN!$C$4:$D$310,2),IF(B659="Endogenous Variable",VLOOKUP(A659,ENDOG!$B$2:$D$400,2),IF(B659="Exogenous Variable",VLOOKUP(A659,EXOG!$B$2:$D$400,2),"")))</f>
        <v/>
      </c>
    </row>
    <row r="660" spans="1:8" x14ac:dyDescent="0.25">
      <c r="A660" s="7" t="s">
        <v>541</v>
      </c>
      <c r="B660" s="7" t="s">
        <v>633</v>
      </c>
      <c r="C660" t="str">
        <f t="shared" si="10"/>
        <v/>
      </c>
      <c r="D660" s="3" t="str">
        <f>IF(B660="Endogenous Variable",VLOOKUP(A660,ENDOG!$B$2:$D$400,3),IF(B660="Exogenous Variable",VLOOKUP(A660,EXOG!$B$2:$D$400,3),""))</f>
        <v/>
      </c>
      <c r="H660" t="str">
        <f>IF(B660="Equation",VLOOKUP(A660,EQN!$C$4:$D$310,2),IF(B660="Endogenous Variable",VLOOKUP(A660,ENDOG!$B$2:$D$400,2),IF(B660="Exogenous Variable",VLOOKUP(A660,EXOG!$B$2:$D$400,2),"")))</f>
        <v/>
      </c>
    </row>
    <row r="661" spans="1:8" x14ac:dyDescent="0.25">
      <c r="A661" s="7" t="s">
        <v>542</v>
      </c>
      <c r="B661" s="7" t="s">
        <v>633</v>
      </c>
      <c r="C661" t="str">
        <f t="shared" si="10"/>
        <v/>
      </c>
      <c r="D661" s="3" t="str">
        <f>IF(B661="Endogenous Variable",VLOOKUP(A661,ENDOG!$B$2:$D$400,3),IF(B661="Exogenous Variable",VLOOKUP(A661,EXOG!$B$2:$D$400,3),""))</f>
        <v/>
      </c>
      <c r="H661" t="str">
        <f>IF(B661="Equation",VLOOKUP(A661,EQN!$C$4:$D$310,2),IF(B661="Endogenous Variable",VLOOKUP(A661,ENDOG!$B$2:$D$400,2),IF(B661="Exogenous Variable",VLOOKUP(A661,EXOG!$B$2:$D$400,2),"")))</f>
        <v/>
      </c>
    </row>
    <row r="662" spans="1:8" x14ac:dyDescent="0.25">
      <c r="A662" s="7" t="s">
        <v>543</v>
      </c>
      <c r="B662" s="7" t="s">
        <v>633</v>
      </c>
      <c r="C662" t="str">
        <f t="shared" si="10"/>
        <v/>
      </c>
      <c r="D662" s="3" t="str">
        <f>IF(B662="Endogenous Variable",VLOOKUP(A662,ENDOG!$B$2:$D$400,3),IF(B662="Exogenous Variable",VLOOKUP(A662,EXOG!$B$2:$D$400,3),""))</f>
        <v/>
      </c>
      <c r="H662" t="str">
        <f>IF(B662="Equation",VLOOKUP(A662,EQN!$C$4:$D$310,2),IF(B662="Endogenous Variable",VLOOKUP(A662,ENDOG!$B$2:$D$400,2),IF(B662="Exogenous Variable",VLOOKUP(A662,EXOG!$B$2:$D$400,2),"")))</f>
        <v/>
      </c>
    </row>
    <row r="663" spans="1:8" x14ac:dyDescent="0.25">
      <c r="A663" s="7" t="s">
        <v>544</v>
      </c>
      <c r="B663" s="7" t="s">
        <v>633</v>
      </c>
      <c r="C663" t="str">
        <f t="shared" si="10"/>
        <v/>
      </c>
      <c r="D663" s="3" t="str">
        <f>IF(B663="Endogenous Variable",VLOOKUP(A663,ENDOG!$B$2:$D$400,3),IF(B663="Exogenous Variable",VLOOKUP(A663,EXOG!$B$2:$D$400,3),""))</f>
        <v/>
      </c>
      <c r="H663" t="str">
        <f>IF(B663="Equation",VLOOKUP(A663,EQN!$C$4:$D$310,2),IF(B663="Endogenous Variable",VLOOKUP(A663,ENDOG!$B$2:$D$400,2),IF(B663="Exogenous Variable",VLOOKUP(A663,EXOG!$B$2:$D$400,2),"")))</f>
        <v/>
      </c>
    </row>
    <row r="664" spans="1:8" x14ac:dyDescent="0.25">
      <c r="A664" s="7" t="s">
        <v>545</v>
      </c>
      <c r="B664" s="7" t="s">
        <v>633</v>
      </c>
      <c r="C664" t="str">
        <f t="shared" si="10"/>
        <v/>
      </c>
      <c r="D664" s="3" t="str">
        <f>IF(B664="Endogenous Variable",VLOOKUP(A664,ENDOG!$B$2:$D$400,3),IF(B664="Exogenous Variable",VLOOKUP(A664,EXOG!$B$2:$D$400,3),""))</f>
        <v/>
      </c>
      <c r="H664" t="str">
        <f>IF(B664="Equation",VLOOKUP(A664,EQN!$C$4:$D$310,2),IF(B664="Endogenous Variable",VLOOKUP(A664,ENDOG!$B$2:$D$400,2),IF(B664="Exogenous Variable",VLOOKUP(A664,EXOG!$B$2:$D$400,2),"")))</f>
        <v/>
      </c>
    </row>
    <row r="665" spans="1:8" x14ac:dyDescent="0.25">
      <c r="A665" s="7" t="s">
        <v>546</v>
      </c>
      <c r="B665" s="7" t="s">
        <v>633</v>
      </c>
      <c r="C665" t="str">
        <f t="shared" si="10"/>
        <v/>
      </c>
      <c r="D665" s="3" t="str">
        <f>IF(B665="Endogenous Variable",VLOOKUP(A665,ENDOG!$B$2:$D$400,3),IF(B665="Exogenous Variable",VLOOKUP(A665,EXOG!$B$2:$D$400,3),""))</f>
        <v/>
      </c>
      <c r="H665" t="str">
        <f>IF(B665="Equation",VLOOKUP(A665,EQN!$C$4:$D$310,2),IF(B665="Endogenous Variable",VLOOKUP(A665,ENDOG!$B$2:$D$400,2),IF(B665="Exogenous Variable",VLOOKUP(A665,EXOG!$B$2:$D$400,2),"")))</f>
        <v/>
      </c>
    </row>
    <row r="666" spans="1:8" x14ac:dyDescent="0.25">
      <c r="A666" s="7" t="s">
        <v>547</v>
      </c>
      <c r="B666" s="7" t="s">
        <v>633</v>
      </c>
      <c r="C666" t="str">
        <f t="shared" si="10"/>
        <v/>
      </c>
      <c r="D666" s="3" t="str">
        <f>IF(B666="Endogenous Variable",VLOOKUP(A666,ENDOG!$B$2:$D$400,3),IF(B666="Exogenous Variable",VLOOKUP(A666,EXOG!$B$2:$D$400,3),""))</f>
        <v/>
      </c>
      <c r="H666" t="str">
        <f>IF(B666="Equation",VLOOKUP(A666,EQN!$C$4:$D$310,2),IF(B666="Endogenous Variable",VLOOKUP(A666,ENDOG!$B$2:$D$400,2),IF(B666="Exogenous Variable",VLOOKUP(A666,EXOG!$B$2:$D$400,2),"")))</f>
        <v/>
      </c>
    </row>
    <row r="667" spans="1:8" x14ac:dyDescent="0.25">
      <c r="A667" s="7" t="s">
        <v>548</v>
      </c>
      <c r="B667" s="7" t="s">
        <v>633</v>
      </c>
      <c r="C667" t="str">
        <f t="shared" si="10"/>
        <v/>
      </c>
      <c r="D667" s="3" t="str">
        <f>IF(B667="Endogenous Variable",VLOOKUP(A667,ENDOG!$B$2:$D$400,3),IF(B667="Exogenous Variable",VLOOKUP(A667,EXOG!$B$2:$D$400,3),""))</f>
        <v/>
      </c>
      <c r="H667" t="str">
        <f>IF(B667="Equation",VLOOKUP(A667,EQN!$C$4:$D$310,2),IF(B667="Endogenous Variable",VLOOKUP(A667,ENDOG!$B$2:$D$400,2),IF(B667="Exogenous Variable",VLOOKUP(A667,EXOG!$B$2:$D$400,2),"")))</f>
        <v/>
      </c>
    </row>
    <row r="668" spans="1:8" x14ac:dyDescent="0.25">
      <c r="A668" s="7" t="s">
        <v>549</v>
      </c>
      <c r="B668" s="7" t="s">
        <v>633</v>
      </c>
      <c r="C668" t="str">
        <f t="shared" si="10"/>
        <v/>
      </c>
      <c r="D668" s="3" t="str">
        <f>IF(B668="Endogenous Variable",VLOOKUP(A668,ENDOG!$B$2:$D$400,3),IF(B668="Exogenous Variable",VLOOKUP(A668,EXOG!$B$2:$D$400,3),""))</f>
        <v/>
      </c>
      <c r="H668" t="str">
        <f>IF(B668="Equation",VLOOKUP(A668,EQN!$C$4:$D$310,2),IF(B668="Endogenous Variable",VLOOKUP(A668,ENDOG!$B$2:$D$400,2),IF(B668="Exogenous Variable",VLOOKUP(A668,EXOG!$B$2:$D$400,2),"")))</f>
        <v/>
      </c>
    </row>
    <row r="669" spans="1:8" x14ac:dyDescent="0.25">
      <c r="A669" s="7" t="s">
        <v>550</v>
      </c>
      <c r="B669" s="7" t="s">
        <v>633</v>
      </c>
      <c r="C669" t="str">
        <f t="shared" si="10"/>
        <v/>
      </c>
      <c r="D669" s="3" t="str">
        <f>IF(B669="Endogenous Variable",VLOOKUP(A669,ENDOG!$B$2:$D$400,3),IF(B669="Exogenous Variable",VLOOKUP(A669,EXOG!$B$2:$D$400,3),""))</f>
        <v/>
      </c>
      <c r="H669" t="str">
        <f>IF(B669="Equation",VLOOKUP(A669,EQN!$C$4:$D$310,2),IF(B669="Endogenous Variable",VLOOKUP(A669,ENDOG!$B$2:$D$400,2),IF(B669="Exogenous Variable",VLOOKUP(A669,EXOG!$B$2:$D$400,2),"")))</f>
        <v/>
      </c>
    </row>
    <row r="670" spans="1:8" x14ac:dyDescent="0.25">
      <c r="A670" s="7" t="s">
        <v>551</v>
      </c>
      <c r="B670" s="7" t="s">
        <v>633</v>
      </c>
      <c r="C670" t="str">
        <f t="shared" si="10"/>
        <v/>
      </c>
      <c r="D670" s="3" t="str">
        <f>IF(B670="Endogenous Variable",VLOOKUP(A670,ENDOG!$B$2:$D$400,3),IF(B670="Exogenous Variable",VLOOKUP(A670,EXOG!$B$2:$D$400,3),""))</f>
        <v/>
      </c>
      <c r="H670" t="str">
        <f>IF(B670="Equation",VLOOKUP(A670,EQN!$C$4:$D$310,2),IF(B670="Endogenous Variable",VLOOKUP(A670,ENDOG!$B$2:$D$400,2),IF(B670="Exogenous Variable",VLOOKUP(A670,EXOG!$B$2:$D$400,2),"")))</f>
        <v/>
      </c>
    </row>
    <row r="671" spans="1:8" x14ac:dyDescent="0.25">
      <c r="A671" s="7" t="s">
        <v>552</v>
      </c>
      <c r="B671" s="7" t="s">
        <v>633</v>
      </c>
      <c r="C671" t="str">
        <f t="shared" si="10"/>
        <v/>
      </c>
      <c r="D671" s="3" t="str">
        <f>IF(B671="Endogenous Variable",VLOOKUP(A671,ENDOG!$B$2:$D$400,3),IF(B671="Exogenous Variable",VLOOKUP(A671,EXOG!$B$2:$D$400,3),""))</f>
        <v/>
      </c>
      <c r="H671" t="str">
        <f>IF(B671="Equation",VLOOKUP(A671,EQN!$C$4:$D$310,2),IF(B671="Endogenous Variable",VLOOKUP(A671,ENDOG!$B$2:$D$400,2),IF(B671="Exogenous Variable",VLOOKUP(A671,EXOG!$B$2:$D$400,2),"")))</f>
        <v/>
      </c>
    </row>
    <row r="672" spans="1:8" x14ac:dyDescent="0.25">
      <c r="A672" s="7" t="s">
        <v>553</v>
      </c>
      <c r="B672" s="7" t="s">
        <v>633</v>
      </c>
      <c r="C672" t="str">
        <f t="shared" si="10"/>
        <v/>
      </c>
      <c r="D672" s="3" t="str">
        <f>IF(B672="Endogenous Variable",VLOOKUP(A672,ENDOG!$B$2:$D$400,3),IF(B672="Exogenous Variable",VLOOKUP(A672,EXOG!$B$2:$D$400,3),""))</f>
        <v/>
      </c>
      <c r="H672" t="str">
        <f>IF(B672="Equation",VLOOKUP(A672,EQN!$C$4:$D$310,2),IF(B672="Endogenous Variable",VLOOKUP(A672,ENDOG!$B$2:$D$400,2),IF(B672="Exogenous Variable",VLOOKUP(A672,EXOG!$B$2:$D$400,2),"")))</f>
        <v/>
      </c>
    </row>
    <row r="673" spans="1:8" x14ac:dyDescent="0.25">
      <c r="A673" s="7" t="s">
        <v>554</v>
      </c>
      <c r="B673" s="7" t="s">
        <v>633</v>
      </c>
      <c r="C673" t="str">
        <f t="shared" si="10"/>
        <v/>
      </c>
      <c r="D673" s="3" t="str">
        <f>IF(B673="Endogenous Variable",VLOOKUP(A673,ENDOG!$B$2:$D$400,3),IF(B673="Exogenous Variable",VLOOKUP(A673,EXOG!$B$2:$D$400,3),""))</f>
        <v/>
      </c>
      <c r="H673" t="str">
        <f>IF(B673="Equation",VLOOKUP(A673,EQN!$C$4:$D$310,2),IF(B673="Endogenous Variable",VLOOKUP(A673,ENDOG!$B$2:$D$400,2),IF(B673="Exogenous Variable",VLOOKUP(A673,EXOG!$B$2:$D$400,2),"")))</f>
        <v/>
      </c>
    </row>
    <row r="674" spans="1:8" x14ac:dyDescent="0.25">
      <c r="A674" s="7" t="s">
        <v>555</v>
      </c>
      <c r="B674" s="7" t="s">
        <v>633</v>
      </c>
      <c r="C674" t="str">
        <f t="shared" si="10"/>
        <v/>
      </c>
      <c r="D674" s="3" t="str">
        <f>IF(B674="Endogenous Variable",VLOOKUP(A674,ENDOG!$B$2:$D$400,3),IF(B674="Exogenous Variable",VLOOKUP(A674,EXOG!$B$2:$D$400,3),""))</f>
        <v/>
      </c>
      <c r="H674" t="str">
        <f>IF(B674="Equation",VLOOKUP(A674,EQN!$C$4:$D$310,2),IF(B674="Endogenous Variable",VLOOKUP(A674,ENDOG!$B$2:$D$400,2),IF(B674="Exogenous Variable",VLOOKUP(A674,EXOG!$B$2:$D$400,2),"")))</f>
        <v/>
      </c>
    </row>
    <row r="675" spans="1:8" x14ac:dyDescent="0.25">
      <c r="A675" s="7" t="s">
        <v>556</v>
      </c>
      <c r="B675" s="7" t="s">
        <v>633</v>
      </c>
      <c r="C675" t="str">
        <f t="shared" si="10"/>
        <v/>
      </c>
      <c r="D675" s="3" t="str">
        <f>IF(B675="Endogenous Variable",VLOOKUP(A675,ENDOG!$B$2:$D$400,3),IF(B675="Exogenous Variable",VLOOKUP(A675,EXOG!$B$2:$D$400,3),""))</f>
        <v/>
      </c>
      <c r="H675" t="str">
        <f>IF(B675="Equation",VLOOKUP(A675,EQN!$C$4:$D$310,2),IF(B675="Endogenous Variable",VLOOKUP(A675,ENDOG!$B$2:$D$400,2),IF(B675="Exogenous Variable",VLOOKUP(A675,EXOG!$B$2:$D$400,2),"")))</f>
        <v/>
      </c>
    </row>
    <row r="676" spans="1:8" x14ac:dyDescent="0.25">
      <c r="A676" s="7" t="s">
        <v>198</v>
      </c>
      <c r="B676" s="7" t="s">
        <v>633</v>
      </c>
      <c r="C676" t="str">
        <f t="shared" si="10"/>
        <v/>
      </c>
      <c r="D676" s="3" t="str">
        <f>IF(B676="Endogenous Variable",VLOOKUP(A676,ENDOG!$B$2:$D$400,3),IF(B676="Exogenous Variable",VLOOKUP(A676,EXOG!$B$2:$D$400,3),""))</f>
        <v/>
      </c>
      <c r="H676" t="str">
        <f>IF(B676="Equation",VLOOKUP(A676,EQN!$C$4:$D$310,2),IF(B676="Endogenous Variable",VLOOKUP(A676,ENDOG!$B$2:$D$400,2),IF(B676="Exogenous Variable",VLOOKUP(A676,EXOG!$B$2:$D$400,2),"")))</f>
        <v/>
      </c>
    </row>
    <row r="677" spans="1:8" x14ac:dyDescent="0.25">
      <c r="A677" s="7" t="s">
        <v>241</v>
      </c>
      <c r="B677" s="7" t="s">
        <v>633</v>
      </c>
      <c r="C677" t="str">
        <f t="shared" si="10"/>
        <v/>
      </c>
      <c r="D677" s="3" t="str">
        <f>IF(B677="Endogenous Variable",VLOOKUP(A677,ENDOG!$B$2:$D$400,3),IF(B677="Exogenous Variable",VLOOKUP(A677,EXOG!$B$2:$D$400,3),""))</f>
        <v/>
      </c>
      <c r="H677" t="str">
        <f>IF(B677="Equation",VLOOKUP(A677,EQN!$C$4:$D$310,2),IF(B677="Endogenous Variable",VLOOKUP(A677,ENDOG!$B$2:$D$400,2),IF(B677="Exogenous Variable",VLOOKUP(A677,EXOG!$B$2:$D$400,2),"")))</f>
        <v/>
      </c>
    </row>
    <row r="678" spans="1:8" x14ac:dyDescent="0.25">
      <c r="A678" s="7" t="s">
        <v>309</v>
      </c>
      <c r="B678" s="7" t="s">
        <v>633</v>
      </c>
      <c r="C678" t="str">
        <f t="shared" si="10"/>
        <v/>
      </c>
      <c r="D678" s="3" t="str">
        <f>IF(B678="Endogenous Variable",VLOOKUP(A678,ENDOG!$B$2:$D$400,3),IF(B678="Exogenous Variable",VLOOKUP(A678,EXOG!$B$2:$D$400,3),""))</f>
        <v/>
      </c>
      <c r="H678" t="str">
        <f>IF(B678="Equation",VLOOKUP(A678,EQN!$C$4:$D$310,2),IF(B678="Endogenous Variable",VLOOKUP(A678,ENDOG!$B$2:$D$400,2),IF(B678="Exogenous Variable",VLOOKUP(A678,EXOG!$B$2:$D$400,2),"")))</f>
        <v/>
      </c>
    </row>
    <row r="679" spans="1:8" x14ac:dyDescent="0.25">
      <c r="A679" s="7" t="s">
        <v>464</v>
      </c>
      <c r="B679" s="7" t="s">
        <v>633</v>
      </c>
      <c r="C679" t="str">
        <f t="shared" si="10"/>
        <v/>
      </c>
      <c r="D679" s="3" t="str">
        <f>IF(B679="Endogenous Variable",VLOOKUP(A679,ENDOG!$B$2:$D$400,3),IF(B679="Exogenous Variable",VLOOKUP(A679,EXOG!$B$2:$D$400,3),""))</f>
        <v/>
      </c>
      <c r="H679" t="str">
        <f>IF(B679="Equation",VLOOKUP(A679,EQN!$C$4:$D$310,2),IF(B679="Endogenous Variable",VLOOKUP(A679,ENDOG!$B$2:$D$400,2),IF(B679="Exogenous Variable",VLOOKUP(A679,EXOG!$B$2:$D$400,2),"")))</f>
        <v/>
      </c>
    </row>
    <row r="680" spans="1:8" x14ac:dyDescent="0.25">
      <c r="A680" s="7" t="s">
        <v>465</v>
      </c>
      <c r="B680" s="7" t="s">
        <v>633</v>
      </c>
      <c r="C680" t="str">
        <f t="shared" si="10"/>
        <v/>
      </c>
      <c r="D680" s="3" t="str">
        <f>IF(B680="Endogenous Variable",VLOOKUP(A680,ENDOG!$B$2:$D$400,3),IF(B680="Exogenous Variable",VLOOKUP(A680,EXOG!$B$2:$D$400,3),""))</f>
        <v/>
      </c>
      <c r="H680" t="str">
        <f>IF(B680="Equation",VLOOKUP(A680,EQN!$C$4:$D$310,2),IF(B680="Endogenous Variable",VLOOKUP(A680,ENDOG!$B$2:$D$400,2),IF(B680="Exogenous Variable",VLOOKUP(A680,EXOG!$B$2:$D$400,2),"")))</f>
        <v/>
      </c>
    </row>
    <row r="681" spans="1:8" x14ac:dyDescent="0.25">
      <c r="A681" s="7" t="s">
        <v>490</v>
      </c>
      <c r="B681" s="7" t="s">
        <v>633</v>
      </c>
      <c r="C681" t="str">
        <f t="shared" si="10"/>
        <v/>
      </c>
      <c r="D681" s="3" t="str">
        <f>IF(B681="Endogenous Variable",VLOOKUP(A681,ENDOG!$B$2:$D$400,3),IF(B681="Exogenous Variable",VLOOKUP(A681,EXOG!$B$2:$D$400,3),""))</f>
        <v/>
      </c>
      <c r="H681" t="str">
        <f>IF(B681="Equation",VLOOKUP(A681,EQN!$C$4:$D$310,2),IF(B681="Endogenous Variable",VLOOKUP(A681,ENDOG!$B$2:$D$400,2),IF(B681="Exogenous Variable",VLOOKUP(A681,EXOG!$B$2:$D$400,2),"")))</f>
        <v/>
      </c>
    </row>
    <row r="682" spans="1:8" x14ac:dyDescent="0.25">
      <c r="A682" s="7" t="s">
        <v>2035</v>
      </c>
      <c r="B682" s="7" t="s">
        <v>633</v>
      </c>
      <c r="C682" t="str">
        <f t="shared" si="10"/>
        <v/>
      </c>
    </row>
    <row r="683" spans="1:8" x14ac:dyDescent="0.25">
      <c r="A683" s="7" t="s">
        <v>2036</v>
      </c>
      <c r="B683" s="7" t="s">
        <v>633</v>
      </c>
      <c r="C683" t="str">
        <f t="shared" si="10"/>
        <v/>
      </c>
    </row>
    <row r="684" spans="1:8" x14ac:dyDescent="0.25">
      <c r="A684" s="7" t="s">
        <v>2037</v>
      </c>
      <c r="B684" s="7" t="s">
        <v>633</v>
      </c>
      <c r="C684" t="str">
        <f t="shared" si="10"/>
        <v/>
      </c>
    </row>
    <row r="685" spans="1:8" x14ac:dyDescent="0.25">
      <c r="A685" s="7" t="s">
        <v>2038</v>
      </c>
      <c r="B685" s="7" t="s">
        <v>633</v>
      </c>
      <c r="C685" t="str">
        <f t="shared" si="10"/>
        <v/>
      </c>
    </row>
    <row r="686" spans="1:8" x14ac:dyDescent="0.25">
      <c r="A686" s="7" t="s">
        <v>2039</v>
      </c>
      <c r="B686" s="7" t="s">
        <v>633</v>
      </c>
      <c r="C686" t="str">
        <f t="shared" si="10"/>
        <v/>
      </c>
    </row>
    <row r="687" spans="1:8" x14ac:dyDescent="0.25">
      <c r="A687" s="7" t="s">
        <v>2040</v>
      </c>
      <c r="B687" s="7" t="s">
        <v>633</v>
      </c>
      <c r="C687" t="str">
        <f t="shared" si="10"/>
        <v/>
      </c>
    </row>
    <row r="688" spans="1:8" x14ac:dyDescent="0.25">
      <c r="A688" s="7" t="s">
        <v>2042</v>
      </c>
      <c r="B688" s="7" t="s">
        <v>633</v>
      </c>
      <c r="C688" t="str">
        <f t="shared" si="10"/>
        <v/>
      </c>
    </row>
    <row r="689" spans="1:8" x14ac:dyDescent="0.25">
      <c r="A689" s="7" t="s">
        <v>2041</v>
      </c>
      <c r="B689" s="7" t="s">
        <v>633</v>
      </c>
      <c r="C689" t="str">
        <f t="shared" si="10"/>
        <v/>
      </c>
    </row>
    <row r="690" spans="1:8" x14ac:dyDescent="0.25">
      <c r="A690" s="7" t="s">
        <v>557</v>
      </c>
      <c r="B690" s="7" t="s">
        <v>633</v>
      </c>
      <c r="C690" t="str">
        <f t="shared" si="10"/>
        <v/>
      </c>
      <c r="D690" s="3" t="str">
        <f>IF(B690="Endogenous Variable",VLOOKUP(A690,ENDOG!$B$2:$D$400,3),IF(B690="Exogenous Variable",VLOOKUP(A690,EXOG!$B$2:$D$400,3),""))</f>
        <v/>
      </c>
      <c r="H690" t="str">
        <f>IF(B690="Equation",VLOOKUP(A690,EQN!$C$4:$D$310,2),IF(B690="Endogenous Variable",VLOOKUP(A690,ENDOG!$B$2:$D$400,2),IF(B690="Exogenous Variable",VLOOKUP(A690,EXOG!$B$2:$D$400,2),"")))</f>
        <v/>
      </c>
    </row>
    <row r="691" spans="1:8" x14ac:dyDescent="0.25">
      <c r="A691" s="7" t="s">
        <v>558</v>
      </c>
      <c r="B691" s="7" t="s">
        <v>633</v>
      </c>
      <c r="C691" t="str">
        <f t="shared" si="10"/>
        <v/>
      </c>
      <c r="D691" s="3" t="str">
        <f>IF(B691="Endogenous Variable",VLOOKUP(A691,ENDOG!$B$2:$D$400,3),IF(B691="Exogenous Variable",VLOOKUP(A691,EXOG!$B$2:$D$400,3),""))</f>
        <v/>
      </c>
      <c r="H691" t="str">
        <f>IF(B691="Equation",VLOOKUP(A691,EQN!$C$4:$D$310,2),IF(B691="Endogenous Variable",VLOOKUP(A691,ENDOG!$B$2:$D$400,2),IF(B691="Exogenous Variable",VLOOKUP(A691,EXOG!$B$2:$D$400,2),"")))</f>
        <v/>
      </c>
    </row>
    <row r="692" spans="1:8" x14ac:dyDescent="0.25">
      <c r="A692" s="7" t="s">
        <v>559</v>
      </c>
      <c r="B692" s="7" t="s">
        <v>633</v>
      </c>
      <c r="C692" t="str">
        <f t="shared" si="10"/>
        <v/>
      </c>
      <c r="D692" s="3" t="str">
        <f>IF(B692="Endogenous Variable",VLOOKUP(A692,ENDOG!$B$2:$D$400,3),IF(B692="Exogenous Variable",VLOOKUP(A692,EXOG!$B$2:$D$400,3),""))</f>
        <v/>
      </c>
      <c r="H692" t="str">
        <f>IF(B692="Equation",VLOOKUP(A692,EQN!$C$4:$D$310,2),IF(B692="Endogenous Variable",VLOOKUP(A692,ENDOG!$B$2:$D$400,2),IF(B692="Exogenous Variable",VLOOKUP(A692,EXOG!$B$2:$D$400,2),"")))</f>
        <v/>
      </c>
    </row>
    <row r="693" spans="1:8" x14ac:dyDescent="0.25">
      <c r="A693" s="7" t="s">
        <v>560</v>
      </c>
      <c r="B693" s="7" t="s">
        <v>633</v>
      </c>
      <c r="C693" t="str">
        <f t="shared" si="10"/>
        <v/>
      </c>
      <c r="D693" s="3" t="str">
        <f>IF(B693="Endogenous Variable",VLOOKUP(A693,ENDOG!$B$2:$D$400,3),IF(B693="Exogenous Variable",VLOOKUP(A693,EXOG!$B$2:$D$400,3),""))</f>
        <v/>
      </c>
      <c r="H693" t="str">
        <f>IF(B693="Equation",VLOOKUP(A693,EQN!$C$4:$D$310,2),IF(B693="Endogenous Variable",VLOOKUP(A693,ENDOG!$B$2:$D$400,2),IF(B693="Exogenous Variable",VLOOKUP(A693,EXOG!$B$2:$D$400,2),"")))</f>
        <v/>
      </c>
    </row>
    <row r="694" spans="1:8" x14ac:dyDescent="0.25">
      <c r="A694" s="7" t="s">
        <v>561</v>
      </c>
      <c r="B694" s="7" t="s">
        <v>633</v>
      </c>
      <c r="C694" t="str">
        <f t="shared" si="10"/>
        <v>Residual – Local Employment - Mfg</v>
      </c>
      <c r="D694" s="3" t="str">
        <f>IF(B994="Endogenous Variable",VLOOKUP(A994,ENDOG!$B$2:$D$400,3),IF(B994="Exogenous Variable",VLOOKUP(A994,EXOG!$B$2:$D$400,3),""))</f>
        <v>prop.</v>
      </c>
      <c r="H694" t="str">
        <f>IF(B994="Equation",VLOOKUP(A994,EQN!$C$4:$D$310,2),IF(B994="Endogenous Variable",VLOOKUP(A994,ENDOG!$B$2:$D$400,2),IF(B994="Exogenous Variable",VLOOKUP(A994,EXOG!$B$2:$D$400,2),"")))</f>
        <v>RESIDUAL – LOCAL EMPLOYMENT - MFG</v>
      </c>
    </row>
    <row r="695" spans="1:8" x14ac:dyDescent="0.25">
      <c r="A695" s="7" t="s">
        <v>562</v>
      </c>
      <c r="B695" s="7" t="s">
        <v>633</v>
      </c>
      <c r="C695" t="str">
        <f t="shared" si="10"/>
        <v/>
      </c>
      <c r="D695" s="3" t="str">
        <f>IF(B695="Endogenous Variable",VLOOKUP(A695,ENDOG!$B$2:$D$400,3),IF(B695="Exogenous Variable",VLOOKUP(A695,EXOG!$B$2:$D$400,3),""))</f>
        <v/>
      </c>
      <c r="H695" t="str">
        <f>IF(B695="Equation",VLOOKUP(A695,EQN!$C$4:$D$310,2),IF(B695="Endogenous Variable",VLOOKUP(A695,ENDOG!$B$2:$D$400,2),IF(B695="Exogenous Variable",VLOOKUP(A695,EXOG!$B$2:$D$400,2),"")))</f>
        <v/>
      </c>
    </row>
    <row r="696" spans="1:8" x14ac:dyDescent="0.25">
      <c r="A696" s="7" t="s">
        <v>563</v>
      </c>
      <c r="B696" s="7" t="s">
        <v>633</v>
      </c>
      <c r="C696" t="str">
        <f t="shared" si="10"/>
        <v/>
      </c>
      <c r="D696" s="3" t="str">
        <f>IF(B696="Endogenous Variable",VLOOKUP(A696,ENDOG!$B$2:$D$400,3),IF(B696="Exogenous Variable",VLOOKUP(A696,EXOG!$B$2:$D$400,3),""))</f>
        <v/>
      </c>
      <c r="H696" t="str">
        <f>IF(B696="Equation",VLOOKUP(A696,EQN!$C$4:$D$310,2),IF(B696="Endogenous Variable",VLOOKUP(A696,ENDOG!$B$2:$D$400,2),IF(B696="Exogenous Variable",VLOOKUP(A696,EXOG!$B$2:$D$400,2),"")))</f>
        <v/>
      </c>
    </row>
    <row r="697" spans="1:8" x14ac:dyDescent="0.25">
      <c r="A697" s="7" t="s">
        <v>564</v>
      </c>
      <c r="B697" s="7" t="s">
        <v>633</v>
      </c>
      <c r="C697" t="str">
        <f t="shared" si="10"/>
        <v/>
      </c>
      <c r="D697" s="3" t="str">
        <f>IF(B697="Endogenous Variable",VLOOKUP(A697,ENDOG!$B$2:$D$400,3),IF(B697="Exogenous Variable",VLOOKUP(A697,EXOG!$B$2:$D$400,3),""))</f>
        <v/>
      </c>
      <c r="H697" t="str">
        <f>IF(B697="Equation",VLOOKUP(A697,EQN!$C$4:$D$310,2),IF(B697="Endogenous Variable",VLOOKUP(A697,ENDOG!$B$2:$D$400,2),IF(B697="Exogenous Variable",VLOOKUP(A697,EXOG!$B$2:$D$400,2),"")))</f>
        <v/>
      </c>
    </row>
    <row r="698" spans="1:8" x14ac:dyDescent="0.25">
      <c r="A698" s="7" t="s">
        <v>565</v>
      </c>
      <c r="B698" s="7" t="s">
        <v>633</v>
      </c>
      <c r="C698" t="str">
        <f t="shared" si="10"/>
        <v/>
      </c>
      <c r="D698" s="3" t="str">
        <f>IF(B698="Endogenous Variable",VLOOKUP(A698,ENDOG!$B$2:$D$400,3),IF(B698="Exogenous Variable",VLOOKUP(A698,EXOG!$B$2:$D$400,3),""))</f>
        <v/>
      </c>
      <c r="H698" t="str">
        <f>IF(B698="Equation",VLOOKUP(A698,EQN!$C$4:$D$310,2),IF(B698="Endogenous Variable",VLOOKUP(A698,ENDOG!$B$2:$D$400,2),IF(B698="Exogenous Variable",VLOOKUP(A698,EXOG!$B$2:$D$400,2),"")))</f>
        <v/>
      </c>
    </row>
    <row r="699" spans="1:8" x14ac:dyDescent="0.25">
      <c r="A699" s="7" t="s">
        <v>566</v>
      </c>
      <c r="B699" s="7" t="s">
        <v>633</v>
      </c>
      <c r="C699" t="str">
        <f t="shared" si="10"/>
        <v/>
      </c>
      <c r="D699" s="3" t="str">
        <f>IF(B699="Endogenous Variable",VLOOKUP(A699,ENDOG!$B$2:$D$400,3),IF(B699="Exogenous Variable",VLOOKUP(A699,EXOG!$B$2:$D$400,3),""))</f>
        <v/>
      </c>
      <c r="H699" t="str">
        <f>IF(B699="Equation",VLOOKUP(A699,EQN!$C$4:$D$310,2),IF(B699="Endogenous Variable",VLOOKUP(A699,ENDOG!$B$2:$D$400,2),IF(B699="Exogenous Variable",VLOOKUP(A699,EXOG!$B$2:$D$400,2),"")))</f>
        <v/>
      </c>
    </row>
    <row r="700" spans="1:8" x14ac:dyDescent="0.25">
      <c r="A700" s="7" t="s">
        <v>567</v>
      </c>
      <c r="B700" s="7" t="s">
        <v>633</v>
      </c>
      <c r="C700" t="str">
        <f t="shared" si="10"/>
        <v/>
      </c>
      <c r="D700" s="3" t="str">
        <f>IF(B700="Endogenous Variable",VLOOKUP(A700,ENDOG!$B$2:$D$400,3),IF(B700="Exogenous Variable",VLOOKUP(A700,EXOG!$B$2:$D$400,3),""))</f>
        <v/>
      </c>
      <c r="H700" t="str">
        <f>IF(B700="Equation",VLOOKUP(A700,EQN!$C$4:$D$310,2),IF(B700="Endogenous Variable",VLOOKUP(A700,ENDOG!$B$2:$D$400,2),IF(B700="Exogenous Variable",VLOOKUP(A700,EXOG!$B$2:$D$400,2),"")))</f>
        <v/>
      </c>
    </row>
    <row r="701" spans="1:8" x14ac:dyDescent="0.25">
      <c r="A701" s="7" t="s">
        <v>568</v>
      </c>
      <c r="B701" s="7" t="s">
        <v>633</v>
      </c>
      <c r="C701" t="str">
        <f t="shared" si="10"/>
        <v/>
      </c>
      <c r="D701" s="3" t="str">
        <f>IF(B701="Endogenous Variable",VLOOKUP(A701,ENDOG!$B$2:$D$400,3),IF(B701="Exogenous Variable",VLOOKUP(A701,EXOG!$B$2:$D$400,3),""))</f>
        <v/>
      </c>
      <c r="H701" t="str">
        <f>IF(B701="Equation",VLOOKUP(A701,EQN!$C$4:$D$310,2),IF(B701="Endogenous Variable",VLOOKUP(A701,ENDOG!$B$2:$D$400,2),IF(B701="Exogenous Variable",VLOOKUP(A701,EXOG!$B$2:$D$400,2),"")))</f>
        <v/>
      </c>
    </row>
    <row r="702" spans="1:8" x14ac:dyDescent="0.25">
      <c r="A702" s="7" t="s">
        <v>569</v>
      </c>
      <c r="B702" s="7" t="s">
        <v>633</v>
      </c>
      <c r="C702" t="str">
        <f t="shared" si="10"/>
        <v/>
      </c>
      <c r="D702" s="3" t="str">
        <f>IF(B702="Endogenous Variable",VLOOKUP(A702,ENDOG!$B$2:$D$400,3),IF(B702="Exogenous Variable",VLOOKUP(A702,EXOG!$B$2:$D$400,3),""))</f>
        <v/>
      </c>
      <c r="H702" t="str">
        <f>IF(B702="Equation",VLOOKUP(A702,EQN!$C$4:$D$310,2),IF(B702="Endogenous Variable",VLOOKUP(A702,ENDOG!$B$2:$D$400,2),IF(B702="Exogenous Variable",VLOOKUP(A702,EXOG!$B$2:$D$400,2),"")))</f>
        <v/>
      </c>
    </row>
    <row r="703" spans="1:8" x14ac:dyDescent="0.25">
      <c r="A703" s="7" t="s">
        <v>570</v>
      </c>
      <c r="B703" s="7" t="s">
        <v>633</v>
      </c>
      <c r="C703" t="str">
        <f t="shared" si="10"/>
        <v/>
      </c>
      <c r="D703" s="3" t="str">
        <f>IF(B703="Endogenous Variable",VLOOKUP(A703,ENDOG!$B$2:$D$400,3),IF(B703="Exogenous Variable",VLOOKUP(A703,EXOG!$B$2:$D$400,3),""))</f>
        <v/>
      </c>
      <c r="H703" t="str">
        <f>IF(B703="Equation",VLOOKUP(A703,EQN!$C$4:$D$310,2),IF(B703="Endogenous Variable",VLOOKUP(A703,ENDOG!$B$2:$D$400,2),IF(B703="Exogenous Variable",VLOOKUP(A703,EXOG!$B$2:$D$400,2),"")))</f>
        <v/>
      </c>
    </row>
    <row r="704" spans="1:8" x14ac:dyDescent="0.25">
      <c r="A704" s="7" t="s">
        <v>571</v>
      </c>
      <c r="B704" s="7" t="s">
        <v>633</v>
      </c>
      <c r="C704" t="str">
        <f t="shared" si="10"/>
        <v/>
      </c>
      <c r="D704" s="3" t="str">
        <f>IF(B704="Endogenous Variable",VLOOKUP(A704,ENDOG!$B$2:$D$400,3),IF(B704="Exogenous Variable",VLOOKUP(A704,EXOG!$B$2:$D$400,3),""))</f>
        <v/>
      </c>
      <c r="H704" t="str">
        <f>IF(B704="Equation",VLOOKUP(A704,EQN!$C$4:$D$310,2),IF(B704="Endogenous Variable",VLOOKUP(A704,ENDOG!$B$2:$D$400,2),IF(B704="Exogenous Variable",VLOOKUP(A704,EXOG!$B$2:$D$400,2),"")))</f>
        <v/>
      </c>
    </row>
    <row r="705" spans="1:8" x14ac:dyDescent="0.25">
      <c r="A705" s="7" t="s">
        <v>572</v>
      </c>
      <c r="B705" s="7" t="s">
        <v>633</v>
      </c>
      <c r="C705" t="str">
        <f t="shared" si="10"/>
        <v/>
      </c>
      <c r="D705" s="3" t="str">
        <f>IF(B705="Endogenous Variable",VLOOKUP(A705,ENDOG!$B$2:$D$400,3),IF(B705="Exogenous Variable",VLOOKUP(A705,EXOG!$B$2:$D$400,3),""))</f>
        <v/>
      </c>
      <c r="H705" t="str">
        <f>IF(B705="Equation",VLOOKUP(A705,EQN!$C$4:$D$310,2),IF(B705="Endogenous Variable",VLOOKUP(A705,ENDOG!$B$2:$D$400,2),IF(B705="Exogenous Variable",VLOOKUP(A705,EXOG!$B$2:$D$400,2),"")))</f>
        <v/>
      </c>
    </row>
    <row r="706" spans="1:8" x14ac:dyDescent="0.25">
      <c r="A706" s="7" t="s">
        <v>573</v>
      </c>
      <c r="B706" s="7" t="s">
        <v>633</v>
      </c>
      <c r="C706" t="str">
        <f t="shared" si="10"/>
        <v/>
      </c>
      <c r="D706" s="3" t="str">
        <f>IF(B706="Endogenous Variable",VLOOKUP(A706,ENDOG!$B$2:$D$400,3),IF(B706="Exogenous Variable",VLOOKUP(A706,EXOG!$B$2:$D$400,3),""))</f>
        <v/>
      </c>
      <c r="H706" t="str">
        <f>IF(B706="Equation",VLOOKUP(A706,EQN!$C$4:$D$310,2),IF(B706="Endogenous Variable",VLOOKUP(A706,ENDOG!$B$2:$D$400,2),IF(B706="Exogenous Variable",VLOOKUP(A706,EXOG!$B$2:$D$400,2),"")))</f>
        <v/>
      </c>
    </row>
    <row r="707" spans="1:8" x14ac:dyDescent="0.25">
      <c r="A707" s="7" t="s">
        <v>574</v>
      </c>
      <c r="B707" s="7" t="s">
        <v>633</v>
      </c>
      <c r="C707" t="str">
        <f t="shared" ref="C707:C770" si="11">PROPER(H707)</f>
        <v/>
      </c>
      <c r="D707" s="3" t="str">
        <f>IF(B707="Endogenous Variable",VLOOKUP(A707,ENDOG!$B$2:$D$400,3),IF(B707="Exogenous Variable",VLOOKUP(A707,EXOG!$B$2:$D$400,3),""))</f>
        <v/>
      </c>
      <c r="H707" t="str">
        <f>IF(B707="Equation",VLOOKUP(A707,EQN!$C$4:$D$310,2),IF(B707="Endogenous Variable",VLOOKUP(A707,ENDOG!$B$2:$D$400,2),IF(B707="Exogenous Variable",VLOOKUP(A707,EXOG!$B$2:$D$400,2),"")))</f>
        <v/>
      </c>
    </row>
    <row r="708" spans="1:8" x14ac:dyDescent="0.25">
      <c r="A708" s="7" t="s">
        <v>575</v>
      </c>
      <c r="B708" s="7" t="s">
        <v>633</v>
      </c>
      <c r="C708" t="str">
        <f t="shared" si="11"/>
        <v/>
      </c>
      <c r="D708" s="3" t="str">
        <f>IF(B708="Endogenous Variable",VLOOKUP(A708,ENDOG!$B$2:$D$400,3),IF(B708="Exogenous Variable",VLOOKUP(A708,EXOG!$B$2:$D$400,3),""))</f>
        <v/>
      </c>
      <c r="H708" t="str">
        <f>IF(B708="Equation",VLOOKUP(A708,EQN!$C$4:$D$310,2),IF(B708="Endogenous Variable",VLOOKUP(A708,ENDOG!$B$2:$D$400,2),IF(B708="Exogenous Variable",VLOOKUP(A708,EXOG!$B$2:$D$400,2),"")))</f>
        <v/>
      </c>
    </row>
    <row r="709" spans="1:8" x14ac:dyDescent="0.25">
      <c r="A709" s="7" t="s">
        <v>576</v>
      </c>
      <c r="B709" s="7" t="s">
        <v>633</v>
      </c>
      <c r="C709" t="str">
        <f t="shared" si="11"/>
        <v/>
      </c>
      <c r="D709" s="3" t="str">
        <f>IF(B709="Endogenous Variable",VLOOKUP(A709,ENDOG!$B$2:$D$400,3),IF(B709="Exogenous Variable",VLOOKUP(A709,EXOG!$B$2:$D$400,3),""))</f>
        <v/>
      </c>
      <c r="H709" t="str">
        <f>IF(B709="Equation",VLOOKUP(A709,EQN!$C$4:$D$310,2),IF(B709="Endogenous Variable",VLOOKUP(A709,ENDOG!$B$2:$D$400,2),IF(B709="Exogenous Variable",VLOOKUP(A709,EXOG!$B$2:$D$400,2),"")))</f>
        <v/>
      </c>
    </row>
    <row r="710" spans="1:8" x14ac:dyDescent="0.25">
      <c r="A710" s="7" t="s">
        <v>577</v>
      </c>
      <c r="B710" s="7" t="s">
        <v>633</v>
      </c>
      <c r="C710" t="str">
        <f t="shared" si="11"/>
        <v/>
      </c>
      <c r="D710" s="3" t="str">
        <f>IF(B710="Endogenous Variable",VLOOKUP(A710,ENDOG!$B$2:$D$400,3),IF(B710="Exogenous Variable",VLOOKUP(A710,EXOG!$B$2:$D$400,3),""))</f>
        <v/>
      </c>
      <c r="H710" t="str">
        <f>IF(B710="Equation",VLOOKUP(A710,EQN!$C$4:$D$310,2),IF(B710="Endogenous Variable",VLOOKUP(A710,ENDOG!$B$2:$D$400,2),IF(B710="Exogenous Variable",VLOOKUP(A710,EXOG!$B$2:$D$400,2),"")))</f>
        <v/>
      </c>
    </row>
    <row r="711" spans="1:8" x14ac:dyDescent="0.25">
      <c r="A711" s="7" t="s">
        <v>578</v>
      </c>
      <c r="B711" s="7" t="s">
        <v>633</v>
      </c>
      <c r="C711" t="str">
        <f t="shared" si="11"/>
        <v/>
      </c>
      <c r="D711" s="3" t="str">
        <f>IF(B711="Endogenous Variable",VLOOKUP(A711,ENDOG!$B$2:$D$400,3),IF(B711="Exogenous Variable",VLOOKUP(A711,EXOG!$B$2:$D$400,3),""))</f>
        <v/>
      </c>
      <c r="H711" t="str">
        <f>IF(B711="Equation",VLOOKUP(A711,EQN!$C$4:$D$310,2),IF(B711="Endogenous Variable",VLOOKUP(A711,ENDOG!$B$2:$D$400,2),IF(B711="Exogenous Variable",VLOOKUP(A711,EXOG!$B$2:$D$400,2),"")))</f>
        <v/>
      </c>
    </row>
    <row r="712" spans="1:8" x14ac:dyDescent="0.25">
      <c r="A712" s="7" t="s">
        <v>579</v>
      </c>
      <c r="B712" s="7" t="s">
        <v>633</v>
      </c>
      <c r="C712" t="str">
        <f t="shared" si="11"/>
        <v/>
      </c>
      <c r="D712" s="3" t="str">
        <f>IF(B712="Endogenous Variable",VLOOKUP(A712,ENDOG!$B$2:$D$400,3),IF(B712="Exogenous Variable",VLOOKUP(A712,EXOG!$B$2:$D$400,3),""))</f>
        <v/>
      </c>
      <c r="H712" t="str">
        <f>IF(B712="Equation",VLOOKUP(A712,EQN!$C$4:$D$310,2),IF(B712="Endogenous Variable",VLOOKUP(A712,ENDOG!$B$2:$D$400,2),IF(B712="Exogenous Variable",VLOOKUP(A712,EXOG!$B$2:$D$400,2),"")))</f>
        <v/>
      </c>
    </row>
    <row r="713" spans="1:8" x14ac:dyDescent="0.25">
      <c r="A713" s="7" t="s">
        <v>580</v>
      </c>
      <c r="B713" s="7" t="s">
        <v>633</v>
      </c>
      <c r="C713" t="str">
        <f t="shared" si="11"/>
        <v/>
      </c>
      <c r="D713" s="3" t="str">
        <f>IF(B713="Endogenous Variable",VLOOKUP(A713,ENDOG!$B$2:$D$400,3),IF(B713="Exogenous Variable",VLOOKUP(A713,EXOG!$B$2:$D$400,3),""))</f>
        <v/>
      </c>
      <c r="H713" t="str">
        <f>IF(B713="Equation",VLOOKUP(A713,EQN!$C$4:$D$310,2),IF(B713="Endogenous Variable",VLOOKUP(A713,ENDOG!$B$2:$D$400,2),IF(B713="Exogenous Variable",VLOOKUP(A713,EXOG!$B$2:$D$400,2),"")))</f>
        <v/>
      </c>
    </row>
    <row r="714" spans="1:8" x14ac:dyDescent="0.25">
      <c r="A714" s="7" t="s">
        <v>581</v>
      </c>
      <c r="B714" s="7" t="s">
        <v>633</v>
      </c>
      <c r="C714" t="str">
        <f t="shared" si="11"/>
        <v/>
      </c>
      <c r="D714" s="3" t="str">
        <f>IF(B714="Endogenous Variable",VLOOKUP(A714,ENDOG!$B$2:$D$400,3),IF(B714="Exogenous Variable",VLOOKUP(A714,EXOG!$B$2:$D$400,3),""))</f>
        <v/>
      </c>
      <c r="H714" t="str">
        <f>IF(B714="Equation",VLOOKUP(A714,EQN!$C$4:$D$310,2),IF(B714="Endogenous Variable",VLOOKUP(A714,ENDOG!$B$2:$D$400,2),IF(B714="Exogenous Variable",VLOOKUP(A714,EXOG!$B$2:$D$400,2),"")))</f>
        <v/>
      </c>
    </row>
    <row r="715" spans="1:8" x14ac:dyDescent="0.25">
      <c r="A715" s="7" t="s">
        <v>582</v>
      </c>
      <c r="B715" s="7" t="s">
        <v>633</v>
      </c>
      <c r="C715" t="str">
        <f t="shared" si="11"/>
        <v/>
      </c>
      <c r="D715" s="3" t="str">
        <f>IF(B715="Endogenous Variable",VLOOKUP(A715,ENDOG!$B$2:$D$400,3),IF(B715="Exogenous Variable",VLOOKUP(A715,EXOG!$B$2:$D$400,3),""))</f>
        <v/>
      </c>
      <c r="H715" t="str">
        <f>IF(B715="Equation",VLOOKUP(A715,EQN!$C$4:$D$310,2),IF(B715="Endogenous Variable",VLOOKUP(A715,ENDOG!$B$2:$D$400,2),IF(B715="Exogenous Variable",VLOOKUP(A715,EXOG!$B$2:$D$400,2),"")))</f>
        <v/>
      </c>
    </row>
    <row r="716" spans="1:8" x14ac:dyDescent="0.25">
      <c r="A716" s="7" t="s">
        <v>583</v>
      </c>
      <c r="B716" s="7" t="s">
        <v>633</v>
      </c>
      <c r="C716" t="str">
        <f t="shared" si="11"/>
        <v/>
      </c>
      <c r="D716" s="3" t="str">
        <f>IF(B716="Endogenous Variable",VLOOKUP(A716,ENDOG!$B$2:$D$400,3),IF(B716="Exogenous Variable",VLOOKUP(A716,EXOG!$B$2:$D$400,3),""))</f>
        <v/>
      </c>
      <c r="H716" t="str">
        <f>IF(B716="Equation",VLOOKUP(A716,EQN!$C$4:$D$310,2),IF(B716="Endogenous Variable",VLOOKUP(A716,ENDOG!$B$2:$D$400,2),IF(B716="Exogenous Variable",VLOOKUP(A716,EXOG!$B$2:$D$400,2),"")))</f>
        <v/>
      </c>
    </row>
    <row r="717" spans="1:8" x14ac:dyDescent="0.25">
      <c r="A717" s="7" t="s">
        <v>584</v>
      </c>
      <c r="B717" s="7" t="s">
        <v>633</v>
      </c>
      <c r="C717" t="str">
        <f t="shared" si="11"/>
        <v/>
      </c>
      <c r="D717" s="3" t="str">
        <f>IF(B717="Endogenous Variable",VLOOKUP(A717,ENDOG!$B$2:$D$400,3),IF(B717="Exogenous Variable",VLOOKUP(A717,EXOG!$B$2:$D$400,3),""))</f>
        <v/>
      </c>
      <c r="H717" t="str">
        <f>IF(B717="Equation",VLOOKUP(A717,EQN!$C$4:$D$310,2),IF(B717="Endogenous Variable",VLOOKUP(A717,ENDOG!$B$2:$D$400,2),IF(B717="Exogenous Variable",VLOOKUP(A717,EXOG!$B$2:$D$400,2),"")))</f>
        <v/>
      </c>
    </row>
    <row r="718" spans="1:8" x14ac:dyDescent="0.25">
      <c r="A718" s="7" t="s">
        <v>585</v>
      </c>
      <c r="B718" s="7" t="s">
        <v>633</v>
      </c>
      <c r="C718" t="str">
        <f t="shared" si="11"/>
        <v/>
      </c>
      <c r="D718" s="3" t="str">
        <f>IF(B718="Endogenous Variable",VLOOKUP(A718,ENDOG!$B$2:$D$400,3),IF(B718="Exogenous Variable",VLOOKUP(A718,EXOG!$B$2:$D$400,3),""))</f>
        <v/>
      </c>
      <c r="H718" t="str">
        <f>IF(B718="Equation",VLOOKUP(A718,EQN!$C$4:$D$310,2),IF(B718="Endogenous Variable",VLOOKUP(A718,ENDOG!$B$2:$D$400,2),IF(B718="Exogenous Variable",VLOOKUP(A718,EXOG!$B$2:$D$400,2),"")))</f>
        <v/>
      </c>
    </row>
    <row r="719" spans="1:8" x14ac:dyDescent="0.25">
      <c r="A719" s="7" t="s">
        <v>586</v>
      </c>
      <c r="B719" s="7" t="s">
        <v>633</v>
      </c>
      <c r="C719" t="str">
        <f t="shared" si="11"/>
        <v/>
      </c>
      <c r="D719" s="3" t="str">
        <f>IF(B719="Endogenous Variable",VLOOKUP(A719,ENDOG!$B$2:$D$400,3),IF(B719="Exogenous Variable",VLOOKUP(A719,EXOG!$B$2:$D$400,3),""))</f>
        <v/>
      </c>
      <c r="H719" t="str">
        <f>IF(B719="Equation",VLOOKUP(A719,EQN!$C$4:$D$310,2),IF(B719="Endogenous Variable",VLOOKUP(A719,ENDOG!$B$2:$D$400,2),IF(B719="Exogenous Variable",VLOOKUP(A719,EXOG!$B$2:$D$400,2),"")))</f>
        <v/>
      </c>
    </row>
    <row r="720" spans="1:8" x14ac:dyDescent="0.25">
      <c r="A720" s="7" t="s">
        <v>587</v>
      </c>
      <c r="B720" s="7" t="s">
        <v>633</v>
      </c>
      <c r="C720" t="str">
        <f t="shared" si="11"/>
        <v/>
      </c>
      <c r="D720" s="3" t="str">
        <f>IF(B720="Endogenous Variable",VLOOKUP(A720,ENDOG!$B$2:$D$400,3),IF(B720="Exogenous Variable",VLOOKUP(A720,EXOG!$B$2:$D$400,3),""))</f>
        <v/>
      </c>
      <c r="H720" t="str">
        <f>IF(B720="Equation",VLOOKUP(A720,EQN!$C$4:$D$310,2),IF(B720="Endogenous Variable",VLOOKUP(A720,ENDOG!$B$2:$D$400,2),IF(B720="Exogenous Variable",VLOOKUP(A720,EXOG!$B$2:$D$400,2),"")))</f>
        <v/>
      </c>
    </row>
    <row r="721" spans="1:8" x14ac:dyDescent="0.25">
      <c r="A721" s="7" t="s">
        <v>588</v>
      </c>
      <c r="B721" s="7" t="s">
        <v>633</v>
      </c>
      <c r="C721" t="str">
        <f t="shared" si="11"/>
        <v/>
      </c>
      <c r="D721" s="3" t="str">
        <f>IF(B721="Endogenous Variable",VLOOKUP(A721,ENDOG!$B$2:$D$400,3),IF(B721="Exogenous Variable",VLOOKUP(A721,EXOG!$B$2:$D$400,3),""))</f>
        <v/>
      </c>
      <c r="H721" t="str">
        <f>IF(B721="Equation",VLOOKUP(A721,EQN!$C$4:$D$310,2),IF(B721="Endogenous Variable",VLOOKUP(A721,ENDOG!$B$2:$D$400,2),IF(B721="Exogenous Variable",VLOOKUP(A721,EXOG!$B$2:$D$400,2),"")))</f>
        <v/>
      </c>
    </row>
    <row r="722" spans="1:8" x14ac:dyDescent="0.25">
      <c r="A722" s="7" t="s">
        <v>589</v>
      </c>
      <c r="B722" s="7" t="s">
        <v>633</v>
      </c>
      <c r="C722" t="str">
        <f t="shared" si="11"/>
        <v/>
      </c>
      <c r="D722" s="3" t="str">
        <f>IF(B722="Endogenous Variable",VLOOKUP(A722,ENDOG!$B$2:$D$400,3),IF(B722="Exogenous Variable",VLOOKUP(A722,EXOG!$B$2:$D$400,3),""))</f>
        <v/>
      </c>
      <c r="H722" t="str">
        <f>IF(B722="Equation",VLOOKUP(A722,EQN!$C$4:$D$310,2),IF(B722="Endogenous Variable",VLOOKUP(A722,ENDOG!$B$2:$D$400,2),IF(B722="Exogenous Variable",VLOOKUP(A722,EXOG!$B$2:$D$400,2),"")))</f>
        <v/>
      </c>
    </row>
    <row r="723" spans="1:8" x14ac:dyDescent="0.25">
      <c r="A723" s="7" t="s">
        <v>590</v>
      </c>
      <c r="B723" s="7" t="s">
        <v>633</v>
      </c>
      <c r="C723" t="str">
        <f t="shared" si="11"/>
        <v/>
      </c>
      <c r="D723" s="3" t="str">
        <f>IF(B723="Endogenous Variable",VLOOKUP(A723,ENDOG!$B$2:$D$400,3),IF(B723="Exogenous Variable",VLOOKUP(A723,EXOG!$B$2:$D$400,3),""))</f>
        <v/>
      </c>
      <c r="H723" t="str">
        <f>IF(B723="Equation",VLOOKUP(A723,EQN!$C$4:$D$310,2),IF(B723="Endogenous Variable",VLOOKUP(A723,ENDOG!$B$2:$D$400,2),IF(B723="Exogenous Variable",VLOOKUP(A723,EXOG!$B$2:$D$400,2),"")))</f>
        <v/>
      </c>
    </row>
    <row r="724" spans="1:8" x14ac:dyDescent="0.25">
      <c r="A724" s="7" t="s">
        <v>466</v>
      </c>
      <c r="B724" s="7" t="s">
        <v>633</v>
      </c>
      <c r="C724" t="str">
        <f t="shared" si="11"/>
        <v/>
      </c>
      <c r="D724" s="3" t="str">
        <f>IF(B724="Endogenous Variable",VLOOKUP(A724,ENDOG!$B$2:$D$400,3),IF(B724="Exogenous Variable",VLOOKUP(A724,EXOG!$B$2:$D$400,3),""))</f>
        <v/>
      </c>
      <c r="H724" t="str">
        <f>IF(B724="Equation",VLOOKUP(A724,EQN!$C$4:$D$310,2),IF(B724="Endogenous Variable",VLOOKUP(A724,ENDOG!$B$2:$D$400,2),IF(B724="Exogenous Variable",VLOOKUP(A724,EXOG!$B$2:$D$400,2),"")))</f>
        <v/>
      </c>
    </row>
    <row r="725" spans="1:8" x14ac:dyDescent="0.25">
      <c r="A725" s="7" t="s">
        <v>467</v>
      </c>
      <c r="B725" s="7" t="s">
        <v>633</v>
      </c>
      <c r="C725" t="str">
        <f t="shared" si="11"/>
        <v/>
      </c>
      <c r="D725" s="3" t="str">
        <f>IF(B725="Endogenous Variable",VLOOKUP(A725,ENDOG!$B$2:$D$400,3),IF(B725="Exogenous Variable",VLOOKUP(A725,EXOG!$B$2:$D$400,3),""))</f>
        <v/>
      </c>
      <c r="H725" t="str">
        <f>IF(B725="Equation",VLOOKUP(A725,EQN!$C$4:$D$310,2),IF(B725="Endogenous Variable",VLOOKUP(A725,ENDOG!$B$2:$D$400,2),IF(B725="Exogenous Variable",VLOOKUP(A725,EXOG!$B$2:$D$400,2),"")))</f>
        <v/>
      </c>
    </row>
    <row r="726" spans="1:8" x14ac:dyDescent="0.25">
      <c r="A726" s="7" t="s">
        <v>468</v>
      </c>
      <c r="B726" s="7" t="s">
        <v>633</v>
      </c>
      <c r="C726" t="str">
        <f t="shared" si="11"/>
        <v/>
      </c>
      <c r="D726" s="3" t="str">
        <f>IF(B726="Endogenous Variable",VLOOKUP(A726,ENDOG!$B$2:$D$400,3),IF(B726="Exogenous Variable",VLOOKUP(A726,EXOG!$B$2:$D$400,3),""))</f>
        <v/>
      </c>
      <c r="H726" t="str">
        <f>IF(B726="Equation",VLOOKUP(A726,EQN!$C$4:$D$310,2),IF(B726="Endogenous Variable",VLOOKUP(A726,ENDOG!$B$2:$D$400,2),IF(B726="Exogenous Variable",VLOOKUP(A726,EXOG!$B$2:$D$400,2),"")))</f>
        <v/>
      </c>
    </row>
    <row r="727" spans="1:8" x14ac:dyDescent="0.25">
      <c r="A727" s="7" t="s">
        <v>469</v>
      </c>
      <c r="B727" s="7" t="s">
        <v>633</v>
      </c>
      <c r="C727" t="str">
        <f t="shared" si="11"/>
        <v/>
      </c>
      <c r="D727" s="3" t="str">
        <f>IF(B727="Endogenous Variable",VLOOKUP(A727,ENDOG!$B$2:$D$400,3),IF(B727="Exogenous Variable",VLOOKUP(A727,EXOG!$B$2:$D$400,3),""))</f>
        <v/>
      </c>
      <c r="H727" t="str">
        <f>IF(B727="Equation",VLOOKUP(A727,EQN!$C$4:$D$310,2),IF(B727="Endogenous Variable",VLOOKUP(A727,ENDOG!$B$2:$D$400,2),IF(B727="Exogenous Variable",VLOOKUP(A727,EXOG!$B$2:$D$400,2),"")))</f>
        <v/>
      </c>
    </row>
    <row r="728" spans="1:8" x14ac:dyDescent="0.25">
      <c r="A728" s="7" t="s">
        <v>200</v>
      </c>
      <c r="B728" s="7" t="s">
        <v>633</v>
      </c>
      <c r="C728" t="str">
        <f t="shared" si="11"/>
        <v/>
      </c>
      <c r="D728" s="3" t="str">
        <f>IF(B728="Endogenous Variable",VLOOKUP(A728,ENDOG!$B$2:$D$400,3),IF(B728="Exogenous Variable",VLOOKUP(A728,EXOG!$B$2:$D$400,3),""))</f>
        <v/>
      </c>
      <c r="H728" t="str">
        <f>IF(B728="Equation",VLOOKUP(A728,EQN!$C$4:$D$310,2),IF(B728="Endogenous Variable",VLOOKUP(A728,ENDOG!$B$2:$D$400,2),IF(B728="Exogenous Variable",VLOOKUP(A728,EXOG!$B$2:$D$400,2),"")))</f>
        <v/>
      </c>
    </row>
    <row r="729" spans="1:8" x14ac:dyDescent="0.25">
      <c r="A729" s="7" t="s">
        <v>242</v>
      </c>
      <c r="B729" s="7" t="s">
        <v>633</v>
      </c>
      <c r="C729" t="str">
        <f t="shared" si="11"/>
        <v/>
      </c>
      <c r="D729" s="3" t="str">
        <f>IF(B729="Endogenous Variable",VLOOKUP(A729,ENDOG!$B$2:$D$400,3),IF(B729="Exogenous Variable",VLOOKUP(A729,EXOG!$B$2:$D$400,3),""))</f>
        <v/>
      </c>
      <c r="H729" t="str">
        <f>IF(B729="Equation",VLOOKUP(A729,EQN!$C$4:$D$310,2),IF(B729="Endogenous Variable",VLOOKUP(A729,ENDOG!$B$2:$D$400,2),IF(B729="Exogenous Variable",VLOOKUP(A729,EXOG!$B$2:$D$400,2),"")))</f>
        <v/>
      </c>
    </row>
    <row r="730" spans="1:8" x14ac:dyDescent="0.25">
      <c r="A730" s="7" t="s">
        <v>316</v>
      </c>
      <c r="B730" s="7" t="s">
        <v>633</v>
      </c>
      <c r="C730" t="str">
        <f t="shared" si="11"/>
        <v/>
      </c>
      <c r="D730" s="3" t="str">
        <f>IF(B730="Endogenous Variable",VLOOKUP(A730,ENDOG!$B$2:$D$400,3),IF(B730="Exogenous Variable",VLOOKUP(A730,EXOG!$B$2:$D$400,3),""))</f>
        <v/>
      </c>
      <c r="H730" t="str">
        <f>IF(B730="Equation",VLOOKUP(A730,EQN!$C$4:$D$310,2),IF(B730="Endogenous Variable",VLOOKUP(A730,ENDOG!$B$2:$D$400,2),IF(B730="Exogenous Variable",VLOOKUP(A730,EXOG!$B$2:$D$400,2),"")))</f>
        <v/>
      </c>
    </row>
    <row r="731" spans="1:8" x14ac:dyDescent="0.25">
      <c r="A731" s="7" t="s">
        <v>310</v>
      </c>
      <c r="B731" s="7" t="s">
        <v>633</v>
      </c>
      <c r="C731" t="str">
        <f t="shared" si="11"/>
        <v/>
      </c>
      <c r="D731" s="3" t="str">
        <f>IF(B731="Endogenous Variable",VLOOKUP(A731,ENDOG!$B$2:$D$400,3),IF(B731="Exogenous Variable",VLOOKUP(A731,EXOG!$B$2:$D$400,3),""))</f>
        <v/>
      </c>
      <c r="H731" t="str">
        <f>IF(B731="Equation",VLOOKUP(A731,EQN!$C$4:$D$310,2),IF(B731="Endogenous Variable",VLOOKUP(A731,ENDOG!$B$2:$D$400,2),IF(B731="Exogenous Variable",VLOOKUP(A731,EXOG!$B$2:$D$400,2),"")))</f>
        <v/>
      </c>
    </row>
    <row r="732" spans="1:8" x14ac:dyDescent="0.25">
      <c r="A732" s="7" t="s">
        <v>470</v>
      </c>
      <c r="B732" s="7" t="s">
        <v>633</v>
      </c>
      <c r="C732" t="str">
        <f t="shared" si="11"/>
        <v/>
      </c>
      <c r="D732" s="3" t="str">
        <f>IF(B732="Endogenous Variable",VLOOKUP(A732,ENDOG!$B$2:$D$400,3),IF(B732="Exogenous Variable",VLOOKUP(A732,EXOG!$B$2:$D$400,3),""))</f>
        <v/>
      </c>
      <c r="H732" t="str">
        <f>IF(B732="Equation",VLOOKUP(A732,EQN!$C$4:$D$310,2),IF(B732="Endogenous Variable",VLOOKUP(A732,ENDOG!$B$2:$D$400,2),IF(B732="Exogenous Variable",VLOOKUP(A732,EXOG!$B$2:$D$400,2),"")))</f>
        <v/>
      </c>
    </row>
    <row r="733" spans="1:8" x14ac:dyDescent="0.25">
      <c r="A733" s="7" t="s">
        <v>471</v>
      </c>
      <c r="B733" s="7" t="s">
        <v>633</v>
      </c>
      <c r="C733" t="str">
        <f t="shared" si="11"/>
        <v/>
      </c>
      <c r="D733" s="3" t="str">
        <f>IF(B733="Endogenous Variable",VLOOKUP(A733,ENDOG!$B$2:$D$400,3),IF(B733="Exogenous Variable",VLOOKUP(A733,EXOG!$B$2:$D$400,3),""))</f>
        <v/>
      </c>
      <c r="H733" t="str">
        <f>IF(B733="Equation",VLOOKUP(A733,EQN!$C$4:$D$310,2),IF(B733="Endogenous Variable",VLOOKUP(A733,ENDOG!$B$2:$D$400,2),IF(B733="Exogenous Variable",VLOOKUP(A733,EXOG!$B$2:$D$400,2),"")))</f>
        <v/>
      </c>
    </row>
    <row r="734" spans="1:8" x14ac:dyDescent="0.25">
      <c r="A734" s="7" t="s">
        <v>472</v>
      </c>
      <c r="B734" s="7" t="s">
        <v>633</v>
      </c>
      <c r="C734" t="str">
        <f t="shared" si="11"/>
        <v/>
      </c>
      <c r="D734" s="3" t="str">
        <f>IF(B734="Endogenous Variable",VLOOKUP(A734,ENDOG!$B$2:$D$400,3),IF(B734="Exogenous Variable",VLOOKUP(A734,EXOG!$B$2:$D$400,3),""))</f>
        <v/>
      </c>
      <c r="H734" t="str">
        <f>IF(B734="Equation",VLOOKUP(A734,EQN!$C$4:$D$310,2),IF(B734="Endogenous Variable",VLOOKUP(A734,ENDOG!$B$2:$D$400,2),IF(B734="Exogenous Variable",VLOOKUP(A734,EXOG!$B$2:$D$400,2),"")))</f>
        <v/>
      </c>
    </row>
    <row r="735" spans="1:8" x14ac:dyDescent="0.25">
      <c r="A735" s="7" t="s">
        <v>473</v>
      </c>
      <c r="B735" s="7" t="s">
        <v>633</v>
      </c>
      <c r="C735" t="str">
        <f t="shared" si="11"/>
        <v/>
      </c>
      <c r="D735" s="3" t="str">
        <f>IF(B735="Endogenous Variable",VLOOKUP(A735,ENDOG!$B$2:$D$400,3),IF(B735="Exogenous Variable",VLOOKUP(A735,EXOG!$B$2:$D$400,3),""))</f>
        <v/>
      </c>
      <c r="H735" t="str">
        <f>IF(B735="Equation",VLOOKUP(A735,EQN!$C$4:$D$310,2),IF(B735="Endogenous Variable",VLOOKUP(A735,ENDOG!$B$2:$D$400,2),IF(B735="Exogenous Variable",VLOOKUP(A735,EXOG!$B$2:$D$400,2),"")))</f>
        <v/>
      </c>
    </row>
    <row r="736" spans="1:8" x14ac:dyDescent="0.25">
      <c r="A736" s="7" t="s">
        <v>474</v>
      </c>
      <c r="B736" s="7" t="s">
        <v>633</v>
      </c>
      <c r="C736" t="str">
        <f t="shared" si="11"/>
        <v/>
      </c>
      <c r="D736" s="3" t="str">
        <f>IF(B736="Endogenous Variable",VLOOKUP(A736,ENDOG!$B$2:$D$400,3),IF(B736="Exogenous Variable",VLOOKUP(A736,EXOG!$B$2:$D$400,3),""))</f>
        <v/>
      </c>
      <c r="H736" t="str">
        <f>IF(B736="Equation",VLOOKUP(A736,EQN!$C$4:$D$310,2),IF(B736="Endogenous Variable",VLOOKUP(A736,ENDOG!$B$2:$D$400,2),IF(B736="Exogenous Variable",VLOOKUP(A736,EXOG!$B$2:$D$400,2),"")))</f>
        <v/>
      </c>
    </row>
    <row r="737" spans="1:8" x14ac:dyDescent="0.25">
      <c r="A737" s="7" t="s">
        <v>475</v>
      </c>
      <c r="B737" s="7" t="s">
        <v>633</v>
      </c>
      <c r="C737" t="str">
        <f t="shared" si="11"/>
        <v/>
      </c>
      <c r="D737" s="3" t="str">
        <f>IF(B737="Endogenous Variable",VLOOKUP(A737,ENDOG!$B$2:$D$400,3),IF(B737="Exogenous Variable",VLOOKUP(A737,EXOG!$B$2:$D$400,3),""))</f>
        <v/>
      </c>
      <c r="H737" t="str">
        <f>IF(B737="Equation",VLOOKUP(A737,EQN!$C$4:$D$310,2),IF(B737="Endogenous Variable",VLOOKUP(A737,ENDOG!$B$2:$D$400,2),IF(B737="Exogenous Variable",VLOOKUP(A737,EXOG!$B$2:$D$400,2),"")))</f>
        <v/>
      </c>
    </row>
    <row r="738" spans="1:8" x14ac:dyDescent="0.25">
      <c r="A738" s="7" t="s">
        <v>491</v>
      </c>
      <c r="B738" s="7" t="s">
        <v>633</v>
      </c>
      <c r="C738" t="str">
        <f t="shared" si="11"/>
        <v/>
      </c>
      <c r="D738" s="3" t="str">
        <f>IF(B738="Endogenous Variable",VLOOKUP(A738,ENDOG!$B$2:$D$400,3),IF(B738="Exogenous Variable",VLOOKUP(A738,EXOG!$B$2:$D$400,3),""))</f>
        <v/>
      </c>
      <c r="H738" t="str">
        <f>IF(B738="Equation",VLOOKUP(A738,EQN!$C$4:$D$310,2),IF(B738="Endogenous Variable",VLOOKUP(A738,ENDOG!$B$2:$D$400,2),IF(B738="Exogenous Variable",VLOOKUP(A738,EXOG!$B$2:$D$400,2),"")))</f>
        <v/>
      </c>
    </row>
    <row r="739" spans="1:8" x14ac:dyDescent="0.25">
      <c r="A739" s="7" t="s">
        <v>2044</v>
      </c>
      <c r="B739" s="7" t="s">
        <v>633</v>
      </c>
      <c r="C739" t="str">
        <f t="shared" si="11"/>
        <v/>
      </c>
    </row>
    <row r="740" spans="1:8" x14ac:dyDescent="0.25">
      <c r="A740" s="7" t="s">
        <v>2045</v>
      </c>
      <c r="B740" s="7" t="s">
        <v>633</v>
      </c>
      <c r="C740" t="str">
        <f t="shared" si="11"/>
        <v/>
      </c>
    </row>
    <row r="741" spans="1:8" x14ac:dyDescent="0.25">
      <c r="A741" s="7" t="s">
        <v>2046</v>
      </c>
      <c r="B741" s="7" t="s">
        <v>633</v>
      </c>
      <c r="C741" t="str">
        <f t="shared" si="11"/>
        <v/>
      </c>
    </row>
    <row r="742" spans="1:8" x14ac:dyDescent="0.25">
      <c r="A742" s="7" t="s">
        <v>2047</v>
      </c>
      <c r="B742" s="7" t="s">
        <v>633</v>
      </c>
      <c r="C742" t="str">
        <f t="shared" si="11"/>
        <v/>
      </c>
    </row>
    <row r="743" spans="1:8" x14ac:dyDescent="0.25">
      <c r="A743" s="7" t="s">
        <v>2048</v>
      </c>
      <c r="B743" s="7" t="s">
        <v>633</v>
      </c>
      <c r="C743" t="str">
        <f t="shared" si="11"/>
        <v/>
      </c>
    </row>
    <row r="744" spans="1:8" x14ac:dyDescent="0.25">
      <c r="A744" s="7" t="s">
        <v>2049</v>
      </c>
      <c r="B744" s="7" t="s">
        <v>633</v>
      </c>
      <c r="C744" t="str">
        <f t="shared" si="11"/>
        <v/>
      </c>
    </row>
    <row r="745" spans="1:8" x14ac:dyDescent="0.25">
      <c r="A745" s="7" t="s">
        <v>2051</v>
      </c>
      <c r="B745" s="7" t="s">
        <v>633</v>
      </c>
      <c r="C745" t="str">
        <f t="shared" si="11"/>
        <v/>
      </c>
    </row>
    <row r="746" spans="1:8" x14ac:dyDescent="0.25">
      <c r="A746" s="7" t="s">
        <v>2050</v>
      </c>
      <c r="B746" s="7" t="s">
        <v>633</v>
      </c>
      <c r="C746" t="str">
        <f t="shared" si="11"/>
        <v/>
      </c>
    </row>
    <row r="747" spans="1:8" x14ac:dyDescent="0.25">
      <c r="A747" s="7" t="s">
        <v>591</v>
      </c>
      <c r="B747" s="7" t="s">
        <v>633</v>
      </c>
      <c r="C747" t="str">
        <f t="shared" si="11"/>
        <v/>
      </c>
      <c r="D747" s="3" t="str">
        <f>IF(B747="Endogenous Variable",VLOOKUP(A747,ENDOG!$B$2:$D$400,3),IF(B747="Exogenous Variable",VLOOKUP(A747,EXOG!$B$2:$D$400,3),""))</f>
        <v/>
      </c>
      <c r="H747" t="str">
        <f>IF(B747="Equation",VLOOKUP(A747,EQN!$C$4:$D$310,2),IF(B747="Endogenous Variable",VLOOKUP(A747,ENDOG!$B$2:$D$400,2),IF(B747="Exogenous Variable",VLOOKUP(A747,EXOG!$B$2:$D$400,2),"")))</f>
        <v/>
      </c>
    </row>
    <row r="748" spans="1:8" x14ac:dyDescent="0.25">
      <c r="A748" s="7" t="s">
        <v>592</v>
      </c>
      <c r="B748" s="7" t="s">
        <v>633</v>
      </c>
      <c r="C748" t="str">
        <f t="shared" si="11"/>
        <v/>
      </c>
      <c r="D748" s="3" t="str">
        <f>IF(B748="Endogenous Variable",VLOOKUP(A748,ENDOG!$B$2:$D$400,3),IF(B748="Exogenous Variable",VLOOKUP(A748,EXOG!$B$2:$D$400,3),""))</f>
        <v/>
      </c>
      <c r="H748" t="str">
        <f>IF(B748="Equation",VLOOKUP(A748,EQN!$C$4:$D$310,2),IF(B748="Endogenous Variable",VLOOKUP(A748,ENDOG!$B$2:$D$400,2),IF(B748="Exogenous Variable",VLOOKUP(A748,EXOG!$B$2:$D$400,2),"")))</f>
        <v/>
      </c>
    </row>
    <row r="749" spans="1:8" x14ac:dyDescent="0.25">
      <c r="A749" s="7" t="s">
        <v>593</v>
      </c>
      <c r="B749" s="7" t="s">
        <v>633</v>
      </c>
      <c r="C749" t="str">
        <f t="shared" si="11"/>
        <v/>
      </c>
      <c r="D749" s="3" t="str">
        <f>IF(B749="Endogenous Variable",VLOOKUP(A749,ENDOG!$B$2:$D$400,3),IF(B749="Exogenous Variable",VLOOKUP(A749,EXOG!$B$2:$D$400,3),""))</f>
        <v/>
      </c>
      <c r="H749" t="str">
        <f>IF(B749="Equation",VLOOKUP(A749,EQN!$C$4:$D$310,2),IF(B749="Endogenous Variable",VLOOKUP(A749,ENDOG!$B$2:$D$400,2),IF(B749="Exogenous Variable",VLOOKUP(A749,EXOG!$B$2:$D$400,2),"")))</f>
        <v/>
      </c>
    </row>
    <row r="750" spans="1:8" x14ac:dyDescent="0.25">
      <c r="A750" s="7" t="s">
        <v>594</v>
      </c>
      <c r="B750" s="7" t="s">
        <v>633</v>
      </c>
      <c r="C750" t="str">
        <f t="shared" si="11"/>
        <v/>
      </c>
      <c r="D750" s="3" t="str">
        <f>IF(B750="Endogenous Variable",VLOOKUP(A750,ENDOG!$B$2:$D$400,3),IF(B750="Exogenous Variable",VLOOKUP(A750,EXOG!$B$2:$D$400,3),""))</f>
        <v/>
      </c>
      <c r="H750" t="str">
        <f>IF(B750="Equation",VLOOKUP(A750,EQN!$C$4:$D$310,2),IF(B750="Endogenous Variable",VLOOKUP(A750,ENDOG!$B$2:$D$400,2),IF(B750="Exogenous Variable",VLOOKUP(A750,EXOG!$B$2:$D$400,2),"")))</f>
        <v/>
      </c>
    </row>
    <row r="751" spans="1:8" x14ac:dyDescent="0.25">
      <c r="A751" s="7" t="s">
        <v>595</v>
      </c>
      <c r="B751" s="7" t="s">
        <v>633</v>
      </c>
      <c r="C751" t="str">
        <f t="shared" si="11"/>
        <v/>
      </c>
      <c r="D751" s="3" t="str">
        <f>IF(B751="Endogenous Variable",VLOOKUP(A751,ENDOG!$B$2:$D$400,3),IF(B751="Exogenous Variable",VLOOKUP(A751,EXOG!$B$2:$D$400,3),""))</f>
        <v/>
      </c>
      <c r="H751" t="str">
        <f>IF(B751="Equation",VLOOKUP(A751,EQN!$C$4:$D$310,2),IF(B751="Endogenous Variable",VLOOKUP(A751,ENDOG!$B$2:$D$400,2),IF(B751="Exogenous Variable",VLOOKUP(A751,EXOG!$B$2:$D$400,2),"")))</f>
        <v/>
      </c>
    </row>
    <row r="752" spans="1:8" x14ac:dyDescent="0.25">
      <c r="A752" s="7" t="s">
        <v>596</v>
      </c>
      <c r="B752" s="7" t="s">
        <v>633</v>
      </c>
      <c r="C752" t="str">
        <f t="shared" si="11"/>
        <v/>
      </c>
      <c r="D752" s="3" t="str">
        <f>IF(B752="Endogenous Variable",VLOOKUP(A752,ENDOG!$B$2:$D$400,3),IF(B752="Exogenous Variable",VLOOKUP(A752,EXOG!$B$2:$D$400,3),""))</f>
        <v/>
      </c>
      <c r="H752" t="str">
        <f>IF(B752="Equation",VLOOKUP(A752,EQN!$C$4:$D$310,2),IF(B752="Endogenous Variable",VLOOKUP(A752,ENDOG!$B$2:$D$400,2),IF(B752="Exogenous Variable",VLOOKUP(A752,EXOG!$B$2:$D$400,2),"")))</f>
        <v/>
      </c>
    </row>
    <row r="753" spans="1:8" x14ac:dyDescent="0.25">
      <c r="A753" s="7" t="s">
        <v>597</v>
      </c>
      <c r="B753" s="7" t="s">
        <v>633</v>
      </c>
      <c r="C753" t="str">
        <f t="shared" si="11"/>
        <v/>
      </c>
      <c r="D753" s="3" t="str">
        <f>IF(B753="Endogenous Variable",VLOOKUP(A753,ENDOG!$B$2:$D$400,3),IF(B753="Exogenous Variable",VLOOKUP(A753,EXOG!$B$2:$D$400,3),""))</f>
        <v/>
      </c>
      <c r="H753" t="str">
        <f>IF(B753="Equation",VLOOKUP(A753,EQN!$C$4:$D$310,2),IF(B753="Endogenous Variable",VLOOKUP(A753,ENDOG!$B$2:$D$400,2),IF(B753="Exogenous Variable",VLOOKUP(A753,EXOG!$B$2:$D$400,2),"")))</f>
        <v/>
      </c>
    </row>
    <row r="754" spans="1:8" x14ac:dyDescent="0.25">
      <c r="A754" s="7" t="s">
        <v>598</v>
      </c>
      <c r="B754" s="7" t="s">
        <v>633</v>
      </c>
      <c r="C754" t="str">
        <f t="shared" si="11"/>
        <v/>
      </c>
      <c r="D754" s="3" t="str">
        <f>IF(B754="Endogenous Variable",VLOOKUP(A754,ENDOG!$B$2:$D$400,3),IF(B754="Exogenous Variable",VLOOKUP(A754,EXOG!$B$2:$D$400,3),""))</f>
        <v/>
      </c>
      <c r="H754" t="str">
        <f>IF(B754="Equation",VLOOKUP(A754,EQN!$C$4:$D$310,2),IF(B754="Endogenous Variable",VLOOKUP(A754,ENDOG!$B$2:$D$400,2),IF(B754="Exogenous Variable",VLOOKUP(A754,EXOG!$B$2:$D$400,2),"")))</f>
        <v/>
      </c>
    </row>
    <row r="755" spans="1:8" x14ac:dyDescent="0.25">
      <c r="A755" s="7" t="s">
        <v>599</v>
      </c>
      <c r="B755" s="7" t="s">
        <v>633</v>
      </c>
      <c r="C755" t="str">
        <f t="shared" si="11"/>
        <v/>
      </c>
      <c r="D755" s="3" t="str">
        <f>IF(B755="Endogenous Variable",VLOOKUP(A755,ENDOG!$B$2:$D$400,3),IF(B755="Exogenous Variable",VLOOKUP(A755,EXOG!$B$2:$D$400,3),""))</f>
        <v/>
      </c>
      <c r="H755" t="str">
        <f>IF(B755="Equation",VLOOKUP(A755,EQN!$C$4:$D$310,2),IF(B755="Endogenous Variable",VLOOKUP(A755,ENDOG!$B$2:$D$400,2),IF(B755="Exogenous Variable",VLOOKUP(A755,EXOG!$B$2:$D$400,2),"")))</f>
        <v/>
      </c>
    </row>
    <row r="756" spans="1:8" x14ac:dyDescent="0.25">
      <c r="A756" s="7" t="s">
        <v>600</v>
      </c>
      <c r="B756" s="7" t="s">
        <v>633</v>
      </c>
      <c r="C756" t="str">
        <f t="shared" si="11"/>
        <v/>
      </c>
      <c r="D756" s="3" t="str">
        <f>IF(B756="Endogenous Variable",VLOOKUP(A756,ENDOG!$B$2:$D$400,3),IF(B756="Exogenous Variable",VLOOKUP(A756,EXOG!$B$2:$D$400,3),""))</f>
        <v/>
      </c>
      <c r="H756" t="str">
        <f>IF(B756="Equation",VLOOKUP(A756,EQN!$C$4:$D$310,2),IF(B756="Endogenous Variable",VLOOKUP(A756,ENDOG!$B$2:$D$400,2),IF(B756="Exogenous Variable",VLOOKUP(A756,EXOG!$B$2:$D$400,2),"")))</f>
        <v/>
      </c>
    </row>
    <row r="757" spans="1:8" x14ac:dyDescent="0.25">
      <c r="A757" s="7" t="s">
        <v>601</v>
      </c>
      <c r="B757" s="7" t="s">
        <v>633</v>
      </c>
      <c r="C757" t="str">
        <f t="shared" si="11"/>
        <v/>
      </c>
      <c r="D757" s="3" t="str">
        <f>IF(B757="Endogenous Variable",VLOOKUP(A757,ENDOG!$B$2:$D$400,3),IF(B757="Exogenous Variable",VLOOKUP(A757,EXOG!$B$2:$D$400,3),""))</f>
        <v/>
      </c>
      <c r="H757" t="str">
        <f>IF(B757="Equation",VLOOKUP(A757,EQN!$C$4:$D$310,2),IF(B757="Endogenous Variable",VLOOKUP(A757,ENDOG!$B$2:$D$400,2),IF(B757="Exogenous Variable",VLOOKUP(A757,EXOG!$B$2:$D$400,2),"")))</f>
        <v/>
      </c>
    </row>
    <row r="758" spans="1:8" x14ac:dyDescent="0.25">
      <c r="A758" s="7" t="s">
        <v>602</v>
      </c>
      <c r="B758" s="7" t="s">
        <v>633</v>
      </c>
      <c r="C758" t="str">
        <f t="shared" si="11"/>
        <v/>
      </c>
      <c r="D758" s="3" t="str">
        <f>IF(B758="Endogenous Variable",VLOOKUP(A758,ENDOG!$B$2:$D$400,3),IF(B758="Exogenous Variable",VLOOKUP(A758,EXOG!$B$2:$D$400,3),""))</f>
        <v/>
      </c>
      <c r="H758" t="str">
        <f>IF(B758="Equation",VLOOKUP(A758,EQN!$C$4:$D$310,2),IF(B758="Endogenous Variable",VLOOKUP(A758,ENDOG!$B$2:$D$400,2),IF(B758="Exogenous Variable",VLOOKUP(A758,EXOG!$B$2:$D$400,2),"")))</f>
        <v/>
      </c>
    </row>
    <row r="759" spans="1:8" x14ac:dyDescent="0.25">
      <c r="A759" s="7" t="s">
        <v>603</v>
      </c>
      <c r="B759" s="7" t="s">
        <v>633</v>
      </c>
      <c r="C759" t="str">
        <f t="shared" si="11"/>
        <v/>
      </c>
      <c r="D759" s="3" t="str">
        <f>IF(B759="Endogenous Variable",VLOOKUP(A759,ENDOG!$B$2:$D$400,3),IF(B759="Exogenous Variable",VLOOKUP(A759,EXOG!$B$2:$D$400,3),""))</f>
        <v/>
      </c>
      <c r="H759" t="str">
        <f>IF(B759="Equation",VLOOKUP(A759,EQN!$C$4:$D$310,2),IF(B759="Endogenous Variable",VLOOKUP(A759,ENDOG!$B$2:$D$400,2),IF(B759="Exogenous Variable",VLOOKUP(A759,EXOG!$B$2:$D$400,2),"")))</f>
        <v/>
      </c>
    </row>
    <row r="760" spans="1:8" x14ac:dyDescent="0.25">
      <c r="A760" s="7" t="s">
        <v>604</v>
      </c>
      <c r="B760" s="7" t="s">
        <v>633</v>
      </c>
      <c r="C760" t="str">
        <f t="shared" si="11"/>
        <v/>
      </c>
      <c r="D760" s="3" t="str">
        <f>IF(B760="Endogenous Variable",VLOOKUP(A760,ENDOG!$B$2:$D$400,3),IF(B760="Exogenous Variable",VLOOKUP(A760,EXOG!$B$2:$D$400,3),""))</f>
        <v/>
      </c>
      <c r="H760" t="str">
        <f>IF(B760="Equation",VLOOKUP(A760,EQN!$C$4:$D$310,2),IF(B760="Endogenous Variable",VLOOKUP(A760,ENDOG!$B$2:$D$400,2),IF(B760="Exogenous Variable",VLOOKUP(A760,EXOG!$B$2:$D$400,2),"")))</f>
        <v/>
      </c>
    </row>
    <row r="761" spans="1:8" x14ac:dyDescent="0.25">
      <c r="A761" s="7" t="s">
        <v>605</v>
      </c>
      <c r="B761" s="7" t="s">
        <v>633</v>
      </c>
      <c r="C761" t="str">
        <f t="shared" si="11"/>
        <v/>
      </c>
      <c r="D761" s="3" t="str">
        <f>IF(B761="Endogenous Variable",VLOOKUP(A761,ENDOG!$B$2:$D$400,3),IF(B761="Exogenous Variable",VLOOKUP(A761,EXOG!$B$2:$D$400,3),""))</f>
        <v/>
      </c>
      <c r="H761" t="str">
        <f>IF(B761="Equation",VLOOKUP(A761,EQN!$C$4:$D$310,2),IF(B761="Endogenous Variable",VLOOKUP(A761,ENDOG!$B$2:$D$400,2),IF(B761="Exogenous Variable",VLOOKUP(A761,EXOG!$B$2:$D$400,2),"")))</f>
        <v/>
      </c>
    </row>
    <row r="762" spans="1:8" x14ac:dyDescent="0.25">
      <c r="A762" s="7" t="s">
        <v>606</v>
      </c>
      <c r="B762" s="7" t="s">
        <v>633</v>
      </c>
      <c r="C762" t="str">
        <f t="shared" si="11"/>
        <v/>
      </c>
      <c r="D762" s="3" t="str">
        <f>IF(B762="Endogenous Variable",VLOOKUP(A762,ENDOG!$B$2:$D$400,3),IF(B762="Exogenous Variable",VLOOKUP(A762,EXOG!$B$2:$D$400,3),""))</f>
        <v/>
      </c>
      <c r="H762" t="str">
        <f>IF(B762="Equation",VLOOKUP(A762,EQN!$C$4:$D$310,2),IF(B762="Endogenous Variable",VLOOKUP(A762,ENDOG!$B$2:$D$400,2),IF(B762="Exogenous Variable",VLOOKUP(A762,EXOG!$B$2:$D$400,2),"")))</f>
        <v/>
      </c>
    </row>
    <row r="763" spans="1:8" x14ac:dyDescent="0.25">
      <c r="A763" s="7" t="s">
        <v>607</v>
      </c>
      <c r="B763" s="7" t="s">
        <v>633</v>
      </c>
      <c r="C763" t="str">
        <f t="shared" si="11"/>
        <v/>
      </c>
      <c r="D763" s="3" t="str">
        <f>IF(B763="Endogenous Variable",VLOOKUP(A763,ENDOG!$B$2:$D$400,3),IF(B763="Exogenous Variable",VLOOKUP(A763,EXOG!$B$2:$D$400,3),""))</f>
        <v/>
      </c>
      <c r="H763" t="str">
        <f>IF(B763="Equation",VLOOKUP(A763,EQN!$C$4:$D$310,2),IF(B763="Endogenous Variable",VLOOKUP(A763,ENDOG!$B$2:$D$400,2),IF(B763="Exogenous Variable",VLOOKUP(A763,EXOG!$B$2:$D$400,2),"")))</f>
        <v/>
      </c>
    </row>
    <row r="764" spans="1:8" x14ac:dyDescent="0.25">
      <c r="A764" s="7" t="s">
        <v>608</v>
      </c>
      <c r="B764" s="7" t="s">
        <v>633</v>
      </c>
      <c r="C764" t="str">
        <f t="shared" si="11"/>
        <v/>
      </c>
      <c r="D764" s="3" t="str">
        <f>IF(B764="Endogenous Variable",VLOOKUP(A764,ENDOG!$B$2:$D$400,3),IF(B764="Exogenous Variable",VLOOKUP(A764,EXOG!$B$2:$D$400,3),""))</f>
        <v/>
      </c>
      <c r="H764" t="str">
        <f>IF(B764="Equation",VLOOKUP(A764,EQN!$C$4:$D$310,2),IF(B764="Endogenous Variable",VLOOKUP(A764,ENDOG!$B$2:$D$400,2),IF(B764="Exogenous Variable",VLOOKUP(A764,EXOG!$B$2:$D$400,2),"")))</f>
        <v/>
      </c>
    </row>
    <row r="765" spans="1:8" x14ac:dyDescent="0.25">
      <c r="A765" s="7" t="s">
        <v>609</v>
      </c>
      <c r="B765" s="7" t="s">
        <v>633</v>
      </c>
      <c r="C765" t="str">
        <f t="shared" si="11"/>
        <v/>
      </c>
      <c r="D765" s="3" t="str">
        <f>IF(B765="Endogenous Variable",VLOOKUP(A765,ENDOG!$B$2:$D$400,3),IF(B765="Exogenous Variable",VLOOKUP(A765,EXOG!$B$2:$D$400,3),""))</f>
        <v/>
      </c>
      <c r="H765" t="str">
        <f>IF(B765="Equation",VLOOKUP(A765,EQN!$C$4:$D$310,2),IF(B765="Endogenous Variable",VLOOKUP(A765,ENDOG!$B$2:$D$400,2),IF(B765="Exogenous Variable",VLOOKUP(A765,EXOG!$B$2:$D$400,2),"")))</f>
        <v/>
      </c>
    </row>
    <row r="766" spans="1:8" x14ac:dyDescent="0.25">
      <c r="A766" s="7" t="s">
        <v>610</v>
      </c>
      <c r="B766" s="7" t="s">
        <v>633</v>
      </c>
      <c r="C766" t="str">
        <f t="shared" si="11"/>
        <v/>
      </c>
      <c r="D766" s="3" t="str">
        <f>IF(B766="Endogenous Variable",VLOOKUP(A766,ENDOG!$B$2:$D$400,3),IF(B766="Exogenous Variable",VLOOKUP(A766,EXOG!$B$2:$D$400,3),""))</f>
        <v/>
      </c>
      <c r="H766" t="str">
        <f>IF(B766="Equation",VLOOKUP(A766,EQN!$C$4:$D$310,2),IF(B766="Endogenous Variable",VLOOKUP(A766,ENDOG!$B$2:$D$400,2),IF(B766="Exogenous Variable",VLOOKUP(A766,EXOG!$B$2:$D$400,2),"")))</f>
        <v/>
      </c>
    </row>
    <row r="767" spans="1:8" x14ac:dyDescent="0.25">
      <c r="A767" s="7" t="s">
        <v>611</v>
      </c>
      <c r="B767" s="7" t="s">
        <v>633</v>
      </c>
      <c r="C767" t="str">
        <f t="shared" si="11"/>
        <v/>
      </c>
      <c r="D767" s="3" t="str">
        <f>IF(B767="Endogenous Variable",VLOOKUP(A767,ENDOG!$B$2:$D$400,3),IF(B767="Exogenous Variable",VLOOKUP(A767,EXOG!$B$2:$D$400,3),""))</f>
        <v/>
      </c>
      <c r="H767" t="str">
        <f>IF(B767="Equation",VLOOKUP(A767,EQN!$C$4:$D$310,2),IF(B767="Endogenous Variable",VLOOKUP(A767,ENDOG!$B$2:$D$400,2),IF(B767="Exogenous Variable",VLOOKUP(A767,EXOG!$B$2:$D$400,2),"")))</f>
        <v/>
      </c>
    </row>
    <row r="768" spans="1:8" x14ac:dyDescent="0.25">
      <c r="A768" s="7" t="s">
        <v>612</v>
      </c>
      <c r="B768" s="7" t="s">
        <v>633</v>
      </c>
      <c r="C768" t="str">
        <f t="shared" si="11"/>
        <v/>
      </c>
      <c r="D768" s="3" t="str">
        <f>IF(B768="Endogenous Variable",VLOOKUP(A768,ENDOG!$B$2:$D$400,3),IF(B768="Exogenous Variable",VLOOKUP(A768,EXOG!$B$2:$D$400,3),""))</f>
        <v/>
      </c>
      <c r="H768" t="str">
        <f>IF(B768="Equation",VLOOKUP(A768,EQN!$C$4:$D$310,2),IF(B768="Endogenous Variable",VLOOKUP(A768,ENDOG!$B$2:$D$400,2),IF(B768="Exogenous Variable",VLOOKUP(A768,EXOG!$B$2:$D$400,2),"")))</f>
        <v/>
      </c>
    </row>
    <row r="769" spans="1:8" x14ac:dyDescent="0.25">
      <c r="A769" s="7" t="s">
        <v>613</v>
      </c>
      <c r="B769" s="7" t="s">
        <v>633</v>
      </c>
      <c r="C769" t="str">
        <f t="shared" si="11"/>
        <v/>
      </c>
      <c r="D769" s="3" t="str">
        <f>IF(B769="Endogenous Variable",VLOOKUP(A769,ENDOG!$B$2:$D$400,3),IF(B769="Exogenous Variable",VLOOKUP(A769,EXOG!$B$2:$D$400,3),""))</f>
        <v/>
      </c>
      <c r="H769" t="str">
        <f>IF(B769="Equation",VLOOKUP(A769,EQN!$C$4:$D$310,2),IF(B769="Endogenous Variable",VLOOKUP(A769,ENDOG!$B$2:$D$400,2),IF(B769="Exogenous Variable",VLOOKUP(A769,EXOG!$B$2:$D$400,2),"")))</f>
        <v/>
      </c>
    </row>
    <row r="770" spans="1:8" x14ac:dyDescent="0.25">
      <c r="A770" s="7" t="s">
        <v>614</v>
      </c>
      <c r="B770" s="7" t="s">
        <v>633</v>
      </c>
      <c r="C770" t="str">
        <f t="shared" si="11"/>
        <v/>
      </c>
      <c r="D770" s="3" t="str">
        <f>IF(B770="Endogenous Variable",VLOOKUP(A770,ENDOG!$B$2:$D$400,3),IF(B770="Exogenous Variable",VLOOKUP(A770,EXOG!$B$2:$D$400,3),""))</f>
        <v/>
      </c>
      <c r="H770" t="str">
        <f>IF(B770="Equation",VLOOKUP(A770,EQN!$C$4:$D$310,2),IF(B770="Endogenous Variable",VLOOKUP(A770,ENDOG!$B$2:$D$400,2),IF(B770="Exogenous Variable",VLOOKUP(A770,EXOG!$B$2:$D$400,2),"")))</f>
        <v/>
      </c>
    </row>
    <row r="771" spans="1:8" x14ac:dyDescent="0.25">
      <c r="A771" s="7" t="s">
        <v>615</v>
      </c>
      <c r="B771" s="7" t="s">
        <v>633</v>
      </c>
      <c r="C771" t="str">
        <f t="shared" ref="C771:C834" si="12">PROPER(H771)</f>
        <v/>
      </c>
      <c r="D771" s="3" t="str">
        <f>IF(B771="Endogenous Variable",VLOOKUP(A771,ENDOG!$B$2:$D$400,3),IF(B771="Exogenous Variable",VLOOKUP(A771,EXOG!$B$2:$D$400,3),""))</f>
        <v/>
      </c>
      <c r="H771" t="str">
        <f>IF(B771="Equation",VLOOKUP(A771,EQN!$C$4:$D$310,2),IF(B771="Endogenous Variable",VLOOKUP(A771,ENDOG!$B$2:$D$400,2),IF(B771="Exogenous Variable",VLOOKUP(A771,EXOG!$B$2:$D$400,2),"")))</f>
        <v/>
      </c>
    </row>
    <row r="772" spans="1:8" x14ac:dyDescent="0.25">
      <c r="A772" s="7" t="s">
        <v>616</v>
      </c>
      <c r="B772" s="7" t="s">
        <v>633</v>
      </c>
      <c r="C772" t="str">
        <f t="shared" si="12"/>
        <v/>
      </c>
      <c r="D772" s="3" t="str">
        <f>IF(B772="Endogenous Variable",VLOOKUP(A772,ENDOG!$B$2:$D$400,3),IF(B772="Exogenous Variable",VLOOKUP(A772,EXOG!$B$2:$D$400,3),""))</f>
        <v/>
      </c>
      <c r="H772" t="str">
        <f>IF(B772="Equation",VLOOKUP(A772,EQN!$C$4:$D$310,2),IF(B772="Endogenous Variable",VLOOKUP(A772,ENDOG!$B$2:$D$400,2),IF(B772="Exogenous Variable",VLOOKUP(A772,EXOG!$B$2:$D$400,2),"")))</f>
        <v/>
      </c>
    </row>
    <row r="773" spans="1:8" x14ac:dyDescent="0.25">
      <c r="A773" s="7" t="s">
        <v>617</v>
      </c>
      <c r="B773" s="7" t="s">
        <v>633</v>
      </c>
      <c r="C773" t="str">
        <f t="shared" si="12"/>
        <v/>
      </c>
      <c r="D773" s="3" t="str">
        <f>IF(B773="Endogenous Variable",VLOOKUP(A773,ENDOG!$B$2:$D$400,3),IF(B773="Exogenous Variable",VLOOKUP(A773,EXOG!$B$2:$D$400,3),""))</f>
        <v/>
      </c>
      <c r="H773" t="str">
        <f>IF(B773="Equation",VLOOKUP(A773,EQN!$C$4:$D$310,2),IF(B773="Endogenous Variable",VLOOKUP(A773,ENDOG!$B$2:$D$400,2),IF(B773="Exogenous Variable",VLOOKUP(A773,EXOG!$B$2:$D$400,2),"")))</f>
        <v/>
      </c>
    </row>
    <row r="774" spans="1:8" x14ac:dyDescent="0.25">
      <c r="A774" s="7" t="s">
        <v>618</v>
      </c>
      <c r="B774" s="7" t="s">
        <v>633</v>
      </c>
      <c r="C774" t="str">
        <f t="shared" si="12"/>
        <v/>
      </c>
      <c r="D774" s="3" t="str">
        <f>IF(B774="Endogenous Variable",VLOOKUP(A774,ENDOG!$B$2:$D$400,3),IF(B774="Exogenous Variable",VLOOKUP(A774,EXOG!$B$2:$D$400,3),""))</f>
        <v/>
      </c>
      <c r="H774" t="str">
        <f>IF(B774="Equation",VLOOKUP(A774,EQN!$C$4:$D$310,2),IF(B774="Endogenous Variable",VLOOKUP(A774,ENDOG!$B$2:$D$400,2),IF(B774="Exogenous Variable",VLOOKUP(A774,EXOG!$B$2:$D$400,2),"")))</f>
        <v/>
      </c>
    </row>
    <row r="775" spans="1:8" x14ac:dyDescent="0.25">
      <c r="A775" s="7" t="s">
        <v>619</v>
      </c>
      <c r="B775" s="7" t="s">
        <v>633</v>
      </c>
      <c r="C775" t="str">
        <f t="shared" si="12"/>
        <v/>
      </c>
      <c r="D775" s="3" t="str">
        <f>IF(B775="Endogenous Variable",VLOOKUP(A775,ENDOG!$B$2:$D$400,3),IF(B775="Exogenous Variable",VLOOKUP(A775,EXOG!$B$2:$D$400,3),""))</f>
        <v/>
      </c>
      <c r="H775" t="str">
        <f>IF(B775="Equation",VLOOKUP(A775,EQN!$C$4:$D$310,2),IF(B775="Endogenous Variable",VLOOKUP(A775,ENDOG!$B$2:$D$400,2),IF(B775="Exogenous Variable",VLOOKUP(A775,EXOG!$B$2:$D$400,2),"")))</f>
        <v/>
      </c>
    </row>
    <row r="776" spans="1:8" x14ac:dyDescent="0.25">
      <c r="A776" s="7" t="s">
        <v>620</v>
      </c>
      <c r="B776" s="7" t="s">
        <v>633</v>
      </c>
      <c r="C776" t="str">
        <f t="shared" si="12"/>
        <v/>
      </c>
      <c r="D776" s="3" t="str">
        <f>IF(B776="Endogenous Variable",VLOOKUP(A776,ENDOG!$B$2:$D$400,3),IF(B776="Exogenous Variable",VLOOKUP(A776,EXOG!$B$2:$D$400,3),""))</f>
        <v/>
      </c>
      <c r="H776" t="str">
        <f>IF(B776="Equation",VLOOKUP(A776,EQN!$C$4:$D$310,2),IF(B776="Endogenous Variable",VLOOKUP(A776,ENDOG!$B$2:$D$400,2),IF(B776="Exogenous Variable",VLOOKUP(A776,EXOG!$B$2:$D$400,2),"")))</f>
        <v/>
      </c>
    </row>
    <row r="777" spans="1:8" x14ac:dyDescent="0.25">
      <c r="A777" s="7" t="s">
        <v>621</v>
      </c>
      <c r="B777" s="7" t="s">
        <v>633</v>
      </c>
      <c r="C777" t="str">
        <f t="shared" si="12"/>
        <v/>
      </c>
      <c r="D777" s="3" t="str">
        <f>IF(B777="Endogenous Variable",VLOOKUP(A777,ENDOG!$B$2:$D$400,3),IF(B777="Exogenous Variable",VLOOKUP(A777,EXOG!$B$2:$D$400,3),""))</f>
        <v/>
      </c>
      <c r="H777" t="str">
        <f>IF(B777="Equation",VLOOKUP(A777,EQN!$C$4:$D$310,2),IF(B777="Endogenous Variable",VLOOKUP(A777,ENDOG!$B$2:$D$400,2),IF(B777="Exogenous Variable",VLOOKUP(A777,EXOG!$B$2:$D$400,2),"")))</f>
        <v/>
      </c>
    </row>
    <row r="778" spans="1:8" x14ac:dyDescent="0.25">
      <c r="A778" s="7" t="s">
        <v>622</v>
      </c>
      <c r="B778" s="7" t="s">
        <v>633</v>
      </c>
      <c r="C778" t="str">
        <f t="shared" si="12"/>
        <v/>
      </c>
      <c r="D778" s="3" t="str">
        <f>IF(B778="Endogenous Variable",VLOOKUP(A778,ENDOG!$B$2:$D$400,3),IF(B778="Exogenous Variable",VLOOKUP(A778,EXOG!$B$2:$D$400,3),""))</f>
        <v/>
      </c>
      <c r="H778" t="str">
        <f>IF(B778="Equation",VLOOKUP(A778,EQN!$C$4:$D$310,2),IF(B778="Endogenous Variable",VLOOKUP(A778,ENDOG!$B$2:$D$400,2),IF(B778="Exogenous Variable",VLOOKUP(A778,EXOG!$B$2:$D$400,2),"")))</f>
        <v/>
      </c>
    </row>
    <row r="779" spans="1:8" x14ac:dyDescent="0.25">
      <c r="A779" s="7" t="s">
        <v>623</v>
      </c>
      <c r="B779" s="7" t="s">
        <v>633</v>
      </c>
      <c r="C779" t="str">
        <f t="shared" si="12"/>
        <v/>
      </c>
      <c r="D779" s="3" t="str">
        <f>IF(B779="Endogenous Variable",VLOOKUP(A779,ENDOG!$B$2:$D$400,3),IF(B779="Exogenous Variable",VLOOKUP(A779,EXOG!$B$2:$D$400,3),""))</f>
        <v/>
      </c>
      <c r="H779" t="str">
        <f>IF(B779="Equation",VLOOKUP(A779,EQN!$C$4:$D$310,2),IF(B779="Endogenous Variable",VLOOKUP(A779,ENDOG!$B$2:$D$400,2),IF(B779="Exogenous Variable",VLOOKUP(A779,EXOG!$B$2:$D$400,2),"")))</f>
        <v/>
      </c>
    </row>
    <row r="780" spans="1:8" x14ac:dyDescent="0.25">
      <c r="A780" s="7" t="s">
        <v>624</v>
      </c>
      <c r="B780" s="7" t="s">
        <v>633</v>
      </c>
      <c r="C780" t="str">
        <f t="shared" si="12"/>
        <v/>
      </c>
      <c r="D780" s="3" t="str">
        <f>IF(B780="Endogenous Variable",VLOOKUP(A780,ENDOG!$B$2:$D$400,3),IF(B780="Exogenous Variable",VLOOKUP(A780,EXOG!$B$2:$D$400,3),""))</f>
        <v/>
      </c>
      <c r="H780" t="str">
        <f>IF(B780="Equation",VLOOKUP(A780,EQN!$C$4:$D$310,2),IF(B780="Endogenous Variable",VLOOKUP(A780,ENDOG!$B$2:$D$400,2),IF(B780="Exogenous Variable",VLOOKUP(A780,EXOG!$B$2:$D$400,2),"")))</f>
        <v/>
      </c>
    </row>
    <row r="781" spans="1:8" x14ac:dyDescent="0.25">
      <c r="A781" s="7" t="s">
        <v>476</v>
      </c>
      <c r="B781" s="7" t="s">
        <v>633</v>
      </c>
      <c r="C781" t="str">
        <f t="shared" si="12"/>
        <v/>
      </c>
      <c r="D781" s="3" t="str">
        <f>IF(B781="Endogenous Variable",VLOOKUP(A781,ENDOG!$B$2:$D$400,3),IF(B781="Exogenous Variable",VLOOKUP(A781,EXOG!$B$2:$D$400,3),""))</f>
        <v/>
      </c>
      <c r="H781" t="str">
        <f>IF(B781="Equation",VLOOKUP(A781,EQN!$C$4:$D$310,2),IF(B781="Endogenous Variable",VLOOKUP(A781,ENDOG!$B$2:$D$400,2),IF(B781="Exogenous Variable",VLOOKUP(A781,EXOG!$B$2:$D$400,2),"")))</f>
        <v/>
      </c>
    </row>
    <row r="782" spans="1:8" x14ac:dyDescent="0.25">
      <c r="A782" s="7" t="s">
        <v>477</v>
      </c>
      <c r="B782" s="7" t="s">
        <v>633</v>
      </c>
      <c r="C782" t="str">
        <f t="shared" si="12"/>
        <v/>
      </c>
      <c r="D782" s="3" t="str">
        <f>IF(B782="Endogenous Variable",VLOOKUP(A782,ENDOG!$B$2:$D$400,3),IF(B782="Exogenous Variable",VLOOKUP(A782,EXOG!$B$2:$D$400,3),""))</f>
        <v/>
      </c>
      <c r="H782" t="str">
        <f>IF(B782="Equation",VLOOKUP(A782,EQN!$C$4:$D$310,2),IF(B782="Endogenous Variable",VLOOKUP(A782,ENDOG!$B$2:$D$400,2),IF(B782="Exogenous Variable",VLOOKUP(A782,EXOG!$B$2:$D$400,2),"")))</f>
        <v/>
      </c>
    </row>
    <row r="783" spans="1:8" x14ac:dyDescent="0.25">
      <c r="A783" s="7" t="s">
        <v>478</v>
      </c>
      <c r="B783" s="7" t="s">
        <v>633</v>
      </c>
      <c r="C783" t="str">
        <f t="shared" si="12"/>
        <v/>
      </c>
      <c r="D783" s="3" t="str">
        <f>IF(B783="Endogenous Variable",VLOOKUP(A783,ENDOG!$B$2:$D$400,3),IF(B783="Exogenous Variable",VLOOKUP(A783,EXOG!$B$2:$D$400,3),""))</f>
        <v/>
      </c>
      <c r="H783" t="str">
        <f>IF(B783="Equation",VLOOKUP(A783,EQN!$C$4:$D$310,2),IF(B783="Endogenous Variable",VLOOKUP(A783,ENDOG!$B$2:$D$400,2),IF(B783="Exogenous Variable",VLOOKUP(A783,EXOG!$B$2:$D$400,2),"")))</f>
        <v/>
      </c>
    </row>
    <row r="784" spans="1:8" x14ac:dyDescent="0.25">
      <c r="A784" s="7" t="s">
        <v>479</v>
      </c>
      <c r="B784" s="7" t="s">
        <v>633</v>
      </c>
      <c r="C784" t="str">
        <f t="shared" si="12"/>
        <v/>
      </c>
      <c r="D784" s="3" t="str">
        <f>IF(B784="Endogenous Variable",VLOOKUP(A784,ENDOG!$B$2:$D$400,3),IF(B784="Exogenous Variable",VLOOKUP(A784,EXOG!$B$2:$D$400,3),""))</f>
        <v/>
      </c>
      <c r="H784" t="str">
        <f>IF(B784="Equation",VLOOKUP(A784,EQN!$C$4:$D$310,2),IF(B784="Endogenous Variable",VLOOKUP(A784,ENDOG!$B$2:$D$400,2),IF(B784="Exogenous Variable",VLOOKUP(A784,EXOG!$B$2:$D$400,2),"")))</f>
        <v/>
      </c>
    </row>
    <row r="785" spans="1:8" x14ac:dyDescent="0.25">
      <c r="A785" s="7" t="s">
        <v>202</v>
      </c>
      <c r="B785" s="7" t="s">
        <v>633</v>
      </c>
      <c r="C785" t="str">
        <f t="shared" si="12"/>
        <v/>
      </c>
      <c r="D785" s="3" t="str">
        <f>IF(B785="Endogenous Variable",VLOOKUP(A785,ENDOG!$B$2:$D$400,3),IF(B785="Exogenous Variable",VLOOKUP(A785,EXOG!$B$2:$D$400,3),""))</f>
        <v/>
      </c>
      <c r="H785" t="str">
        <f>IF(B785="Equation",VLOOKUP(A785,EQN!$C$4:$D$310,2),IF(B785="Endogenous Variable",VLOOKUP(A785,ENDOG!$B$2:$D$400,2),IF(B785="Exogenous Variable",VLOOKUP(A785,EXOG!$B$2:$D$400,2),"")))</f>
        <v/>
      </c>
    </row>
    <row r="786" spans="1:8" x14ac:dyDescent="0.25">
      <c r="A786" s="7" t="s">
        <v>243</v>
      </c>
      <c r="B786" s="7" t="s">
        <v>633</v>
      </c>
      <c r="C786" t="str">
        <f t="shared" si="12"/>
        <v/>
      </c>
      <c r="D786" s="3" t="str">
        <f>IF(B786="Endogenous Variable",VLOOKUP(A786,ENDOG!$B$2:$D$400,3),IF(B786="Exogenous Variable",VLOOKUP(A786,EXOG!$B$2:$D$400,3),""))</f>
        <v/>
      </c>
      <c r="H786" t="str">
        <f>IF(B786="Equation",VLOOKUP(A786,EQN!$C$4:$D$310,2),IF(B786="Endogenous Variable",VLOOKUP(A786,ENDOG!$B$2:$D$400,2),IF(B786="Exogenous Variable",VLOOKUP(A786,EXOG!$B$2:$D$400,2),"")))</f>
        <v/>
      </c>
    </row>
    <row r="787" spans="1:8" x14ac:dyDescent="0.25">
      <c r="A787" s="7" t="s">
        <v>318</v>
      </c>
      <c r="B787" s="7" t="s">
        <v>633</v>
      </c>
      <c r="C787" t="str">
        <f t="shared" si="12"/>
        <v/>
      </c>
      <c r="D787" s="3" t="str">
        <f>IF(B787="Endogenous Variable",VLOOKUP(A787,ENDOG!$B$2:$D$400,3),IF(B787="Exogenous Variable",VLOOKUP(A787,EXOG!$B$2:$D$400,3),""))</f>
        <v/>
      </c>
      <c r="H787" t="str">
        <f>IF(B787="Equation",VLOOKUP(A787,EQN!$C$4:$D$310,2),IF(B787="Endogenous Variable",VLOOKUP(A787,ENDOG!$B$2:$D$400,2),IF(B787="Exogenous Variable",VLOOKUP(A787,EXOG!$B$2:$D$400,2),"")))</f>
        <v/>
      </c>
    </row>
    <row r="788" spans="1:8" x14ac:dyDescent="0.25">
      <c r="A788" s="7" t="s">
        <v>311</v>
      </c>
      <c r="B788" s="7" t="s">
        <v>633</v>
      </c>
      <c r="C788" t="str">
        <f t="shared" si="12"/>
        <v/>
      </c>
      <c r="D788" s="3" t="str">
        <f>IF(B788="Endogenous Variable",VLOOKUP(A788,ENDOG!$B$2:$D$400,3),IF(B788="Exogenous Variable",VLOOKUP(A788,EXOG!$B$2:$D$400,3),""))</f>
        <v/>
      </c>
      <c r="H788" t="str">
        <f>IF(B788="Equation",VLOOKUP(A788,EQN!$C$4:$D$310,2),IF(B788="Endogenous Variable",VLOOKUP(A788,ENDOG!$B$2:$D$400,2),IF(B788="Exogenous Variable",VLOOKUP(A788,EXOG!$B$2:$D$400,2),"")))</f>
        <v/>
      </c>
    </row>
    <row r="789" spans="1:8" x14ac:dyDescent="0.25">
      <c r="A789" s="7" t="s">
        <v>480</v>
      </c>
      <c r="B789" s="7" t="s">
        <v>633</v>
      </c>
      <c r="C789" t="str">
        <f t="shared" si="12"/>
        <v/>
      </c>
      <c r="D789" s="3" t="str">
        <f>IF(B789="Endogenous Variable",VLOOKUP(A789,ENDOG!$B$2:$D$400,3),IF(B789="Exogenous Variable",VLOOKUP(A789,EXOG!$B$2:$D$400,3),""))</f>
        <v/>
      </c>
      <c r="H789" t="str">
        <f>IF(B789="Equation",VLOOKUP(A789,EQN!$C$4:$D$310,2),IF(B789="Endogenous Variable",VLOOKUP(A789,ENDOG!$B$2:$D$400,2),IF(B789="Exogenous Variable",VLOOKUP(A789,EXOG!$B$2:$D$400,2),"")))</f>
        <v/>
      </c>
    </row>
    <row r="790" spans="1:8" x14ac:dyDescent="0.25">
      <c r="A790" s="7" t="s">
        <v>481</v>
      </c>
      <c r="B790" s="7" t="s">
        <v>633</v>
      </c>
      <c r="C790" t="str">
        <f t="shared" si="12"/>
        <v/>
      </c>
      <c r="D790" s="3" t="str">
        <f>IF(B790="Endogenous Variable",VLOOKUP(A790,ENDOG!$B$2:$D$400,3),IF(B790="Exogenous Variable",VLOOKUP(A790,EXOG!$B$2:$D$400,3),""))</f>
        <v/>
      </c>
      <c r="H790" t="str">
        <f>IF(B790="Equation",VLOOKUP(A790,EQN!$C$4:$D$310,2),IF(B790="Endogenous Variable",VLOOKUP(A790,ENDOG!$B$2:$D$400,2),IF(B790="Exogenous Variable",VLOOKUP(A790,EXOG!$B$2:$D$400,2),"")))</f>
        <v/>
      </c>
    </row>
    <row r="791" spans="1:8" x14ac:dyDescent="0.25">
      <c r="A791" s="7" t="s">
        <v>482</v>
      </c>
      <c r="B791" s="7" t="s">
        <v>633</v>
      </c>
      <c r="C791" t="str">
        <f t="shared" si="12"/>
        <v/>
      </c>
      <c r="D791" s="3" t="str">
        <f>IF(B791="Endogenous Variable",VLOOKUP(A791,ENDOG!$B$2:$D$400,3),IF(B791="Exogenous Variable",VLOOKUP(A791,EXOG!$B$2:$D$400,3),""))</f>
        <v/>
      </c>
      <c r="H791" t="str">
        <f>IF(B791="Equation",VLOOKUP(A791,EQN!$C$4:$D$310,2),IF(B791="Endogenous Variable",VLOOKUP(A791,ENDOG!$B$2:$D$400,2),IF(B791="Exogenous Variable",VLOOKUP(A791,EXOG!$B$2:$D$400,2),"")))</f>
        <v/>
      </c>
    </row>
    <row r="792" spans="1:8" x14ac:dyDescent="0.25">
      <c r="A792" s="7" t="s">
        <v>483</v>
      </c>
      <c r="B792" s="7" t="s">
        <v>633</v>
      </c>
      <c r="C792" t="str">
        <f t="shared" si="12"/>
        <v/>
      </c>
      <c r="D792" s="3" t="str">
        <f>IF(B792="Endogenous Variable",VLOOKUP(A792,ENDOG!$B$2:$D$400,3),IF(B792="Exogenous Variable",VLOOKUP(A792,EXOG!$B$2:$D$400,3),""))</f>
        <v/>
      </c>
      <c r="H792" t="str">
        <f>IF(B792="Equation",VLOOKUP(A792,EQN!$C$4:$D$310,2),IF(B792="Endogenous Variable",VLOOKUP(A792,ENDOG!$B$2:$D$400,2),IF(B792="Exogenous Variable",VLOOKUP(A792,EXOG!$B$2:$D$400,2),"")))</f>
        <v/>
      </c>
    </row>
    <row r="793" spans="1:8" x14ac:dyDescent="0.25">
      <c r="A793" s="7" t="s">
        <v>484</v>
      </c>
      <c r="B793" s="7" t="s">
        <v>633</v>
      </c>
      <c r="C793" t="str">
        <f t="shared" si="12"/>
        <v/>
      </c>
      <c r="D793" s="3" t="str">
        <f>IF(B793="Endogenous Variable",VLOOKUP(A793,ENDOG!$B$2:$D$400,3),IF(B793="Exogenous Variable",VLOOKUP(A793,EXOG!$B$2:$D$400,3),""))</f>
        <v/>
      </c>
      <c r="H793" t="str">
        <f>IF(B793="Equation",VLOOKUP(A793,EQN!$C$4:$D$310,2),IF(B793="Endogenous Variable",VLOOKUP(A793,ENDOG!$B$2:$D$400,2),IF(B793="Exogenous Variable",VLOOKUP(A793,EXOG!$B$2:$D$400,2),"")))</f>
        <v/>
      </c>
    </row>
    <row r="794" spans="1:8" x14ac:dyDescent="0.25">
      <c r="A794" s="7" t="s">
        <v>492</v>
      </c>
      <c r="B794" s="7" t="s">
        <v>633</v>
      </c>
      <c r="C794" t="str">
        <f t="shared" si="12"/>
        <v/>
      </c>
      <c r="D794" s="3" t="str">
        <f>IF(B794="Endogenous Variable",VLOOKUP(A794,ENDOG!$B$2:$D$400,3),IF(B794="Exogenous Variable",VLOOKUP(A794,EXOG!$B$2:$D$400,3),""))</f>
        <v/>
      </c>
      <c r="H794" t="str">
        <f>IF(B794="Equation",VLOOKUP(A794,EQN!$C$4:$D$310,2),IF(B794="Endogenous Variable",VLOOKUP(A794,ENDOG!$B$2:$D$400,2),IF(B794="Exogenous Variable",VLOOKUP(A794,EXOG!$B$2:$D$400,2),"")))</f>
        <v/>
      </c>
    </row>
    <row r="795" spans="1:8" x14ac:dyDescent="0.25">
      <c r="A795" s="7" t="s">
        <v>2053</v>
      </c>
      <c r="B795" s="7" t="s">
        <v>633</v>
      </c>
      <c r="C795" t="str">
        <f t="shared" si="12"/>
        <v/>
      </c>
    </row>
    <row r="796" spans="1:8" x14ac:dyDescent="0.25">
      <c r="A796" s="7" t="s">
        <v>2054</v>
      </c>
      <c r="B796" s="7" t="s">
        <v>633</v>
      </c>
      <c r="C796" t="str">
        <f t="shared" si="12"/>
        <v/>
      </c>
    </row>
    <row r="797" spans="1:8" x14ac:dyDescent="0.25">
      <c r="A797" s="7" t="s">
        <v>2055</v>
      </c>
      <c r="B797" s="7" t="s">
        <v>633</v>
      </c>
      <c r="C797" t="str">
        <f t="shared" si="12"/>
        <v/>
      </c>
    </row>
    <row r="798" spans="1:8" x14ac:dyDescent="0.25">
      <c r="A798" s="7" t="s">
        <v>2056</v>
      </c>
      <c r="B798" s="7" t="s">
        <v>633</v>
      </c>
      <c r="C798" t="str">
        <f t="shared" si="12"/>
        <v/>
      </c>
    </row>
    <row r="799" spans="1:8" x14ac:dyDescent="0.25">
      <c r="A799" s="7" t="s">
        <v>2057</v>
      </c>
      <c r="B799" s="7" t="s">
        <v>633</v>
      </c>
      <c r="C799" t="str">
        <f t="shared" si="12"/>
        <v/>
      </c>
    </row>
    <row r="800" spans="1:8" x14ac:dyDescent="0.25">
      <c r="A800" s="7" t="s">
        <v>2058</v>
      </c>
      <c r="B800" s="7" t="s">
        <v>633</v>
      </c>
      <c r="C800" t="str">
        <f t="shared" si="12"/>
        <v/>
      </c>
    </row>
    <row r="801" spans="1:8" x14ac:dyDescent="0.25">
      <c r="A801" s="7" t="s">
        <v>2060</v>
      </c>
      <c r="B801" s="7" t="s">
        <v>633</v>
      </c>
      <c r="C801" t="str">
        <f t="shared" si="12"/>
        <v/>
      </c>
    </row>
    <row r="802" spans="1:8" x14ac:dyDescent="0.25">
      <c r="A802" s="7" t="s">
        <v>2059</v>
      </c>
      <c r="B802" s="7" t="s">
        <v>633</v>
      </c>
      <c r="C802" t="str">
        <f t="shared" si="12"/>
        <v/>
      </c>
    </row>
    <row r="803" spans="1:8" x14ac:dyDescent="0.25">
      <c r="A803" s="7" t="s">
        <v>328</v>
      </c>
      <c r="B803" s="7" t="s">
        <v>633</v>
      </c>
      <c r="C803" t="str">
        <f t="shared" si="12"/>
        <v/>
      </c>
      <c r="D803" s="3" t="str">
        <f>IF(B803="Endogenous Variable",VLOOKUP(A803,ENDOG!$B$2:$D$400,3),IF(B803="Exogenous Variable",VLOOKUP(A803,EXOG!$B$2:$D$400,3),""))</f>
        <v/>
      </c>
      <c r="H803" t="str">
        <f>IF(B803="Equation",VLOOKUP(A803,EQN!$C$4:$D$310,2),IF(B803="Endogenous Variable",VLOOKUP(A803,ENDOG!$B$2:$D$400,2),IF(B803="Exogenous Variable",VLOOKUP(A803,EXOG!$B$2:$D$400,2),"")))</f>
        <v/>
      </c>
    </row>
    <row r="804" spans="1:8" x14ac:dyDescent="0.25">
      <c r="A804" s="13" t="s">
        <v>321</v>
      </c>
      <c r="B804" s="7" t="s">
        <v>1358</v>
      </c>
      <c r="C804" t="str">
        <f t="shared" si="12"/>
        <v>Private Consumption - Mfg</v>
      </c>
      <c r="D804" s="3" t="str">
        <f>IF(B804="Endogenous Variable",VLOOKUP(A804,ENDOG!$B$2:$D$400,3),IF(B804="Exogenous Variable",VLOOKUP(A804,EXOG!$B$2:$D$400,3),""))</f>
        <v>2010$m</v>
      </c>
      <c r="H804" t="str">
        <f>IF(B804="Equation",VLOOKUP(A804,EQN!$C$4:$D$310,2),IF(B804="Endogenous Variable",VLOOKUP(A804,ENDOG!$B$2:$D$400,2),IF(B804="Exogenous Variable",VLOOKUP(A804,EXOG!$B$2:$D$400,2),"")))</f>
        <v>PRIVATE CONSUMPTION - MFG</v>
      </c>
    </row>
    <row r="805" spans="1:8" x14ac:dyDescent="0.25">
      <c r="A805" s="13" t="s">
        <v>315</v>
      </c>
      <c r="B805" s="7" t="s">
        <v>1358</v>
      </c>
      <c r="C805" t="str">
        <f t="shared" si="12"/>
        <v>Private Consumption - Other</v>
      </c>
      <c r="D805" s="3" t="str">
        <f>IF(B805="Endogenous Variable",VLOOKUP(A805,ENDOG!$B$2:$D$400,3),IF(B805="Exogenous Variable",VLOOKUP(A805,EXOG!$B$2:$D$400,3),""))</f>
        <v>2010$m</v>
      </c>
      <c r="H805" t="str">
        <f>IF(B805="Equation",VLOOKUP(A805,EQN!$C$4:$D$310,2),IF(B805="Endogenous Variable",VLOOKUP(A805,ENDOG!$B$2:$D$400,2),IF(B805="Exogenous Variable",VLOOKUP(A805,EXOG!$B$2:$D$400,2),"")))</f>
        <v>PRIVATE CONSUMPTION - OTHER</v>
      </c>
    </row>
    <row r="806" spans="1:8" x14ac:dyDescent="0.25">
      <c r="A806" s="12" t="s">
        <v>317</v>
      </c>
      <c r="B806" s="7" t="s">
        <v>1358</v>
      </c>
      <c r="C806" t="str">
        <f t="shared" si="12"/>
        <v>Private Consumption - F&amp;B</v>
      </c>
      <c r="D806" s="3" t="str">
        <f>IF(B806="Endogenous Variable",VLOOKUP(A806,ENDOG!$B$2:$D$400,3),IF(B806="Exogenous Variable",VLOOKUP(A806,EXOG!$B$2:$D$400,3),""))</f>
        <v>2010$m</v>
      </c>
      <c r="H806" t="str">
        <f>IF(B806="Equation",VLOOKUP(A806,EQN!$C$4:$D$310,2),IF(B806="Endogenous Variable",VLOOKUP(A806,ENDOG!$B$2:$D$400,2),IF(B806="Exogenous Variable",VLOOKUP(A806,EXOG!$B$2:$D$400,2),"")))</f>
        <v>PRIVATE CONSUMPTION - F&amp;B</v>
      </c>
    </row>
    <row r="807" spans="1:8" x14ac:dyDescent="0.25">
      <c r="A807" s="12" t="s">
        <v>191</v>
      </c>
      <c r="B807" s="7" t="s">
        <v>1358</v>
      </c>
      <c r="C807" t="str">
        <f t="shared" si="12"/>
        <v>Private Consumption - Rent</v>
      </c>
      <c r="D807" s="3" t="str">
        <f>IF(B807="Endogenous Variable",VLOOKUP(A807,ENDOG!$B$2:$D$400,3),IF(B807="Exogenous Variable",VLOOKUP(A807,EXOG!$B$2:$D$400,3),""))</f>
        <v>2010$m</v>
      </c>
      <c r="H807" t="str">
        <f>IF(B807="Equation",VLOOKUP(A807,EQN!$C$4:$D$310,2),IF(B807="Endogenous Variable",VLOOKUP(A807,ENDOG!$B$2:$D$400,2),IF(B807="Exogenous Variable",VLOOKUP(A807,EXOG!$B$2:$D$400,2),"")))</f>
        <v>PRIVATE CONSUMPTION - RENT</v>
      </c>
    </row>
    <row r="808" spans="1:8" x14ac:dyDescent="0.25">
      <c r="A808" s="7" t="s">
        <v>625</v>
      </c>
      <c r="B808" s="7" t="s">
        <v>633</v>
      </c>
      <c r="C808" t="str">
        <f t="shared" si="12"/>
        <v/>
      </c>
      <c r="D808" s="3" t="str">
        <f>IF(B808="Endogenous Variable",VLOOKUP(A808,ENDOG!$B$2:$D$400,3),IF(B808="Exogenous Variable",VLOOKUP(A808,EXOG!$B$2:$D$400,3),""))</f>
        <v/>
      </c>
      <c r="H808" t="str">
        <f>IF(B808="Equation",VLOOKUP(A808,EQN!$C$4:$D$310,2),IF(B808="Endogenous Variable",VLOOKUP(A808,ENDOG!$B$2:$D$400,2),IF(B808="Exogenous Variable",VLOOKUP(A808,EXOG!$B$2:$D$400,2),"")))</f>
        <v/>
      </c>
    </row>
    <row r="809" spans="1:8" x14ac:dyDescent="0.25">
      <c r="A809" s="7" t="s">
        <v>626</v>
      </c>
      <c r="B809" s="7" t="s">
        <v>633</v>
      </c>
      <c r="C809" t="str">
        <f t="shared" si="12"/>
        <v/>
      </c>
      <c r="D809" s="3" t="str">
        <f>IF(B809="Endogenous Variable",VLOOKUP(A809,ENDOG!$B$2:$D$400,3),IF(B809="Exogenous Variable",VLOOKUP(A809,EXOG!$B$2:$D$400,3),""))</f>
        <v/>
      </c>
      <c r="H809" t="str">
        <f>IF(B809="Equation",VLOOKUP(A809,EQN!$C$4:$D$310,2),IF(B809="Endogenous Variable",VLOOKUP(A809,ENDOG!$B$2:$D$400,2),IF(B809="Exogenous Variable",VLOOKUP(A809,EXOG!$B$2:$D$400,2),"")))</f>
        <v/>
      </c>
    </row>
    <row r="810" spans="1:8" x14ac:dyDescent="0.25">
      <c r="A810" s="7" t="s">
        <v>627</v>
      </c>
      <c r="B810" s="7" t="s">
        <v>633</v>
      </c>
      <c r="C810" t="str">
        <f t="shared" si="12"/>
        <v/>
      </c>
      <c r="D810" s="3" t="str">
        <f>IF(B810="Endogenous Variable",VLOOKUP(A810,ENDOG!$B$2:$D$400,3),IF(B810="Exogenous Variable",VLOOKUP(A810,EXOG!$B$2:$D$400,3),""))</f>
        <v/>
      </c>
      <c r="H810" t="str">
        <f>IF(B810="Equation",VLOOKUP(A810,EQN!$C$4:$D$310,2),IF(B810="Endogenous Variable",VLOOKUP(A810,ENDOG!$B$2:$D$400,2),IF(B810="Exogenous Variable",VLOOKUP(A810,EXOG!$B$2:$D$400,2),"")))</f>
        <v/>
      </c>
    </row>
    <row r="811" spans="1:8" x14ac:dyDescent="0.25">
      <c r="A811" s="7" t="s">
        <v>628</v>
      </c>
      <c r="B811" s="7" t="s">
        <v>633</v>
      </c>
      <c r="C811" t="str">
        <f t="shared" si="12"/>
        <v/>
      </c>
      <c r="D811" s="3" t="str">
        <f>IF(B811="Endogenous Variable",VLOOKUP(A811,ENDOG!$B$2:$D$400,3),IF(B811="Exogenous Variable",VLOOKUP(A811,EXOG!$B$2:$D$400,3),""))</f>
        <v/>
      </c>
      <c r="H811" t="str">
        <f>IF(B811="Equation",VLOOKUP(A811,EQN!$C$4:$D$310,2),IF(B811="Endogenous Variable",VLOOKUP(A811,ENDOG!$B$2:$D$400,2),IF(B811="Exogenous Variable",VLOOKUP(A811,EXOG!$B$2:$D$400,2),"")))</f>
        <v/>
      </c>
    </row>
    <row r="812" spans="1:8" x14ac:dyDescent="0.25">
      <c r="A812" s="7" t="s">
        <v>629</v>
      </c>
      <c r="B812" s="7" t="s">
        <v>633</v>
      </c>
      <c r="C812" t="str">
        <f t="shared" si="12"/>
        <v/>
      </c>
      <c r="D812" s="3" t="str">
        <f>IF(B812="Endogenous Variable",VLOOKUP(A812,ENDOG!$B$2:$D$400,3),IF(B812="Exogenous Variable",VLOOKUP(A812,EXOG!$B$2:$D$400,3),""))</f>
        <v/>
      </c>
      <c r="H812" t="str">
        <f>IF(B812="Equation",VLOOKUP(A812,EQN!$C$4:$D$310,2),IF(B812="Endogenous Variable",VLOOKUP(A812,ENDOG!$B$2:$D$400,2),IF(B812="Exogenous Variable",VLOOKUP(A812,EXOG!$B$2:$D$400,2),"")))</f>
        <v/>
      </c>
    </row>
    <row r="813" spans="1:8" x14ac:dyDescent="0.25">
      <c r="A813" s="7" t="s">
        <v>630</v>
      </c>
      <c r="B813" s="7" t="s">
        <v>633</v>
      </c>
      <c r="C813" t="str">
        <f t="shared" si="12"/>
        <v/>
      </c>
      <c r="D813" s="3" t="str">
        <f>IF(B813="Endogenous Variable",VLOOKUP(A813,ENDOG!$B$2:$D$400,3),IF(B813="Exogenous Variable",VLOOKUP(A813,EXOG!$B$2:$D$400,3),""))</f>
        <v/>
      </c>
      <c r="H813" t="str">
        <f>IF(B813="Equation",VLOOKUP(A813,EQN!$C$4:$D$310,2),IF(B813="Endogenous Variable",VLOOKUP(A813,ENDOG!$B$2:$D$400,2),IF(B813="Exogenous Variable",VLOOKUP(A813,EXOG!$B$2:$D$400,2),"")))</f>
        <v/>
      </c>
    </row>
    <row r="814" spans="1:8" x14ac:dyDescent="0.25">
      <c r="A814" s="7" t="s">
        <v>2021</v>
      </c>
      <c r="B814" s="7" t="s">
        <v>633</v>
      </c>
      <c r="C814" t="str">
        <f t="shared" si="12"/>
        <v/>
      </c>
    </row>
    <row r="815" spans="1:8" x14ac:dyDescent="0.25">
      <c r="A815" s="7" t="s">
        <v>204</v>
      </c>
      <c r="B815" s="7" t="s">
        <v>633</v>
      </c>
      <c r="C815" t="str">
        <f t="shared" si="12"/>
        <v/>
      </c>
      <c r="D815" s="3" t="str">
        <f>IF(B815="Endogenous Variable",VLOOKUP(A815,ENDOG!$B$2:$D$400,3),IF(B815="Exogenous Variable",VLOOKUP(A815,EXOG!$B$2:$D$400,3),""))</f>
        <v/>
      </c>
      <c r="H815" t="str">
        <f>IF(B815="Equation",VLOOKUP(A815,EQN!$C$4:$D$310,2),IF(B815="Endogenous Variable",VLOOKUP(A815,ENDOG!$B$2:$D$400,2),IF(B815="Exogenous Variable",VLOOKUP(A815,EXOG!$B$2:$D$400,2),"")))</f>
        <v/>
      </c>
    </row>
    <row r="816" spans="1:8" x14ac:dyDescent="0.25">
      <c r="A816" s="7" t="s">
        <v>244</v>
      </c>
      <c r="B816" s="7" t="s">
        <v>633</v>
      </c>
      <c r="C816" t="str">
        <f t="shared" si="12"/>
        <v/>
      </c>
      <c r="D816" s="3" t="str">
        <f>IF(B816="Endogenous Variable",VLOOKUP(A816,ENDOG!$B$2:$D$400,3),IF(B816="Exogenous Variable",VLOOKUP(A816,EXOG!$B$2:$D$400,3),""))</f>
        <v/>
      </c>
      <c r="H816" t="str">
        <f>IF(B816="Equation",VLOOKUP(A816,EQN!$C$4:$D$310,2),IF(B816="Endogenous Variable",VLOOKUP(A816,ENDOG!$B$2:$D$400,2),IF(B816="Exogenous Variable",VLOOKUP(A816,EXOG!$B$2:$D$400,2),"")))</f>
        <v/>
      </c>
    </row>
    <row r="817" spans="1:8" x14ac:dyDescent="0.25">
      <c r="A817" s="7" t="s">
        <v>312</v>
      </c>
      <c r="B817" s="7" t="s">
        <v>633</v>
      </c>
      <c r="C817" t="str">
        <f t="shared" si="12"/>
        <v/>
      </c>
      <c r="D817" s="3" t="str">
        <f>IF(B817="Endogenous Variable",VLOOKUP(A817,ENDOG!$B$2:$D$400,3),IF(B817="Exogenous Variable",VLOOKUP(A817,EXOG!$B$2:$D$400,3),""))</f>
        <v/>
      </c>
      <c r="H817" t="str">
        <f>IF(B817="Equation",VLOOKUP(A817,EQN!$C$4:$D$310,2),IF(B817="Endogenous Variable",VLOOKUP(A817,ENDOG!$B$2:$D$400,2),IF(B817="Exogenous Variable",VLOOKUP(A817,EXOG!$B$2:$D$400,2),"")))</f>
        <v/>
      </c>
    </row>
    <row r="818" spans="1:8" x14ac:dyDescent="0.25">
      <c r="A818" s="12" t="s">
        <v>118</v>
      </c>
      <c r="B818" s="7" t="s">
        <v>1358</v>
      </c>
      <c r="C818" t="str">
        <f t="shared" si="12"/>
        <v>Commodity Taxes - 2010 Prices - Mfg</v>
      </c>
      <c r="D818" s="3" t="str">
        <f>IF(B818="Endogenous Variable",VLOOKUP(A818,ENDOG!$B$2:$D$400,3),IF(B818="Exogenous Variable",VLOOKUP(A818,EXOG!$B$2:$D$400,3),""))</f>
        <v>2010$m</v>
      </c>
      <c r="H818" t="str">
        <f>IF(B818="Equation",VLOOKUP(A818,EQN!$C$4:$D$310,2),IF(B818="Endogenous Variable",VLOOKUP(A818,ENDOG!$B$2:$D$400,2),IF(B818="Exogenous Variable",VLOOKUP(A818,EXOG!$B$2:$D$400,2),"")))</f>
        <v>COMMODITY TAXES - 2010 PRICES - MFG</v>
      </c>
    </row>
    <row r="819" spans="1:8" x14ac:dyDescent="0.25">
      <c r="A819" s="12" t="s">
        <v>119</v>
      </c>
      <c r="B819" s="7" t="s">
        <v>1358</v>
      </c>
      <c r="C819" t="str">
        <f t="shared" si="12"/>
        <v>Commodity Taxes - 2010 Prices - Ctn</v>
      </c>
      <c r="D819" s="3" t="str">
        <f>IF(B819="Endogenous Variable",VLOOKUP(A819,ENDOG!$B$2:$D$400,3),IF(B819="Exogenous Variable",VLOOKUP(A819,EXOG!$B$2:$D$400,3),""))</f>
        <v>2010$m</v>
      </c>
      <c r="H819" t="str">
        <f>IF(B819="Equation",VLOOKUP(A819,EQN!$C$4:$D$310,2),IF(B819="Endogenous Variable",VLOOKUP(A819,ENDOG!$B$2:$D$400,2),IF(B819="Exogenous Variable",VLOOKUP(A819,EXOG!$B$2:$D$400,2),"")))</f>
        <v>COMMODITY TAXES - 2010 PRICES - CTN</v>
      </c>
    </row>
    <row r="820" spans="1:8" x14ac:dyDescent="0.25">
      <c r="A820" s="13" t="s">
        <v>120</v>
      </c>
      <c r="B820" s="7" t="s">
        <v>1358</v>
      </c>
      <c r="C820" t="str">
        <f t="shared" si="12"/>
        <v>Commodity Taxes - 2010 Prices - Other</v>
      </c>
      <c r="D820" s="3" t="str">
        <f>IF(B820="Endogenous Variable",VLOOKUP(A820,ENDOG!$B$2:$D$400,3),IF(B820="Exogenous Variable",VLOOKUP(A820,EXOG!$B$2:$D$400,3),""))</f>
        <v>2010$m</v>
      </c>
      <c r="H820" t="str">
        <f>IF(B820="Equation",VLOOKUP(A820,EQN!$C$4:$D$310,2),IF(B820="Endogenous Variable",VLOOKUP(A820,ENDOG!$B$2:$D$400,2),IF(B820="Exogenous Variable",VLOOKUP(A820,EXOG!$B$2:$D$400,2),"")))</f>
        <v>COMMODITY TAXES - 2010 PRICES - OTHER</v>
      </c>
    </row>
    <row r="821" spans="1:8" x14ac:dyDescent="0.25">
      <c r="A821" s="12" t="s">
        <v>121</v>
      </c>
      <c r="B821" s="7" t="s">
        <v>1358</v>
      </c>
      <c r="C821" t="str">
        <f t="shared" si="12"/>
        <v>Commodity Taxes - 2010 Prices - F&amp;B</v>
      </c>
      <c r="D821" s="3" t="str">
        <f>IF(B821="Endogenous Variable",VLOOKUP(A821,ENDOG!$B$2:$D$400,3),IF(B821="Exogenous Variable",VLOOKUP(A821,EXOG!$B$2:$D$400,3),""))</f>
        <v>2010$m</v>
      </c>
      <c r="H821" t="str">
        <f>IF(B821="Equation",VLOOKUP(A821,EQN!$C$4:$D$310,2),IF(B821="Endogenous Variable",VLOOKUP(A821,ENDOG!$B$2:$D$400,2),IF(B821="Exogenous Variable",VLOOKUP(A821,EXOG!$B$2:$D$400,2),"")))</f>
        <v>COMMODITY TAXES - 2010 PRICES - F&amp;B</v>
      </c>
    </row>
    <row r="822" spans="1:8" x14ac:dyDescent="0.25">
      <c r="A822" s="12" t="s">
        <v>122</v>
      </c>
      <c r="B822" s="7" t="s">
        <v>1358</v>
      </c>
      <c r="C822" t="str">
        <f t="shared" si="12"/>
        <v>Commodity Taxes - 2010 Prices - Housing</v>
      </c>
      <c r="D822" s="3" t="str">
        <f>IF(B822="Endogenous Variable",VLOOKUP(A822,ENDOG!$B$2:$D$400,3),IF(B822="Exogenous Variable",VLOOKUP(A822,EXOG!$B$2:$D$400,3),""))</f>
        <v>2010$m</v>
      </c>
      <c r="H822" t="str">
        <f>IF(B822="Equation",VLOOKUP(A822,EQN!$C$4:$D$310,2),IF(B822="Endogenous Variable",VLOOKUP(A822,ENDOG!$B$2:$D$400,2),IF(B822="Exogenous Variable",VLOOKUP(A822,EXOG!$B$2:$D$400,2),"")))</f>
        <v>COMMODITY TAXES - 2010 PRICES - HOUSING</v>
      </c>
    </row>
    <row r="823" spans="1:8" x14ac:dyDescent="0.25">
      <c r="A823" s="7" t="s">
        <v>801</v>
      </c>
      <c r="B823" s="7" t="s">
        <v>891</v>
      </c>
      <c r="C823" t="str">
        <f t="shared" si="12"/>
        <v>Statistical Discrepancy</v>
      </c>
      <c r="D823" s="3" t="str">
        <f>IF(B823="Endogenous Variable",VLOOKUP(A823,ENDOG!$B$2:$D$400,3),IF(B823="Exogenous Variable",VLOOKUP(A823,EXOG!$B$2:$D$400,3),""))</f>
        <v>2010$m</v>
      </c>
      <c r="H823" t="str">
        <f>IF(B823="Equation",VLOOKUP(A823,EQN!$C$4:$D$310,2),IF(B823="Endogenous Variable",VLOOKUP(A823,ENDOG!$B$2:$D$400,2),IF(B823="Exogenous Variable",VLOOKUP(A823,EXOG!$B$2:$D$400,2),"")))</f>
        <v>STATISTICAL DISCREPANCY</v>
      </c>
    </row>
    <row r="824" spans="1:8" x14ac:dyDescent="0.25">
      <c r="A824" s="7" t="s">
        <v>1080</v>
      </c>
      <c r="B824" s="7" t="s">
        <v>1358</v>
      </c>
      <c r="C824" t="str">
        <f t="shared" si="12"/>
        <v>Exports - Mfg</v>
      </c>
      <c r="D824" s="3" t="str">
        <f>IF(B824="Endogenous Variable",VLOOKUP(A824,ENDOG!$B$2:$D$400,3),IF(B824="Exogenous Variable",VLOOKUP(A824,EXOG!$B$2:$D$400,3),""))</f>
        <v>2010$m</v>
      </c>
      <c r="H824" t="str">
        <f>IF(B824="Equation",VLOOKUP(A824,EQN!$C$4:$D$310,2),IF(B824="Endogenous Variable",VLOOKUP(A824,ENDOG!$B$2:$D$400,2),IF(B824="Exogenous Variable",VLOOKUP(A824,EXOG!$B$2:$D$400,2),"")))</f>
        <v>EXPORTS - MFG</v>
      </c>
    </row>
    <row r="825" spans="1:8" x14ac:dyDescent="0.25">
      <c r="A825" s="7" t="s">
        <v>1082</v>
      </c>
      <c r="B825" s="7" t="s">
        <v>1358</v>
      </c>
      <c r="C825" t="str">
        <f t="shared" si="12"/>
        <v>Exports - Other</v>
      </c>
      <c r="D825" s="3" t="str">
        <f>IF(B825="Endogenous Variable",VLOOKUP(A825,ENDOG!$B$2:$D$400,3),IF(B825="Exogenous Variable",VLOOKUP(A825,EXOG!$B$2:$D$400,3),""))</f>
        <v>2010$m</v>
      </c>
      <c r="H825" t="str">
        <f>IF(B825="Equation",VLOOKUP(A825,EQN!$C$4:$D$310,2),IF(B825="Endogenous Variable",VLOOKUP(A825,ENDOG!$B$2:$D$400,2),IF(B825="Exogenous Variable",VLOOKUP(A825,EXOG!$B$2:$D$400,2),"")))</f>
        <v>EXPORTS - OTHER</v>
      </c>
    </row>
    <row r="826" spans="1:8" x14ac:dyDescent="0.25">
      <c r="A826" s="7" t="s">
        <v>1084</v>
      </c>
      <c r="B826" s="7" t="s">
        <v>1358</v>
      </c>
      <c r="C826" t="str">
        <f t="shared" si="12"/>
        <v>Exports - F&amp;B</v>
      </c>
      <c r="D826" s="3" t="str">
        <f>IF(B826="Endogenous Variable",VLOOKUP(A826,ENDOG!$B$2:$D$400,3),IF(B826="Exogenous Variable",VLOOKUP(A826,EXOG!$B$2:$D$400,3),""))</f>
        <v>2010$m</v>
      </c>
      <c r="H826" t="str">
        <f>IF(B826="Equation",VLOOKUP(A826,EQN!$C$4:$D$310,2),IF(B826="Endogenous Variable",VLOOKUP(A826,ENDOG!$B$2:$D$400,2),IF(B826="Exogenous Variable",VLOOKUP(A826,EXOG!$B$2:$D$400,2),"")))</f>
        <v>EXPORTS - F&amp;B</v>
      </c>
    </row>
    <row r="827" spans="1:8" x14ac:dyDescent="0.25">
      <c r="A827" s="7" t="s">
        <v>1086</v>
      </c>
      <c r="B827" s="7" t="s">
        <v>1358</v>
      </c>
      <c r="C827" t="str">
        <f t="shared" si="12"/>
        <v>Exports - Equilibrium - Mfg</v>
      </c>
      <c r="D827" s="3" t="str">
        <f>IF(B827="Endogenous Variable",VLOOKUP(A827,ENDOG!$B$2:$D$400,3),IF(B827="Exogenous Variable",VLOOKUP(A827,EXOG!$B$2:$D$400,3),""))</f>
        <v>2010$m</v>
      </c>
      <c r="H827" t="str">
        <f>IF(B827="Equation",VLOOKUP(A827,EQN!$C$4:$D$310,2),IF(B827="Endogenous Variable",VLOOKUP(A827,ENDOG!$B$2:$D$400,2),IF(B827="Exogenous Variable",VLOOKUP(A827,EXOG!$B$2:$D$400,2),"")))</f>
        <v>EXPORTS - EQUILIBRIUM - MFG</v>
      </c>
    </row>
    <row r="828" spans="1:8" x14ac:dyDescent="0.25">
      <c r="A828" s="7" t="s">
        <v>1088</v>
      </c>
      <c r="B828" s="7" t="s">
        <v>1358</v>
      </c>
      <c r="C828" t="str">
        <f t="shared" si="12"/>
        <v>Exports - Equilibrium - Other</v>
      </c>
      <c r="D828" s="3" t="str">
        <f>IF(B828="Endogenous Variable",VLOOKUP(A828,ENDOG!$B$2:$D$400,3),IF(B828="Exogenous Variable",VLOOKUP(A828,EXOG!$B$2:$D$400,3),""))</f>
        <v>2010$m</v>
      </c>
      <c r="H828" t="str">
        <f>IF(B828="Equation",VLOOKUP(A828,EQN!$C$4:$D$310,2),IF(B828="Endogenous Variable",VLOOKUP(A828,ENDOG!$B$2:$D$400,2),IF(B828="Exogenous Variable",VLOOKUP(A828,EXOG!$B$2:$D$400,2),"")))</f>
        <v>EXPORTS - EQUILIBRIUM - OTHER</v>
      </c>
    </row>
    <row r="829" spans="1:8" x14ac:dyDescent="0.25">
      <c r="A829" s="7" t="s">
        <v>1090</v>
      </c>
      <c r="B829" s="7" t="s">
        <v>1358</v>
      </c>
      <c r="C829" t="str">
        <f t="shared" si="12"/>
        <v>Exports - Equilibrium - F&amp;B</v>
      </c>
      <c r="D829" s="3" t="str">
        <f>IF(B829="Endogenous Variable",VLOOKUP(A829,ENDOG!$B$2:$D$400,3),IF(B829="Exogenous Variable",VLOOKUP(A829,EXOG!$B$2:$D$400,3),""))</f>
        <v>2010$m</v>
      </c>
      <c r="H829" t="str">
        <f>IF(B829="Equation",VLOOKUP(A829,EQN!$C$4:$D$310,2),IF(B829="Endogenous Variable",VLOOKUP(A829,ENDOG!$B$2:$D$400,2),IF(B829="Exogenous Variable",VLOOKUP(A829,EXOG!$B$2:$D$400,2),"")))</f>
        <v>EXPORTS - EQUILIBRIUM - F&amp;B</v>
      </c>
    </row>
    <row r="830" spans="1:8" x14ac:dyDescent="0.25">
      <c r="A830" s="7" t="s">
        <v>1092</v>
      </c>
      <c r="B830" s="7" t="s">
        <v>1358</v>
      </c>
      <c r="C830" t="str">
        <f t="shared" si="12"/>
        <v>Non-Residential Investment Demand - Mfg</v>
      </c>
      <c r="D830" s="3" t="str">
        <f>IF(B830="Endogenous Variable",VLOOKUP(A830,ENDOG!$B$2:$D$400,3),IF(B830="Exogenous Variable",VLOOKUP(A830,EXOG!$B$2:$D$400,3),""))</f>
        <v>2010$m</v>
      </c>
      <c r="H830" t="str">
        <f>IF(B830="Equation",VLOOKUP(A830,EQN!$C$4:$D$310,2),IF(B830="Endogenous Variable",VLOOKUP(A830,ENDOG!$B$2:$D$400,2),IF(B830="Exogenous Variable",VLOOKUP(A830,EXOG!$B$2:$D$400,2),"")))</f>
        <v>NON-RESIDENTIAL INVESTMENT DEMAND - MFG</v>
      </c>
    </row>
    <row r="831" spans="1:8" x14ac:dyDescent="0.25">
      <c r="A831" s="7" t="s">
        <v>1094</v>
      </c>
      <c r="B831" s="7" t="s">
        <v>1358</v>
      </c>
      <c r="C831" t="str">
        <f t="shared" si="12"/>
        <v>Non-Residential Investment Demand - Ctn</v>
      </c>
      <c r="D831" s="3" t="str">
        <f>IF(B831="Endogenous Variable",VLOOKUP(A831,ENDOG!$B$2:$D$400,3),IF(B831="Exogenous Variable",VLOOKUP(A831,EXOG!$B$2:$D$400,3),""))</f>
        <v>2010$m</v>
      </c>
      <c r="H831" t="str">
        <f>IF(B831="Equation",VLOOKUP(A831,EQN!$C$4:$D$310,2),IF(B831="Endogenous Variable",VLOOKUP(A831,ENDOG!$B$2:$D$400,2),IF(B831="Exogenous Variable",VLOOKUP(A831,EXOG!$B$2:$D$400,2),"")))</f>
        <v>NON-RESIDENTIAL INVESTMENT DEMAND - CTN</v>
      </c>
    </row>
    <row r="832" spans="1:8" x14ac:dyDescent="0.25">
      <c r="A832" s="7" t="s">
        <v>1096</v>
      </c>
      <c r="B832" s="7" t="s">
        <v>1358</v>
      </c>
      <c r="C832" t="str">
        <f t="shared" si="12"/>
        <v>Non-Residential Investment Demand - Other</v>
      </c>
      <c r="D832" s="3" t="str">
        <f>IF(B832="Endogenous Variable",VLOOKUP(A832,ENDOG!$B$2:$D$400,3),IF(B832="Exogenous Variable",VLOOKUP(A832,EXOG!$B$2:$D$400,3),""))</f>
        <v>2010$m</v>
      </c>
      <c r="H832" t="str">
        <f>IF(B832="Equation",VLOOKUP(A832,EQN!$C$4:$D$310,2),IF(B832="Endogenous Variable",VLOOKUP(A832,ENDOG!$B$2:$D$400,2),IF(B832="Exogenous Variable",VLOOKUP(A832,EXOG!$B$2:$D$400,2),"")))</f>
        <v>NON-RESIDENTIAL INVESTMENT DEMAND - OTHER</v>
      </c>
    </row>
    <row r="833" spans="1:8" x14ac:dyDescent="0.25">
      <c r="A833" s="7" t="s">
        <v>1098</v>
      </c>
      <c r="B833" s="7" t="s">
        <v>1358</v>
      </c>
      <c r="C833" t="str">
        <f t="shared" si="12"/>
        <v>Non-Residential Investment Demand - F&amp;B</v>
      </c>
      <c r="D833" s="3" t="str">
        <f>IF(B833="Endogenous Variable",VLOOKUP(A833,ENDOG!$B$2:$D$400,3),IF(B833="Exogenous Variable",VLOOKUP(A833,EXOG!$B$2:$D$400,3),""))</f>
        <v>2010$m</v>
      </c>
      <c r="H833" t="str">
        <f>IF(B833="Equation",VLOOKUP(A833,EQN!$C$4:$D$310,2),IF(B833="Endogenous Variable",VLOOKUP(A833,ENDOG!$B$2:$D$400,2),IF(B833="Exogenous Variable",VLOOKUP(A833,EXOG!$B$2:$D$400,2),"")))</f>
        <v>NON-RESIDENTIAL INVESTMENT DEMAND - F&amp;B</v>
      </c>
    </row>
    <row r="834" spans="1:8" x14ac:dyDescent="0.25">
      <c r="A834" s="7" t="s">
        <v>1100</v>
      </c>
      <c r="B834" s="7" t="s">
        <v>1358</v>
      </c>
      <c r="C834" t="str">
        <f t="shared" si="12"/>
        <v>Residential Investment Supply - Mfg</v>
      </c>
      <c r="D834" s="3" t="str">
        <f>IF(B834="Endogenous Variable",VLOOKUP(A834,ENDOG!$B$2:$D$400,3),IF(B834="Exogenous Variable",VLOOKUP(A834,EXOG!$B$2:$D$400,3),""))</f>
        <v>2010$m</v>
      </c>
      <c r="H834" t="str">
        <f>IF(B834="Equation",VLOOKUP(A834,EQN!$C$4:$D$310,2),IF(B834="Endogenous Variable",VLOOKUP(A834,ENDOG!$B$2:$D$400,2),IF(B834="Exogenous Variable",VLOOKUP(A834,EXOG!$B$2:$D$400,2),"")))</f>
        <v>RESIDENTIAL INVESTMENT SUPPLY - MFG</v>
      </c>
    </row>
    <row r="835" spans="1:8" x14ac:dyDescent="0.25">
      <c r="A835" s="7" t="s">
        <v>1102</v>
      </c>
      <c r="B835" s="7" t="s">
        <v>1358</v>
      </c>
      <c r="C835" t="str">
        <f t="shared" ref="C835:C898" si="13">PROPER(H835)</f>
        <v>Residential Investment Supply - Ctn</v>
      </c>
      <c r="D835" s="3" t="str">
        <f>IF(B835="Endogenous Variable",VLOOKUP(A835,ENDOG!$B$2:$D$400,3),IF(B835="Exogenous Variable",VLOOKUP(A835,EXOG!$B$2:$D$400,3),""))</f>
        <v>2010$m</v>
      </c>
      <c r="H835" t="str">
        <f>IF(B835="Equation",VLOOKUP(A835,EQN!$C$4:$D$310,2),IF(B835="Endogenous Variable",VLOOKUP(A835,ENDOG!$B$2:$D$400,2),IF(B835="Exogenous Variable",VLOOKUP(A835,EXOG!$B$2:$D$400,2),"")))</f>
        <v>RESIDENTIAL INVESTMENT SUPPLY - CTN</v>
      </c>
    </row>
    <row r="836" spans="1:8" x14ac:dyDescent="0.25">
      <c r="A836" s="7" t="s">
        <v>1104</v>
      </c>
      <c r="B836" s="7" t="s">
        <v>1358</v>
      </c>
      <c r="C836" t="str">
        <f t="shared" si="13"/>
        <v>Residential Investment Supply - F&amp;B</v>
      </c>
      <c r="D836" s="3" t="str">
        <f>IF(B836="Endogenous Variable",VLOOKUP(A836,ENDOG!$B$2:$D$400,3),IF(B836="Exogenous Variable",VLOOKUP(A836,EXOG!$B$2:$D$400,3),""))</f>
        <v>2010$m</v>
      </c>
      <c r="H836" t="str">
        <f>IF(B836="Equation",VLOOKUP(A836,EQN!$C$4:$D$310,2),IF(B836="Endogenous Variable",VLOOKUP(A836,ENDOG!$B$2:$D$400,2),IF(B836="Exogenous Variable",VLOOKUP(A836,EXOG!$B$2:$D$400,2),"")))</f>
        <v>RESIDENTIAL INVESTMENT SUPPLY - F&amp;B</v>
      </c>
    </row>
    <row r="837" spans="1:8" x14ac:dyDescent="0.25">
      <c r="A837" s="7" t="s">
        <v>194</v>
      </c>
      <c r="B837" s="7" t="s">
        <v>1358</v>
      </c>
      <c r="C837" t="str">
        <f t="shared" si="13"/>
        <v>Imports - Mfg</v>
      </c>
      <c r="D837" s="3" t="str">
        <f>IF(B837="Endogenous Variable",VLOOKUP(A837,ENDOG!$B$2:$D$400,3),IF(B837="Exogenous Variable",VLOOKUP(A837,EXOG!$B$2:$D$400,3),""))</f>
        <v>2010$m</v>
      </c>
      <c r="H837" t="str">
        <f>IF(B837="Equation",VLOOKUP(A837,EQN!$C$4:$D$310,2),IF(B837="Endogenous Variable",VLOOKUP(A837,ENDOG!$B$2:$D$400,2),IF(B837="Exogenous Variable",VLOOKUP(A837,EXOG!$B$2:$D$400,2),"")))</f>
        <v>IMPORTS - MFG</v>
      </c>
    </row>
    <row r="838" spans="1:8" x14ac:dyDescent="0.25">
      <c r="A838" s="7" t="s">
        <v>1107</v>
      </c>
      <c r="B838" s="7" t="s">
        <v>1358</v>
      </c>
      <c r="C838" t="str">
        <f t="shared" si="13"/>
        <v>Imports - Other</v>
      </c>
      <c r="D838" s="3" t="str">
        <f>IF(B838="Endogenous Variable",VLOOKUP(A838,ENDOG!$B$2:$D$400,3),IF(B838="Exogenous Variable",VLOOKUP(A838,EXOG!$B$2:$D$400,3),""))</f>
        <v>2010$m</v>
      </c>
      <c r="H838" t="str">
        <f>IF(B838="Equation",VLOOKUP(A838,EQN!$C$4:$D$310,2),IF(B838="Endogenous Variable",VLOOKUP(A838,ENDOG!$B$2:$D$400,2),IF(B838="Exogenous Variable",VLOOKUP(A838,EXOG!$B$2:$D$400,2),"")))</f>
        <v>IMPORTS - OTHER</v>
      </c>
    </row>
    <row r="839" spans="1:8" x14ac:dyDescent="0.25">
      <c r="A839" s="7" t="s">
        <v>1109</v>
      </c>
      <c r="B839" s="7" t="s">
        <v>1358</v>
      </c>
      <c r="C839" t="str">
        <f t="shared" si="13"/>
        <v>Imports - F&amp;B</v>
      </c>
      <c r="D839" s="3" t="str">
        <f>IF(B839="Endogenous Variable",VLOOKUP(A839,ENDOG!$B$2:$D$400,3),IF(B839="Exogenous Variable",VLOOKUP(A839,EXOG!$B$2:$D$400,3),""))</f>
        <v>2010$m</v>
      </c>
      <c r="H839" t="str">
        <f>IF(B839="Equation",VLOOKUP(A839,EQN!$C$4:$D$310,2),IF(B839="Endogenous Variable",VLOOKUP(A839,ENDOG!$B$2:$D$400,2),IF(B839="Exogenous Variable",VLOOKUP(A839,EXOG!$B$2:$D$400,2),"")))</f>
        <v>IMPORTS - F&amp;B</v>
      </c>
    </row>
    <row r="840" spans="1:8" x14ac:dyDescent="0.25">
      <c r="A840" s="7" t="s">
        <v>1111</v>
      </c>
      <c r="B840" s="7" t="s">
        <v>1358</v>
      </c>
      <c r="C840" t="str">
        <f t="shared" si="13"/>
        <v>Imports - Equilibrium - Mfg</v>
      </c>
      <c r="D840" s="3" t="str">
        <f>IF(B840="Endogenous Variable",VLOOKUP(A840,ENDOG!$B$2:$D$400,3),IF(B840="Exogenous Variable",VLOOKUP(A840,EXOG!$B$2:$D$400,3),""))</f>
        <v>2010$m</v>
      </c>
      <c r="H840" t="str">
        <f>IF(B840="Equation",VLOOKUP(A840,EQN!$C$4:$D$310,2),IF(B840="Endogenous Variable",VLOOKUP(A840,ENDOG!$B$2:$D$400,2),IF(B840="Exogenous Variable",VLOOKUP(A840,EXOG!$B$2:$D$400,2),"")))</f>
        <v>IMPORTS - EQUILIBRIUM - MFG</v>
      </c>
    </row>
    <row r="841" spans="1:8" x14ac:dyDescent="0.25">
      <c r="A841" s="7" t="s">
        <v>1113</v>
      </c>
      <c r="B841" s="7" t="s">
        <v>1358</v>
      </c>
      <c r="C841" t="str">
        <f t="shared" si="13"/>
        <v>Imports - Equilibrium - Other</v>
      </c>
      <c r="D841" s="3" t="str">
        <f>IF(B841="Endogenous Variable",VLOOKUP(A841,ENDOG!$B$2:$D$400,3),IF(B841="Exogenous Variable",VLOOKUP(A841,EXOG!$B$2:$D$400,3),""))</f>
        <v>2010$m</v>
      </c>
      <c r="H841" t="str">
        <f>IF(B841="Equation",VLOOKUP(A841,EQN!$C$4:$D$310,2),IF(B841="Endogenous Variable",VLOOKUP(A841,ENDOG!$B$2:$D$400,2),IF(B841="Exogenous Variable",VLOOKUP(A841,EXOG!$B$2:$D$400,2),"")))</f>
        <v>IMPORTS - EQUILIBRIUM - OTHER</v>
      </c>
    </row>
    <row r="842" spans="1:8" x14ac:dyDescent="0.25">
      <c r="A842" s="7" t="s">
        <v>1115</v>
      </c>
      <c r="B842" s="7" t="s">
        <v>1358</v>
      </c>
      <c r="C842" t="str">
        <f t="shared" si="13"/>
        <v>Imports - Equilibrium - F&amp;B</v>
      </c>
      <c r="D842" s="3" t="str">
        <f>IF(B842="Endogenous Variable",VLOOKUP(A842,ENDOG!$B$2:$D$400,3),IF(B842="Exogenous Variable",VLOOKUP(A842,EXOG!$B$2:$D$400,3),""))</f>
        <v>2010$m</v>
      </c>
      <c r="H842" t="str">
        <f>IF(B842="Equation",VLOOKUP(A842,EQN!$C$4:$D$310,2),IF(B842="Endogenous Variable",VLOOKUP(A842,ENDOG!$B$2:$D$400,2),IF(B842="Exogenous Variable",VLOOKUP(A842,EXOG!$B$2:$D$400,2),"")))</f>
        <v>IMPORTS - EQUILIBRIUM - F&amp;B</v>
      </c>
    </row>
    <row r="843" spans="1:8" x14ac:dyDescent="0.25">
      <c r="A843" s="7" t="s">
        <v>322</v>
      </c>
      <c r="B843" s="7" t="s">
        <v>1358</v>
      </c>
      <c r="C843" t="str">
        <f t="shared" si="13"/>
        <v>Non-Residential Investment Supply  - Mfg</v>
      </c>
      <c r="D843" s="3" t="str">
        <f>IF(B843="Endogenous Variable",VLOOKUP(A843,ENDOG!$B$2:$D$400,3),IF(B843="Exogenous Variable",VLOOKUP(A843,EXOG!$B$2:$D$400,3),""))</f>
        <v>2010$m</v>
      </c>
      <c r="H843" t="str">
        <f>IF(B843="Equation",VLOOKUP(A843,EQN!$C$4:$D$310,2),IF(B843="Endogenous Variable",VLOOKUP(A843,ENDOG!$B$2:$D$400,2),IF(B843="Exogenous Variable",VLOOKUP(A843,EXOG!$B$2:$D$400,2),"")))</f>
        <v>NON-RESIDENTIAL INVESTMENT SUPPLY  - MFG</v>
      </c>
    </row>
    <row r="844" spans="1:8" x14ac:dyDescent="0.25">
      <c r="A844" s="7" t="s">
        <v>313</v>
      </c>
      <c r="B844" s="7" t="s">
        <v>1358</v>
      </c>
      <c r="C844" t="str">
        <f t="shared" si="13"/>
        <v>Non-Residential Investment Supply - Ctn</v>
      </c>
      <c r="D844" s="3" t="str">
        <f>IF(B844="Endogenous Variable",VLOOKUP(A844,ENDOG!$B$2:$D$400,3),IF(B844="Exogenous Variable",VLOOKUP(A844,EXOG!$B$2:$D$400,3),""))</f>
        <v>2010$m</v>
      </c>
      <c r="H844" t="str">
        <f>IF(B844="Equation",VLOOKUP(A844,EQN!$C$4:$D$310,2),IF(B844="Endogenous Variable",VLOOKUP(A844,ENDOG!$B$2:$D$400,2),IF(B844="Exogenous Variable",VLOOKUP(A844,EXOG!$B$2:$D$400,2),"")))</f>
        <v>NON-RESIDENTIAL INVESTMENT SUPPLY - CTN</v>
      </c>
    </row>
    <row r="845" spans="1:8" x14ac:dyDescent="0.25">
      <c r="A845" s="7" t="s">
        <v>324</v>
      </c>
      <c r="B845" s="7" t="s">
        <v>1358</v>
      </c>
      <c r="C845" t="str">
        <f t="shared" si="13"/>
        <v>Non-Residential Investment Supply - Other</v>
      </c>
      <c r="D845" s="3" t="str">
        <f>IF(B845="Endogenous Variable",VLOOKUP(A845,ENDOG!$B$2:$D$400,3),IF(B845="Exogenous Variable",VLOOKUP(A845,EXOG!$B$2:$D$400,3),""))</f>
        <v>2010$m</v>
      </c>
      <c r="H845" t="str">
        <f>IF(B845="Equation",VLOOKUP(A845,EQN!$C$4:$D$310,2),IF(B845="Endogenous Variable",VLOOKUP(A845,ENDOG!$B$2:$D$400,2),IF(B845="Exogenous Variable",VLOOKUP(A845,EXOG!$B$2:$D$400,2),"")))</f>
        <v>NON-RESIDENTIAL INVESTMENT SUPPLY - OTHER</v>
      </c>
    </row>
    <row r="846" spans="1:8" x14ac:dyDescent="0.25">
      <c r="A846" s="7" t="s">
        <v>326</v>
      </c>
      <c r="B846" s="7" t="s">
        <v>1358</v>
      </c>
      <c r="C846" t="str">
        <f t="shared" si="13"/>
        <v>Non-Residential Investment Supply - F&amp;B</v>
      </c>
      <c r="D846" s="3" t="str">
        <f>IF(B846="Endogenous Variable",VLOOKUP(A846,ENDOG!$B$2:$D$400,3),IF(B846="Exogenous Variable",VLOOKUP(A846,EXOG!$B$2:$D$400,3),""))</f>
        <v>2010$m</v>
      </c>
      <c r="H846" t="str">
        <f>IF(B846="Equation",VLOOKUP(A846,EQN!$C$4:$D$310,2),IF(B846="Endogenous Variable",VLOOKUP(A846,ENDOG!$B$2:$D$400,2),IF(B846="Exogenous Variable",VLOOKUP(A846,EXOG!$B$2:$D$400,2),"")))</f>
        <v>NON-RESIDENTIAL INVESTMENT SUPPLY - F&amp;B</v>
      </c>
    </row>
    <row r="847" spans="1:8" x14ac:dyDescent="0.25">
      <c r="A847" s="7" t="s">
        <v>1121</v>
      </c>
      <c r="B847" s="7" t="s">
        <v>1358</v>
      </c>
      <c r="C847" t="str">
        <f t="shared" si="13"/>
        <v>Capital Stock Demand - Mfg</v>
      </c>
      <c r="D847" s="3" t="str">
        <f>IF(B847="Endogenous Variable",VLOOKUP(A847,ENDOG!$B$2:$D$400,3),IF(B847="Exogenous Variable",VLOOKUP(A847,EXOG!$B$2:$D$400,3),""))</f>
        <v>2010$m</v>
      </c>
      <c r="H847" t="str">
        <f>IF(B847="Equation",VLOOKUP(A847,EQN!$C$4:$D$310,2),IF(B847="Endogenous Variable",VLOOKUP(A847,ENDOG!$B$2:$D$400,2),IF(B847="Exogenous Variable",VLOOKUP(A847,EXOG!$B$2:$D$400,2),"")))</f>
        <v>CAPITAL STOCK DEMAND - MFG</v>
      </c>
    </row>
    <row r="848" spans="1:8" x14ac:dyDescent="0.25">
      <c r="A848" s="7" t="s">
        <v>1123</v>
      </c>
      <c r="B848" s="7" t="s">
        <v>1358</v>
      </c>
      <c r="C848" t="str">
        <f t="shared" si="13"/>
        <v>Capital Stock Demand - Ctn</v>
      </c>
      <c r="D848" s="3" t="str">
        <f>IF(B848="Endogenous Variable",VLOOKUP(A848,ENDOG!$B$2:$D$400,3),IF(B848="Exogenous Variable",VLOOKUP(A848,EXOG!$B$2:$D$400,3),""))</f>
        <v>2010$m</v>
      </c>
      <c r="H848" t="str">
        <f>IF(B848="Equation",VLOOKUP(A848,EQN!$C$4:$D$310,2),IF(B848="Endogenous Variable",VLOOKUP(A848,ENDOG!$B$2:$D$400,2),IF(B848="Exogenous Variable",VLOOKUP(A848,EXOG!$B$2:$D$400,2),"")))</f>
        <v>CAPITAL STOCK DEMAND - CTN</v>
      </c>
    </row>
    <row r="849" spans="1:8" x14ac:dyDescent="0.25">
      <c r="A849" s="7" t="s">
        <v>1125</v>
      </c>
      <c r="B849" s="7" t="s">
        <v>1358</v>
      </c>
      <c r="C849" t="str">
        <f t="shared" si="13"/>
        <v>Capital Stock Demand - Other</v>
      </c>
      <c r="D849" s="3" t="str">
        <f>IF(B849="Endogenous Variable",VLOOKUP(A849,ENDOG!$B$2:$D$400,3),IF(B849="Exogenous Variable",VLOOKUP(A849,EXOG!$B$2:$D$400,3),""))</f>
        <v>2010$m</v>
      </c>
      <c r="H849" t="str">
        <f>IF(B849="Equation",VLOOKUP(A849,EQN!$C$4:$D$310,2),IF(B849="Endogenous Variable",VLOOKUP(A849,ENDOG!$B$2:$D$400,2),IF(B849="Exogenous Variable",VLOOKUP(A849,EXOG!$B$2:$D$400,2),"")))</f>
        <v>CAPITAL STOCK DEMAND - OTHER</v>
      </c>
    </row>
    <row r="850" spans="1:8" x14ac:dyDescent="0.25">
      <c r="A850" s="7" t="s">
        <v>1127</v>
      </c>
      <c r="B850" s="7" t="s">
        <v>1358</v>
      </c>
      <c r="C850" t="str">
        <f t="shared" si="13"/>
        <v>Capital Stock Demand - F&amp;B</v>
      </c>
      <c r="D850" s="3" t="str">
        <f>IF(B850="Endogenous Variable",VLOOKUP(A850,ENDOG!$B$2:$D$400,3),IF(B850="Exogenous Variable",VLOOKUP(A850,EXOG!$B$2:$D$400,3),""))</f>
        <v>2010$m</v>
      </c>
      <c r="H850" t="str">
        <f>IF(B850="Equation",VLOOKUP(A850,EQN!$C$4:$D$310,2),IF(B850="Endogenous Variable",VLOOKUP(A850,ENDOG!$B$2:$D$400,2),IF(B850="Exogenous Variable",VLOOKUP(A850,EXOG!$B$2:$D$400,2),"")))</f>
        <v>CAPITAL STOCK DEMAND - F&amp;B</v>
      </c>
    </row>
    <row r="851" spans="1:8" x14ac:dyDescent="0.25">
      <c r="A851" s="3" t="s">
        <v>323</v>
      </c>
      <c r="B851" s="7" t="s">
        <v>633</v>
      </c>
      <c r="C851" t="str">
        <f t="shared" si="13"/>
        <v>Commodity Tax Rate</v>
      </c>
      <c r="D851" s="3" t="s">
        <v>693</v>
      </c>
      <c r="H851" t="s">
        <v>2069</v>
      </c>
    </row>
    <row r="852" spans="1:8" x14ac:dyDescent="0.25">
      <c r="A852" s="3" t="s">
        <v>329</v>
      </c>
      <c r="B852" s="7" t="s">
        <v>633</v>
      </c>
      <c r="C852" t="str">
        <f t="shared" si="13"/>
        <v>Commodity Tax Rate</v>
      </c>
      <c r="D852" s="3" t="s">
        <v>693</v>
      </c>
      <c r="H852" t="s">
        <v>2069</v>
      </c>
    </row>
    <row r="853" spans="1:8" x14ac:dyDescent="0.25">
      <c r="A853" s="3" t="s">
        <v>338</v>
      </c>
      <c r="B853" s="7" t="s">
        <v>633</v>
      </c>
      <c r="C853" t="str">
        <f t="shared" si="13"/>
        <v>Commodity Tax Rate</v>
      </c>
      <c r="D853" s="3" t="s">
        <v>693</v>
      </c>
      <c r="H853" t="s">
        <v>2069</v>
      </c>
    </row>
    <row r="854" spans="1:8" x14ac:dyDescent="0.25">
      <c r="A854" s="3" t="s">
        <v>341</v>
      </c>
      <c r="B854" s="7" t="s">
        <v>633</v>
      </c>
      <c r="C854" t="str">
        <f t="shared" si="13"/>
        <v>Commodity Tax Rate</v>
      </c>
      <c r="D854" s="3" t="s">
        <v>693</v>
      </c>
      <c r="H854" t="s">
        <v>2069</v>
      </c>
    </row>
    <row r="855" spans="1:8" x14ac:dyDescent="0.25">
      <c r="A855" s="3" t="s">
        <v>346</v>
      </c>
      <c r="B855" s="7" t="s">
        <v>633</v>
      </c>
      <c r="C855" t="str">
        <f t="shared" si="13"/>
        <v>Commodity Tax Rate</v>
      </c>
      <c r="D855" s="3" t="s">
        <v>693</v>
      </c>
      <c r="H855" t="s">
        <v>2069</v>
      </c>
    </row>
    <row r="856" spans="1:8" x14ac:dyDescent="0.25">
      <c r="A856" s="3" t="s">
        <v>314</v>
      </c>
      <c r="B856" s="7" t="s">
        <v>633</v>
      </c>
      <c r="C856" t="str">
        <f t="shared" si="13"/>
        <v>Commodity Tax Rate</v>
      </c>
      <c r="D856" s="3" t="s">
        <v>693</v>
      </c>
      <c r="H856" t="s">
        <v>2069</v>
      </c>
    </row>
    <row r="857" spans="1:8" x14ac:dyDescent="0.25">
      <c r="A857" s="3" t="s">
        <v>330</v>
      </c>
      <c r="B857" s="7" t="s">
        <v>633</v>
      </c>
      <c r="C857" t="str">
        <f t="shared" si="13"/>
        <v>Commodity Tax Rate</v>
      </c>
      <c r="D857" s="3" t="s">
        <v>693</v>
      </c>
      <c r="H857" t="s">
        <v>2069</v>
      </c>
    </row>
    <row r="858" spans="1:8" x14ac:dyDescent="0.25">
      <c r="A858" s="3" t="s">
        <v>335</v>
      </c>
      <c r="B858" s="7" t="s">
        <v>633</v>
      </c>
      <c r="C858" t="str">
        <f t="shared" si="13"/>
        <v>Commodity Tax Rate</v>
      </c>
      <c r="D858" s="3" t="s">
        <v>693</v>
      </c>
      <c r="H858" t="s">
        <v>2069</v>
      </c>
    </row>
    <row r="859" spans="1:8" x14ac:dyDescent="0.25">
      <c r="A859" s="3" t="s">
        <v>339</v>
      </c>
      <c r="B859" s="7" t="s">
        <v>633</v>
      </c>
      <c r="C859" t="str">
        <f t="shared" si="13"/>
        <v>Commodity Tax Rate</v>
      </c>
      <c r="D859" s="3" t="s">
        <v>693</v>
      </c>
      <c r="H859" t="s">
        <v>2069</v>
      </c>
    </row>
    <row r="860" spans="1:8" x14ac:dyDescent="0.25">
      <c r="A860" s="3" t="s">
        <v>344</v>
      </c>
      <c r="B860" s="7" t="s">
        <v>633</v>
      </c>
      <c r="C860" t="str">
        <f t="shared" si="13"/>
        <v>Commodity Tax Rate</v>
      </c>
      <c r="D860" s="3" t="s">
        <v>693</v>
      </c>
      <c r="H860" t="s">
        <v>2069</v>
      </c>
    </row>
    <row r="861" spans="1:8" x14ac:dyDescent="0.25">
      <c r="A861" s="3" t="s">
        <v>325</v>
      </c>
      <c r="B861" s="7" t="s">
        <v>633</v>
      </c>
      <c r="C861" t="str">
        <f t="shared" si="13"/>
        <v>Commodity Tax Rate</v>
      </c>
      <c r="D861" s="3" t="s">
        <v>693</v>
      </c>
      <c r="H861" t="s">
        <v>2069</v>
      </c>
    </row>
    <row r="862" spans="1:8" x14ac:dyDescent="0.25">
      <c r="A862" s="3" t="s">
        <v>331</v>
      </c>
      <c r="B862" s="7" t="s">
        <v>633</v>
      </c>
      <c r="C862" t="str">
        <f t="shared" si="13"/>
        <v>Commodity Tax Rate</v>
      </c>
      <c r="D862" s="3" t="s">
        <v>693</v>
      </c>
      <c r="H862" t="s">
        <v>2069</v>
      </c>
    </row>
    <row r="863" spans="1:8" x14ac:dyDescent="0.25">
      <c r="A863" s="3" t="s">
        <v>337</v>
      </c>
      <c r="B863" s="7" t="s">
        <v>633</v>
      </c>
      <c r="C863" t="str">
        <f t="shared" si="13"/>
        <v>Commodity Tax Rate</v>
      </c>
      <c r="D863" s="3" t="s">
        <v>693</v>
      </c>
      <c r="H863" t="s">
        <v>2069</v>
      </c>
    </row>
    <row r="864" spans="1:8" x14ac:dyDescent="0.25">
      <c r="A864" s="3" t="s">
        <v>342</v>
      </c>
      <c r="B864" s="7" t="s">
        <v>633</v>
      </c>
      <c r="C864" t="str">
        <f t="shared" si="13"/>
        <v>Commodity Tax Rate</v>
      </c>
      <c r="D864" s="3" t="s">
        <v>693</v>
      </c>
      <c r="H864" t="s">
        <v>2069</v>
      </c>
    </row>
    <row r="865" spans="1:8" x14ac:dyDescent="0.25">
      <c r="A865" s="3" t="s">
        <v>347</v>
      </c>
      <c r="B865" s="7" t="s">
        <v>633</v>
      </c>
      <c r="C865" t="str">
        <f t="shared" si="13"/>
        <v>Commodity Tax Rate</v>
      </c>
      <c r="D865" s="3" t="s">
        <v>693</v>
      </c>
      <c r="H865" t="s">
        <v>2069</v>
      </c>
    </row>
    <row r="866" spans="1:8" x14ac:dyDescent="0.25">
      <c r="A866" s="3" t="s">
        <v>327</v>
      </c>
      <c r="B866" s="7" t="s">
        <v>633</v>
      </c>
      <c r="C866" t="str">
        <f t="shared" si="13"/>
        <v>Commodity Tax Rate</v>
      </c>
      <c r="D866" s="3" t="s">
        <v>693</v>
      </c>
      <c r="H866" t="s">
        <v>2069</v>
      </c>
    </row>
    <row r="867" spans="1:8" x14ac:dyDescent="0.25">
      <c r="A867" s="3" t="s">
        <v>332</v>
      </c>
      <c r="B867" s="7" t="s">
        <v>633</v>
      </c>
      <c r="C867" t="str">
        <f t="shared" si="13"/>
        <v>Commodity Tax Rate</v>
      </c>
      <c r="D867" s="3" t="s">
        <v>693</v>
      </c>
      <c r="H867" t="s">
        <v>2069</v>
      </c>
    </row>
    <row r="868" spans="1:8" x14ac:dyDescent="0.25">
      <c r="A868" s="3" t="s">
        <v>336</v>
      </c>
      <c r="B868" s="7" t="s">
        <v>633</v>
      </c>
      <c r="C868" t="str">
        <f t="shared" si="13"/>
        <v>Commodity Tax Rate</v>
      </c>
      <c r="D868" s="3" t="s">
        <v>693</v>
      </c>
      <c r="H868" t="s">
        <v>2069</v>
      </c>
    </row>
    <row r="869" spans="1:8" x14ac:dyDescent="0.25">
      <c r="A869" s="3" t="s">
        <v>343</v>
      </c>
      <c r="B869" s="7" t="s">
        <v>633</v>
      </c>
      <c r="C869" t="str">
        <f t="shared" si="13"/>
        <v>Commodity Tax Rate</v>
      </c>
      <c r="D869" s="3" t="s">
        <v>693</v>
      </c>
      <c r="H869" t="s">
        <v>2069</v>
      </c>
    </row>
    <row r="870" spans="1:8" x14ac:dyDescent="0.25">
      <c r="A870" s="3" t="s">
        <v>348</v>
      </c>
      <c r="B870" s="7" t="s">
        <v>633</v>
      </c>
      <c r="C870" t="str">
        <f t="shared" si="13"/>
        <v>Commodity Tax Rate</v>
      </c>
      <c r="D870" s="3" t="s">
        <v>693</v>
      </c>
      <c r="H870" t="s">
        <v>2069</v>
      </c>
    </row>
    <row r="871" spans="1:8" x14ac:dyDescent="0.25">
      <c r="A871" s="3" t="s">
        <v>319</v>
      </c>
      <c r="B871" s="7" t="s">
        <v>633</v>
      </c>
      <c r="C871" t="str">
        <f t="shared" si="13"/>
        <v>Commodity Tax Rate</v>
      </c>
      <c r="D871" s="3" t="s">
        <v>693</v>
      </c>
      <c r="H871" t="s">
        <v>2069</v>
      </c>
    </row>
    <row r="872" spans="1:8" x14ac:dyDescent="0.25">
      <c r="A872" s="3" t="s">
        <v>333</v>
      </c>
      <c r="B872" s="7" t="s">
        <v>633</v>
      </c>
      <c r="C872" t="str">
        <f t="shared" si="13"/>
        <v>Commodity Tax Rate</v>
      </c>
      <c r="D872" s="3" t="s">
        <v>693</v>
      </c>
      <c r="H872" t="s">
        <v>2069</v>
      </c>
    </row>
    <row r="873" spans="1:8" x14ac:dyDescent="0.25">
      <c r="A873" s="3" t="s">
        <v>334</v>
      </c>
      <c r="B873" s="7" t="s">
        <v>633</v>
      </c>
      <c r="C873" t="str">
        <f t="shared" si="13"/>
        <v>Commodity Tax Rate</v>
      </c>
      <c r="D873" s="3" t="s">
        <v>693</v>
      </c>
      <c r="H873" t="s">
        <v>2069</v>
      </c>
    </row>
    <row r="874" spans="1:8" x14ac:dyDescent="0.25">
      <c r="A874" s="3" t="s">
        <v>340</v>
      </c>
      <c r="B874" s="7" t="s">
        <v>633</v>
      </c>
      <c r="C874" t="str">
        <f t="shared" si="13"/>
        <v>Commodity Tax Rate</v>
      </c>
      <c r="D874" s="3" t="s">
        <v>693</v>
      </c>
      <c r="H874" t="s">
        <v>2069</v>
      </c>
    </row>
    <row r="875" spans="1:8" x14ac:dyDescent="0.25">
      <c r="A875" s="3" t="s">
        <v>345</v>
      </c>
      <c r="B875" s="7" t="s">
        <v>633</v>
      </c>
      <c r="C875" t="str">
        <f t="shared" si="13"/>
        <v>Commodity Tax Rate</v>
      </c>
      <c r="D875" s="3" t="s">
        <v>693</v>
      </c>
      <c r="H875" t="s">
        <v>2069</v>
      </c>
    </row>
    <row r="876" spans="1:8" x14ac:dyDescent="0.25">
      <c r="A876" s="7" t="s">
        <v>195</v>
      </c>
      <c r="B876" s="7" t="s">
        <v>633</v>
      </c>
      <c r="C876" t="str">
        <f t="shared" si="13"/>
        <v xml:space="preserve">Sectoral Share Of Intermediate Demand </v>
      </c>
      <c r="H876" t="s">
        <v>2068</v>
      </c>
    </row>
    <row r="877" spans="1:8" x14ac:dyDescent="0.25">
      <c r="A877" s="7" t="s">
        <v>197</v>
      </c>
      <c r="B877" s="7" t="s">
        <v>633</v>
      </c>
      <c r="C877" t="str">
        <f t="shared" si="13"/>
        <v xml:space="preserve">Sectoral Share Of Intermediate Demand </v>
      </c>
      <c r="H877" t="s">
        <v>2068</v>
      </c>
    </row>
    <row r="878" spans="1:8" x14ac:dyDescent="0.25">
      <c r="A878" s="7" t="s">
        <v>199</v>
      </c>
      <c r="B878" s="7" t="s">
        <v>633</v>
      </c>
      <c r="C878" t="str">
        <f t="shared" si="13"/>
        <v xml:space="preserve">Sectoral Share Of Intermediate Demand </v>
      </c>
      <c r="H878" t="s">
        <v>2068</v>
      </c>
    </row>
    <row r="879" spans="1:8" x14ac:dyDescent="0.25">
      <c r="A879" s="7" t="s">
        <v>201</v>
      </c>
      <c r="B879" s="7" t="s">
        <v>633</v>
      </c>
      <c r="C879" t="str">
        <f t="shared" si="13"/>
        <v xml:space="preserve">Sectoral Share Of Intermediate Demand </v>
      </c>
      <c r="H879" t="s">
        <v>2068</v>
      </c>
    </row>
    <row r="880" spans="1:8" x14ac:dyDescent="0.25">
      <c r="A880" s="7" t="s">
        <v>203</v>
      </c>
      <c r="B880" s="7" t="s">
        <v>633</v>
      </c>
      <c r="C880" t="str">
        <f t="shared" si="13"/>
        <v xml:space="preserve">Sectoral Share Of Intermediate Demand </v>
      </c>
      <c r="H880" t="s">
        <v>2068</v>
      </c>
    </row>
    <row r="881" spans="1:8" x14ac:dyDescent="0.25">
      <c r="A881" s="7" t="s">
        <v>206</v>
      </c>
      <c r="B881" s="7" t="s">
        <v>633</v>
      </c>
      <c r="C881" t="str">
        <f t="shared" si="13"/>
        <v xml:space="preserve">Sectoral Share Of Intermediate Demand </v>
      </c>
      <c r="H881" t="s">
        <v>2068</v>
      </c>
    </row>
    <row r="882" spans="1:8" x14ac:dyDescent="0.25">
      <c r="A882" s="7" t="s">
        <v>207</v>
      </c>
      <c r="B882" s="7" t="s">
        <v>633</v>
      </c>
      <c r="C882" t="str">
        <f t="shared" si="13"/>
        <v xml:space="preserve">Sectoral Share Of Intermediate Demand </v>
      </c>
      <c r="H882" t="s">
        <v>2068</v>
      </c>
    </row>
    <row r="883" spans="1:8" x14ac:dyDescent="0.25">
      <c r="A883" s="7" t="s">
        <v>208</v>
      </c>
      <c r="B883" s="7" t="s">
        <v>633</v>
      </c>
      <c r="C883" t="str">
        <f t="shared" si="13"/>
        <v xml:space="preserve">Sectoral Share Of Intermediate Demand </v>
      </c>
      <c r="H883" t="s">
        <v>2068</v>
      </c>
    </row>
    <row r="884" spans="1:8" x14ac:dyDescent="0.25">
      <c r="A884" s="7" t="s">
        <v>209</v>
      </c>
      <c r="B884" s="7" t="s">
        <v>633</v>
      </c>
      <c r="C884" t="str">
        <f t="shared" si="13"/>
        <v xml:space="preserve">Sectoral Share Of Intermediate Demand </v>
      </c>
      <c r="H884" t="s">
        <v>2068</v>
      </c>
    </row>
    <row r="885" spans="1:8" x14ac:dyDescent="0.25">
      <c r="A885" s="7" t="s">
        <v>210</v>
      </c>
      <c r="B885" s="7" t="s">
        <v>633</v>
      </c>
      <c r="C885" t="str">
        <f t="shared" si="13"/>
        <v xml:space="preserve">Sectoral Share Of Intermediate Demand </v>
      </c>
      <c r="H885" t="s">
        <v>2068</v>
      </c>
    </row>
    <row r="886" spans="1:8" x14ac:dyDescent="0.25">
      <c r="A886" s="7" t="s">
        <v>211</v>
      </c>
      <c r="B886" s="7" t="s">
        <v>633</v>
      </c>
      <c r="C886" t="str">
        <f t="shared" si="13"/>
        <v xml:space="preserve">Sectoral Share Of Intermediate Demand </v>
      </c>
      <c r="H886" t="s">
        <v>2068</v>
      </c>
    </row>
    <row r="887" spans="1:8" x14ac:dyDescent="0.25">
      <c r="A887" s="7" t="s">
        <v>212</v>
      </c>
      <c r="B887" s="7" t="s">
        <v>633</v>
      </c>
      <c r="C887" t="str">
        <f t="shared" si="13"/>
        <v xml:space="preserve">Sectoral Share Of Intermediate Demand </v>
      </c>
      <c r="H887" t="s">
        <v>2068</v>
      </c>
    </row>
    <row r="888" spans="1:8" x14ac:dyDescent="0.25">
      <c r="A888" s="7" t="s">
        <v>213</v>
      </c>
      <c r="B888" s="7" t="s">
        <v>633</v>
      </c>
      <c r="C888" t="str">
        <f t="shared" si="13"/>
        <v xml:space="preserve">Sectoral Share Of Intermediate Demand </v>
      </c>
      <c r="H888" t="s">
        <v>2068</v>
      </c>
    </row>
    <row r="889" spans="1:8" x14ac:dyDescent="0.25">
      <c r="A889" s="3" t="s">
        <v>214</v>
      </c>
      <c r="B889" s="7" t="s">
        <v>633</v>
      </c>
      <c r="C889" t="str">
        <f t="shared" si="13"/>
        <v xml:space="preserve">Sectoral Share Of Intermediate Demand </v>
      </c>
      <c r="D889" s="3" t="s">
        <v>693</v>
      </c>
      <c r="H889" t="s">
        <v>2068</v>
      </c>
    </row>
    <row r="890" spans="1:8" x14ac:dyDescent="0.25">
      <c r="A890" s="3" t="s">
        <v>215</v>
      </c>
      <c r="B890" s="7" t="s">
        <v>633</v>
      </c>
      <c r="C890" t="str">
        <f t="shared" si="13"/>
        <v xml:space="preserve">Sectoral Share Of Intermediate Demand </v>
      </c>
      <c r="D890" s="3" t="s">
        <v>693</v>
      </c>
      <c r="H890" t="s">
        <v>2068</v>
      </c>
    </row>
    <row r="891" spans="1:8" x14ac:dyDescent="0.25">
      <c r="A891" s="3" t="s">
        <v>216</v>
      </c>
      <c r="B891" s="7" t="s">
        <v>633</v>
      </c>
      <c r="C891" t="str">
        <f t="shared" si="13"/>
        <v xml:space="preserve">Sectoral Share Of Intermediate Demand </v>
      </c>
      <c r="D891" s="3" t="s">
        <v>693</v>
      </c>
      <c r="H891" t="s">
        <v>2068</v>
      </c>
    </row>
    <row r="892" spans="1:8" x14ac:dyDescent="0.25">
      <c r="A892" s="3" t="s">
        <v>217</v>
      </c>
      <c r="B892" s="7" t="s">
        <v>633</v>
      </c>
      <c r="C892" t="str">
        <f t="shared" si="13"/>
        <v xml:space="preserve">Sectoral Share Of Intermediate Demand </v>
      </c>
      <c r="D892" s="3" t="s">
        <v>693</v>
      </c>
      <c r="H892" t="s">
        <v>2068</v>
      </c>
    </row>
    <row r="893" spans="1:8" x14ac:dyDescent="0.25">
      <c r="A893" s="3" t="s">
        <v>218</v>
      </c>
      <c r="B893" s="7" t="s">
        <v>633</v>
      </c>
      <c r="C893" t="str">
        <f t="shared" si="13"/>
        <v xml:space="preserve">Sectoral Share Of Intermediate Demand </v>
      </c>
      <c r="D893" s="3" t="s">
        <v>693</v>
      </c>
      <c r="H893" t="s">
        <v>2068</v>
      </c>
    </row>
    <row r="894" spans="1:8" x14ac:dyDescent="0.25">
      <c r="A894" s="3" t="s">
        <v>219</v>
      </c>
      <c r="B894" s="7" t="s">
        <v>633</v>
      </c>
      <c r="C894" t="str">
        <f t="shared" si="13"/>
        <v xml:space="preserve">Sectoral Share Of Intermediate Demand </v>
      </c>
      <c r="D894" s="3" t="s">
        <v>693</v>
      </c>
      <c r="H894" t="s">
        <v>2068</v>
      </c>
    </row>
    <row r="895" spans="1:8" x14ac:dyDescent="0.25">
      <c r="A895" s="3" t="s">
        <v>220</v>
      </c>
      <c r="B895" s="7" t="s">
        <v>633</v>
      </c>
      <c r="C895" t="str">
        <f t="shared" si="13"/>
        <v xml:space="preserve">Sectoral Share Of Intermediate Demand </v>
      </c>
      <c r="D895" s="3" t="s">
        <v>693</v>
      </c>
      <c r="H895" t="s">
        <v>2068</v>
      </c>
    </row>
    <row r="896" spans="1:8" x14ac:dyDescent="0.25">
      <c r="A896" s="3" t="s">
        <v>221</v>
      </c>
      <c r="B896" s="7" t="s">
        <v>633</v>
      </c>
      <c r="C896" t="str">
        <f t="shared" si="13"/>
        <v xml:space="preserve">Sectoral Share Of Intermediate Demand </v>
      </c>
      <c r="D896" s="3" t="s">
        <v>693</v>
      </c>
      <c r="H896" t="s">
        <v>2068</v>
      </c>
    </row>
    <row r="897" spans="1:8" x14ac:dyDescent="0.25">
      <c r="A897" s="3" t="s">
        <v>222</v>
      </c>
      <c r="B897" s="7" t="s">
        <v>633</v>
      </c>
      <c r="C897" t="str">
        <f t="shared" si="13"/>
        <v xml:space="preserve">Sectoral Share Of Intermediate Demand </v>
      </c>
      <c r="D897" s="3" t="s">
        <v>693</v>
      </c>
      <c r="H897" t="s">
        <v>2068</v>
      </c>
    </row>
    <row r="898" spans="1:8" x14ac:dyDescent="0.25">
      <c r="A898" s="3" t="s">
        <v>223</v>
      </c>
      <c r="B898" s="7" t="s">
        <v>633</v>
      </c>
      <c r="C898" t="str">
        <f t="shared" si="13"/>
        <v xml:space="preserve">Sectoral Share Of Intermediate Demand </v>
      </c>
      <c r="D898" s="3" t="s">
        <v>693</v>
      </c>
      <c r="H898" t="s">
        <v>2068</v>
      </c>
    </row>
    <row r="899" spans="1:8" x14ac:dyDescent="0.25">
      <c r="A899" s="3" t="s">
        <v>224</v>
      </c>
      <c r="B899" s="7" t="s">
        <v>633</v>
      </c>
      <c r="C899" t="str">
        <f t="shared" ref="C899:C962" si="14">PROPER(H899)</f>
        <v xml:space="preserve">Sectoral Share Of Intermediate Demand </v>
      </c>
      <c r="D899" s="3" t="s">
        <v>693</v>
      </c>
      <c r="H899" t="s">
        <v>2068</v>
      </c>
    </row>
    <row r="900" spans="1:8" x14ac:dyDescent="0.25">
      <c r="A900" s="3" t="s">
        <v>225</v>
      </c>
      <c r="B900" s="7" t="s">
        <v>633</v>
      </c>
      <c r="C900" t="str">
        <f t="shared" si="14"/>
        <v xml:space="preserve">Sectoral Share Of Intermediate Demand </v>
      </c>
      <c r="D900" s="3" t="s">
        <v>693</v>
      </c>
      <c r="H900" t="s">
        <v>2068</v>
      </c>
    </row>
    <row r="901" spans="1:8" x14ac:dyDescent="0.25">
      <c r="A901" s="7" t="s">
        <v>1129</v>
      </c>
      <c r="B901" s="7" t="s">
        <v>1358</v>
      </c>
      <c r="C901" t="str">
        <f t="shared" si="14"/>
        <v>Intermediate Supply - Mfg</v>
      </c>
      <c r="D901" s="3" t="str">
        <f>IF(B901="Endogenous Variable",VLOOKUP(A901,ENDOG!$B$2:$D$400,3),IF(B901="Exogenous Variable",VLOOKUP(A901,EXOG!$B$2:$D$400,3),""))</f>
        <v>2010$m</v>
      </c>
      <c r="H901" t="str">
        <f>IF(B901="Equation",VLOOKUP(A901,EQN!$C$4:$D$310,2),IF(B901="Endogenous Variable",VLOOKUP(A901,ENDOG!$B$2:$D$400,2),IF(B901="Exogenous Variable",VLOOKUP(A901,EXOG!$B$2:$D$400,2),"")))</f>
        <v>INTERMEDIATE SUPPLY - MFG</v>
      </c>
    </row>
    <row r="902" spans="1:8" x14ac:dyDescent="0.25">
      <c r="A902" s="7" t="s">
        <v>1131</v>
      </c>
      <c r="B902" s="7" t="s">
        <v>1358</v>
      </c>
      <c r="C902" t="str">
        <f t="shared" si="14"/>
        <v>Intermediate Supply - Ctn</v>
      </c>
      <c r="D902" s="3" t="str">
        <f>IF(B902="Endogenous Variable",VLOOKUP(A902,ENDOG!$B$2:$D$400,3),IF(B902="Exogenous Variable",VLOOKUP(A902,EXOG!$B$2:$D$400,3),""))</f>
        <v>2010$m</v>
      </c>
      <c r="H902" t="str">
        <f>IF(B902="Equation",VLOOKUP(A902,EQN!$C$4:$D$310,2),IF(B902="Endogenous Variable",VLOOKUP(A902,ENDOG!$B$2:$D$400,2),IF(B902="Exogenous Variable",VLOOKUP(A902,EXOG!$B$2:$D$400,2),"")))</f>
        <v>INTERMEDIATE SUPPLY - CTN</v>
      </c>
    </row>
    <row r="903" spans="1:8" x14ac:dyDescent="0.25">
      <c r="A903" s="7" t="s">
        <v>1133</v>
      </c>
      <c r="B903" s="7" t="s">
        <v>1358</v>
      </c>
      <c r="C903" t="str">
        <f t="shared" si="14"/>
        <v>Intermediate Supply - Other</v>
      </c>
      <c r="D903" s="3" t="str">
        <f>IF(B903="Endogenous Variable",VLOOKUP(A903,ENDOG!$B$2:$D$400,3),IF(B903="Exogenous Variable",VLOOKUP(A903,EXOG!$B$2:$D$400,3),""))</f>
        <v>2010$m</v>
      </c>
      <c r="H903" t="str">
        <f>IF(B903="Equation",VLOOKUP(A903,EQN!$C$4:$D$310,2),IF(B903="Endogenous Variable",VLOOKUP(A903,ENDOG!$B$2:$D$400,2),IF(B903="Exogenous Variable",VLOOKUP(A903,EXOG!$B$2:$D$400,2),"")))</f>
        <v>INTERMEDIATE SUPPLY - OTHER</v>
      </c>
    </row>
    <row r="904" spans="1:8" x14ac:dyDescent="0.25">
      <c r="A904" s="7" t="s">
        <v>1135</v>
      </c>
      <c r="B904" s="7" t="s">
        <v>1358</v>
      </c>
      <c r="C904" t="str">
        <f t="shared" si="14"/>
        <v>Intermediate Supply - F&amp;B</v>
      </c>
      <c r="D904" s="3" t="str">
        <f>IF(B904="Endogenous Variable",VLOOKUP(A904,ENDOG!$B$2:$D$400,3),IF(B904="Exogenous Variable",VLOOKUP(A904,EXOG!$B$2:$D$400,3),""))</f>
        <v>2010$m</v>
      </c>
      <c r="H904" t="str">
        <f>IF(B904="Equation",VLOOKUP(A904,EQN!$C$4:$D$310,2),IF(B904="Endogenous Variable",VLOOKUP(A904,ENDOG!$B$2:$D$400,2),IF(B904="Exogenous Variable",VLOOKUP(A904,EXOG!$B$2:$D$400,2),"")))</f>
        <v>INTERMEDIATE SUPPLY - F&amp;B</v>
      </c>
    </row>
    <row r="905" spans="1:8" x14ac:dyDescent="0.25">
      <c r="A905" s="7" t="s">
        <v>1145</v>
      </c>
      <c r="B905" s="7" t="s">
        <v>1358</v>
      </c>
      <c r="C905" t="str">
        <f t="shared" si="14"/>
        <v>Employment – Local - Mfg</v>
      </c>
      <c r="D905" s="3" t="str">
        <f>IF(B905="Endogenous Variable",VLOOKUP(A905,ENDOG!$B$2:$D$400,3),IF(B905="Exogenous Variable",VLOOKUP(A905,EXOG!$B$2:$D$400,3),""))</f>
        <v>000 pers.</v>
      </c>
      <c r="H905" t="str">
        <f>IF(B905="Equation",VLOOKUP(A905,EQN!$C$4:$D$310,2),IF(B905="Endogenous Variable",VLOOKUP(A905,ENDOG!$B$2:$D$400,2),IF(B905="Exogenous Variable",VLOOKUP(A905,EXOG!$B$2:$D$400,2),"")))</f>
        <v>EMPLOYMENT – LOCAL - MFG</v>
      </c>
    </row>
    <row r="906" spans="1:8" x14ac:dyDescent="0.25">
      <c r="A906" s="7" t="s">
        <v>1147</v>
      </c>
      <c r="B906" s="7" t="s">
        <v>1358</v>
      </c>
      <c r="C906" t="str">
        <f t="shared" si="14"/>
        <v>Employment – Local - Ctn</v>
      </c>
      <c r="D906" s="3" t="str">
        <f>IF(B906="Endogenous Variable",VLOOKUP(A906,ENDOG!$B$2:$D$400,3),IF(B906="Exogenous Variable",VLOOKUP(A906,EXOG!$B$2:$D$400,3),""))</f>
        <v>000 pers.</v>
      </c>
      <c r="H906" t="str">
        <f>IF(B906="Equation",VLOOKUP(A906,EQN!$C$4:$D$310,2),IF(B906="Endogenous Variable",VLOOKUP(A906,ENDOG!$B$2:$D$400,2),IF(B906="Exogenous Variable",VLOOKUP(A906,EXOG!$B$2:$D$400,2),"")))</f>
        <v>EMPLOYMENT – LOCAL - CTN</v>
      </c>
    </row>
    <row r="907" spans="1:8" x14ac:dyDescent="0.25">
      <c r="A907" s="7" t="s">
        <v>1137</v>
      </c>
      <c r="B907" s="7" t="s">
        <v>1358</v>
      </c>
      <c r="C907" t="str">
        <f t="shared" si="14"/>
        <v>Employment - Foreign - Mfg</v>
      </c>
      <c r="D907" s="3" t="str">
        <f>IF(B907="Endogenous Variable",VLOOKUP(A907,ENDOG!$B$2:$D$400,3),IF(B907="Exogenous Variable",VLOOKUP(A907,EXOG!$B$2:$D$400,3),""))</f>
        <v>000 pers.</v>
      </c>
      <c r="H907" t="str">
        <f>IF(B907="Equation",VLOOKUP(A907,EQN!$C$4:$D$310,2),IF(B907="Endogenous Variable",VLOOKUP(A907,ENDOG!$B$2:$D$400,2),IF(B907="Exogenous Variable",VLOOKUP(A907,EXOG!$B$2:$D$400,2),"")))</f>
        <v>EMPLOYMENT - FOREIGN - MFG</v>
      </c>
    </row>
    <row r="908" spans="1:8" x14ac:dyDescent="0.25">
      <c r="A908" s="7" t="s">
        <v>1139</v>
      </c>
      <c r="B908" s="7" t="s">
        <v>1358</v>
      </c>
      <c r="C908" t="str">
        <f t="shared" si="14"/>
        <v>Employment - Foreign - Ctn</v>
      </c>
      <c r="D908" s="3" t="str">
        <f>IF(B908="Endogenous Variable",VLOOKUP(A908,ENDOG!$B$2:$D$400,3),IF(B908="Exogenous Variable",VLOOKUP(A908,EXOG!$B$2:$D$400,3),""))</f>
        <v>000 pers.</v>
      </c>
      <c r="H908" t="str">
        <f>IF(B908="Equation",VLOOKUP(A908,EQN!$C$4:$D$310,2),IF(B908="Endogenous Variable",VLOOKUP(A908,ENDOG!$B$2:$D$400,2),IF(B908="Exogenous Variable",VLOOKUP(A908,EXOG!$B$2:$D$400,2),"")))</f>
        <v>EMPLOYMENT - FOREIGN - CTN</v>
      </c>
    </row>
    <row r="909" spans="1:8" x14ac:dyDescent="0.25">
      <c r="A909" s="7" t="s">
        <v>1141</v>
      </c>
      <c r="B909" s="7" t="s">
        <v>1358</v>
      </c>
      <c r="C909" t="str">
        <f t="shared" si="14"/>
        <v>Employment - Foreign - Other</v>
      </c>
      <c r="D909" s="3" t="str">
        <f>IF(B909="Endogenous Variable",VLOOKUP(A909,ENDOG!$B$2:$D$400,3),IF(B909="Exogenous Variable",VLOOKUP(A909,EXOG!$B$2:$D$400,3),""))</f>
        <v>000 pers.</v>
      </c>
      <c r="H909" t="str">
        <f>IF(B909="Equation",VLOOKUP(A909,EQN!$C$4:$D$310,2),IF(B909="Endogenous Variable",VLOOKUP(A909,ENDOG!$B$2:$D$400,2),IF(B909="Exogenous Variable",VLOOKUP(A909,EXOG!$B$2:$D$400,2),"")))</f>
        <v>EMPLOYMENT - FOREIGN - OTHER</v>
      </c>
    </row>
    <row r="910" spans="1:8" x14ac:dyDescent="0.25">
      <c r="A910" s="7" t="s">
        <v>1143</v>
      </c>
      <c r="B910" s="7" t="s">
        <v>1358</v>
      </c>
      <c r="C910" t="str">
        <f t="shared" si="14"/>
        <v>Employment - Foreign - F&amp;B</v>
      </c>
      <c r="D910" s="3" t="str">
        <f>IF(B910="Endogenous Variable",VLOOKUP(A910,ENDOG!$B$2:$D$400,3),IF(B910="Exogenous Variable",VLOOKUP(A910,EXOG!$B$2:$D$400,3),""))</f>
        <v>000 pers.</v>
      </c>
      <c r="H910" t="str">
        <f>IF(B910="Equation",VLOOKUP(A910,EQN!$C$4:$D$310,2),IF(B910="Endogenous Variable",VLOOKUP(A910,ENDOG!$B$2:$D$400,2),IF(B910="Exogenous Variable",VLOOKUP(A910,EXOG!$B$2:$D$400,2),"")))</f>
        <v>EMPLOYMENT - FOREIGN - F&amp;B</v>
      </c>
    </row>
    <row r="911" spans="1:8" x14ac:dyDescent="0.25">
      <c r="A911" s="7" t="s">
        <v>1169</v>
      </c>
      <c r="B911" s="7" t="s">
        <v>1358</v>
      </c>
      <c r="C911" t="str">
        <f t="shared" si="14"/>
        <v>Employment - Foreign- Eq'M - Mfg</v>
      </c>
      <c r="D911" s="3" t="str">
        <f>IF(B911="Endogenous Variable",VLOOKUP(A911,ENDOG!$B$2:$D$400,3),IF(B911="Exogenous Variable",VLOOKUP(A911,EXOG!$B$2:$D$400,3),""))</f>
        <v>000 pers.</v>
      </c>
      <c r="H911" t="str">
        <f>IF(B911="Equation",VLOOKUP(A911,EQN!$C$4:$D$310,2),IF(B911="Endogenous Variable",VLOOKUP(A911,ENDOG!$B$2:$D$400,2),IF(B911="Exogenous Variable",VLOOKUP(A911,EXOG!$B$2:$D$400,2),"")))</f>
        <v>EMPLOYMENT - FOREIGN- EQ'M - MFG</v>
      </c>
    </row>
    <row r="912" spans="1:8" x14ac:dyDescent="0.25">
      <c r="A912" s="7" t="s">
        <v>1171</v>
      </c>
      <c r="B912" s="7" t="s">
        <v>1358</v>
      </c>
      <c r="C912" t="str">
        <f t="shared" si="14"/>
        <v>Employment - Foreign - Eq'M - Ctn</v>
      </c>
      <c r="D912" s="3" t="str">
        <f>IF(B912="Endogenous Variable",VLOOKUP(A912,ENDOG!$B$2:$D$400,3),IF(B912="Exogenous Variable",VLOOKUP(A912,EXOG!$B$2:$D$400,3),""))</f>
        <v>000 pers.</v>
      </c>
      <c r="H912" t="str">
        <f>IF(B912="Equation",VLOOKUP(A912,EQN!$C$4:$D$310,2),IF(B912="Endogenous Variable",VLOOKUP(A912,ENDOG!$B$2:$D$400,2),IF(B912="Exogenous Variable",VLOOKUP(A912,EXOG!$B$2:$D$400,2),"")))</f>
        <v>EMPLOYMENT - FOREIGN - EQ'M - CTN</v>
      </c>
    </row>
    <row r="913" spans="1:8" x14ac:dyDescent="0.25">
      <c r="A913" s="7" t="s">
        <v>1173</v>
      </c>
      <c r="B913" s="7" t="s">
        <v>1358</v>
      </c>
      <c r="C913" t="str">
        <f t="shared" si="14"/>
        <v>Employment - Foreign - Eq'M - Other</v>
      </c>
      <c r="D913" s="3" t="str">
        <f>IF(B913="Endogenous Variable",VLOOKUP(A913,ENDOG!$B$2:$D$400,3),IF(B913="Exogenous Variable",VLOOKUP(A913,EXOG!$B$2:$D$400,3),""))</f>
        <v>000 pers.</v>
      </c>
      <c r="H913" t="str">
        <f>IF(B913="Equation",VLOOKUP(A913,EQN!$C$4:$D$310,2),IF(B913="Endogenous Variable",VLOOKUP(A913,ENDOG!$B$2:$D$400,2),IF(B913="Exogenous Variable",VLOOKUP(A913,EXOG!$B$2:$D$400,2),"")))</f>
        <v>EMPLOYMENT - FOREIGN - EQ'M - OTHER</v>
      </c>
    </row>
    <row r="914" spans="1:8" x14ac:dyDescent="0.25">
      <c r="A914" s="7" t="s">
        <v>1175</v>
      </c>
      <c r="B914" s="7" t="s">
        <v>1358</v>
      </c>
      <c r="C914" t="str">
        <f t="shared" si="14"/>
        <v>Employment - Foreign - Eq'M - F&amp;B</v>
      </c>
      <c r="D914" s="3" t="str">
        <f>IF(B914="Endogenous Variable",VLOOKUP(A914,ENDOG!$B$2:$D$400,3),IF(B914="Exogenous Variable",VLOOKUP(A914,EXOG!$B$2:$D$400,3),""))</f>
        <v>000 pers.</v>
      </c>
      <c r="H914" t="str">
        <f>IF(B914="Equation",VLOOKUP(A914,EQN!$C$4:$D$310,2),IF(B914="Endogenous Variable",VLOOKUP(A914,ENDOG!$B$2:$D$400,2),IF(B914="Exogenous Variable",VLOOKUP(A914,EXOG!$B$2:$D$400,2),"")))</f>
        <v>EMPLOYMENT - FOREIGN - EQ'M - F&amp;B</v>
      </c>
    </row>
    <row r="915" spans="1:8" x14ac:dyDescent="0.25">
      <c r="A915" s="7" t="s">
        <v>1149</v>
      </c>
      <c r="B915" s="7" t="s">
        <v>1358</v>
      </c>
      <c r="C915" t="str">
        <f t="shared" si="14"/>
        <v>Employment - Local - Other</v>
      </c>
      <c r="D915" s="3" t="str">
        <f>IF(B915="Endogenous Variable",VLOOKUP(A915,ENDOG!$B$2:$D$400,3),IF(B915="Exogenous Variable",VLOOKUP(A915,EXOG!$B$2:$D$400,3),""))</f>
        <v>000 pers.</v>
      </c>
      <c r="H915" t="str">
        <f>IF(B915="Equation",VLOOKUP(A915,EQN!$C$4:$D$310,2),IF(B915="Endogenous Variable",VLOOKUP(A915,ENDOG!$B$2:$D$400,2),IF(B915="Exogenous Variable",VLOOKUP(A915,EXOG!$B$2:$D$400,2),"")))</f>
        <v>EMPLOYMENT - LOCAL - OTHER</v>
      </c>
    </row>
    <row r="916" spans="1:8" x14ac:dyDescent="0.25">
      <c r="A916" s="7" t="s">
        <v>1151</v>
      </c>
      <c r="B916" s="7" t="s">
        <v>1358</v>
      </c>
      <c r="C916" t="str">
        <f t="shared" si="14"/>
        <v>Employment - Local - F&amp;B</v>
      </c>
      <c r="D916" s="3" t="str">
        <f>IF(B916="Endogenous Variable",VLOOKUP(A916,ENDOG!$B$2:$D$400,3),IF(B916="Exogenous Variable",VLOOKUP(A916,EXOG!$B$2:$D$400,3),""))</f>
        <v>000 pers.</v>
      </c>
      <c r="H916" t="str">
        <f>IF(B916="Equation",VLOOKUP(A916,EQN!$C$4:$D$310,2),IF(B916="Endogenous Variable",VLOOKUP(A916,ENDOG!$B$2:$D$400,2),IF(B916="Exogenous Variable",VLOOKUP(A916,EXOG!$B$2:$D$400,2),"")))</f>
        <v>EMPLOYMENT - LOCAL - F&amp;B</v>
      </c>
    </row>
    <row r="917" spans="1:8" x14ac:dyDescent="0.25">
      <c r="A917" s="7" t="s">
        <v>1153</v>
      </c>
      <c r="B917" s="7" t="s">
        <v>1358</v>
      </c>
      <c r="C917" t="str">
        <f t="shared" si="14"/>
        <v>Employment - Locals - Mfg</v>
      </c>
      <c r="D917" s="3" t="str">
        <f>IF(B917="Endogenous Variable",VLOOKUP(A917,ENDOG!$B$2:$D$400,3),IF(B917="Exogenous Variable",VLOOKUP(A917,EXOG!$B$2:$D$400,3),""))</f>
        <v>000 pers.</v>
      </c>
      <c r="H917" t="str">
        <f>IF(B917="Equation",VLOOKUP(A917,EQN!$C$4:$D$310,2),IF(B917="Endogenous Variable",VLOOKUP(A917,ENDOG!$B$2:$D$400,2),IF(B917="Exogenous Variable",VLOOKUP(A917,EXOG!$B$2:$D$400,2),"")))</f>
        <v>EMPLOYMENT - LOCALS - MFG</v>
      </c>
    </row>
    <row r="918" spans="1:8" x14ac:dyDescent="0.25">
      <c r="A918" s="7" t="s">
        <v>1155</v>
      </c>
      <c r="B918" s="7" t="s">
        <v>1358</v>
      </c>
      <c r="C918" t="str">
        <f t="shared" si="14"/>
        <v>Employment - Locals - Ctn</v>
      </c>
      <c r="D918" s="3" t="str">
        <f>IF(B918="Endogenous Variable",VLOOKUP(A918,ENDOG!$B$2:$D$400,3),IF(B918="Exogenous Variable",VLOOKUP(A918,EXOG!$B$2:$D$400,3),""))</f>
        <v>000 pers.</v>
      </c>
      <c r="H918" t="str">
        <f>IF(B918="Equation",VLOOKUP(A918,EQN!$C$4:$D$310,2),IF(B918="Endogenous Variable",VLOOKUP(A918,ENDOG!$B$2:$D$400,2),IF(B918="Exogenous Variable",VLOOKUP(A918,EXOG!$B$2:$D$400,2),"")))</f>
        <v>EMPLOYMENT - LOCALS - CTN</v>
      </c>
    </row>
    <row r="919" spans="1:8" x14ac:dyDescent="0.25">
      <c r="A919" s="7" t="s">
        <v>1157</v>
      </c>
      <c r="B919" s="7" t="s">
        <v>1358</v>
      </c>
      <c r="C919" t="str">
        <f t="shared" si="14"/>
        <v>Employment - Locals - Other</v>
      </c>
      <c r="D919" s="3" t="str">
        <f>IF(B919="Endogenous Variable",VLOOKUP(A919,ENDOG!$B$2:$D$400,3),IF(B919="Exogenous Variable",VLOOKUP(A919,EXOG!$B$2:$D$400,3),""))</f>
        <v>000 pers.</v>
      </c>
      <c r="H919" t="str">
        <f>IF(B919="Equation",VLOOKUP(A919,EQN!$C$4:$D$310,2),IF(B919="Endogenous Variable",VLOOKUP(A919,ENDOG!$B$2:$D$400,2),IF(B919="Exogenous Variable",VLOOKUP(A919,EXOG!$B$2:$D$400,2),"")))</f>
        <v>EMPLOYMENT - LOCALS - OTHER</v>
      </c>
    </row>
    <row r="920" spans="1:8" x14ac:dyDescent="0.25">
      <c r="A920" s="7" t="s">
        <v>1159</v>
      </c>
      <c r="B920" s="7" t="s">
        <v>1358</v>
      </c>
      <c r="C920" t="str">
        <f t="shared" si="14"/>
        <v>Employment - Locals - F&amp;B</v>
      </c>
      <c r="D920" s="3" t="str">
        <f>IF(B920="Endogenous Variable",VLOOKUP(A920,ENDOG!$B$2:$D$400,3),IF(B920="Exogenous Variable",VLOOKUP(A920,EXOG!$B$2:$D$400,3),""))</f>
        <v>000 pers.</v>
      </c>
      <c r="H920" t="str">
        <f>IF(B920="Equation",VLOOKUP(A920,EQN!$C$4:$D$310,2),IF(B920="Endogenous Variable",VLOOKUP(A920,ENDOG!$B$2:$D$400,2),IF(B920="Exogenous Variable",VLOOKUP(A920,EXOG!$B$2:$D$400,2),"")))</f>
        <v>EMPLOYMENT - LOCALS - F&amp;B</v>
      </c>
    </row>
    <row r="921" spans="1:8" x14ac:dyDescent="0.25">
      <c r="A921" s="7" t="s">
        <v>1161</v>
      </c>
      <c r="B921" s="7" t="s">
        <v>1358</v>
      </c>
      <c r="C921" t="str">
        <f t="shared" si="14"/>
        <v>Employment - Locals- Eq'M - Mfg</v>
      </c>
      <c r="D921" s="3" t="str">
        <f>IF(B921="Endogenous Variable",VLOOKUP(A921,ENDOG!$B$2:$D$400,3),IF(B921="Exogenous Variable",VLOOKUP(A921,EXOG!$B$2:$D$400,3),""))</f>
        <v>000 pers.</v>
      </c>
      <c r="H921" t="str">
        <f>IF(B921="Equation",VLOOKUP(A921,EQN!$C$4:$D$310,2),IF(B921="Endogenous Variable",VLOOKUP(A921,ENDOG!$B$2:$D$400,2),IF(B921="Exogenous Variable",VLOOKUP(A921,EXOG!$B$2:$D$400,2),"")))</f>
        <v>EMPLOYMENT - LOCALS- EQ'M - MFG</v>
      </c>
    </row>
    <row r="922" spans="1:8" x14ac:dyDescent="0.25">
      <c r="A922" s="7" t="s">
        <v>1163</v>
      </c>
      <c r="B922" s="7" t="s">
        <v>1358</v>
      </c>
      <c r="C922" t="str">
        <f t="shared" si="14"/>
        <v>Employment - Locals- Eq'M - Ctn</v>
      </c>
      <c r="D922" s="3" t="str">
        <f>IF(B922="Endogenous Variable",VLOOKUP(A922,ENDOG!$B$2:$D$400,3),IF(B922="Exogenous Variable",VLOOKUP(A922,EXOG!$B$2:$D$400,3),""))</f>
        <v>000 pers.</v>
      </c>
      <c r="H922" t="str">
        <f>IF(B922="Equation",VLOOKUP(A922,EQN!$C$4:$D$310,2),IF(B922="Endogenous Variable",VLOOKUP(A922,ENDOG!$B$2:$D$400,2),IF(B922="Exogenous Variable",VLOOKUP(A922,EXOG!$B$2:$D$400,2),"")))</f>
        <v>EMPLOYMENT - LOCALS- EQ'M - CTN</v>
      </c>
    </row>
    <row r="923" spans="1:8" x14ac:dyDescent="0.25">
      <c r="A923" s="7" t="s">
        <v>1165</v>
      </c>
      <c r="B923" s="7" t="s">
        <v>1358</v>
      </c>
      <c r="C923" t="str">
        <f t="shared" si="14"/>
        <v>Employment - Locals- Eq'M - Other</v>
      </c>
      <c r="D923" s="3" t="str">
        <f>IF(B923="Endogenous Variable",VLOOKUP(A923,ENDOG!$B$2:$D$400,3),IF(B923="Exogenous Variable",VLOOKUP(A923,EXOG!$B$2:$D$400,3),""))</f>
        <v>000 pers.</v>
      </c>
      <c r="H923" t="str">
        <f>IF(B923="Equation",VLOOKUP(A923,EQN!$C$4:$D$310,2),IF(B923="Endogenous Variable",VLOOKUP(A923,ENDOG!$B$2:$D$400,2),IF(B923="Exogenous Variable",VLOOKUP(A923,EXOG!$B$2:$D$400,2),"")))</f>
        <v>EMPLOYMENT - LOCALS- EQ'M - OTHER</v>
      </c>
    </row>
    <row r="924" spans="1:8" x14ac:dyDescent="0.25">
      <c r="A924" s="7" t="s">
        <v>1167</v>
      </c>
      <c r="B924" s="7" t="s">
        <v>1358</v>
      </c>
      <c r="C924" t="str">
        <f t="shared" si="14"/>
        <v>Employment - Locals- Eq'M - F&amp;B</v>
      </c>
      <c r="D924" s="3" t="str">
        <f>IF(B924="Endogenous Variable",VLOOKUP(A924,ENDOG!$B$2:$D$400,3),IF(B924="Exogenous Variable",VLOOKUP(A924,EXOG!$B$2:$D$400,3),""))</f>
        <v>000 pers.</v>
      </c>
      <c r="H924" t="str">
        <f>IF(B924="Equation",VLOOKUP(A924,EQN!$C$4:$D$310,2),IF(B924="Endogenous Variable",VLOOKUP(A924,ENDOG!$B$2:$D$400,2),IF(B924="Exogenous Variable",VLOOKUP(A924,EXOG!$B$2:$D$400,2),"")))</f>
        <v>EMPLOYMENT - LOCALS- EQ'M - F&amp;B</v>
      </c>
    </row>
    <row r="925" spans="1:8" x14ac:dyDescent="0.25">
      <c r="A925" s="7" t="s">
        <v>1872</v>
      </c>
      <c r="B925" s="7" t="s">
        <v>1358</v>
      </c>
      <c r="C925" t="str">
        <f t="shared" si="14"/>
        <v>Employment - Total- Eq'M - Mfg</v>
      </c>
      <c r="H925" t="str">
        <f>IF(B925="Equation",VLOOKUP(A925,EQN!$C$4:$D$310,2),IF(B925="Endogenous Variable",VLOOKUP(A925,ENDOG!$B$2:$D$400,2),IF(B925="Exogenous Variable",VLOOKUP(A925,EXOG!$B$2:$D$400,2),"")))</f>
        <v>EMPLOYMENT - TOTAL- EQ'M - MFG</v>
      </c>
    </row>
    <row r="926" spans="1:8" x14ac:dyDescent="0.25">
      <c r="A926" s="7" t="s">
        <v>1894</v>
      </c>
      <c r="B926" s="7" t="s">
        <v>1358</v>
      </c>
      <c r="C926" t="str">
        <f t="shared" si="14"/>
        <v>Employment - Total- Eq'M - Ctn</v>
      </c>
      <c r="H926" t="str">
        <f>IF(B926="Equation",VLOOKUP(A926,EQN!$C$4:$D$310,2),IF(B926="Endogenous Variable",VLOOKUP(A926,ENDOG!$B$2:$D$400,2),IF(B926="Exogenous Variable",VLOOKUP(A926,EXOG!$B$2:$D$400,2),"")))</f>
        <v>EMPLOYMENT - TOTAL- EQ'M - CTN</v>
      </c>
    </row>
    <row r="927" spans="1:8" x14ac:dyDescent="0.25">
      <c r="A927" s="7" t="s">
        <v>1931</v>
      </c>
      <c r="B927" s="7" t="s">
        <v>1358</v>
      </c>
      <c r="C927" t="str">
        <f t="shared" si="14"/>
        <v>Employment - Total- Eq'M - Other</v>
      </c>
      <c r="H927" t="str">
        <f>IF(B927="Equation",VLOOKUP(A927,EQN!$C$4:$D$310,2),IF(B927="Endogenous Variable",VLOOKUP(A927,ENDOG!$B$2:$D$400,2),IF(B927="Exogenous Variable",VLOOKUP(A927,EXOG!$B$2:$D$400,2),"")))</f>
        <v>EMPLOYMENT - TOTAL- EQ'M - OTHER</v>
      </c>
    </row>
    <row r="928" spans="1:8" x14ac:dyDescent="0.25">
      <c r="A928" s="7" t="s">
        <v>1968</v>
      </c>
      <c r="B928" s="7" t="s">
        <v>1358</v>
      </c>
      <c r="C928" t="str">
        <f t="shared" si="14"/>
        <v>Employment - Total- Eq'M - F&amp;B</v>
      </c>
      <c r="H928" t="str">
        <f>IF(B928="Equation",VLOOKUP(A928,EQN!$C$4:$D$310,2),IF(B928="Endogenous Variable",VLOOKUP(A928,ENDOG!$B$2:$D$400,2),IF(B928="Exogenous Variable",VLOOKUP(A928,EXOG!$B$2:$D$400,2),"")))</f>
        <v>EMPLOYMENT - TOTAL- EQ'M - F&amp;B</v>
      </c>
    </row>
    <row r="929" spans="1:8" x14ac:dyDescent="0.25">
      <c r="A929" s="7" t="s">
        <v>1177</v>
      </c>
      <c r="B929" s="7" t="s">
        <v>1358</v>
      </c>
      <c r="C929" t="str">
        <f t="shared" si="14"/>
        <v>Price - Private Consumption - Mfg</v>
      </c>
      <c r="D929" s="3" t="str">
        <f>IF(B929="Endogenous Variable",VLOOKUP(A929,ENDOG!$B$2:$D$400,3),IF(B929="Exogenous Variable",VLOOKUP(A929,EXOG!$B$2:$D$400,3),""))</f>
        <v>2010=1</v>
      </c>
      <c r="H929" t="str">
        <f>IF(B929="Equation",VLOOKUP(A929,EQN!$C$4:$D$310,2),IF(B929="Endogenous Variable",VLOOKUP(A929,ENDOG!$B$2:$D$400,2),IF(B929="Exogenous Variable",VLOOKUP(A929,EXOG!$B$2:$D$400,2),"")))</f>
        <v>PRICE - PRIVATE CONSUMPTION - MFG</v>
      </c>
    </row>
    <row r="930" spans="1:8" x14ac:dyDescent="0.25">
      <c r="A930" s="7" t="s">
        <v>1179</v>
      </c>
      <c r="B930" s="7" t="s">
        <v>1358</v>
      </c>
      <c r="C930" t="str">
        <f t="shared" si="14"/>
        <v>Price - Private Consumption - Other</v>
      </c>
      <c r="D930" s="3" t="str">
        <f>IF(B930="Endogenous Variable",VLOOKUP(A930,ENDOG!$B$2:$D$400,3),IF(B930="Exogenous Variable",VLOOKUP(A930,EXOG!$B$2:$D$400,3),""))</f>
        <v>2010=1</v>
      </c>
      <c r="H930" t="str">
        <f>IF(B930="Equation",VLOOKUP(A930,EQN!$C$4:$D$310,2),IF(B930="Endogenous Variable",VLOOKUP(A930,ENDOG!$B$2:$D$400,2),IF(B930="Exogenous Variable",VLOOKUP(A930,EXOG!$B$2:$D$400,2),"")))</f>
        <v>PRICE - PRIVATE CONSUMPTION - OTHER</v>
      </c>
    </row>
    <row r="931" spans="1:8" x14ac:dyDescent="0.25">
      <c r="A931" s="7" t="s">
        <v>1181</v>
      </c>
      <c r="B931" s="7" t="s">
        <v>1358</v>
      </c>
      <c r="C931" t="str">
        <f t="shared" si="14"/>
        <v>Price - Private Consumption - F&amp;B</v>
      </c>
      <c r="D931" s="3" t="str">
        <f>IF(B931="Endogenous Variable",VLOOKUP(A931,ENDOG!$B$2:$D$400,3),IF(B931="Exogenous Variable",VLOOKUP(A931,EXOG!$B$2:$D$400,3),""))</f>
        <v>2010=1</v>
      </c>
      <c r="H931" t="str">
        <f>IF(B931="Equation",VLOOKUP(A931,EQN!$C$4:$D$310,2),IF(B931="Endogenous Variable",VLOOKUP(A931,ENDOG!$B$2:$D$400,2),IF(B931="Exogenous Variable",VLOOKUP(A931,EXOG!$B$2:$D$400,2),"")))</f>
        <v>PRICE - PRIVATE CONSUMPTION - F&amp;B</v>
      </c>
    </row>
    <row r="932" spans="1:8" x14ac:dyDescent="0.25">
      <c r="A932" s="7" t="s">
        <v>295</v>
      </c>
      <c r="B932" s="7" t="s">
        <v>1358</v>
      </c>
      <c r="C932" t="str">
        <f t="shared" si="14"/>
        <v>Price - Private Consumption - Rent</v>
      </c>
      <c r="D932" s="3" t="str">
        <f>IF(B932="Endogenous Variable",VLOOKUP(A932,ENDOG!$B$2:$D$400,3),IF(B932="Exogenous Variable",VLOOKUP(A932,EXOG!$B$2:$D$400,3),""))</f>
        <v>2010=1</v>
      </c>
      <c r="H932" t="str">
        <f>IF(B932="Equation",VLOOKUP(A932,EQN!$C$4:$D$310,2),IF(B932="Endogenous Variable",VLOOKUP(A932,ENDOG!$B$2:$D$400,2),IF(B932="Exogenous Variable",VLOOKUP(A932,EXOG!$B$2:$D$400,2),"")))</f>
        <v>PRICE - PRIVATE CONSUMPTION - RENT</v>
      </c>
    </row>
    <row r="933" spans="1:8" x14ac:dyDescent="0.25">
      <c r="A933" s="7" t="s">
        <v>1184</v>
      </c>
      <c r="B933" s="7" t="s">
        <v>1358</v>
      </c>
      <c r="C933" t="str">
        <f t="shared" si="14"/>
        <v>Price - Private Consumption - Equilibrium - Rent</v>
      </c>
      <c r="D933" s="3" t="str">
        <f>IF(B933="Endogenous Variable",VLOOKUP(A933,ENDOG!$B$2:$D$400,3),IF(B933="Exogenous Variable",VLOOKUP(A933,EXOG!$B$2:$D$400,3),""))</f>
        <v>index</v>
      </c>
      <c r="H933" t="str">
        <f>IF(B933="Equation",VLOOKUP(A933,EQN!$C$4:$D$310,2),IF(B933="Endogenous Variable",VLOOKUP(A933,ENDOG!$B$2:$D$400,2),IF(B933="Exogenous Variable",VLOOKUP(A933,EXOG!$B$2:$D$400,2),"")))</f>
        <v>PRICE - PRIVATE CONSUMPTION - EQUILIBRIUM - RENT</v>
      </c>
    </row>
    <row r="934" spans="1:8" x14ac:dyDescent="0.25">
      <c r="A934" s="7" t="s">
        <v>1186</v>
      </c>
      <c r="B934" s="7" t="s">
        <v>1358</v>
      </c>
      <c r="C934" t="str">
        <f t="shared" si="14"/>
        <v>Price - Non-Resid. Investment Supply  - Mfg</v>
      </c>
      <c r="D934" s="3" t="str">
        <f>IF(B934="Endogenous Variable",VLOOKUP(A934,ENDOG!$B$2:$D$400,3),IF(B934="Exogenous Variable",VLOOKUP(A934,EXOG!$B$2:$D$400,3),""))</f>
        <v>2010=1</v>
      </c>
      <c r="H934" t="str">
        <f>IF(B934="Equation",VLOOKUP(A934,EQN!$C$4:$D$310,2),IF(B934="Endogenous Variable",VLOOKUP(A934,ENDOG!$B$2:$D$400,2),IF(B934="Exogenous Variable",VLOOKUP(A934,EXOG!$B$2:$D$400,2),"")))</f>
        <v>PRICE - NON-RESID. INVESTMENT SUPPLY  - MFG</v>
      </c>
    </row>
    <row r="935" spans="1:8" x14ac:dyDescent="0.25">
      <c r="A935" s="7" t="s">
        <v>1188</v>
      </c>
      <c r="B935" s="7" t="s">
        <v>1358</v>
      </c>
      <c r="C935" t="str">
        <f t="shared" si="14"/>
        <v>Price - Non-Resid. Investment Supply - Ctn</v>
      </c>
      <c r="D935" s="3" t="str">
        <f>IF(B935="Endogenous Variable",VLOOKUP(A935,ENDOG!$B$2:$D$400,3),IF(B935="Exogenous Variable",VLOOKUP(A935,EXOG!$B$2:$D$400,3),""))</f>
        <v>2010=1</v>
      </c>
      <c r="H935" t="str">
        <f>IF(B935="Equation",VLOOKUP(A935,EQN!$C$4:$D$310,2),IF(B935="Endogenous Variable",VLOOKUP(A935,ENDOG!$B$2:$D$400,2),IF(B935="Exogenous Variable",VLOOKUP(A935,EXOG!$B$2:$D$400,2),"")))</f>
        <v>PRICE - NON-RESID. INVESTMENT SUPPLY - CTN</v>
      </c>
    </row>
    <row r="936" spans="1:8" x14ac:dyDescent="0.25">
      <c r="A936" s="7" t="s">
        <v>1190</v>
      </c>
      <c r="B936" s="7" t="s">
        <v>1358</v>
      </c>
      <c r="C936" t="str">
        <f t="shared" si="14"/>
        <v>Price - Non-Resid. Investment Supply - Other</v>
      </c>
      <c r="D936" s="3" t="str">
        <f>IF(B936="Endogenous Variable",VLOOKUP(A936,ENDOG!$B$2:$D$400,3),IF(B936="Exogenous Variable",VLOOKUP(A936,EXOG!$B$2:$D$400,3),""))</f>
        <v>2010=1</v>
      </c>
      <c r="H936" t="str">
        <f>IF(B936="Equation",VLOOKUP(A936,EQN!$C$4:$D$310,2),IF(B936="Endogenous Variable",VLOOKUP(A936,ENDOG!$B$2:$D$400,2),IF(B936="Exogenous Variable",VLOOKUP(A936,EXOG!$B$2:$D$400,2),"")))</f>
        <v>PRICE - NON-RESID. INVESTMENT SUPPLY - OTHER</v>
      </c>
    </row>
    <row r="937" spans="1:8" x14ac:dyDescent="0.25">
      <c r="A937" s="7" t="s">
        <v>1192</v>
      </c>
      <c r="B937" s="7" t="s">
        <v>1358</v>
      </c>
      <c r="C937" t="str">
        <f t="shared" si="14"/>
        <v>Price - Non-Resid. Investment Supply - F&amp;B</v>
      </c>
      <c r="D937" s="3" t="str">
        <f>IF(B937="Endogenous Variable",VLOOKUP(A937,ENDOG!$B$2:$D$400,3),IF(B937="Exogenous Variable",VLOOKUP(A937,EXOG!$B$2:$D$400,3),""))</f>
        <v>2010=1</v>
      </c>
      <c r="H937" t="str">
        <f>IF(B937="Equation",VLOOKUP(A937,EQN!$C$4:$D$310,2),IF(B937="Endogenous Variable",VLOOKUP(A937,ENDOG!$B$2:$D$400,2),IF(B937="Exogenous Variable",VLOOKUP(A937,EXOG!$B$2:$D$400,2),"")))</f>
        <v>PRICE - NON-RESID. INVESTMENT SUPPLY - F&amp;B</v>
      </c>
    </row>
    <row r="938" spans="1:8" x14ac:dyDescent="0.25">
      <c r="A938" s="7" t="s">
        <v>1194</v>
      </c>
      <c r="B938" s="7" t="s">
        <v>1358</v>
      </c>
      <c r="C938" t="str">
        <f t="shared" si="14"/>
        <v>Price - Capital Stock Services Demand - Mfg</v>
      </c>
      <c r="D938" s="3" t="str">
        <f>IF(B938="Endogenous Variable",VLOOKUP(A938,ENDOG!$B$2:$D$400,3),IF(B938="Exogenous Variable",VLOOKUP(A938,EXOG!$B$2:$D$400,3),""))</f>
        <v>index</v>
      </c>
      <c r="H938" t="str">
        <f>IF(B938="Equation",VLOOKUP(A938,EQN!$C$4:$D$310,2),IF(B938="Endogenous Variable",VLOOKUP(A938,ENDOG!$B$2:$D$400,2),IF(B938="Exogenous Variable",VLOOKUP(A938,EXOG!$B$2:$D$400,2),"")))</f>
        <v>PRICE - CAPITAL STOCK SERVICES DEMAND - MFG</v>
      </c>
    </row>
    <row r="939" spans="1:8" x14ac:dyDescent="0.25">
      <c r="A939" s="7" t="s">
        <v>1196</v>
      </c>
      <c r="B939" s="7" t="s">
        <v>1358</v>
      </c>
      <c r="C939" t="str">
        <f t="shared" si="14"/>
        <v>Price - Capital Stock Services Demand - Ctn</v>
      </c>
      <c r="D939" s="3" t="str">
        <f>IF(B939="Endogenous Variable",VLOOKUP(A939,ENDOG!$B$2:$D$400,3),IF(B939="Exogenous Variable",VLOOKUP(A939,EXOG!$B$2:$D$400,3),""))</f>
        <v>index</v>
      </c>
      <c r="H939" t="str">
        <f>IF(B939="Equation",VLOOKUP(A939,EQN!$C$4:$D$310,2),IF(B939="Endogenous Variable",VLOOKUP(A939,ENDOG!$B$2:$D$400,2),IF(B939="Exogenous Variable",VLOOKUP(A939,EXOG!$B$2:$D$400,2),"")))</f>
        <v>PRICE - CAPITAL STOCK SERVICES DEMAND - CTN</v>
      </c>
    </row>
    <row r="940" spans="1:8" x14ac:dyDescent="0.25">
      <c r="A940" s="7" t="s">
        <v>1198</v>
      </c>
      <c r="B940" s="7" t="s">
        <v>1358</v>
      </c>
      <c r="C940" t="str">
        <f t="shared" si="14"/>
        <v>Price - Capital Stock Services Demand - Other</v>
      </c>
      <c r="D940" s="3" t="str">
        <f>IF(B940="Endogenous Variable",VLOOKUP(A940,ENDOG!$B$2:$D$400,3),IF(B940="Exogenous Variable",VLOOKUP(A940,EXOG!$B$2:$D$400,3),""))</f>
        <v>index</v>
      </c>
      <c r="H940" t="str">
        <f>IF(B940="Equation",VLOOKUP(A940,EQN!$C$4:$D$310,2),IF(B940="Endogenous Variable",VLOOKUP(A940,ENDOG!$B$2:$D$400,2),IF(B940="Exogenous Variable",VLOOKUP(A940,EXOG!$B$2:$D$400,2),"")))</f>
        <v>PRICE - CAPITAL STOCK SERVICES DEMAND - OTHER</v>
      </c>
    </row>
    <row r="941" spans="1:8" x14ac:dyDescent="0.25">
      <c r="A941" s="7" t="s">
        <v>1200</v>
      </c>
      <c r="B941" s="7" t="s">
        <v>1358</v>
      </c>
      <c r="C941" t="str">
        <f t="shared" si="14"/>
        <v>Price - Capital Stock Services Demand - F&amp;B</v>
      </c>
      <c r="D941" s="3" t="str">
        <f>IF(B941="Endogenous Variable",VLOOKUP(A941,ENDOG!$B$2:$D$400,3),IF(B941="Exogenous Variable",VLOOKUP(A941,EXOG!$B$2:$D$400,3),""))</f>
        <v>index</v>
      </c>
      <c r="H941" t="str">
        <f>IF(B941="Equation",VLOOKUP(A941,EQN!$C$4:$D$310,2),IF(B941="Endogenous Variable",VLOOKUP(A941,ENDOG!$B$2:$D$400,2),IF(B941="Exogenous Variable",VLOOKUP(A941,EXOG!$B$2:$D$400,2),"")))</f>
        <v>PRICE - CAPITAL STOCK SERVICES DEMAND - F&amp;B</v>
      </c>
    </row>
    <row r="942" spans="1:8" x14ac:dyDescent="0.25">
      <c r="A942" s="7" t="s">
        <v>1202</v>
      </c>
      <c r="B942" s="7" t="s">
        <v>1358</v>
      </c>
      <c r="C942" t="str">
        <f t="shared" si="14"/>
        <v>Price - Capital Stock Services Demand - Housing</v>
      </c>
      <c r="D942" s="3" t="str">
        <f>IF(B942="Endogenous Variable",VLOOKUP(A942,ENDOG!$B$2:$D$400,3),IF(B942="Exogenous Variable",VLOOKUP(A942,EXOG!$B$2:$D$400,3),""))</f>
        <v>index</v>
      </c>
      <c r="H942" t="str">
        <f>IF(B942="Equation",VLOOKUP(A942,EQN!$C$4:$D$310,2),IF(B942="Endogenous Variable",VLOOKUP(A942,ENDOG!$B$2:$D$400,2),IF(B942="Exogenous Variable",VLOOKUP(A942,EXOG!$B$2:$D$400,2),"")))</f>
        <v>PRICE - CAPITAL STOCK SERVICES DEMAND - HOUSING</v>
      </c>
    </row>
    <row r="943" spans="1:8" x14ac:dyDescent="0.25">
      <c r="A943" s="7" t="s">
        <v>1204</v>
      </c>
      <c r="B943" s="7" t="s">
        <v>1358</v>
      </c>
      <c r="C943" t="str">
        <f t="shared" si="14"/>
        <v>Price - Local Sales - Mfg</v>
      </c>
      <c r="D943" s="3" t="str">
        <f>IF(B943="Endogenous Variable",VLOOKUP(A943,ENDOG!$B$2:$D$400,3),IF(B943="Exogenous Variable",VLOOKUP(A943,EXOG!$B$2:$D$400,3),""))</f>
        <v>2010=1</v>
      </c>
      <c r="H943" t="str">
        <f>IF(B943="Equation",VLOOKUP(A943,EQN!$C$4:$D$310,2),IF(B943="Endogenous Variable",VLOOKUP(A943,ENDOG!$B$2:$D$400,2),IF(B943="Exogenous Variable",VLOOKUP(A943,EXOG!$B$2:$D$400,2),"")))</f>
        <v>PRICE - LOCAL SALES - MFG</v>
      </c>
    </row>
    <row r="944" spans="1:8" x14ac:dyDescent="0.25">
      <c r="A944" s="7" t="s">
        <v>1206</v>
      </c>
      <c r="B944" s="7" t="s">
        <v>1358</v>
      </c>
      <c r="C944" t="str">
        <f t="shared" si="14"/>
        <v>Price - Local Sales - Ctn</v>
      </c>
      <c r="D944" s="3" t="str">
        <f>IF(B944="Endogenous Variable",VLOOKUP(A944,ENDOG!$B$2:$D$400,3),IF(B944="Exogenous Variable",VLOOKUP(A944,EXOG!$B$2:$D$400,3),""))</f>
        <v>2010=1</v>
      </c>
      <c r="H944" t="str">
        <f>IF(B944="Equation",VLOOKUP(A944,EQN!$C$4:$D$310,2),IF(B944="Endogenous Variable",VLOOKUP(A944,ENDOG!$B$2:$D$400,2),IF(B944="Exogenous Variable",VLOOKUP(A944,EXOG!$B$2:$D$400,2),"")))</f>
        <v>PRICE - LOCAL SALES - CTN</v>
      </c>
    </row>
    <row r="945" spans="1:8" x14ac:dyDescent="0.25">
      <c r="A945" s="7" t="s">
        <v>233</v>
      </c>
      <c r="B945" s="7" t="s">
        <v>1358</v>
      </c>
      <c r="C945" t="str">
        <f t="shared" si="14"/>
        <v>Price - Local Sales - Other</v>
      </c>
      <c r="D945" s="3" t="str">
        <f>IF(B945="Endogenous Variable",VLOOKUP(A945,ENDOG!$B$2:$D$400,3),IF(B945="Exogenous Variable",VLOOKUP(A945,EXOG!$B$2:$D$400,3),""))</f>
        <v>2010=1</v>
      </c>
      <c r="H945" t="str">
        <f>IF(B945="Equation",VLOOKUP(A945,EQN!$C$4:$D$310,2),IF(B945="Endogenous Variable",VLOOKUP(A945,ENDOG!$B$2:$D$400,2),IF(B945="Exogenous Variable",VLOOKUP(A945,EXOG!$B$2:$D$400,2),"")))</f>
        <v>PRICE - LOCAL SALES - OTHER</v>
      </c>
    </row>
    <row r="946" spans="1:8" x14ac:dyDescent="0.25">
      <c r="A946" s="7" t="s">
        <v>1209</v>
      </c>
      <c r="B946" s="7" t="s">
        <v>1358</v>
      </c>
      <c r="C946" t="str">
        <f t="shared" si="14"/>
        <v>Price - Local Sales - F&amp;B</v>
      </c>
      <c r="D946" s="3" t="str">
        <f>IF(B946="Endogenous Variable",VLOOKUP(A946,ENDOG!$B$2:$D$400,3),IF(B946="Exogenous Variable",VLOOKUP(A946,EXOG!$B$2:$D$400,3),""))</f>
        <v>2010=1</v>
      </c>
      <c r="H946" t="str">
        <f>IF(B946="Equation",VLOOKUP(A946,EQN!$C$4:$D$310,2),IF(B946="Endogenous Variable",VLOOKUP(A946,ENDOG!$B$2:$D$400,2),IF(B946="Exogenous Variable",VLOOKUP(A946,EXOG!$B$2:$D$400,2),"")))</f>
        <v>PRICE - LOCAL SALES - F&amp;B</v>
      </c>
    </row>
    <row r="947" spans="1:8" x14ac:dyDescent="0.25">
      <c r="A947" s="7" t="s">
        <v>1211</v>
      </c>
      <c r="B947" s="7" t="s">
        <v>1358</v>
      </c>
      <c r="C947" t="str">
        <f t="shared" si="14"/>
        <v>Price - Local Sales - Rent</v>
      </c>
      <c r="D947" s="3" t="str">
        <f>IF(B947="Endogenous Variable",VLOOKUP(A947,ENDOG!$B$2:$D$400,3),IF(B947="Exogenous Variable",VLOOKUP(A947,EXOG!$B$2:$D$400,3),""))</f>
        <v>2010=1</v>
      </c>
      <c r="H947" t="str">
        <f>IF(B947="Equation",VLOOKUP(A947,EQN!$C$4:$D$310,2),IF(B947="Endogenous Variable",VLOOKUP(A947,ENDOG!$B$2:$D$400,2),IF(B947="Exogenous Variable",VLOOKUP(A947,EXOG!$B$2:$D$400,2),"")))</f>
        <v>PRICE - LOCAL SALES - RENT</v>
      </c>
    </row>
    <row r="948" spans="1:8" x14ac:dyDescent="0.25">
      <c r="A948" s="7" t="s">
        <v>1213</v>
      </c>
      <c r="B948" s="7" t="s">
        <v>1358</v>
      </c>
      <c r="C948" t="str">
        <f t="shared" si="14"/>
        <v>Price - Local Sales - Equilibrium - Mfg</v>
      </c>
      <c r="D948" s="3" t="str">
        <f>IF(B948="Endogenous Variable",VLOOKUP(A948,ENDOG!$B$2:$D$400,3),IF(B948="Exogenous Variable",VLOOKUP(A948,EXOG!$B$2:$D$400,3),""))</f>
        <v>2010=1</v>
      </c>
      <c r="H948" t="str">
        <f>IF(B948="Equation",VLOOKUP(A948,EQN!$C$4:$D$310,2),IF(B948="Endogenous Variable",VLOOKUP(A948,ENDOG!$B$2:$D$400,2),IF(B948="Exogenous Variable",VLOOKUP(A948,EXOG!$B$2:$D$400,2),"")))</f>
        <v>PRICE - LOCAL SALES - EQUILIBRIUM - MFG</v>
      </c>
    </row>
    <row r="949" spans="1:8" x14ac:dyDescent="0.25">
      <c r="A949" s="7" t="s">
        <v>1215</v>
      </c>
      <c r="B949" s="7" t="s">
        <v>1358</v>
      </c>
      <c r="C949" t="str">
        <f t="shared" si="14"/>
        <v>Price - Local Sales - Equilibrium - Ctn</v>
      </c>
      <c r="D949" s="3" t="str">
        <f>IF(B949="Endogenous Variable",VLOOKUP(A949,ENDOG!$B$2:$D$400,3),IF(B949="Exogenous Variable",VLOOKUP(A949,EXOG!$B$2:$D$400,3),""))</f>
        <v>2010=1</v>
      </c>
      <c r="H949" t="str">
        <f>IF(B949="Equation",VLOOKUP(A949,EQN!$C$4:$D$310,2),IF(B949="Endogenous Variable",VLOOKUP(A949,ENDOG!$B$2:$D$400,2),IF(B949="Exogenous Variable",VLOOKUP(A949,EXOG!$B$2:$D$400,2),"")))</f>
        <v>PRICE - LOCAL SALES - EQUILIBRIUM - CTN</v>
      </c>
    </row>
    <row r="950" spans="1:8" x14ac:dyDescent="0.25">
      <c r="A950" s="7" t="s">
        <v>1217</v>
      </c>
      <c r="B950" s="7" t="s">
        <v>1358</v>
      </c>
      <c r="C950" t="str">
        <f t="shared" si="14"/>
        <v>Price - Local Sales - Equilibrium - Other</v>
      </c>
      <c r="D950" s="3" t="str">
        <f>IF(B950="Endogenous Variable",VLOOKUP(A950,ENDOG!$B$2:$D$400,3),IF(B950="Exogenous Variable",VLOOKUP(A950,EXOG!$B$2:$D$400,3),""))</f>
        <v>2010=1</v>
      </c>
      <c r="H950" t="str">
        <f>IF(B950="Equation",VLOOKUP(A950,EQN!$C$4:$D$310,2),IF(B950="Endogenous Variable",VLOOKUP(A950,ENDOG!$B$2:$D$400,2),IF(B950="Exogenous Variable",VLOOKUP(A950,EXOG!$B$2:$D$400,2),"")))</f>
        <v>PRICE - LOCAL SALES - EQUILIBRIUM - OTHER</v>
      </c>
    </row>
    <row r="951" spans="1:8" x14ac:dyDescent="0.25">
      <c r="A951" s="7" t="s">
        <v>1219</v>
      </c>
      <c r="B951" s="7" t="s">
        <v>1358</v>
      </c>
      <c r="C951" t="str">
        <f t="shared" si="14"/>
        <v>Price - Local Sales - Equilibrium - F&amp;B</v>
      </c>
      <c r="D951" s="3" t="str">
        <f>IF(B951="Endogenous Variable",VLOOKUP(A951,ENDOG!$B$2:$D$400,3),IF(B951="Exogenous Variable",VLOOKUP(A951,EXOG!$B$2:$D$400,3),""))</f>
        <v>2010=1</v>
      </c>
      <c r="H951" t="str">
        <f>IF(B951="Equation",VLOOKUP(A951,EQN!$C$4:$D$310,2),IF(B951="Endogenous Variable",VLOOKUP(A951,ENDOG!$B$2:$D$400,2),IF(B951="Exogenous Variable",VLOOKUP(A951,EXOG!$B$2:$D$400,2),"")))</f>
        <v>PRICE - LOCAL SALES - EQUILIBRIUM - F&amp;B</v>
      </c>
    </row>
    <row r="952" spans="1:8" x14ac:dyDescent="0.25">
      <c r="A952" s="7" t="s">
        <v>1221</v>
      </c>
      <c r="B952" s="7" t="s">
        <v>1358</v>
      </c>
      <c r="C952" t="str">
        <f t="shared" si="14"/>
        <v>Price - Primary Factors - Equilibrium - Mfg</v>
      </c>
      <c r="D952" s="3" t="str">
        <f>IF(B952="Endogenous Variable",VLOOKUP(A952,ENDOG!$B$2:$D$400,3),IF(B952="Exogenous Variable",VLOOKUP(A952,EXOG!$B$2:$D$400,3),""))</f>
        <v>2010=1</v>
      </c>
      <c r="H952" t="str">
        <f>IF(B952="Equation",VLOOKUP(A952,EQN!$C$4:$D$310,2),IF(B952="Endogenous Variable",VLOOKUP(A952,ENDOG!$B$2:$D$400,2),IF(B952="Exogenous Variable",VLOOKUP(A952,EXOG!$B$2:$D$400,2),"")))</f>
        <v>PRICE - PRIMARY FACTORS - EQUILIBRIUM - MFG</v>
      </c>
    </row>
    <row r="953" spans="1:8" x14ac:dyDescent="0.25">
      <c r="A953" s="7" t="s">
        <v>1223</v>
      </c>
      <c r="B953" s="7" t="s">
        <v>1358</v>
      </c>
      <c r="C953" t="str">
        <f t="shared" si="14"/>
        <v>Price - Primary Factors - Equilibrium - Ctn</v>
      </c>
      <c r="D953" s="3" t="str">
        <f>IF(B953="Endogenous Variable",VLOOKUP(A953,ENDOG!$B$2:$D$400,3),IF(B953="Exogenous Variable",VLOOKUP(A953,EXOG!$B$2:$D$400,3),""))</f>
        <v>2010=1</v>
      </c>
      <c r="H953" t="str">
        <f>IF(B953="Equation",VLOOKUP(A953,EQN!$C$4:$D$310,2),IF(B953="Endogenous Variable",VLOOKUP(A953,ENDOG!$B$2:$D$400,2),IF(B953="Exogenous Variable",VLOOKUP(A953,EXOG!$B$2:$D$400,2),"")))</f>
        <v>PRICE - PRIMARY FACTORS - EQUILIBRIUM - CTN</v>
      </c>
    </row>
    <row r="954" spans="1:8" x14ac:dyDescent="0.25">
      <c r="A954" s="7" t="s">
        <v>1225</v>
      </c>
      <c r="B954" s="7" t="s">
        <v>1358</v>
      </c>
      <c r="C954" t="str">
        <f t="shared" si="14"/>
        <v>Price - Primary Factors - Equilibrium - Other</v>
      </c>
      <c r="D954" s="3" t="str">
        <f>IF(B954="Endogenous Variable",VLOOKUP(A954,ENDOG!$B$2:$D$400,3),IF(B954="Exogenous Variable",VLOOKUP(A954,EXOG!$B$2:$D$400,3),""))</f>
        <v>2010=1</v>
      </c>
      <c r="H954" t="str">
        <f>IF(B954="Equation",VLOOKUP(A954,EQN!$C$4:$D$310,2),IF(B954="Endogenous Variable",VLOOKUP(A954,ENDOG!$B$2:$D$400,2),IF(B954="Exogenous Variable",VLOOKUP(A954,EXOG!$B$2:$D$400,2),"")))</f>
        <v>PRICE - PRIMARY FACTORS - EQUILIBRIUM - OTHER</v>
      </c>
    </row>
    <row r="955" spans="1:8" x14ac:dyDescent="0.25">
      <c r="A955" s="7" t="s">
        <v>1227</v>
      </c>
      <c r="B955" s="7" t="s">
        <v>1358</v>
      </c>
      <c r="C955" t="str">
        <f t="shared" si="14"/>
        <v>Price - Primary Factors - Equilibrium - F&amp;B</v>
      </c>
      <c r="D955" s="3" t="str">
        <f>IF(B955="Endogenous Variable",VLOOKUP(A955,ENDOG!$B$2:$D$400,3),IF(B955="Exogenous Variable",VLOOKUP(A955,EXOG!$B$2:$D$400,3),""))</f>
        <v>2010=1</v>
      </c>
      <c r="H955" t="str">
        <f>IF(B955="Equation",VLOOKUP(A955,EQN!$C$4:$D$310,2),IF(B955="Endogenous Variable",VLOOKUP(A955,ENDOG!$B$2:$D$400,2),IF(B955="Exogenous Variable",VLOOKUP(A955,EXOG!$B$2:$D$400,2),"")))</f>
        <v>PRICE - PRIMARY FACTORS - EQUILIBRIUM - F&amp;B</v>
      </c>
    </row>
    <row r="956" spans="1:8" x14ac:dyDescent="0.25">
      <c r="A956" s="7" t="s">
        <v>1229</v>
      </c>
      <c r="B956" s="7" t="s">
        <v>1358</v>
      </c>
      <c r="C956" t="str">
        <f t="shared" si="14"/>
        <v>Price - Primary Factors - Equilibrium - Rent</v>
      </c>
      <c r="D956" s="3" t="str">
        <f>IF(B956="Endogenous Variable",VLOOKUP(A956,ENDOG!$B$2:$D$400,3),IF(B956="Exogenous Variable",VLOOKUP(A956,EXOG!$B$2:$D$400,3),""))</f>
        <v>2010=1</v>
      </c>
      <c r="H956" t="str">
        <f>IF(B956="Equation",VLOOKUP(A956,EQN!$C$4:$D$310,2),IF(B956="Endogenous Variable",VLOOKUP(A956,ENDOG!$B$2:$D$400,2),IF(B956="Exogenous Variable",VLOOKUP(A956,EXOG!$B$2:$D$400,2),"")))</f>
        <v>PRICE - PRIMARY FACTORS - EQUILIBRIUM - RENT</v>
      </c>
    </row>
    <row r="957" spans="1:8" x14ac:dyDescent="0.25">
      <c r="A957" s="7" t="s">
        <v>1231</v>
      </c>
      <c r="B957" s="7" t="s">
        <v>1358</v>
      </c>
      <c r="C957" t="str">
        <f t="shared" si="14"/>
        <v>Price - Total Supply - Equilibrium - Mfg</v>
      </c>
      <c r="D957" s="3" t="str">
        <f>IF(B957="Endogenous Variable",VLOOKUP(A957,ENDOG!$B$2:$D$400,3),IF(B957="Exogenous Variable",VLOOKUP(A957,EXOG!$B$2:$D$400,3),""))</f>
        <v>2010=1</v>
      </c>
      <c r="H957" t="str">
        <f>IF(B957="Equation",VLOOKUP(A957,EQN!$C$4:$D$310,2),IF(B957="Endogenous Variable",VLOOKUP(A957,ENDOG!$B$2:$D$400,2),IF(B957="Exogenous Variable",VLOOKUP(A957,EXOG!$B$2:$D$400,2),"")))</f>
        <v>PRICE - TOTAL SUPPLY - EQUILIBRIUM - MFG</v>
      </c>
    </row>
    <row r="958" spans="1:8" x14ac:dyDescent="0.25">
      <c r="A958" s="7" t="s">
        <v>1233</v>
      </c>
      <c r="B958" s="7" t="s">
        <v>1358</v>
      </c>
      <c r="C958" t="str">
        <f t="shared" si="14"/>
        <v>Price - Total Supply - Equilibrium - Other</v>
      </c>
      <c r="D958" s="3" t="str">
        <f>IF(B958="Endogenous Variable",VLOOKUP(A958,ENDOG!$B$2:$D$400,3),IF(B958="Exogenous Variable",VLOOKUP(A958,EXOG!$B$2:$D$400,3),""))</f>
        <v>2010=1</v>
      </c>
      <c r="H958" t="str">
        <f>IF(B958="Equation",VLOOKUP(A958,EQN!$C$4:$D$310,2),IF(B958="Endogenous Variable",VLOOKUP(A958,ENDOG!$B$2:$D$400,2),IF(B958="Exogenous Variable",VLOOKUP(A958,EXOG!$B$2:$D$400,2),"")))</f>
        <v>PRICE - TOTAL SUPPLY - EQUILIBRIUM - OTHER</v>
      </c>
    </row>
    <row r="959" spans="1:8" x14ac:dyDescent="0.25">
      <c r="A959" s="7" t="s">
        <v>1235</v>
      </c>
      <c r="B959" s="7" t="s">
        <v>1358</v>
      </c>
      <c r="C959" t="str">
        <f t="shared" si="14"/>
        <v>Price - Total Supply - Equilibrium - F&amp;B</v>
      </c>
      <c r="D959" s="3" t="str">
        <f>IF(B959="Endogenous Variable",VLOOKUP(A959,ENDOG!$B$2:$D$400,3),IF(B959="Exogenous Variable",VLOOKUP(A959,EXOG!$B$2:$D$400,3),""))</f>
        <v>2010=1</v>
      </c>
      <c r="H959" t="str">
        <f>IF(B959="Equation",VLOOKUP(A959,EQN!$C$4:$D$310,2),IF(B959="Endogenous Variable",VLOOKUP(A959,ENDOG!$B$2:$D$400,2),IF(B959="Exogenous Variable",VLOOKUP(A959,EXOG!$B$2:$D$400,2),"")))</f>
        <v>PRICE - TOTAL SUPPLY - EQUILIBRIUM - F&amp;B</v>
      </c>
    </row>
    <row r="960" spans="1:8" x14ac:dyDescent="0.25">
      <c r="A960" s="7" t="s">
        <v>1237</v>
      </c>
      <c r="B960" s="7" t="s">
        <v>1358</v>
      </c>
      <c r="C960" t="str">
        <f t="shared" si="14"/>
        <v>Price - Local Supply - Equilibrium - Mfg</v>
      </c>
      <c r="D960" s="3" t="str">
        <f>IF(B960="Endogenous Variable",VLOOKUP(A960,ENDOG!$B$2:$D$400,3),IF(B960="Exogenous Variable",VLOOKUP(A960,EXOG!$B$2:$D$400,3),""))</f>
        <v>2010=1</v>
      </c>
      <c r="H960" t="str">
        <f>IF(B960="Equation",VLOOKUP(A960,EQN!$C$4:$D$310,2),IF(B960="Endogenous Variable",VLOOKUP(A960,ENDOG!$B$2:$D$400,2),IF(B960="Exogenous Variable",VLOOKUP(A960,EXOG!$B$2:$D$400,2),"")))</f>
        <v>PRICE - LOCAL SUPPLY - EQUILIBRIUM - MFG</v>
      </c>
    </row>
    <row r="961" spans="1:8" x14ac:dyDescent="0.25">
      <c r="A961" s="7" t="s">
        <v>1239</v>
      </c>
      <c r="B961" s="7" t="s">
        <v>1358</v>
      </c>
      <c r="C961" t="str">
        <f t="shared" si="14"/>
        <v>Price - Local Supply - Equilibrium - Other</v>
      </c>
      <c r="D961" s="3" t="str">
        <f>IF(B961="Endogenous Variable",VLOOKUP(A961,ENDOG!$B$2:$D$400,3),IF(B961="Exogenous Variable",VLOOKUP(A961,EXOG!$B$2:$D$400,3),""))</f>
        <v>2010=1</v>
      </c>
      <c r="H961" t="str">
        <f>IF(B961="Equation",VLOOKUP(A961,EQN!$C$4:$D$310,2),IF(B961="Endogenous Variable",VLOOKUP(A961,ENDOG!$B$2:$D$400,2),IF(B961="Exogenous Variable",VLOOKUP(A961,EXOG!$B$2:$D$400,2),"")))</f>
        <v>PRICE - LOCAL SUPPLY - EQUILIBRIUM - OTHER</v>
      </c>
    </row>
    <row r="962" spans="1:8" x14ac:dyDescent="0.25">
      <c r="A962" s="7" t="s">
        <v>1241</v>
      </c>
      <c r="B962" s="7" t="s">
        <v>1358</v>
      </c>
      <c r="C962" t="str">
        <f t="shared" si="14"/>
        <v>Price - Local Supply - Equilibrium - F&amp;B</v>
      </c>
      <c r="D962" s="3" t="str">
        <f>IF(B962="Endogenous Variable",VLOOKUP(A962,ENDOG!$B$2:$D$400,3),IF(B962="Exogenous Variable",VLOOKUP(A962,EXOG!$B$2:$D$400,3),""))</f>
        <v>2010=1</v>
      </c>
      <c r="H962" t="str">
        <f>IF(B962="Equation",VLOOKUP(A962,EQN!$C$4:$D$310,2),IF(B962="Endogenous Variable",VLOOKUP(A962,ENDOG!$B$2:$D$400,2),IF(B962="Exogenous Variable",VLOOKUP(A962,EXOG!$B$2:$D$400,2),"")))</f>
        <v>PRICE - LOCAL SUPPLY - EQUILIBRIUM - F&amp;B</v>
      </c>
    </row>
    <row r="963" spans="1:8" x14ac:dyDescent="0.25">
      <c r="A963" s="7" t="s">
        <v>1243</v>
      </c>
      <c r="B963" s="7" t="s">
        <v>1358</v>
      </c>
      <c r="C963" t="str">
        <f t="shared" ref="C963:C1026" si="15">PROPER(H963)</f>
        <v>Local Sales - Mfg</v>
      </c>
      <c r="D963" s="3" t="str">
        <f>IF(B963="Endogenous Variable",VLOOKUP(A963,ENDOG!$B$2:$D$400,3),IF(B963="Exogenous Variable",VLOOKUP(A963,EXOG!$B$2:$D$400,3),""))</f>
        <v>2010$m</v>
      </c>
      <c r="H963" t="str">
        <f>IF(B963="Equation",VLOOKUP(A963,EQN!$C$4:$D$310,2),IF(B963="Endogenous Variable",VLOOKUP(A963,ENDOG!$B$2:$D$400,2),IF(B963="Exogenous Variable",VLOOKUP(A963,EXOG!$B$2:$D$400,2),"")))</f>
        <v>LOCAL SALES - MFG</v>
      </c>
    </row>
    <row r="964" spans="1:8" x14ac:dyDescent="0.25">
      <c r="A964" s="7" t="s">
        <v>1245</v>
      </c>
      <c r="B964" s="7" t="s">
        <v>1358</v>
      </c>
      <c r="C964" t="str">
        <f t="shared" si="15"/>
        <v>Local Sales - Ctn</v>
      </c>
      <c r="D964" s="3" t="str">
        <f>IF(B964="Endogenous Variable",VLOOKUP(A964,ENDOG!$B$2:$D$400,3),IF(B964="Exogenous Variable",VLOOKUP(A964,EXOG!$B$2:$D$400,3),""))</f>
        <v>2010$m</v>
      </c>
      <c r="H964" t="str">
        <f>IF(B964="Equation",VLOOKUP(A964,EQN!$C$4:$D$310,2),IF(B964="Endogenous Variable",VLOOKUP(A964,ENDOG!$B$2:$D$400,2),IF(B964="Exogenous Variable",VLOOKUP(A964,EXOG!$B$2:$D$400,2),"")))</f>
        <v>LOCAL SALES - CTN</v>
      </c>
    </row>
    <row r="965" spans="1:8" x14ac:dyDescent="0.25">
      <c r="A965" s="7" t="s">
        <v>1247</v>
      </c>
      <c r="B965" s="7" t="s">
        <v>1358</v>
      </c>
      <c r="C965" t="str">
        <f t="shared" si="15"/>
        <v>Local Sales - Other</v>
      </c>
      <c r="D965" s="3" t="str">
        <f>IF(B965="Endogenous Variable",VLOOKUP(A965,ENDOG!$B$2:$D$400,3),IF(B965="Exogenous Variable",VLOOKUP(A965,EXOG!$B$2:$D$400,3),""))</f>
        <v>2010$m</v>
      </c>
      <c r="H965" t="str">
        <f>IF(B965="Equation",VLOOKUP(A965,EQN!$C$4:$D$310,2),IF(B965="Endogenous Variable",VLOOKUP(A965,ENDOG!$B$2:$D$400,2),IF(B965="Exogenous Variable",VLOOKUP(A965,EXOG!$B$2:$D$400,2),"")))</f>
        <v>LOCAL SALES - OTHER</v>
      </c>
    </row>
    <row r="966" spans="1:8" x14ac:dyDescent="0.25">
      <c r="A966" s="7" t="s">
        <v>1249</v>
      </c>
      <c r="B966" s="7" t="s">
        <v>1358</v>
      </c>
      <c r="C966" t="str">
        <f t="shared" si="15"/>
        <v>Local Sales - F&amp;B</v>
      </c>
      <c r="D966" s="3" t="str">
        <f>IF(B966="Endogenous Variable",VLOOKUP(A966,ENDOG!$B$2:$D$400,3),IF(B966="Exogenous Variable",VLOOKUP(A966,EXOG!$B$2:$D$400,3),""))</f>
        <v>2010$m</v>
      </c>
      <c r="H966" t="str">
        <f>IF(B966="Equation",VLOOKUP(A966,EQN!$C$4:$D$310,2),IF(B966="Endogenous Variable",VLOOKUP(A966,ENDOG!$B$2:$D$400,2),IF(B966="Exogenous Variable",VLOOKUP(A966,EXOG!$B$2:$D$400,2),"")))</f>
        <v>LOCAL SALES - F&amp;B</v>
      </c>
    </row>
    <row r="967" spans="1:8" x14ac:dyDescent="0.25">
      <c r="A967" s="7" t="s">
        <v>1251</v>
      </c>
      <c r="B967" s="7" t="s">
        <v>1358</v>
      </c>
      <c r="C967" t="str">
        <f t="shared" si="15"/>
        <v>Local Sales - Rent</v>
      </c>
      <c r="D967" s="3" t="str">
        <f>IF(B967="Endogenous Variable",VLOOKUP(A967,ENDOG!$B$2:$D$400,3),IF(B967="Exogenous Variable",VLOOKUP(A967,EXOG!$B$2:$D$400,3),""))</f>
        <v>2010$m</v>
      </c>
      <c r="H967" t="str">
        <f>IF(B967="Equation",VLOOKUP(A967,EQN!$C$4:$D$310,2),IF(B967="Endogenous Variable",VLOOKUP(A967,ENDOG!$B$2:$D$400,2),IF(B967="Exogenous Variable",VLOOKUP(A967,EXOG!$B$2:$D$400,2),"")))</f>
        <v>LOCAL SALES - RENT</v>
      </c>
    </row>
    <row r="968" spans="1:8" x14ac:dyDescent="0.25">
      <c r="A968" s="7" t="s">
        <v>2017</v>
      </c>
      <c r="B968" s="7" t="s">
        <v>1358</v>
      </c>
      <c r="C968" t="str">
        <f t="shared" si="15"/>
        <v>Primary Factors - Total</v>
      </c>
      <c r="D968" s="3" t="str">
        <f>IF(B968="Endogenous Variable",VLOOKUP(A968,ENDOG!$B$2:$D$400,3),IF(B968="Exogenous Variable",VLOOKUP(A968,EXOG!$B$2:$D$400,3),""))</f>
        <v>2010$m</v>
      </c>
      <c r="H968" t="str">
        <f>IF(B968="Equation",VLOOKUP(A968,EQN!$C$4:$D$310,2),IF(B968="Endogenous Variable",VLOOKUP(A968,ENDOG!$B$2:$D$400,2),IF(B968="Exogenous Variable",VLOOKUP(A968,EXOG!$B$2:$D$400,2),"")))</f>
        <v>PRIMARY FACTORS - TOTAL</v>
      </c>
    </row>
    <row r="969" spans="1:8" x14ac:dyDescent="0.25">
      <c r="A969" s="7" t="s">
        <v>245</v>
      </c>
      <c r="B969" s="7" t="s">
        <v>1358</v>
      </c>
      <c r="C969" t="str">
        <f t="shared" si="15"/>
        <v>Primary Factors - Mfg</v>
      </c>
      <c r="D969" s="3" t="str">
        <f>IF(B969="Endogenous Variable",VLOOKUP(A969,ENDOG!$B$2:$D$400,3),IF(B969="Exogenous Variable",VLOOKUP(A969,EXOG!$B$2:$D$400,3),""))</f>
        <v>2010$m</v>
      </c>
      <c r="H969" t="str">
        <f>IF(B969="Equation",VLOOKUP(A969,EQN!$C$4:$D$310,2),IF(B969="Endogenous Variable",VLOOKUP(A969,ENDOG!$B$2:$D$400,2),IF(B969="Exogenous Variable",VLOOKUP(A969,EXOG!$B$2:$D$400,2),"")))</f>
        <v>PRIMARY FACTORS - MFG</v>
      </c>
    </row>
    <row r="970" spans="1:8" x14ac:dyDescent="0.25">
      <c r="A970" s="7" t="s">
        <v>246</v>
      </c>
      <c r="B970" s="7" t="s">
        <v>1358</v>
      </c>
      <c r="C970" t="str">
        <f t="shared" si="15"/>
        <v>Primary Factors - Ctn</v>
      </c>
      <c r="D970" s="3" t="str">
        <f>IF(B970="Endogenous Variable",VLOOKUP(A970,ENDOG!$B$2:$D$400,3),IF(B970="Exogenous Variable",VLOOKUP(A970,EXOG!$B$2:$D$400,3),""))</f>
        <v>2010$m</v>
      </c>
      <c r="H970" t="str">
        <f>IF(B970="Equation",VLOOKUP(A970,EQN!$C$4:$D$310,2),IF(B970="Endogenous Variable",VLOOKUP(A970,ENDOG!$B$2:$D$400,2),IF(B970="Exogenous Variable",VLOOKUP(A970,EXOG!$B$2:$D$400,2),"")))</f>
        <v>PRIMARY FACTORS - CTN</v>
      </c>
    </row>
    <row r="971" spans="1:8" x14ac:dyDescent="0.25">
      <c r="A971" s="7" t="s">
        <v>247</v>
      </c>
      <c r="B971" s="7" t="s">
        <v>1358</v>
      </c>
      <c r="C971" t="str">
        <f t="shared" si="15"/>
        <v>Primary Factors - Other</v>
      </c>
      <c r="D971" s="3" t="str">
        <f>IF(B971="Endogenous Variable",VLOOKUP(A971,ENDOG!$B$2:$D$400,3),IF(B971="Exogenous Variable",VLOOKUP(A971,EXOG!$B$2:$D$400,3),""))</f>
        <v>2010$m</v>
      </c>
      <c r="H971" t="str">
        <f>IF(B971="Equation",VLOOKUP(A971,EQN!$C$4:$D$310,2),IF(B971="Endogenous Variable",VLOOKUP(A971,ENDOG!$B$2:$D$400,2),IF(B971="Exogenous Variable",VLOOKUP(A971,EXOG!$B$2:$D$400,2),"")))</f>
        <v>PRIMARY FACTORS - OTHER</v>
      </c>
    </row>
    <row r="972" spans="1:8" x14ac:dyDescent="0.25">
      <c r="A972" s="7" t="s">
        <v>248</v>
      </c>
      <c r="B972" s="7" t="s">
        <v>1358</v>
      </c>
      <c r="C972" t="str">
        <f t="shared" si="15"/>
        <v>Primary Factors - F&amp;B</v>
      </c>
      <c r="D972" s="3" t="str">
        <f>IF(B972="Endogenous Variable",VLOOKUP(A972,ENDOG!$B$2:$D$400,3),IF(B972="Exogenous Variable",VLOOKUP(A972,EXOG!$B$2:$D$400,3),""))</f>
        <v>2010$m</v>
      </c>
      <c r="H972" t="str">
        <f>IF(B972="Equation",VLOOKUP(A972,EQN!$C$4:$D$310,2),IF(B972="Endogenous Variable",VLOOKUP(A972,ENDOG!$B$2:$D$400,2),IF(B972="Exogenous Variable",VLOOKUP(A972,EXOG!$B$2:$D$400,2),"")))</f>
        <v>PRIMARY FACTORS - F&amp;B</v>
      </c>
    </row>
    <row r="973" spans="1:8" x14ac:dyDescent="0.25">
      <c r="A973" s="7" t="s">
        <v>205</v>
      </c>
      <c r="B973" s="7" t="s">
        <v>1358</v>
      </c>
      <c r="C973" t="str">
        <f t="shared" si="15"/>
        <v>Primary Factors - Rent</v>
      </c>
      <c r="D973" s="3" t="str">
        <f>IF(B973="Endogenous Variable",VLOOKUP(A973,ENDOG!$B$2:$D$400,3),IF(B973="Exogenous Variable",VLOOKUP(A973,EXOG!$B$2:$D$400,3),""))</f>
        <v>2010$m</v>
      </c>
      <c r="H973" t="str">
        <f>IF(B973="Equation",VLOOKUP(A973,EQN!$C$4:$D$310,2),IF(B973="Endogenous Variable",VLOOKUP(A973,ENDOG!$B$2:$D$400,2),IF(B973="Exogenous Variable",VLOOKUP(A973,EXOG!$B$2:$D$400,2),"")))</f>
        <v>PRIMARY FACTORS - RENT</v>
      </c>
    </row>
    <row r="974" spans="1:8" x14ac:dyDescent="0.25">
      <c r="A974" s="7" t="s">
        <v>1258</v>
      </c>
      <c r="B974" s="7" t="s">
        <v>1358</v>
      </c>
      <c r="C974" t="str">
        <f t="shared" si="15"/>
        <v>Primary Factors - Equilibrium - Mfg</v>
      </c>
      <c r="D974" s="3" t="str">
        <f>IF(B974="Endogenous Variable",VLOOKUP(A974,ENDOG!$B$2:$D$400,3),IF(B974="Exogenous Variable",VLOOKUP(A974,EXOG!$B$2:$D$400,3),""))</f>
        <v>2010$m</v>
      </c>
      <c r="H974" t="str">
        <f>IF(B974="Equation",VLOOKUP(A974,EQN!$C$4:$D$310,2),IF(B974="Endogenous Variable",VLOOKUP(A974,ENDOG!$B$2:$D$400,2),IF(B974="Exogenous Variable",VLOOKUP(A974,EXOG!$B$2:$D$400,2),"")))</f>
        <v>PRIMARY FACTORS - EQUILIBRIUM - MFG</v>
      </c>
    </row>
    <row r="975" spans="1:8" x14ac:dyDescent="0.25">
      <c r="A975" s="7" t="s">
        <v>1260</v>
      </c>
      <c r="B975" s="7" t="s">
        <v>1358</v>
      </c>
      <c r="C975" t="str">
        <f t="shared" si="15"/>
        <v>Primary Factors - Equilibrium - Ctn</v>
      </c>
      <c r="D975" s="3" t="str">
        <f>IF(B975="Endogenous Variable",VLOOKUP(A975,ENDOG!$B$2:$D$400,3),IF(B975="Exogenous Variable",VLOOKUP(A975,EXOG!$B$2:$D$400,3),""))</f>
        <v>2010$m</v>
      </c>
      <c r="H975" t="str">
        <f>IF(B975="Equation",VLOOKUP(A975,EQN!$C$4:$D$310,2),IF(B975="Endogenous Variable",VLOOKUP(A975,ENDOG!$B$2:$D$400,2),IF(B975="Exogenous Variable",VLOOKUP(A975,EXOG!$B$2:$D$400,2),"")))</f>
        <v>PRIMARY FACTORS - EQUILIBRIUM - CTN</v>
      </c>
    </row>
    <row r="976" spans="1:8" x14ac:dyDescent="0.25">
      <c r="A976" s="7" t="s">
        <v>1262</v>
      </c>
      <c r="B976" s="7" t="s">
        <v>1358</v>
      </c>
      <c r="C976" t="str">
        <f t="shared" si="15"/>
        <v>Primary Factors - Equilibrium - Other</v>
      </c>
      <c r="D976" s="3" t="str">
        <f>IF(B976="Endogenous Variable",VLOOKUP(A976,ENDOG!$B$2:$D$400,3),IF(B976="Exogenous Variable",VLOOKUP(A976,EXOG!$B$2:$D$400,3),""))</f>
        <v>2010$m</v>
      </c>
      <c r="H976" t="str">
        <f>IF(B976="Equation",VLOOKUP(A976,EQN!$C$4:$D$310,2),IF(B976="Endogenous Variable",VLOOKUP(A976,ENDOG!$B$2:$D$400,2),IF(B976="Exogenous Variable",VLOOKUP(A976,EXOG!$B$2:$D$400,2),"")))</f>
        <v>PRIMARY FACTORS - EQUILIBRIUM - OTHER</v>
      </c>
    </row>
    <row r="977" spans="1:8" x14ac:dyDescent="0.25">
      <c r="A977" s="7" t="s">
        <v>1264</v>
      </c>
      <c r="B977" s="7" t="s">
        <v>1358</v>
      </c>
      <c r="C977" t="str">
        <f t="shared" si="15"/>
        <v>Primary Factors - Equilibrium - F&amp;B</v>
      </c>
      <c r="D977" s="3" t="str">
        <f>IF(B977="Endogenous Variable",VLOOKUP(A977,ENDOG!$B$2:$D$400,3),IF(B977="Exogenous Variable",VLOOKUP(A977,EXOG!$B$2:$D$400,3),""))</f>
        <v>2010$m</v>
      </c>
      <c r="H977" t="str">
        <f>IF(B977="Equation",VLOOKUP(A977,EQN!$C$4:$D$310,2),IF(B977="Endogenous Variable",VLOOKUP(A977,ENDOG!$B$2:$D$400,2),IF(B977="Exogenous Variable",VLOOKUP(A977,EXOG!$B$2:$D$400,2),"")))</f>
        <v>PRIMARY FACTORS - EQUILIBRIUM - F&amp;B</v>
      </c>
    </row>
    <row r="978" spans="1:8" x14ac:dyDescent="0.25">
      <c r="A978" s="7" t="s">
        <v>1266</v>
      </c>
      <c r="B978" s="7" t="s">
        <v>1358</v>
      </c>
      <c r="C978" t="str">
        <f t="shared" si="15"/>
        <v>Primary Factors - Equilibrium - Rent</v>
      </c>
      <c r="D978" s="3" t="str">
        <f>IF(B978="Endogenous Variable",VLOOKUP(A978,ENDOG!$B$2:$D$400,3),IF(B978="Exogenous Variable",VLOOKUP(A978,EXOG!$B$2:$D$400,3),""))</f>
        <v>2010$m</v>
      </c>
      <c r="H978" t="str">
        <f>IF(B978="Equation",VLOOKUP(A978,EQN!$C$4:$D$310,2),IF(B978="Endogenous Variable",VLOOKUP(A978,ENDOG!$B$2:$D$400,2),IF(B978="Exogenous Variable",VLOOKUP(A978,EXOG!$B$2:$D$400,2),"")))</f>
        <v>PRIMARY FACTORS - EQUILIBRIUM - RENT</v>
      </c>
    </row>
    <row r="979" spans="1:8" x14ac:dyDescent="0.25">
      <c r="A979" s="7" t="s">
        <v>812</v>
      </c>
      <c r="B979" s="7" t="s">
        <v>891</v>
      </c>
      <c r="C979" t="str">
        <f t="shared" si="15"/>
        <v>Residual - Exports - Mfg</v>
      </c>
      <c r="D979" s="3" t="str">
        <f>IF(B979="Endogenous Variable",VLOOKUP(A979,ENDOG!$B$2:$D$400,3),IF(B979="Exogenous Variable",VLOOKUP(A979,EXOG!$B$2:$D$400,3),""))</f>
        <v>prop.</v>
      </c>
      <c r="H979" t="str">
        <f>IF(B979="Equation",VLOOKUP(A979,EQN!$C$4:$D$310,2),IF(B979="Endogenous Variable",VLOOKUP(A979,ENDOG!$B$2:$D$400,2),IF(B979="Exogenous Variable",VLOOKUP(A979,EXOG!$B$2:$D$400,2),"")))</f>
        <v>RESIDUAL - EXPORTS - MFG</v>
      </c>
    </row>
    <row r="980" spans="1:8" x14ac:dyDescent="0.25">
      <c r="A980" s="7" t="s">
        <v>814</v>
      </c>
      <c r="B980" s="7" t="s">
        <v>891</v>
      </c>
      <c r="C980" t="str">
        <f t="shared" si="15"/>
        <v>Residual - Exports - Other</v>
      </c>
      <c r="D980" s="3" t="str">
        <f>IF(B980="Endogenous Variable",VLOOKUP(A980,ENDOG!$B$2:$D$400,3),IF(B980="Exogenous Variable",VLOOKUP(A980,EXOG!$B$2:$D$400,3),""))</f>
        <v>prop.</v>
      </c>
      <c r="H980" t="str">
        <f>IF(B980="Equation",VLOOKUP(A980,EQN!$C$4:$D$310,2),IF(B980="Endogenous Variable",VLOOKUP(A980,ENDOG!$B$2:$D$400,2),IF(B980="Exogenous Variable",VLOOKUP(A980,EXOG!$B$2:$D$400,2),"")))</f>
        <v>RESIDUAL - EXPORTS - OTHER</v>
      </c>
    </row>
    <row r="981" spans="1:8" x14ac:dyDescent="0.25">
      <c r="A981" s="7" t="s">
        <v>816</v>
      </c>
      <c r="B981" s="7" t="s">
        <v>891</v>
      </c>
      <c r="C981" t="str">
        <f t="shared" si="15"/>
        <v>Residual - Exports - F&amp;B</v>
      </c>
      <c r="D981" s="3" t="str">
        <f>IF(B981="Endogenous Variable",VLOOKUP(A981,ENDOG!$B$2:$D$400,3),IF(B981="Exogenous Variable",VLOOKUP(A981,EXOG!$B$2:$D$400,3),""))</f>
        <v>prop.</v>
      </c>
      <c r="H981" t="str">
        <f>IF(B981="Equation",VLOOKUP(A981,EQN!$C$4:$D$310,2),IF(B981="Endogenous Variable",VLOOKUP(A981,ENDOG!$B$2:$D$400,2),IF(B981="Exogenous Variable",VLOOKUP(A981,EXOG!$B$2:$D$400,2),"")))</f>
        <v>RESIDUAL - EXPORTS - F&amp;B</v>
      </c>
    </row>
    <row r="982" spans="1:8" x14ac:dyDescent="0.25">
      <c r="A982" s="7" t="s">
        <v>635</v>
      </c>
      <c r="B982" s="7" t="s">
        <v>891</v>
      </c>
      <c r="C982" t="str">
        <f t="shared" si="15"/>
        <v>Residual - Fixed Investment - Mfg</v>
      </c>
      <c r="D982" s="3" t="str">
        <f>IF(B982="Endogenous Variable",VLOOKUP(A982,ENDOG!$B$2:$D$400,3),IF(B982="Exogenous Variable",VLOOKUP(A982,EXOG!$B$2:$D$400,3),""))</f>
        <v>prop. SKC</v>
      </c>
      <c r="H982" t="str">
        <f>IF(B982="Equation",VLOOKUP(A982,EQN!$C$4:$D$310,2),IF(B982="Endogenous Variable",VLOOKUP(A982,ENDOG!$B$2:$D$400,2),IF(B982="Exogenous Variable",VLOOKUP(A982,EXOG!$B$2:$D$400,2),"")))</f>
        <v>RESIDUAL - FIXED INVESTMENT - MFG</v>
      </c>
    </row>
    <row r="983" spans="1:8" x14ac:dyDescent="0.25">
      <c r="A983" s="7" t="s">
        <v>820</v>
      </c>
      <c r="B983" s="7" t="s">
        <v>891</v>
      </c>
      <c r="C983" t="str">
        <f t="shared" si="15"/>
        <v>Residual - Fixed Investment - Ctn</v>
      </c>
      <c r="D983" s="3" t="str">
        <f>IF(B983="Endogenous Variable",VLOOKUP(A983,ENDOG!$B$2:$D$400,3),IF(B983="Exogenous Variable",VLOOKUP(A983,EXOG!$B$2:$D$400,3),""))</f>
        <v>prop. SKE</v>
      </c>
      <c r="H983" t="str">
        <f>IF(B983="Equation",VLOOKUP(A983,EQN!$C$4:$D$310,2),IF(B983="Endogenous Variable",VLOOKUP(A983,ENDOG!$B$2:$D$400,2),IF(B983="Exogenous Variable",VLOOKUP(A983,EXOG!$B$2:$D$400,2),"")))</f>
        <v>RESIDUAL - FIXED INVESTMENT - CTN</v>
      </c>
    </row>
    <row r="984" spans="1:8" x14ac:dyDescent="0.25">
      <c r="A984" s="7" t="s">
        <v>823</v>
      </c>
      <c r="B984" s="7" t="s">
        <v>891</v>
      </c>
      <c r="C984" t="str">
        <f t="shared" si="15"/>
        <v>Residual - Fixed Investment - Other</v>
      </c>
      <c r="D984" s="3" t="str">
        <f>IF(B984="Endogenous Variable",VLOOKUP(A984,ENDOG!$B$2:$D$400,3),IF(B984="Exogenous Variable",VLOOKUP(A984,EXOG!$B$2:$D$400,3),""))</f>
        <v>prop. SKI</v>
      </c>
      <c r="H984" t="str">
        <f>IF(B984="Equation",VLOOKUP(A984,EQN!$C$4:$D$310,2),IF(B984="Endogenous Variable",VLOOKUP(A984,ENDOG!$B$2:$D$400,2),IF(B984="Exogenous Variable",VLOOKUP(A984,EXOG!$B$2:$D$400,2),"")))</f>
        <v>RESIDUAL - FIXED INVESTMENT - OTHER</v>
      </c>
    </row>
    <row r="985" spans="1:8" x14ac:dyDescent="0.25">
      <c r="A985" s="7" t="s">
        <v>826</v>
      </c>
      <c r="B985" s="7" t="s">
        <v>891</v>
      </c>
      <c r="C985" t="str">
        <f t="shared" si="15"/>
        <v>Residual - Fixed Investment - F&amp;B</v>
      </c>
      <c r="D985" s="3" t="str">
        <f>IF(B985="Endogenous Variable",VLOOKUP(A985,ENDOG!$B$2:$D$400,3),IF(B985="Exogenous Variable",VLOOKUP(A985,EXOG!$B$2:$D$400,3),""))</f>
        <v>prop. SKL</v>
      </c>
      <c r="H985" t="str">
        <f>IF(B985="Equation",VLOOKUP(A985,EQN!$C$4:$D$310,2),IF(B985="Endogenous Variable",VLOOKUP(A985,ENDOG!$B$2:$D$400,2),IF(B985="Exogenous Variable",VLOOKUP(A985,EXOG!$B$2:$D$400,2),"")))</f>
        <v>RESIDUAL - FIXED INVESTMENT - F&amp;B</v>
      </c>
    </row>
    <row r="986" spans="1:8" x14ac:dyDescent="0.25">
      <c r="A986" s="7" t="s">
        <v>636</v>
      </c>
      <c r="B986" s="7" t="s">
        <v>891</v>
      </c>
      <c r="C986" t="str">
        <f t="shared" si="15"/>
        <v>Residual - Residential Investment</v>
      </c>
      <c r="D986" s="3" t="str">
        <f>IF(B986="Endogenous Variable",VLOOKUP(A986,ENDOG!$B$2:$D$400,3),IF(B986="Exogenous Variable",VLOOKUP(A986,EXOG!$B$2:$D$400,3),""))</f>
        <v>prop. KH</v>
      </c>
      <c r="H986" t="str">
        <f>IF(B986="Equation",VLOOKUP(A986,EQN!$C$4:$D$310,2),IF(B986="Endogenous Variable",VLOOKUP(A986,ENDOG!$B$2:$D$400,2),IF(B986="Exogenous Variable",VLOOKUP(A986,EXOG!$B$2:$D$400,2),"")))</f>
        <v>RESIDUAL - RESIDENTIAL INVESTMENT</v>
      </c>
    </row>
    <row r="987" spans="1:8" x14ac:dyDescent="0.25">
      <c r="A987" s="7" t="s">
        <v>831</v>
      </c>
      <c r="B987" s="7" t="s">
        <v>891</v>
      </c>
      <c r="C987" t="str">
        <f t="shared" si="15"/>
        <v>Residual - Imports - Mfg</v>
      </c>
      <c r="D987" s="3" t="str">
        <f>IF(B987="Endogenous Variable",VLOOKUP(A987,ENDOG!$B$2:$D$400,3),IF(B987="Exogenous Variable",VLOOKUP(A987,EXOG!$B$2:$D$400,3),""))</f>
        <v>prop.</v>
      </c>
      <c r="H987" t="str">
        <f>IF(B987="Equation",VLOOKUP(A987,EQN!$C$4:$D$310,2),IF(B987="Endogenous Variable",VLOOKUP(A987,ENDOG!$B$2:$D$400,2),IF(B987="Exogenous Variable",VLOOKUP(A987,EXOG!$B$2:$D$400,2),"")))</f>
        <v>RESIDUAL - IMPORTS - MFG</v>
      </c>
    </row>
    <row r="988" spans="1:8" x14ac:dyDescent="0.25">
      <c r="A988" s="7" t="s">
        <v>833</v>
      </c>
      <c r="B988" s="7" t="s">
        <v>891</v>
      </c>
      <c r="C988" t="str">
        <f t="shared" si="15"/>
        <v>Residual - Imports - Other</v>
      </c>
      <c r="D988" s="3" t="str">
        <f>IF(B988="Endogenous Variable",VLOOKUP(A988,ENDOG!$B$2:$D$400,3),IF(B988="Exogenous Variable",VLOOKUP(A988,EXOG!$B$2:$D$400,3),""))</f>
        <v>prop.</v>
      </c>
      <c r="H988" t="str">
        <f>IF(B988="Equation",VLOOKUP(A988,EQN!$C$4:$D$310,2),IF(B988="Endogenous Variable",VLOOKUP(A988,ENDOG!$B$2:$D$400,2),IF(B988="Exogenous Variable",VLOOKUP(A988,EXOG!$B$2:$D$400,2),"")))</f>
        <v>RESIDUAL - IMPORTS - OTHER</v>
      </c>
    </row>
    <row r="989" spans="1:8" x14ac:dyDescent="0.25">
      <c r="A989" s="7" t="s">
        <v>835</v>
      </c>
      <c r="B989" s="7" t="s">
        <v>891</v>
      </c>
      <c r="C989" t="str">
        <f t="shared" si="15"/>
        <v>Residual - Imports - F&amp;B</v>
      </c>
      <c r="D989" s="3" t="str">
        <f>IF(B989="Endogenous Variable",VLOOKUP(A989,ENDOG!$B$2:$D$400,3),IF(B989="Exogenous Variable",VLOOKUP(A989,EXOG!$B$2:$D$400,3),""))</f>
        <v>prop.</v>
      </c>
      <c r="H989" t="str">
        <f>IF(B989="Equation",VLOOKUP(A989,EQN!$C$4:$D$310,2),IF(B989="Endogenous Variable",VLOOKUP(A989,ENDOG!$B$2:$D$400,2),IF(B989="Exogenous Variable",VLOOKUP(A989,EXOG!$B$2:$D$400,2),"")))</f>
        <v>RESIDUAL - IMPORTS - F&amp;B</v>
      </c>
    </row>
    <row r="990" spans="1:8" x14ac:dyDescent="0.25">
      <c r="A990" s="7" t="s">
        <v>2034</v>
      </c>
      <c r="B990" s="7" t="s">
        <v>891</v>
      </c>
      <c r="C990" t="str">
        <f t="shared" si="15"/>
        <v>Residual – Foreign Employment - Mfg</v>
      </c>
      <c r="D990" s="3" t="str">
        <f>IF(B990="Endogenous Variable",VLOOKUP(A990,ENDOG!$B$2:$D$400,3),IF(B990="Exogenous Variable",VLOOKUP(A990,EXOG!$B$2:$D$400,3),""))</f>
        <v>prop.</v>
      </c>
      <c r="H990" t="str">
        <f>IF(B990="Equation",VLOOKUP(A990,EQN!$C$4:$D$310,2),IF(B990="Endogenous Variable",VLOOKUP(A990,ENDOG!$B$2:$D$400,2),IF(B990="Exogenous Variable",VLOOKUP(A990,EXOG!$B$2:$D$400,2),"")))</f>
        <v>RESIDUAL – FOREIGN EMPLOYMENT - MFG</v>
      </c>
    </row>
    <row r="991" spans="1:8" x14ac:dyDescent="0.25">
      <c r="A991" s="7" t="s">
        <v>2043</v>
      </c>
      <c r="B991" s="7" t="s">
        <v>891</v>
      </c>
      <c r="C991" t="str">
        <f t="shared" si="15"/>
        <v>Residual – Foreign Employment – Ctn</v>
      </c>
      <c r="D991" s="3" t="str">
        <f>IF(B991="Endogenous Variable",VLOOKUP(A991,ENDOG!$B$2:$D$400,3),IF(B991="Exogenous Variable",VLOOKUP(A991,EXOG!$B$2:$D$400,3),""))</f>
        <v>prop.</v>
      </c>
      <c r="H991" t="str">
        <f>IF(B991="Equation",VLOOKUP(A991,EQN!$C$4:$D$310,2),IF(B991="Endogenous Variable",VLOOKUP(A991,ENDOG!$B$2:$D$400,2),IF(B991="Exogenous Variable",VLOOKUP(A991,EXOG!$B$2:$D$400,2),"")))</f>
        <v>RESIDUAL – FOREIGN EMPLOYMENT – CTN</v>
      </c>
    </row>
    <row r="992" spans="1:8" x14ac:dyDescent="0.25">
      <c r="A992" s="7" t="s">
        <v>2052</v>
      </c>
      <c r="B992" s="7" t="s">
        <v>891</v>
      </c>
      <c r="C992" t="str">
        <f t="shared" si="15"/>
        <v>Residual – Foreign Employment – Other</v>
      </c>
      <c r="D992" s="3" t="str">
        <f>IF(B992="Endogenous Variable",VLOOKUP(A992,ENDOG!$B$2:$D$400,3),IF(B992="Exogenous Variable",VLOOKUP(A992,EXOG!$B$2:$D$400,3),""))</f>
        <v>prop.</v>
      </c>
      <c r="H992" t="str">
        <f>IF(B992="Equation",VLOOKUP(A992,EQN!$C$4:$D$310,2),IF(B992="Endogenous Variable",VLOOKUP(A992,ENDOG!$B$2:$D$400,2),IF(B992="Exogenous Variable",VLOOKUP(A992,EXOG!$B$2:$D$400,2),"")))</f>
        <v>RESIDUAL – FOREIGN EMPLOYMENT – OTHER</v>
      </c>
    </row>
    <row r="993" spans="1:8" x14ac:dyDescent="0.25">
      <c r="A993" s="7" t="s">
        <v>2061</v>
      </c>
      <c r="B993" s="7" t="s">
        <v>891</v>
      </c>
      <c r="C993" t="str">
        <f t="shared" si="15"/>
        <v>Residual – Foreign Employment – F&amp;B</v>
      </c>
      <c r="D993" s="3" t="str">
        <f>IF(B993="Endogenous Variable",VLOOKUP(A993,ENDOG!$B$2:$D$400,3),IF(B993="Exogenous Variable",VLOOKUP(A993,EXOG!$B$2:$D$400,3),""))</f>
        <v>prop.</v>
      </c>
      <c r="H993" t="str">
        <f>IF(B993="Equation",VLOOKUP(A993,EQN!$C$4:$D$310,2),IF(B993="Endogenous Variable",VLOOKUP(A993,ENDOG!$B$2:$D$400,2),IF(B993="Exogenous Variable",VLOOKUP(A993,EXOG!$B$2:$D$400,2),"")))</f>
        <v>RESIDUAL – FOREIGN EMPLOYMENT – F&amp;B</v>
      </c>
    </row>
    <row r="994" spans="1:8" x14ac:dyDescent="0.25">
      <c r="A994" s="7" t="s">
        <v>2022</v>
      </c>
      <c r="B994" s="7" t="s">
        <v>891</v>
      </c>
      <c r="C994" t="str">
        <f t="shared" si="15"/>
        <v>Residual – Local Employment - Mfg</v>
      </c>
      <c r="D994" s="3" t="str">
        <f>IF(B994="Endogenous Variable",VLOOKUP(A994,ENDOG!$B$2:$D$400,3),IF(B994="Exogenous Variable",VLOOKUP(A994,EXOG!$B$2:$D$400,3),""))</f>
        <v>prop.</v>
      </c>
      <c r="H994" t="str">
        <f>IF(B994="Equation",VLOOKUP(A994,EQN!$C$4:$D$310,2),IF(B994="Endogenous Variable",VLOOKUP(A994,ENDOG!$B$2:$D$400,2),IF(B994="Exogenous Variable",VLOOKUP(A994,EXOG!$B$2:$D$400,2),"")))</f>
        <v>RESIDUAL – LOCAL EMPLOYMENT - MFG</v>
      </c>
    </row>
    <row r="995" spans="1:8" x14ac:dyDescent="0.25">
      <c r="A995" s="7" t="s">
        <v>2023</v>
      </c>
      <c r="B995" s="7" t="s">
        <v>891</v>
      </c>
      <c r="C995" t="str">
        <f t="shared" si="15"/>
        <v>Residual – Local Employment – Ctn</v>
      </c>
      <c r="D995" s="3" t="str">
        <f>IF(B995="Endogenous Variable",VLOOKUP(A995,ENDOG!$B$2:$D$400,3),IF(B995="Exogenous Variable",VLOOKUP(A995,EXOG!$B$2:$D$400,3),""))</f>
        <v>prop.</v>
      </c>
      <c r="H995" t="str">
        <f>IF(B995="Equation",VLOOKUP(A995,EQN!$C$4:$D$310,2),IF(B995="Endogenous Variable",VLOOKUP(A995,ENDOG!$B$2:$D$400,2),IF(B995="Exogenous Variable",VLOOKUP(A995,EXOG!$B$2:$D$400,2),"")))</f>
        <v>RESIDUAL – LOCAL EMPLOYMENT – CTN</v>
      </c>
    </row>
    <row r="996" spans="1:8" x14ac:dyDescent="0.25">
      <c r="A996" s="7" t="s">
        <v>2024</v>
      </c>
      <c r="B996" s="7" t="s">
        <v>891</v>
      </c>
      <c r="C996" t="str">
        <f t="shared" si="15"/>
        <v>Residual – Local Employment – Other</v>
      </c>
      <c r="D996" s="3" t="str">
        <f>IF(B996="Endogenous Variable",VLOOKUP(A996,ENDOG!$B$2:$D$400,3),IF(B996="Exogenous Variable",VLOOKUP(A996,EXOG!$B$2:$D$400,3),""))</f>
        <v>prop.</v>
      </c>
      <c r="H996" t="str">
        <f>IF(B996="Equation",VLOOKUP(A996,EQN!$C$4:$D$310,2),IF(B996="Endogenous Variable",VLOOKUP(A996,ENDOG!$B$2:$D$400,2),IF(B996="Exogenous Variable",VLOOKUP(A996,EXOG!$B$2:$D$400,2),"")))</f>
        <v>RESIDUAL – LOCAL EMPLOYMENT – OTHER</v>
      </c>
    </row>
    <row r="997" spans="1:8" x14ac:dyDescent="0.25">
      <c r="A997" s="7" t="s">
        <v>2025</v>
      </c>
      <c r="B997" s="7" t="s">
        <v>891</v>
      </c>
      <c r="C997" t="str">
        <f t="shared" si="15"/>
        <v>Residual – Local Employment – F&amp;B</v>
      </c>
      <c r="D997" s="3" t="str">
        <f>IF(B997="Endogenous Variable",VLOOKUP(A997,ENDOG!$B$2:$D$400,3),IF(B997="Exogenous Variable",VLOOKUP(A997,EXOG!$B$2:$D$400,3),""))</f>
        <v>prop.</v>
      </c>
      <c r="H997" t="str">
        <f>IF(B997="Equation",VLOOKUP(A997,EQN!$C$4:$D$310,2),IF(B997="Endogenous Variable",VLOOKUP(A997,ENDOG!$B$2:$D$400,2),IF(B997="Exogenous Variable",VLOOKUP(A997,EXOG!$B$2:$D$400,2),"")))</f>
        <v>RESIDUAL – LOCAL EMPLOYMENT – F&amp;B</v>
      </c>
    </row>
    <row r="998" spans="1:8" x14ac:dyDescent="0.25">
      <c r="A998" s="7" t="s">
        <v>837</v>
      </c>
      <c r="B998" s="7" t="s">
        <v>891</v>
      </c>
      <c r="C998" t="str">
        <f t="shared" si="15"/>
        <v>Residual - Price Of Local Sales - Mfg</v>
      </c>
      <c r="D998" s="3" t="str">
        <f>IF(B998="Endogenous Variable",VLOOKUP(A998,ENDOG!$B$2:$D$400,3),IF(B998="Exogenous Variable",VLOOKUP(A998,EXOG!$B$2:$D$400,3),""))</f>
        <v>prop.</v>
      </c>
      <c r="H998" t="str">
        <f>IF(B998="Equation",VLOOKUP(A998,EQN!$C$4:$D$310,2),IF(B998="Endogenous Variable",VLOOKUP(A998,ENDOG!$B$2:$D$400,2),IF(B998="Exogenous Variable",VLOOKUP(A998,EXOG!$B$2:$D$400,2),"")))</f>
        <v>RESIDUAL - PRICE OF LOCAL SALES - MFG</v>
      </c>
    </row>
    <row r="999" spans="1:8" x14ac:dyDescent="0.25">
      <c r="A999" s="7" t="s">
        <v>839</v>
      </c>
      <c r="B999" s="7" t="s">
        <v>891</v>
      </c>
      <c r="C999" t="str">
        <f t="shared" si="15"/>
        <v>Residual - Price Of Local Sales - Ctn</v>
      </c>
      <c r="D999" s="3" t="str">
        <f>IF(B999="Endogenous Variable",VLOOKUP(A999,ENDOG!$B$2:$D$400,3),IF(B999="Exogenous Variable",VLOOKUP(A999,EXOG!$B$2:$D$400,3),""))</f>
        <v>prop.</v>
      </c>
      <c r="H999" t="str">
        <f>IF(B999="Equation",VLOOKUP(A999,EQN!$C$4:$D$310,2),IF(B999="Endogenous Variable",VLOOKUP(A999,ENDOG!$B$2:$D$400,2),IF(B999="Exogenous Variable",VLOOKUP(A999,EXOG!$B$2:$D$400,2),"")))</f>
        <v>RESIDUAL - PRICE OF LOCAL SALES - CTN</v>
      </c>
    </row>
    <row r="1000" spans="1:8" x14ac:dyDescent="0.25">
      <c r="A1000" s="7" t="s">
        <v>841</v>
      </c>
      <c r="B1000" s="7" t="s">
        <v>891</v>
      </c>
      <c r="C1000" t="str">
        <f t="shared" si="15"/>
        <v>Residual - Price Of Local Sales - Other</v>
      </c>
      <c r="D1000" s="3" t="str">
        <f>IF(B1000="Endogenous Variable",VLOOKUP(A1000,ENDOG!$B$2:$D$400,3),IF(B1000="Exogenous Variable",VLOOKUP(A1000,EXOG!$B$2:$D$400,3),""))</f>
        <v>prop.</v>
      </c>
      <c r="H1000" t="str">
        <f>IF(B1000="Equation",VLOOKUP(A1000,EQN!$C$4:$D$310,2),IF(B1000="Endogenous Variable",VLOOKUP(A1000,ENDOG!$B$2:$D$400,2),IF(B1000="Exogenous Variable",VLOOKUP(A1000,EXOG!$B$2:$D$400,2),"")))</f>
        <v>RESIDUAL - PRICE OF LOCAL SALES - OTHER</v>
      </c>
    </row>
    <row r="1001" spans="1:8" x14ac:dyDescent="0.25">
      <c r="A1001" s="7" t="s">
        <v>843</v>
      </c>
      <c r="B1001" s="7" t="s">
        <v>891</v>
      </c>
      <c r="C1001" t="str">
        <f t="shared" si="15"/>
        <v>Residual - Price Of Local Sales - F&amp;B</v>
      </c>
      <c r="D1001" s="3" t="str">
        <f>IF(B1001="Endogenous Variable",VLOOKUP(A1001,ENDOG!$B$2:$D$400,3),IF(B1001="Exogenous Variable",VLOOKUP(A1001,EXOG!$B$2:$D$400,3),""))</f>
        <v>prop.</v>
      </c>
      <c r="H1001" t="str">
        <f>IF(B1001="Equation",VLOOKUP(A1001,EQN!$C$4:$D$310,2),IF(B1001="Endogenous Variable",VLOOKUP(A1001,ENDOG!$B$2:$D$400,2),IF(B1001="Exogenous Variable",VLOOKUP(A1001,EXOG!$B$2:$D$400,2),"")))</f>
        <v>RESIDUAL - PRICE OF LOCAL SALES - F&amp;B</v>
      </c>
    </row>
    <row r="1002" spans="1:8" x14ac:dyDescent="0.25">
      <c r="A1002" s="7" t="s">
        <v>1268</v>
      </c>
      <c r="B1002" s="7" t="s">
        <v>1358</v>
      </c>
      <c r="C1002" t="str">
        <f t="shared" si="15"/>
        <v>Total Supply - Equilibrium - Mfg</v>
      </c>
      <c r="D1002" s="3" t="str">
        <f>IF(B1002="Endogenous Variable",VLOOKUP(A1002,ENDOG!$B$2:$D$400,3),IF(B1002="Exogenous Variable",VLOOKUP(A1002,EXOG!$B$2:$D$400,3),""))</f>
        <v>2010$m</v>
      </c>
      <c r="H1002" t="str">
        <f>IF(B1002="Equation",VLOOKUP(A1002,EQN!$C$4:$D$310,2),IF(B1002="Endogenous Variable",VLOOKUP(A1002,ENDOG!$B$2:$D$400,2),IF(B1002="Exogenous Variable",VLOOKUP(A1002,EXOG!$B$2:$D$400,2),"")))</f>
        <v>TOTAL SUPPLY - EQUILIBRIUM - MFG</v>
      </c>
    </row>
    <row r="1003" spans="1:8" x14ac:dyDescent="0.25">
      <c r="A1003" s="7" t="s">
        <v>1270</v>
      </c>
      <c r="B1003" s="7" t="s">
        <v>1358</v>
      </c>
      <c r="C1003" t="str">
        <f t="shared" si="15"/>
        <v>Total Supply - Equilibrium - Other</v>
      </c>
      <c r="D1003" s="3" t="str">
        <f>IF(B1003="Endogenous Variable",VLOOKUP(A1003,ENDOG!$B$2:$D$400,3),IF(B1003="Exogenous Variable",VLOOKUP(A1003,EXOG!$B$2:$D$400,3),""))</f>
        <v>2010$m</v>
      </c>
      <c r="H1003" t="str">
        <f>IF(B1003="Equation",VLOOKUP(A1003,EQN!$C$4:$D$310,2),IF(B1003="Endogenous Variable",VLOOKUP(A1003,ENDOG!$B$2:$D$400,2),IF(B1003="Exogenous Variable",VLOOKUP(A1003,EXOG!$B$2:$D$400,2),"")))</f>
        <v>TOTAL SUPPLY - EQUILIBRIUM - OTHER</v>
      </c>
    </row>
    <row r="1004" spans="1:8" x14ac:dyDescent="0.25">
      <c r="A1004" s="7" t="s">
        <v>1272</v>
      </c>
      <c r="B1004" s="7" t="s">
        <v>1358</v>
      </c>
      <c r="C1004" t="str">
        <f t="shared" si="15"/>
        <v>Total Supply - Equilibrium - F&amp;B</v>
      </c>
      <c r="D1004" s="3" t="str">
        <f>IF(B1004="Endogenous Variable",VLOOKUP(A1004,ENDOG!$B$2:$D$400,3),IF(B1004="Exogenous Variable",VLOOKUP(A1004,EXOG!$B$2:$D$400,3),""))</f>
        <v>2010$m</v>
      </c>
      <c r="H1004" t="str">
        <f>IF(B1004="Equation",VLOOKUP(A1004,EQN!$C$4:$D$310,2),IF(B1004="Endogenous Variable",VLOOKUP(A1004,ENDOG!$B$2:$D$400,2),IF(B1004="Exogenous Variable",VLOOKUP(A1004,EXOG!$B$2:$D$400,2),"")))</f>
        <v>TOTAL SUPPLY - EQUILIBRIUM - F&amp;B</v>
      </c>
    </row>
    <row r="1005" spans="1:8" x14ac:dyDescent="0.25">
      <c r="A1005" s="7" t="s">
        <v>1274</v>
      </c>
      <c r="B1005" s="7" t="s">
        <v>1358</v>
      </c>
      <c r="C1005" t="str">
        <f t="shared" si="15"/>
        <v>Local Supply - Equilibrium - Mfg</v>
      </c>
      <c r="D1005" s="3" t="str">
        <f>IF(B1005="Endogenous Variable",VLOOKUP(A1005,ENDOG!$B$2:$D$400,3),IF(B1005="Exogenous Variable",VLOOKUP(A1005,EXOG!$B$2:$D$400,3),""))</f>
        <v>2010$m</v>
      </c>
      <c r="H1005" t="str">
        <f>IF(B1005="Equation",VLOOKUP(A1005,EQN!$C$4:$D$310,2),IF(B1005="Endogenous Variable",VLOOKUP(A1005,ENDOG!$B$2:$D$400,2),IF(B1005="Exogenous Variable",VLOOKUP(A1005,EXOG!$B$2:$D$400,2),"")))</f>
        <v>LOCAL SUPPLY - EQUILIBRIUM - MFG</v>
      </c>
    </row>
    <row r="1006" spans="1:8" x14ac:dyDescent="0.25">
      <c r="A1006" s="7" t="s">
        <v>1276</v>
      </c>
      <c r="B1006" s="7" t="s">
        <v>1358</v>
      </c>
      <c r="C1006" t="str">
        <f t="shared" si="15"/>
        <v>Local Supply - Equilibrium - Other</v>
      </c>
      <c r="D1006" s="3" t="str">
        <f>IF(B1006="Endogenous Variable",VLOOKUP(A1006,ENDOG!$B$2:$D$400,3),IF(B1006="Exogenous Variable",VLOOKUP(A1006,EXOG!$B$2:$D$400,3),""))</f>
        <v>2010$m</v>
      </c>
      <c r="H1006" t="str">
        <f>IF(B1006="Equation",VLOOKUP(A1006,EQN!$C$4:$D$310,2),IF(B1006="Endogenous Variable",VLOOKUP(A1006,ENDOG!$B$2:$D$400,2),IF(B1006="Exogenous Variable",VLOOKUP(A1006,EXOG!$B$2:$D$400,2),"")))</f>
        <v>LOCAL SUPPLY - EQUILIBRIUM - OTHER</v>
      </c>
    </row>
    <row r="1007" spans="1:8" x14ac:dyDescent="0.25">
      <c r="A1007" s="7" t="s">
        <v>1278</v>
      </c>
      <c r="B1007" s="7" t="s">
        <v>1358</v>
      </c>
      <c r="C1007" t="str">
        <f t="shared" si="15"/>
        <v>Local Supply - Equilibrium - F&amp;B</v>
      </c>
      <c r="D1007" s="3" t="str">
        <f>IF(B1007="Endogenous Variable",VLOOKUP(A1007,ENDOG!$B$2:$D$400,3),IF(B1007="Exogenous Variable",VLOOKUP(A1007,EXOG!$B$2:$D$400,3),""))</f>
        <v>2010$m</v>
      </c>
      <c r="H1007" t="str">
        <f>IF(B1007="Equation",VLOOKUP(A1007,EQN!$C$4:$D$310,2),IF(B1007="Endogenous Variable",VLOOKUP(A1007,ENDOG!$B$2:$D$400,2),IF(B1007="Exogenous Variable",VLOOKUP(A1007,EXOG!$B$2:$D$400,2),"")))</f>
        <v>LOCAL SUPPLY - EQUILIBRIUM - F&amp;B</v>
      </c>
    </row>
    <row r="1008" spans="1:8" x14ac:dyDescent="0.25">
      <c r="A1008" s="7" t="s">
        <v>1300</v>
      </c>
      <c r="B1008" s="7" t="s">
        <v>1358</v>
      </c>
      <c r="C1008" t="str">
        <f t="shared" si="15"/>
        <v>Indirect Tax - Arf</v>
      </c>
      <c r="D1008" s="3" t="str">
        <f>IF(B1008="Endogenous Variable",VLOOKUP(A1008,ENDOG!$B$2:$D$400,3),IF(B1008="Exogenous Variable",VLOOKUP(A1008,EXOG!$B$2:$D$400,3),""))</f>
        <v>$m</v>
      </c>
      <c r="H1008" t="str">
        <f>IF(B1008="Equation",VLOOKUP(A1008,EQN!$C$4:$D$310,2),IF(B1008="Endogenous Variable",VLOOKUP(A1008,ENDOG!$B$2:$D$400,2),IF(B1008="Exogenous Variable",VLOOKUP(A1008,EXOG!$B$2:$D$400,2),"")))</f>
        <v>INDIRECT TAX - ARF</v>
      </c>
    </row>
    <row r="1009" spans="1:8" x14ac:dyDescent="0.25">
      <c r="A1009" s="7" t="s">
        <v>1280</v>
      </c>
      <c r="B1009" s="7" t="s">
        <v>1358</v>
      </c>
      <c r="C1009" t="str">
        <f t="shared" si="15"/>
        <v>Direct Tax - Assets</v>
      </c>
      <c r="D1009" s="3" t="str">
        <f>IF(B1009="Endogenous Variable",VLOOKUP(A1009,ENDOG!$B$2:$D$400,3),IF(B1009="Exogenous Variable",VLOOKUP(A1009,EXOG!$B$2:$D$400,3),""))</f>
        <v>$m</v>
      </c>
      <c r="H1009" t="str">
        <f>IF(B1009="Equation",VLOOKUP(A1009,EQN!$C$4:$D$310,2),IF(B1009="Endogenous Variable",VLOOKUP(A1009,ENDOG!$B$2:$D$400,2),IF(B1009="Exogenous Variable",VLOOKUP(A1009,EXOG!$B$2:$D$400,2),"")))</f>
        <v>DIRECT TAX - ASSETS</v>
      </c>
    </row>
    <row r="1010" spans="1:8" x14ac:dyDescent="0.25">
      <c r="A1010" s="7" t="s">
        <v>1304</v>
      </c>
      <c r="B1010" s="7" t="s">
        <v>1358</v>
      </c>
      <c r="C1010" t="str">
        <f t="shared" si="15"/>
        <v>Indirect Tax - Coe+Arf (Accrual / Nat. Acc. Basis)</v>
      </c>
      <c r="D1010" s="3" t="str">
        <f>IF(B1010="Endogenous Variable",VLOOKUP(A1010,ENDOG!$B$2:$D$400,3),IF(B1010="Exogenous Variable",VLOOKUP(A1010,EXOG!$B$2:$D$400,3),""))</f>
        <v>$m</v>
      </c>
      <c r="H1010" t="str">
        <f>IF(B1010="Equation",VLOOKUP(A1010,EQN!$C$4:$D$310,2),IF(B1010="Endogenous Variable",VLOOKUP(A1010,ENDOG!$B$2:$D$400,2),IF(B1010="Exogenous Variable",VLOOKUP(A1010,EXOG!$B$2:$D$400,2),"")))</f>
        <v>INDIRECT TAX - COE+ARF (accrual / nat. acc. basis)</v>
      </c>
    </row>
    <row r="1011" spans="1:8" x14ac:dyDescent="0.25">
      <c r="A1011" s="7" t="s">
        <v>1282</v>
      </c>
      <c r="B1011" s="7" t="s">
        <v>1358</v>
      </c>
      <c r="C1011" t="str">
        <f t="shared" si="15"/>
        <v>Indirect Tax - Import Duties</v>
      </c>
      <c r="D1011" s="3" t="str">
        <f>IF(B1011="Endogenous Variable",VLOOKUP(A1011,ENDOG!$B$2:$D$400,3),IF(B1011="Exogenous Variable",VLOOKUP(A1011,EXOG!$B$2:$D$400,3),""))</f>
        <v>$m</v>
      </c>
      <c r="H1011" t="str">
        <f>IF(B1011="Equation",VLOOKUP(A1011,EQN!$C$4:$D$310,2),IF(B1011="Endogenous Variable",VLOOKUP(A1011,ENDOG!$B$2:$D$400,2),IF(B1011="Exogenous Variable",VLOOKUP(A1011,EXOG!$B$2:$D$400,2),"")))</f>
        <v>INDIRECT TAX - IMPORT DUTIES</v>
      </c>
    </row>
    <row r="1012" spans="1:8" x14ac:dyDescent="0.25">
      <c r="A1012" s="7" t="s">
        <v>1284</v>
      </c>
      <c r="B1012" s="7" t="s">
        <v>1358</v>
      </c>
      <c r="C1012" t="str">
        <f t="shared" si="15"/>
        <v>Non-Tax Revenue - Coe</v>
      </c>
      <c r="D1012" s="3" t="str">
        <f>IF(B1012="Endogenous Variable",VLOOKUP(A1012,ENDOG!$B$2:$D$400,3),IF(B1012="Exogenous Variable",VLOOKUP(A1012,EXOG!$B$2:$D$400,3),""))</f>
        <v>$m</v>
      </c>
      <c r="H1012" t="str">
        <f>IF(B1012="Equation",VLOOKUP(A1012,EQN!$C$4:$D$310,2),IF(B1012="Endogenous Variable",VLOOKUP(A1012,ENDOG!$B$2:$D$400,2),IF(B1012="Exogenous Variable",VLOOKUP(A1012,EXOG!$B$2:$D$400,2),"")))</f>
        <v>NON-TAX REVENUE - COE</v>
      </c>
    </row>
    <row r="1013" spans="1:8" x14ac:dyDescent="0.25">
      <c r="A1013" s="7" t="s">
        <v>1286</v>
      </c>
      <c r="B1013" s="7" t="s">
        <v>1358</v>
      </c>
      <c r="C1013" t="str">
        <f t="shared" si="15"/>
        <v>Commodity Taxes Revenue</v>
      </c>
      <c r="D1013" s="3" t="str">
        <f>IF(B1013="Endogenous Variable",VLOOKUP(A1013,ENDOG!$B$2:$D$400,3),IF(B1013="Exogenous Variable",VLOOKUP(A1013,EXOG!$B$2:$D$400,3),""))</f>
        <v>$m</v>
      </c>
      <c r="H1013" t="str">
        <f>IF(B1013="Equation",VLOOKUP(A1013,EQN!$C$4:$D$310,2),IF(B1013="Endogenous Variable",VLOOKUP(A1013,ENDOG!$B$2:$D$400,2),IF(B1013="Exogenous Variable",VLOOKUP(A1013,EXOG!$B$2:$D$400,2),"")))</f>
        <v>COMMODITY TAXES REVENUE</v>
      </c>
    </row>
    <row r="1014" spans="1:8" x14ac:dyDescent="0.25">
      <c r="A1014" s="7" t="s">
        <v>1290</v>
      </c>
      <c r="B1014" s="7" t="s">
        <v>1358</v>
      </c>
      <c r="C1014" t="str">
        <f t="shared" si="15"/>
        <v>Foreign Worker Levy</v>
      </c>
      <c r="D1014" s="3" t="str">
        <f>IF(B1014="Endogenous Variable",VLOOKUP(A1014,ENDOG!$B$2:$D$400,3),IF(B1014="Exogenous Variable",VLOOKUP(A1014,EXOG!$B$2:$D$400,3),""))</f>
        <v>$m</v>
      </c>
      <c r="H1014" t="str">
        <f>IF(B1014="Equation",VLOOKUP(A1014,EQN!$C$4:$D$310,2),IF(B1014="Endogenous Variable",VLOOKUP(A1014,ENDOG!$B$2:$D$400,2),IF(B1014="Exogenous Variable",VLOOKUP(A1014,EXOG!$B$2:$D$400,2),"")))</f>
        <v>FOREIGN WORKER LEVY</v>
      </c>
    </row>
    <row r="1015" spans="1:8" x14ac:dyDescent="0.25">
      <c r="A1015" s="7" t="s">
        <v>1292</v>
      </c>
      <c r="B1015" s="7" t="s">
        <v>1358</v>
      </c>
      <c r="C1015" t="str">
        <f t="shared" si="15"/>
        <v>Indirect Tax - Gst</v>
      </c>
      <c r="D1015" s="3" t="str">
        <f>IF(B1015="Endogenous Variable",VLOOKUP(A1015,ENDOG!$B$2:$D$400,3),IF(B1015="Exogenous Variable",VLOOKUP(A1015,EXOG!$B$2:$D$400,3),""))</f>
        <v>$m</v>
      </c>
      <c r="H1015" t="str">
        <f>IF(B1015="Equation",VLOOKUP(A1015,EQN!$C$4:$D$310,2),IF(B1015="Endogenous Variable",VLOOKUP(A1015,ENDOG!$B$2:$D$400,2),IF(B1015="Exogenous Variable",VLOOKUP(A1015,EXOG!$B$2:$D$400,2),"")))</f>
        <v>INDIRECT TAX - GST</v>
      </c>
    </row>
    <row r="1016" spans="1:8" x14ac:dyDescent="0.25">
      <c r="A1016" s="7" t="s">
        <v>1294</v>
      </c>
      <c r="B1016" s="7" t="s">
        <v>1358</v>
      </c>
      <c r="C1016" t="str">
        <f t="shared" si="15"/>
        <v>Direct Tax - Income - Corporate</v>
      </c>
      <c r="D1016" s="3" t="str">
        <f>IF(B1016="Endogenous Variable",VLOOKUP(A1016,ENDOG!$B$2:$D$400,3),IF(B1016="Exogenous Variable",VLOOKUP(A1016,EXOG!$B$2:$D$400,3),""))</f>
        <v>$m</v>
      </c>
      <c r="H1016" t="str">
        <f>IF(B1016="Equation",VLOOKUP(A1016,EQN!$C$4:$D$310,2),IF(B1016="Endogenous Variable",VLOOKUP(A1016,ENDOG!$B$2:$D$400,2),IF(B1016="Exogenous Variable",VLOOKUP(A1016,EXOG!$B$2:$D$400,2),"")))</f>
        <v>DIRECT TAX - INCOME - CORPORATE</v>
      </c>
    </row>
    <row r="1017" spans="1:8" x14ac:dyDescent="0.25">
      <c r="A1017" s="7" t="s">
        <v>1296</v>
      </c>
      <c r="B1017" s="7" t="s">
        <v>1358</v>
      </c>
      <c r="C1017" t="str">
        <f t="shared" si="15"/>
        <v>Direct Tax - Income - Personal</v>
      </c>
      <c r="D1017" s="3" t="str">
        <f>IF(B1017="Endogenous Variable",VLOOKUP(A1017,ENDOG!$B$2:$D$400,3),IF(B1017="Exogenous Variable",VLOOKUP(A1017,EXOG!$B$2:$D$400,3),""))</f>
        <v>$m</v>
      </c>
      <c r="H1017" t="str">
        <f>IF(B1017="Equation",VLOOKUP(A1017,EQN!$C$4:$D$310,2),IF(B1017="Endogenous Variable",VLOOKUP(A1017,ENDOG!$B$2:$D$400,2),IF(B1017="Exogenous Variable",VLOOKUP(A1017,EXOG!$B$2:$D$400,2),"")))</f>
        <v>DIRECT TAX - INCOME - PERSONAL</v>
      </c>
    </row>
    <row r="1018" spans="1:8" x14ac:dyDescent="0.25">
      <c r="A1018" s="7" t="s">
        <v>1298</v>
      </c>
      <c r="B1018" s="7" t="s">
        <v>1358</v>
      </c>
      <c r="C1018" t="str">
        <f t="shared" si="15"/>
        <v>Direct Tax - Income - Stat Boards</v>
      </c>
      <c r="D1018" s="3" t="str">
        <f>IF(B1018="Endogenous Variable",VLOOKUP(A1018,ENDOG!$B$2:$D$400,3),IF(B1018="Exogenous Variable",VLOOKUP(A1018,EXOG!$B$2:$D$400,3),""))</f>
        <v>$m</v>
      </c>
      <c r="H1018" t="str">
        <f>IF(B1018="Equation",VLOOKUP(A1018,EQN!$C$4:$D$310,2),IF(B1018="Endogenous Variable",VLOOKUP(A1018,ENDOG!$B$2:$D$400,2),IF(B1018="Exogenous Variable",VLOOKUP(A1018,EXOG!$B$2:$D$400,2),"")))</f>
        <v>DIRECT TAX - INCOME - STAT BOARDS</v>
      </c>
    </row>
    <row r="1019" spans="1:8" x14ac:dyDescent="0.25">
      <c r="A1019" s="7" t="s">
        <v>1302</v>
      </c>
      <c r="B1019" s="7" t="s">
        <v>1358</v>
      </c>
      <c r="C1019" t="str">
        <f t="shared" si="15"/>
        <v>Production Taxes Revenue</v>
      </c>
      <c r="D1019" s="3" t="str">
        <f>IF(B1019="Endogenous Variable",VLOOKUP(A1019,ENDOG!$B$2:$D$400,3),IF(B1019="Exogenous Variable",VLOOKUP(A1019,EXOG!$B$2:$D$400,3),""))</f>
        <v>$m</v>
      </c>
      <c r="H1019" t="str">
        <f>IF(B1019="Equation",VLOOKUP(A1019,EQN!$C$4:$D$310,2),IF(B1019="Endogenous Variable",VLOOKUP(A1019,ENDOG!$B$2:$D$400,2),IF(B1019="Exogenous Variable",VLOOKUP(A1019,EXOG!$B$2:$D$400,2),"")))</f>
        <v>PRODUCTION TAXES REVENUE</v>
      </c>
    </row>
    <row r="1020" spans="1:8" x14ac:dyDescent="0.25">
      <c r="A1020" s="7" t="s">
        <v>1288</v>
      </c>
      <c r="B1020" s="7" t="s">
        <v>1358</v>
      </c>
      <c r="C1020" t="str">
        <f t="shared" si="15"/>
        <v>Indirect Tax - Other Indirect Taxes</v>
      </c>
      <c r="D1020" s="3" t="str">
        <f>IF(B1020="Endogenous Variable",VLOOKUP(A1020,ENDOG!$B$2:$D$400,3),IF(B1020="Exogenous Variable",VLOOKUP(A1020,EXOG!$B$2:$D$400,3),""))</f>
        <v>$m</v>
      </c>
      <c r="H1020" t="str">
        <f>IF(B1020="Equation",VLOOKUP(A1020,EQN!$C$4:$D$310,2),IF(B1020="Endogenous Variable",VLOOKUP(A1020,ENDOG!$B$2:$D$400,2),IF(B1020="Exogenous Variable",VLOOKUP(A1020,EXOG!$B$2:$D$400,2),"")))</f>
        <v>INDIRECT TAX - OTHER INDIRECT TAXES</v>
      </c>
    </row>
    <row r="1021" spans="1:8" x14ac:dyDescent="0.25">
      <c r="A1021" s="7" t="s">
        <v>355</v>
      </c>
      <c r="B1021" s="7" t="s">
        <v>891</v>
      </c>
      <c r="C1021" t="str">
        <f t="shared" si="15"/>
        <v>Time Trend - Fixed In Forecast</v>
      </c>
      <c r="D1021" s="3" t="str">
        <f>IF(B1021="Endogenous Variable",VLOOKUP(A1021,ENDOG!$B$2:$D$400,3),IF(B1021="Exogenous Variable",VLOOKUP(A1021,EXOG!$B$2:$D$400,3),""))</f>
        <v>2010=0</v>
      </c>
      <c r="H1021" t="str">
        <f>IF(B1021="Equation",VLOOKUP(A1021,EQN!$C$4:$D$310,2),IF(B1021="Endogenous Variable",VLOOKUP(A1021,ENDOG!$B$2:$D$400,2),IF(B1021="Exogenous Variable",VLOOKUP(A1021,EXOG!$B$2:$D$400,2),"")))</f>
        <v>TIME TREND - FIXED IN FORECAST</v>
      </c>
    </row>
    <row r="1022" spans="1:8" x14ac:dyDescent="0.25">
      <c r="A1022" s="7" t="s">
        <v>272</v>
      </c>
      <c r="B1022" s="7" t="s">
        <v>1358</v>
      </c>
      <c r="C1022" t="str">
        <f t="shared" si="15"/>
        <v>Balance Of Trade - Nominal - % Of Gdp</v>
      </c>
      <c r="D1022" s="3" t="str">
        <f>IF(B1022="Endogenous Variable",VLOOKUP(A1022,ENDOG!$B$2:$D$400,3),IF(B1022="Exogenous Variable",VLOOKUP(A1022,EXOG!$B$2:$D$400,3),""))</f>
        <v>% of gdp</v>
      </c>
      <c r="H1022" t="str">
        <f>IF(B1022="Equation",VLOOKUP(A1022,EQN!$C$4:$D$310,2),IF(B1022="Endogenous Variable",VLOOKUP(A1022,ENDOG!$B$2:$D$400,2),IF(B1022="Exogenous Variable",VLOOKUP(A1022,EXOG!$B$2:$D$400,2),"")))</f>
        <v>BALANCE OF TRADE - NOMINAL - % OF GDP</v>
      </c>
    </row>
    <row r="1023" spans="1:8" x14ac:dyDescent="0.25">
      <c r="A1023" s="7" t="s">
        <v>270</v>
      </c>
      <c r="B1023" s="7" t="s">
        <v>1358</v>
      </c>
      <c r="C1023" t="str">
        <f t="shared" si="15"/>
        <v>Balance Of Trade - 2010 Prices - % Of Gdp</v>
      </c>
      <c r="D1023" s="3" t="str">
        <f>IF(B1023="Endogenous Variable",VLOOKUP(A1023,ENDOG!$B$2:$D$400,3),IF(B1023="Exogenous Variable",VLOOKUP(A1023,EXOG!$B$2:$D$400,3),""))</f>
        <v>% of gdp</v>
      </c>
      <c r="H1023" t="str">
        <f>IF(B1023="Equation",VLOOKUP(A1023,EQN!$C$4:$D$310,2),IF(B1023="Endogenous Variable",VLOOKUP(A1023,ENDOG!$B$2:$D$400,2),IF(B1023="Exogenous Variable",VLOOKUP(A1023,EXOG!$B$2:$D$400,2),"")))</f>
        <v>BALANCE OF TRADE - 2010 PRICES - % OF GDP</v>
      </c>
    </row>
    <row r="1024" spans="1:8" x14ac:dyDescent="0.25">
      <c r="A1024" s="7" t="s">
        <v>271</v>
      </c>
      <c r="B1024" s="7" t="s">
        <v>1358</v>
      </c>
      <c r="C1024" t="str">
        <f t="shared" si="15"/>
        <v>Terms-Of-Trade</v>
      </c>
      <c r="D1024" s="3" t="str">
        <f>IF(B1024="Endogenous Variable",VLOOKUP(A1024,ENDOG!$B$2:$D$400,3),IF(B1024="Exogenous Variable",VLOOKUP(A1024,EXOG!$B$2:$D$400,3),""))</f>
        <v>2010=100</v>
      </c>
      <c r="H1024" t="str">
        <f>IF(B1024="Equation",VLOOKUP(A1024,EQN!$C$4:$D$310,2),IF(B1024="Endogenous Variable",VLOOKUP(A1024,ENDOG!$B$2:$D$400,2),IF(B1024="Exogenous Variable",VLOOKUP(A1024,EXOG!$B$2:$D$400,2),"")))</f>
        <v>TERMS-OF-TRADE</v>
      </c>
    </row>
    <row r="1025" spans="1:8" x14ac:dyDescent="0.25">
      <c r="A1025" s="7" t="s">
        <v>273</v>
      </c>
      <c r="B1025" s="7" t="s">
        <v>1358</v>
      </c>
      <c r="C1025" t="str">
        <f t="shared" si="15"/>
        <v>Balance On Transfers</v>
      </c>
      <c r="D1025" s="3" t="str">
        <f>IF(B1025="Endogenous Variable",VLOOKUP(A1025,ENDOG!$B$2:$D$400,3),IF(B1025="Exogenous Variable",VLOOKUP(A1025,EXOG!$B$2:$D$400,3),""))</f>
        <v>% of gdp</v>
      </c>
      <c r="H1025" t="str">
        <f>IF(B1025="Equation",VLOOKUP(A1025,EQN!$C$4:$D$310,2),IF(B1025="Endogenous Variable",VLOOKUP(A1025,ENDOG!$B$2:$D$400,2),IF(B1025="Exogenous Variable",VLOOKUP(A1025,EXOG!$B$2:$D$400,2),"")))</f>
        <v>BALANCE ON TRANSFERS</v>
      </c>
    </row>
    <row r="1026" spans="1:8" x14ac:dyDescent="0.25">
      <c r="A1026" s="7" t="s">
        <v>847</v>
      </c>
      <c r="B1026" s="7" t="s">
        <v>891</v>
      </c>
      <c r="C1026" t="str">
        <f t="shared" si="15"/>
        <v>Capital Transfers From Cra And Dfa</v>
      </c>
      <c r="D1026" s="3" t="str">
        <f>IF(B1026="Endogenous Variable",VLOOKUP(A1026,ENDOG!$B$2:$D$400,3),IF(B1026="Exogenous Variable",VLOOKUP(A1026,EXOG!$B$2:$D$400,3),""))</f>
        <v>$m</v>
      </c>
      <c r="H1026" t="str">
        <f>IF(B1026="Equation",VLOOKUP(A1026,EQN!$C$4:$D$310,2),IF(B1026="Endogenous Variable",VLOOKUP(A1026,ENDOG!$B$2:$D$400,2),IF(B1026="Exogenous Variable",VLOOKUP(A1026,EXOG!$B$2:$D$400,2),"")))</f>
        <v>CAPITAL TRANSFERS FROM CRA AND DFA</v>
      </c>
    </row>
    <row r="1027" spans="1:8" x14ac:dyDescent="0.25">
      <c r="A1027" s="7" t="s">
        <v>293</v>
      </c>
      <c r="B1027" s="7" t="s">
        <v>1358</v>
      </c>
      <c r="C1027" t="str">
        <f t="shared" ref="C1027:C1073" si="16">PROPER(H1027)</f>
        <v>Net Transfers To Private Sector From Abroad</v>
      </c>
      <c r="D1027" s="3" t="str">
        <f>IF(B1027="Endogenous Variable",VLOOKUP(A1027,ENDOG!$B$2:$D$400,3),IF(B1027="Exogenous Variable",VLOOKUP(A1027,EXOG!$B$2:$D$400,3),""))</f>
        <v>$m</v>
      </c>
      <c r="H1027" t="str">
        <f>IF(B1027="Equation",VLOOKUP(A1027,EQN!$C$4:$D$310,2),IF(B1027="Endogenous Variable",VLOOKUP(A1027,ENDOG!$B$2:$D$400,2),IF(B1027="Exogenous Variable",VLOOKUP(A1027,EXOG!$B$2:$D$400,2),"")))</f>
        <v>NET TRANSFERS TO PRIVATE SECTOR FROM ABROAD</v>
      </c>
    </row>
    <row r="1028" spans="1:8" x14ac:dyDescent="0.25">
      <c r="A1028" s="7" t="s">
        <v>294</v>
      </c>
      <c r="B1028" s="7" t="s">
        <v>1358</v>
      </c>
      <c r="C1028" t="str">
        <f t="shared" si="16"/>
        <v>Net Transfers From Gov'T To Abroad</v>
      </c>
      <c r="D1028" s="3" t="str">
        <f>IF(B1028="Endogenous Variable",VLOOKUP(A1028,ENDOG!$B$2:$D$400,3),IF(B1028="Exogenous Variable",VLOOKUP(A1028,EXOG!$B$2:$D$400,3),""))</f>
        <v>$m</v>
      </c>
      <c r="H1028" t="str">
        <f>IF(B1028="Equation",VLOOKUP(A1028,EQN!$C$4:$D$310,2),IF(B1028="Endogenous Variable",VLOOKUP(A1028,ENDOG!$B$2:$D$400,2),IF(B1028="Exogenous Variable",VLOOKUP(A1028,EXOG!$B$2:$D$400,2),"")))</f>
        <v>NET TRANSFERS FROM GOV'T TO ABROAD</v>
      </c>
    </row>
    <row r="1029" spans="1:8" x14ac:dyDescent="0.25">
      <c r="A1029" s="7" t="s">
        <v>1313</v>
      </c>
      <c r="B1029" s="7" t="s">
        <v>1358</v>
      </c>
      <c r="C1029" t="str">
        <f t="shared" si="16"/>
        <v>Special Transfers: From Gov'T To Private</v>
      </c>
      <c r="D1029" s="3" t="str">
        <f>IF(B1029="Endogenous Variable",VLOOKUP(A1029,ENDOG!$B$2:$D$400,3),IF(B1029="Exogenous Variable",VLOOKUP(A1029,EXOG!$B$2:$D$400,3),""))</f>
        <v>$m</v>
      </c>
      <c r="H1029" t="str">
        <f>IF(B1029="Equation",VLOOKUP(A1029,EQN!$C$4:$D$310,2),IF(B1029="Endogenous Variable",VLOOKUP(A1029,ENDOG!$B$2:$D$400,2),IF(B1029="Exogenous Variable",VLOOKUP(A1029,EXOG!$B$2:$D$400,2),"")))</f>
        <v>SPECIAL TRANSFERS: FROM GOV'T TO PRIVATE</v>
      </c>
    </row>
    <row r="1030" spans="1:8" x14ac:dyDescent="0.25">
      <c r="A1030" s="7" t="s">
        <v>303</v>
      </c>
      <c r="B1030" s="7" t="s">
        <v>891</v>
      </c>
      <c r="C1030" t="str">
        <f t="shared" si="16"/>
        <v>Time Trend - Extended In Forecast</v>
      </c>
      <c r="D1030" s="3" t="str">
        <f>IF(B1030="Endogenous Variable",VLOOKUP(A1030,ENDOG!$B$2:$D$400,3),IF(B1030="Exogenous Variable",VLOOKUP(A1030,EXOG!$B$2:$D$400,3),""))</f>
        <v>2010=0</v>
      </c>
      <c r="H1030" t="str">
        <f>IF(B1030="Equation",VLOOKUP(A1030,EQN!$C$4:$D$310,2),IF(B1030="Endogenous Variable",VLOOKUP(A1030,ENDOG!$B$2:$D$400,2),IF(B1030="Exogenous Variable",VLOOKUP(A1030,EXOG!$B$2:$D$400,2),"")))</f>
        <v>TIME TREND - EXTENDED IN FORECAST</v>
      </c>
    </row>
    <row r="1031" spans="1:8" x14ac:dyDescent="0.25">
      <c r="A1031" s="7" t="s">
        <v>1315</v>
      </c>
      <c r="B1031" s="7" t="s">
        <v>1358</v>
      </c>
      <c r="C1031" t="str">
        <f t="shared" si="16"/>
        <v>Nominal Unit Labour Costs</v>
      </c>
      <c r="D1031" s="3" t="str">
        <f>IF(B1031="Endogenous Variable",VLOOKUP(A1031,ENDOG!$B$2:$D$400,3),IF(B1031="Exogenous Variable",VLOOKUP(A1031,EXOG!$B$2:$D$400,3),""))</f>
        <v>index</v>
      </c>
      <c r="H1031" t="str">
        <f>IF(B1031="Equation",VLOOKUP(A1031,EQN!$C$4:$D$310,2),IF(B1031="Endogenous Variable",VLOOKUP(A1031,ENDOG!$B$2:$D$400,2),IF(B1031="Exogenous Variable",VLOOKUP(A1031,EXOG!$B$2:$D$400,2),"")))</f>
        <v>NOMINAL UNIT LABOUR COSTS</v>
      </c>
    </row>
    <row r="1032" spans="1:8" x14ac:dyDescent="0.25">
      <c r="A1032" s="7" t="s">
        <v>133</v>
      </c>
      <c r="B1032" s="7" t="s">
        <v>1358</v>
      </c>
      <c r="C1032" t="str">
        <f t="shared" si="16"/>
        <v>Unemployment Rate - Locals - Model Basis</v>
      </c>
      <c r="D1032" s="3" t="str">
        <f>IF(B1032="Endogenous Variable",VLOOKUP(A1032,ENDOG!$B$2:$D$400,3),IF(B1032="Exogenous Variable",VLOOKUP(A1032,EXOG!$B$2:$D$400,3),""))</f>
        <v>per cent</v>
      </c>
      <c r="H1032" t="str">
        <f>IF(B1032="Equation",VLOOKUP(A1032,EQN!$C$4:$D$310,2),IF(B1032="Endogenous Variable",VLOOKUP(A1032,ENDOG!$B$2:$D$400,2),IF(B1032="Exogenous Variable",VLOOKUP(A1032,EXOG!$B$2:$D$400,2),"")))</f>
        <v>UNEMPLOYMENT RATE - LOCALS - MODEL BASIS</v>
      </c>
    </row>
    <row r="1033" spans="1:8" x14ac:dyDescent="0.25">
      <c r="A1033" s="7" t="s">
        <v>132</v>
      </c>
      <c r="B1033" s="7" t="s">
        <v>1358</v>
      </c>
      <c r="C1033" t="str">
        <f t="shared" si="16"/>
        <v>Unemployment Rate - Survey</v>
      </c>
      <c r="D1033" s="3" t="str">
        <f>IF(B1033="Endogenous Variable",VLOOKUP(A1033,ENDOG!$B$2:$D$400,3),IF(B1033="Exogenous Variable",VLOOKUP(A1033,EXOG!$B$2:$D$400,3),""))</f>
        <v>per cent</v>
      </c>
      <c r="H1033" t="str">
        <f>IF(B1033="Equation",VLOOKUP(A1033,EQN!$C$4:$D$310,2),IF(B1033="Endogenous Variable",VLOOKUP(A1033,ENDOG!$B$2:$D$400,2),IF(B1033="Exogenous Variable",VLOOKUP(A1033,EXOG!$B$2:$D$400,2),"")))</f>
        <v>UNEMPLOYMENT RATE - SURVEY</v>
      </c>
    </row>
    <row r="1034" spans="1:8" x14ac:dyDescent="0.25">
      <c r="A1034" s="7" t="s">
        <v>1322</v>
      </c>
      <c r="B1034" s="7" t="s">
        <v>1358</v>
      </c>
      <c r="C1034" t="str">
        <f t="shared" si="16"/>
        <v>Wage Bill (Excl. Fwl)</v>
      </c>
      <c r="D1034" s="3" t="str">
        <f>IF(B1034="Endogenous Variable",VLOOKUP(A1034,ENDOG!$B$2:$D$400,3),IF(B1034="Exogenous Variable",VLOOKUP(A1034,EXOG!$B$2:$D$400,3),""))</f>
        <v>$m</v>
      </c>
      <c r="H1034" t="str">
        <f>IF(B1034="Equation",VLOOKUP(A1034,EQN!$C$4:$D$310,2),IF(B1034="Endogenous Variable",VLOOKUP(A1034,ENDOG!$B$2:$D$400,2),IF(B1034="Exogenous Variable",VLOOKUP(A1034,EXOG!$B$2:$D$400,2),"")))</f>
        <v>WAGE BILL (EXCL. FWL)</v>
      </c>
    </row>
    <row r="1035" spans="1:8" x14ac:dyDescent="0.25">
      <c r="A1035" s="7" t="s">
        <v>288</v>
      </c>
      <c r="B1035" s="7" t="s">
        <v>1358</v>
      </c>
      <c r="C1035" t="str">
        <f t="shared" si="16"/>
        <v>Wage Bill</v>
      </c>
      <c r="D1035" s="3" t="str">
        <f>IF(B1035="Endogenous Variable",VLOOKUP(A1035,ENDOG!$B$2:$D$400,3),IF(B1035="Exogenous Variable",VLOOKUP(A1035,EXOG!$B$2:$D$400,3),""))</f>
        <v>$m</v>
      </c>
      <c r="H1035" t="str">
        <f>IF(B1035="Equation",VLOOKUP(A1035,EQN!$C$4:$D$310,2),IF(B1035="Endogenous Variable",VLOOKUP(A1035,ENDOG!$B$2:$D$400,2),IF(B1035="Exogenous Variable",VLOOKUP(A1035,EXOG!$B$2:$D$400,2),"")))</f>
        <v>WAGE BILL</v>
      </c>
    </row>
    <row r="1036" spans="1:8" x14ac:dyDescent="0.25">
      <c r="A1036" s="7" t="s">
        <v>1338</v>
      </c>
      <c r="B1036" s="7" t="s">
        <v>1358</v>
      </c>
      <c r="C1036" t="str">
        <f t="shared" si="16"/>
        <v>Qtrly Foreign Wage With Levy - Mfg</v>
      </c>
      <c r="D1036" s="3" t="str">
        <f>IF(B1036="Endogenous Variable",VLOOKUP(A1036,ENDOG!$B$2:$D$400,3),IF(B1036="Exogenous Variable",VLOOKUP(A1036,EXOG!$B$2:$D$400,3),""))</f>
        <v>$'000</v>
      </c>
      <c r="H1036" t="str">
        <f>IF(B1036="Equation",VLOOKUP(A1036,EQN!$C$4:$D$310,2),IF(B1036="Endogenous Variable",VLOOKUP(A1036,ENDOG!$B$2:$D$400,2),IF(B1036="Exogenous Variable",VLOOKUP(A1036,EXOG!$B$2:$D$400,2),"")))</f>
        <v>QTRLY FOREIGN WAGE WITH LEVY - MFG</v>
      </c>
    </row>
    <row r="1037" spans="1:8" x14ac:dyDescent="0.25">
      <c r="A1037" s="7" t="s">
        <v>1340</v>
      </c>
      <c r="B1037" s="7" t="s">
        <v>1358</v>
      </c>
      <c r="C1037" t="str">
        <f t="shared" si="16"/>
        <v>Qtrly Foreign Wage With Levy - Ctn</v>
      </c>
      <c r="D1037" s="3" t="str">
        <f>IF(B1037="Endogenous Variable",VLOOKUP(A1037,ENDOG!$B$2:$D$400,3),IF(B1037="Exogenous Variable",VLOOKUP(A1037,EXOG!$B$2:$D$400,3),""))</f>
        <v>$'000</v>
      </c>
      <c r="H1037" t="str">
        <f>IF(B1037="Equation",VLOOKUP(A1037,EQN!$C$4:$D$310,2),IF(B1037="Endogenous Variable",VLOOKUP(A1037,ENDOG!$B$2:$D$400,2),IF(B1037="Exogenous Variable",VLOOKUP(A1037,EXOG!$B$2:$D$400,2),"")))</f>
        <v>QTRLY FOREIGN WAGE WITH LEVY - CTN</v>
      </c>
    </row>
    <row r="1038" spans="1:8" x14ac:dyDescent="0.25">
      <c r="A1038" s="7" t="s">
        <v>1342</v>
      </c>
      <c r="B1038" s="7" t="s">
        <v>1358</v>
      </c>
      <c r="C1038" t="str">
        <f t="shared" si="16"/>
        <v>Qtrly Foreign Wage With Levy - Other</v>
      </c>
      <c r="D1038" s="3" t="str">
        <f>IF(B1038="Endogenous Variable",VLOOKUP(A1038,ENDOG!$B$2:$D$400,3),IF(B1038="Exogenous Variable",VLOOKUP(A1038,EXOG!$B$2:$D$400,3),""))</f>
        <v>$'000</v>
      </c>
      <c r="H1038" t="str">
        <f>IF(B1038="Equation",VLOOKUP(A1038,EQN!$C$4:$D$310,2),IF(B1038="Endogenous Variable",VLOOKUP(A1038,ENDOG!$B$2:$D$400,2),IF(B1038="Exogenous Variable",VLOOKUP(A1038,EXOG!$B$2:$D$400,2),"")))</f>
        <v>QTRLY FOREIGN WAGE WITH LEVY - OTHER</v>
      </c>
    </row>
    <row r="1039" spans="1:8" x14ac:dyDescent="0.25">
      <c r="A1039" s="7" t="s">
        <v>1344</v>
      </c>
      <c r="B1039" s="7" t="s">
        <v>1358</v>
      </c>
      <c r="C1039" t="str">
        <f t="shared" si="16"/>
        <v>Qtrly Foreign Wage With Levy - F&amp;B</v>
      </c>
      <c r="D1039" s="3" t="str">
        <f>IF(B1039="Endogenous Variable",VLOOKUP(A1039,ENDOG!$B$2:$D$400,3),IF(B1039="Exogenous Variable",VLOOKUP(A1039,EXOG!$B$2:$D$400,3),""))</f>
        <v>$'000</v>
      </c>
      <c r="H1039" t="str">
        <f>IF(B1039="Equation",VLOOKUP(A1039,EQN!$C$4:$D$310,2),IF(B1039="Endogenous Variable",VLOOKUP(A1039,ENDOG!$B$2:$D$400,2),IF(B1039="Exogenous Variable",VLOOKUP(A1039,EXOG!$B$2:$D$400,2),"")))</f>
        <v>QTRLY FOREIGN WAGE WITH LEVY - F&amp;B</v>
      </c>
    </row>
    <row r="1040" spans="1:8" x14ac:dyDescent="0.25">
      <c r="A1040" s="7" t="s">
        <v>1330</v>
      </c>
      <c r="B1040" s="7" t="s">
        <v>1358</v>
      </c>
      <c r="C1040" t="str">
        <f t="shared" si="16"/>
        <v>Qtrly Foreign Wage Before Levy - Mfg</v>
      </c>
      <c r="D1040" s="3" t="str">
        <f>IF(B1040="Endogenous Variable",VLOOKUP(A1040,ENDOG!$B$2:$D$400,3),IF(B1040="Exogenous Variable",VLOOKUP(A1040,EXOG!$B$2:$D$400,3),""))</f>
        <v>$'000</v>
      </c>
      <c r="H1040" t="str">
        <f>IF(B1040="Equation",VLOOKUP(A1040,EQN!$C$4:$D$310,2),IF(B1040="Endogenous Variable",VLOOKUP(A1040,ENDOG!$B$2:$D$400,2),IF(B1040="Exogenous Variable",VLOOKUP(A1040,EXOG!$B$2:$D$400,2),"")))</f>
        <v>QTRLY FOREIGN WAGE BEFORE LEVY - MFG</v>
      </c>
    </row>
    <row r="1041" spans="1:8" x14ac:dyDescent="0.25">
      <c r="A1041" s="7" t="s">
        <v>1332</v>
      </c>
      <c r="B1041" s="7" t="s">
        <v>1358</v>
      </c>
      <c r="C1041" t="str">
        <f t="shared" si="16"/>
        <v>Qtrly Foreign Wage Before Levy - Ctn</v>
      </c>
      <c r="D1041" s="3" t="str">
        <f>IF(B1041="Endogenous Variable",VLOOKUP(A1041,ENDOG!$B$2:$D$400,3),IF(B1041="Exogenous Variable",VLOOKUP(A1041,EXOG!$B$2:$D$400,3),""))</f>
        <v>$'000</v>
      </c>
      <c r="H1041" t="str">
        <f>IF(B1041="Equation",VLOOKUP(A1041,EQN!$C$4:$D$310,2),IF(B1041="Endogenous Variable",VLOOKUP(A1041,ENDOG!$B$2:$D$400,2),IF(B1041="Exogenous Variable",VLOOKUP(A1041,EXOG!$B$2:$D$400,2),"")))</f>
        <v>QTRLY FOREIGN WAGE BEFORE LEVY - CTN</v>
      </c>
    </row>
    <row r="1042" spans="1:8" x14ac:dyDescent="0.25">
      <c r="A1042" s="7" t="s">
        <v>1334</v>
      </c>
      <c r="B1042" s="7" t="s">
        <v>1358</v>
      </c>
      <c r="C1042" t="str">
        <f t="shared" si="16"/>
        <v>Qtrly Foreign Wage Before Levy - Other</v>
      </c>
      <c r="D1042" s="3" t="str">
        <f>IF(B1042="Endogenous Variable",VLOOKUP(A1042,ENDOG!$B$2:$D$400,3),IF(B1042="Exogenous Variable",VLOOKUP(A1042,EXOG!$B$2:$D$400,3),""))</f>
        <v>$'000</v>
      </c>
      <c r="H1042" t="str">
        <f>IF(B1042="Equation",VLOOKUP(A1042,EQN!$C$4:$D$310,2),IF(B1042="Endogenous Variable",VLOOKUP(A1042,ENDOG!$B$2:$D$400,2),IF(B1042="Exogenous Variable",VLOOKUP(A1042,EXOG!$B$2:$D$400,2),"")))</f>
        <v>QTRLY FOREIGN WAGE BEFORE LEVY - OTHER</v>
      </c>
    </row>
    <row r="1043" spans="1:8" x14ac:dyDescent="0.25">
      <c r="A1043" s="7" t="s">
        <v>1336</v>
      </c>
      <c r="B1043" s="7" t="s">
        <v>1358</v>
      </c>
      <c r="C1043" t="str">
        <f t="shared" si="16"/>
        <v>Qtrly Foreign Wage Before Levy - F&amp;B</v>
      </c>
      <c r="D1043" s="3" t="str">
        <f>IF(B1043="Endogenous Variable",VLOOKUP(A1043,ENDOG!$B$2:$D$400,3),IF(B1043="Exogenous Variable",VLOOKUP(A1043,EXOG!$B$2:$D$400,3),""))</f>
        <v>$'000</v>
      </c>
      <c r="H1043" t="str">
        <f>IF(B1043="Equation",VLOOKUP(A1043,EQN!$C$4:$D$310,2),IF(B1043="Endogenous Variable",VLOOKUP(A1043,ENDOG!$B$2:$D$400,2),IF(B1043="Exogenous Variable",VLOOKUP(A1043,EXOG!$B$2:$D$400,2),"")))</f>
        <v>QTRLY FOREIGN WAGE BEFORE LEVY - F&amp;B</v>
      </c>
    </row>
    <row r="1044" spans="1:8" x14ac:dyDescent="0.25">
      <c r="A1044" s="7" t="s">
        <v>1325</v>
      </c>
      <c r="B1044" s="7" t="s">
        <v>1358</v>
      </c>
      <c r="C1044" t="str">
        <f t="shared" si="16"/>
        <v>Average Monthly Earnings (Excl. Cpf) - $</v>
      </c>
      <c r="D1044" s="3" t="str">
        <f>IF(B1044="Endogenous Variable",VLOOKUP(A1044,ENDOG!$B$2:$D$400,3),IF(B1044="Exogenous Variable",VLOOKUP(A1044,EXOG!$B$2:$D$400,3),""))</f>
        <v>$/month</v>
      </c>
      <c r="H1044" t="str">
        <f>IF(B1044="Equation",VLOOKUP(A1044,EQN!$C$4:$D$310,2),IF(B1044="Endogenous Variable",VLOOKUP(A1044,ENDOG!$B$2:$D$400,2),IF(B1044="Exogenous Variable",VLOOKUP(A1044,EXOG!$B$2:$D$400,2),"")))</f>
        <v>AVERAGE MONTHLY EARNINGS (EXCL. CPF) - $</v>
      </c>
    </row>
    <row r="1045" spans="1:8" x14ac:dyDescent="0.25">
      <c r="A1045" s="7" t="s">
        <v>1319</v>
      </c>
      <c r="B1045" s="7" t="s">
        <v>1358</v>
      </c>
      <c r="C1045" t="str">
        <f t="shared" si="16"/>
        <v>Local Average Qrtly Earnings (Incl. Cpf) - Sa</v>
      </c>
      <c r="D1045" s="3" t="str">
        <f>IF(B1045="Endogenous Variable",VLOOKUP(A1045,ENDOG!$B$2:$D$400,3),IF(B1045="Exogenous Variable",VLOOKUP(A1045,EXOG!$B$2:$D$400,3),""))</f>
        <v>$'000</v>
      </c>
      <c r="H1045" t="str">
        <f>IF(B1045="Equation",VLOOKUP(A1045,EQN!$C$4:$D$310,2),IF(B1045="Endogenous Variable",VLOOKUP(A1045,ENDOG!$B$2:$D$400,2),IF(B1045="Exogenous Variable",VLOOKUP(A1045,EXOG!$B$2:$D$400,2),"")))</f>
        <v>LOCAL AVERAGE QRTLY EARNINGS (INCL. CPF) - sa</v>
      </c>
    </row>
    <row r="1046" spans="1:8" x14ac:dyDescent="0.25">
      <c r="A1046" s="7" t="s">
        <v>1328</v>
      </c>
      <c r="B1046" s="7" t="s">
        <v>1358</v>
      </c>
      <c r="C1046" t="str">
        <f t="shared" si="16"/>
        <v>Average Qrtly Earnings (Incl. Cpf) - Orig</v>
      </c>
      <c r="D1046" s="3" t="str">
        <f>IF(B1046="Endogenous Variable",VLOOKUP(A1046,ENDOG!$B$2:$D$400,3),IF(B1046="Exogenous Variable",VLOOKUP(A1046,EXOG!$B$2:$D$400,3),""))</f>
        <v>$'000</v>
      </c>
      <c r="H1046" t="str">
        <f>IF(B1046="Equation",VLOOKUP(A1046,EQN!$C$4:$D$310,2),IF(B1046="Endogenous Variable",VLOOKUP(A1046,ENDOG!$B$2:$D$400,2),IF(B1046="Exogenous Variable",VLOOKUP(A1046,EXOG!$B$2:$D$400,2),"")))</f>
        <v>AVERAGE QRTLY EARNINGS (INCL. CPF) - orig</v>
      </c>
    </row>
    <row r="1047" spans="1:8" x14ac:dyDescent="0.25">
      <c r="A1047" s="7" t="s">
        <v>1346</v>
      </c>
      <c r="B1047" s="7" t="s">
        <v>1358</v>
      </c>
      <c r="C1047" t="str">
        <f t="shared" si="16"/>
        <v>Ces-Weighted Wage - Mfg</v>
      </c>
      <c r="D1047" s="3" t="str">
        <f>IF(B1047="Endogenous Variable",VLOOKUP(A1047,ENDOG!$B$2:$D$400,3),IF(B1047="Exogenous Variable",VLOOKUP(A1047,EXOG!$B$2:$D$400,3),""))</f>
        <v>$'000</v>
      </c>
      <c r="H1047" t="str">
        <f>IF(B1047="Equation",VLOOKUP(A1047,EQN!$C$4:$D$310,2),IF(B1047="Endogenous Variable",VLOOKUP(A1047,ENDOG!$B$2:$D$400,2),IF(B1047="Exogenous Variable",VLOOKUP(A1047,EXOG!$B$2:$D$400,2),"")))</f>
        <v>CES-WEIGHTED WAGE - MFG</v>
      </c>
    </row>
    <row r="1048" spans="1:8" x14ac:dyDescent="0.25">
      <c r="A1048" s="7" t="s">
        <v>1348</v>
      </c>
      <c r="B1048" s="7" t="s">
        <v>1358</v>
      </c>
      <c r="C1048" t="str">
        <f t="shared" si="16"/>
        <v>Ces-Weighted Wage - Ctn</v>
      </c>
      <c r="D1048" s="3" t="str">
        <f>IF(B1048="Endogenous Variable",VLOOKUP(A1048,ENDOG!$B$2:$D$400,3),IF(B1048="Exogenous Variable",VLOOKUP(A1048,EXOG!$B$2:$D$400,3),""))</f>
        <v>$'000</v>
      </c>
      <c r="H1048" t="str">
        <f>IF(B1048="Equation",VLOOKUP(A1048,EQN!$C$4:$D$310,2),IF(B1048="Endogenous Variable",VLOOKUP(A1048,ENDOG!$B$2:$D$400,2),IF(B1048="Exogenous Variable",VLOOKUP(A1048,EXOG!$B$2:$D$400,2),"")))</f>
        <v>CES-WEIGHTED WAGE - CTN</v>
      </c>
    </row>
    <row r="1049" spans="1:8" x14ac:dyDescent="0.25">
      <c r="A1049" s="7" t="s">
        <v>1350</v>
      </c>
      <c r="B1049" s="7" t="s">
        <v>1358</v>
      </c>
      <c r="C1049" t="str">
        <f t="shared" si="16"/>
        <v>Ces-Weighted Wage - Other</v>
      </c>
      <c r="D1049" s="3" t="str">
        <f>IF(B1049="Endogenous Variable",VLOOKUP(A1049,ENDOG!$B$2:$D$400,3),IF(B1049="Exogenous Variable",VLOOKUP(A1049,EXOG!$B$2:$D$400,3),""))</f>
        <v>$'000</v>
      </c>
      <c r="H1049" t="str">
        <f>IF(B1049="Equation",VLOOKUP(A1049,EQN!$C$4:$D$310,2),IF(B1049="Endogenous Variable",VLOOKUP(A1049,ENDOG!$B$2:$D$400,2),IF(B1049="Exogenous Variable",VLOOKUP(A1049,EXOG!$B$2:$D$400,2),"")))</f>
        <v>CES-WEIGHTED WAGE - OTHER</v>
      </c>
    </row>
    <row r="1050" spans="1:8" x14ac:dyDescent="0.25">
      <c r="A1050" s="7" t="s">
        <v>1352</v>
      </c>
      <c r="B1050" s="7" t="s">
        <v>1358</v>
      </c>
      <c r="C1050" t="str">
        <f t="shared" si="16"/>
        <v>Ces-Weighted Wage – F&amp;B</v>
      </c>
      <c r="D1050" s="3" t="str">
        <f>IF(B1050="Endogenous Variable",VLOOKUP(A1050,ENDOG!$B$2:$D$400,3),IF(B1050="Exogenous Variable",VLOOKUP(A1050,EXOG!$B$2:$D$400,3),""))</f>
        <v>$'000</v>
      </c>
      <c r="H1050" t="str">
        <f>IF(B1050="Equation",VLOOKUP(A1050,EQN!$C$4:$D$310,2),IF(B1050="Endogenous Variable",VLOOKUP(A1050,ENDOG!$B$2:$D$400,2),IF(B1050="Exogenous Variable",VLOOKUP(A1050,EXOG!$B$2:$D$400,2),"")))</f>
        <v>CES-WEIGHTED WAGE – F&amp;B</v>
      </c>
    </row>
    <row r="1051" spans="1:8" x14ac:dyDescent="0.25">
      <c r="A1051" s="7" t="s">
        <v>285</v>
      </c>
      <c r="B1051" s="7" t="s">
        <v>1358</v>
      </c>
      <c r="C1051" t="str">
        <f t="shared" si="16"/>
        <v>Rental Share Of Private Consumption - Eq'M</v>
      </c>
      <c r="D1051" s="3" t="str">
        <f>IF(B1051="Endogenous Variable",VLOOKUP(A1051,ENDOG!$B$2:$D$400,3),IF(B1051="Exogenous Variable",VLOOKUP(A1051,EXOG!$B$2:$D$400,3),""))</f>
        <v>prop.</v>
      </c>
      <c r="H1051" t="str">
        <f>IF(B1051="Equation",VLOOKUP(A1051,EQN!$C$4:$D$310,2),IF(B1051="Endogenous Variable",VLOOKUP(A1051,ENDOG!$B$2:$D$400,2),IF(B1051="Exogenous Variable",VLOOKUP(A1051,EXOG!$B$2:$D$400,2),"")))</f>
        <v>RENTAL SHARE OF PRIVATE CONSUMPTION - EQ'M</v>
      </c>
    </row>
    <row r="1052" spans="1:8" x14ac:dyDescent="0.25">
      <c r="A1052" s="7" t="s">
        <v>850</v>
      </c>
      <c r="B1052" s="7" t="s">
        <v>891</v>
      </c>
      <c r="C1052" t="str">
        <f t="shared" si="16"/>
        <v>Weight On Contemporaneous Corporate Tax</v>
      </c>
      <c r="D1052" s="3" t="str">
        <f>IF(B1052="Endogenous Variable",VLOOKUP(A1052,ENDOG!$B$2:$D$400,3),IF(B1052="Exogenous Variable",VLOOKUP(A1052,EXOG!$B$2:$D$400,3),""))</f>
        <v>0/1 dummy</v>
      </c>
      <c r="H1052" t="str">
        <f>IF(B1052="Equation",VLOOKUP(A1052,EQN!$C$4:$D$310,2),IF(B1052="Endogenous Variable",VLOOKUP(A1052,ENDOG!$B$2:$D$400,2),IF(B1052="Exogenous Variable",VLOOKUP(A1052,EXOG!$B$2:$D$400,2),"")))</f>
        <v>WEIGHT ON CONTEMPORANEOUS CORPORATE TAX</v>
      </c>
    </row>
    <row r="1053" spans="1:8" x14ac:dyDescent="0.25">
      <c r="A1053" s="7" t="s">
        <v>852</v>
      </c>
      <c r="B1053" s="7" t="s">
        <v>891</v>
      </c>
      <c r="C1053" t="str">
        <f t="shared" si="16"/>
        <v>Weight On Contemporaneous Personal Tax</v>
      </c>
      <c r="D1053" s="3" t="str">
        <f>IF(B1053="Endogenous Variable",VLOOKUP(A1053,ENDOG!$B$2:$D$400,3),IF(B1053="Exogenous Variable",VLOOKUP(A1053,EXOG!$B$2:$D$400,3),""))</f>
        <v>0/1 dummy</v>
      </c>
      <c r="H1053" t="str">
        <f>IF(B1053="Equation",VLOOKUP(A1053,EQN!$C$4:$D$310,2),IF(B1053="Endogenous Variable",VLOOKUP(A1053,ENDOG!$B$2:$D$400,2),IF(B1053="Exogenous Variable",VLOOKUP(A1053,EXOG!$B$2:$D$400,2),"")))</f>
        <v>WEIGHT ON CONTEMPORANEOUS PERSONAL TAX</v>
      </c>
    </row>
    <row r="1054" spans="1:8" x14ac:dyDescent="0.25">
      <c r="A1054" s="7" t="s">
        <v>1355</v>
      </c>
      <c r="B1054" s="7" t="s">
        <v>1358</v>
      </c>
      <c r="C1054" t="str">
        <f t="shared" si="16"/>
        <v>Income - Private Property</v>
      </c>
      <c r="D1054" s="3" t="str">
        <f>IF(B1054="Endogenous Variable",VLOOKUP(A1054,ENDOG!$B$2:$D$400,3),IF(B1054="Exogenous Variable",VLOOKUP(A1054,EXOG!$B$2:$D$400,3),""))</f>
        <v>$m</v>
      </c>
      <c r="H1054" t="str">
        <f>IF(B1054="Equation",VLOOKUP(A1054,EQN!$C$4:$D$310,2),IF(B1054="Endogenous Variable",VLOOKUP(A1054,ENDOG!$B$2:$D$400,2),IF(B1054="Exogenous Variable",VLOOKUP(A1054,EXOG!$B$2:$D$400,2),"")))</f>
        <v>INCOME - PRIVATE PROPERTY</v>
      </c>
    </row>
    <row r="1055" spans="1:8" x14ac:dyDescent="0.25">
      <c r="A1055" s="7" t="s">
        <v>860</v>
      </c>
      <c r="B1055" s="7" t="s">
        <v>891</v>
      </c>
      <c r="C1055" t="str">
        <f t="shared" si="16"/>
        <v>Residual - Arf+Coe: Cash-Accrual</v>
      </c>
      <c r="D1055" s="3" t="str">
        <f>IF(B1055="Endogenous Variable",VLOOKUP(A1055,ENDOG!$B$2:$D$400,3),IF(B1055="Exogenous Variable",VLOOKUP(A1055,EXOG!$B$2:$D$400,3),""))</f>
        <v>$m</v>
      </c>
      <c r="H1055" t="str">
        <f>IF(B1055="Equation",VLOOKUP(A1055,EQN!$C$4:$D$310,2),IF(B1055="Endogenous Variable",VLOOKUP(A1055,ENDOG!$B$2:$D$400,2),IF(B1055="Exogenous Variable",VLOOKUP(A1055,EXOG!$B$2:$D$400,2),"")))</f>
        <v>RESIDUAL - ARF+COE: CASH-ACCRUAL</v>
      </c>
    </row>
    <row r="1056" spans="1:8" x14ac:dyDescent="0.25">
      <c r="A1056" s="7" t="s">
        <v>862</v>
      </c>
      <c r="B1056" s="7" t="s">
        <v>891</v>
      </c>
      <c r="C1056" t="str">
        <f t="shared" si="16"/>
        <v>Residual - Private Consumption</v>
      </c>
      <c r="D1056" s="3" t="str">
        <f>IF(B1056="Endogenous Variable",VLOOKUP(A1056,ENDOG!$B$2:$D$400,3),IF(B1056="Exogenous Variable",VLOOKUP(A1056,EXOG!$B$2:$D$400,3),""))</f>
        <v>prop.</v>
      </c>
      <c r="H1056" t="str">
        <f>IF(B1056="Equation",VLOOKUP(A1056,EQN!$C$4:$D$310,2),IF(B1056="Endogenous Variable",VLOOKUP(A1056,ENDOG!$B$2:$D$400,2),IF(B1056="Exogenous Variable",VLOOKUP(A1056,EXOG!$B$2:$D$400,2),"")))</f>
        <v>RESIDUAL - PRIVATE CONSUMPTION</v>
      </c>
    </row>
    <row r="1057" spans="1:8" x14ac:dyDescent="0.25">
      <c r="A1057" s="7" t="s">
        <v>866</v>
      </c>
      <c r="B1057" s="7" t="s">
        <v>891</v>
      </c>
      <c r="C1057" t="str">
        <f t="shared" si="16"/>
        <v>Residual - Us Dollar Exchange Rate</v>
      </c>
      <c r="D1057" s="3" t="str">
        <f>IF(B1057="Endogenous Variable",VLOOKUP(A1057,ENDOG!$B$2:$D$400,3),IF(B1057="Exogenous Variable",VLOOKUP(A1057,EXOG!$B$2:$D$400,3),""))</f>
        <v>prop.</v>
      </c>
      <c r="H1057" t="str">
        <f>IF(B1057="Equation",VLOOKUP(A1057,EQN!$C$4:$D$310,2),IF(B1057="Endogenous Variable",VLOOKUP(A1057,ENDOG!$B$2:$D$400,2),IF(B1057="Exogenous Variable",VLOOKUP(A1057,EXOG!$B$2:$D$400,2),"")))</f>
        <v>RESIDUAL - US DOLLAR EXCHANGE RATE</v>
      </c>
    </row>
    <row r="1058" spans="1:8" x14ac:dyDescent="0.25">
      <c r="A1058" s="7" t="s">
        <v>868</v>
      </c>
      <c r="B1058" s="7" t="s">
        <v>891</v>
      </c>
      <c r="C1058" t="str">
        <f t="shared" si="16"/>
        <v>Residual - Exports - Non-Oil Domestic</v>
      </c>
      <c r="D1058" s="3" t="str">
        <f>IF(B1058="Endogenous Variable",VLOOKUP(A1058,ENDOG!$B$2:$D$400,3),IF(B1058="Exogenous Variable",VLOOKUP(A1058,EXOG!$B$2:$D$400,3),""))</f>
        <v>prop.</v>
      </c>
      <c r="H1058" t="str">
        <f>IF(B1058="Equation",VLOOKUP(A1058,EQN!$C$4:$D$310,2),IF(B1058="Endogenous Variable",VLOOKUP(A1058,ENDOG!$B$2:$D$400,2),IF(B1058="Exogenous Variable",VLOOKUP(A1058,EXOG!$B$2:$D$400,2),"")))</f>
        <v>RESIDUAL - EXPORTS - NON-OIL DOMESTIC</v>
      </c>
    </row>
    <row r="1059" spans="1:8" x14ac:dyDescent="0.25">
      <c r="A1059" s="7" t="s">
        <v>870</v>
      </c>
      <c r="B1059" s="7" t="s">
        <v>891</v>
      </c>
      <c r="C1059" t="str">
        <f t="shared" si="16"/>
        <v>Residual - Exports - Nominal - Non-Oil Domestic</v>
      </c>
      <c r="D1059" s="3" t="str">
        <f>IF(B1059="Endogenous Variable",VLOOKUP(A1059,ENDOG!$B$2:$D$400,3),IF(B1059="Exogenous Variable",VLOOKUP(A1059,EXOG!$B$2:$D$400,3),""))</f>
        <v>prop.</v>
      </c>
      <c r="H1059" t="str">
        <f>IF(B1059="Equation",VLOOKUP(A1059,EQN!$C$4:$D$310,2),IF(B1059="Endogenous Variable",VLOOKUP(A1059,ENDOG!$B$2:$D$400,2),IF(B1059="Exogenous Variable",VLOOKUP(A1059,EXOG!$B$2:$D$400,2),"")))</f>
        <v>RESIDUAL - EXPORTS - NOMINAL - NON-OIL DOMESTIC</v>
      </c>
    </row>
    <row r="1060" spans="1:8" x14ac:dyDescent="0.25">
      <c r="A1060" s="7" t="s">
        <v>872</v>
      </c>
      <c r="B1060" s="7" t="s">
        <v>891</v>
      </c>
      <c r="C1060" t="str">
        <f t="shared" si="16"/>
        <v>Residual - Gdp</v>
      </c>
      <c r="D1060" s="3" t="str">
        <f>IF(B1060="Endogenous Variable",VLOOKUP(A1060,ENDOG!$B$2:$D$400,3),IF(B1060="Exogenous Variable",VLOOKUP(A1060,EXOG!$B$2:$D$400,3),""))</f>
        <v>prop.</v>
      </c>
      <c r="H1060" t="str">
        <f>IF(B1060="Equation",VLOOKUP(A1060,EQN!$C$4:$D$310,2),IF(B1060="Endogenous Variable",VLOOKUP(A1060,ENDOG!$B$2:$D$400,2),IF(B1060="Exogenous Variable",VLOOKUP(A1060,EXOG!$B$2:$D$400,2),"")))</f>
        <v>RESIDUAL - GDP</v>
      </c>
    </row>
    <row r="1061" spans="1:8" x14ac:dyDescent="0.25">
      <c r="A1061" s="7" t="s">
        <v>874</v>
      </c>
      <c r="B1061" s="7" t="s">
        <v>891</v>
      </c>
      <c r="C1061" t="str">
        <f t="shared" si="16"/>
        <v>Residual - Inventory Investment</v>
      </c>
      <c r="D1061" s="3" t="str">
        <f>IF(B1061="Endogenous Variable",VLOOKUP(A1061,ENDOG!$B$2:$D$400,3),IF(B1061="Exogenous Variable",VLOOKUP(A1061,EXOG!$B$2:$D$400,3),""))</f>
        <v>prop. SEXC</v>
      </c>
      <c r="H1061" t="str">
        <f>IF(B1061="Equation",VLOOKUP(A1061,EQN!$C$4:$D$310,2),IF(B1061="Endogenous Variable",VLOOKUP(A1061,ENDOG!$B$2:$D$400,2),IF(B1061="Exogenous Variable",VLOOKUP(A1061,EXOG!$B$2:$D$400,2),"")))</f>
        <v>RESIDUAL - INVENTORY INVESTMENT</v>
      </c>
    </row>
    <row r="1062" spans="1:8" x14ac:dyDescent="0.25">
      <c r="A1062" s="7" t="s">
        <v>877</v>
      </c>
      <c r="B1062" s="7" t="s">
        <v>891</v>
      </c>
      <c r="C1062" t="str">
        <f t="shared" si="16"/>
        <v>Residual - Itls_Mof-Itls_Nac</v>
      </c>
      <c r="D1062" s="3" t="str">
        <f>IF(B1062="Endogenous Variable",VLOOKUP(A1062,ENDOG!$B$2:$D$400,3),IF(B1062="Exogenous Variable",VLOOKUP(A1062,EXOG!$B$2:$D$400,3),""))</f>
        <v>$m</v>
      </c>
      <c r="H1062" t="str">
        <f>IF(B1062="Equation",VLOOKUP(A1062,EQN!$C$4:$D$310,2),IF(B1062="Endogenous Variable",VLOOKUP(A1062,ENDOG!$B$2:$D$400,2),IF(B1062="Exogenous Variable",VLOOKUP(A1062,EXOG!$B$2:$D$400,2),"")))</f>
        <v>RESIDUAL - ITLS_mof-ITLS_nac</v>
      </c>
    </row>
    <row r="1063" spans="1:8" x14ac:dyDescent="0.25">
      <c r="A1063" s="7" t="s">
        <v>308</v>
      </c>
      <c r="B1063" s="7" t="s">
        <v>891</v>
      </c>
      <c r="C1063" t="str">
        <f t="shared" si="16"/>
        <v>Residual - Net Foreign Income Balance - % Of Gdp</v>
      </c>
      <c r="D1063" s="3" t="str">
        <f>IF(B1063="Endogenous Variable",VLOOKUP(A1063,ENDOG!$B$2:$D$400,3),IF(B1063="Exogenous Variable",VLOOKUP(A1063,EXOG!$B$2:$D$400,3),""))</f>
        <v>% of gdp</v>
      </c>
      <c r="H1063" t="str">
        <f>IF(B1063="Equation",VLOOKUP(A1063,EQN!$C$4:$D$310,2),IF(B1063="Endogenous Variable",VLOOKUP(A1063,ENDOG!$B$2:$D$400,2),IF(B1063="Exogenous Variable",VLOOKUP(A1063,EXOG!$B$2:$D$400,2),"")))</f>
        <v>RESIDUAL - NET FOREIGN INCOME BALANCE - % OF GDP</v>
      </c>
    </row>
    <row r="1064" spans="1:8" x14ac:dyDescent="0.25">
      <c r="A1064" s="7" t="s">
        <v>375</v>
      </c>
      <c r="B1064" s="7" t="s">
        <v>891</v>
      </c>
      <c r="C1064" t="str">
        <f t="shared" si="16"/>
        <v>Residual - Employment - Survey</v>
      </c>
      <c r="D1064" s="3" t="str">
        <f>IF(B1064="Endogenous Variable",VLOOKUP(A1064,ENDOG!$B$2:$D$400,3),IF(B1064="Exogenous Variable",VLOOKUP(A1064,EXOG!$B$2:$D$400,3),""))</f>
        <v>000 pers.</v>
      </c>
      <c r="H1064" t="str">
        <f>IF(B1064="Equation",VLOOKUP(A1064,EQN!$C$4:$D$310,2),IF(B1064="Endogenous Variable",VLOOKUP(A1064,ENDOG!$B$2:$D$400,2),IF(B1064="Exogenous Variable",VLOOKUP(A1064,EXOG!$B$2:$D$400,2),"")))</f>
        <v>RESIDUAL - EMPLOYMENT - SURVEY</v>
      </c>
    </row>
    <row r="1065" spans="1:8" x14ac:dyDescent="0.25">
      <c r="A1065" s="7" t="s">
        <v>882</v>
      </c>
      <c r="B1065" s="7" t="s">
        <v>891</v>
      </c>
      <c r="C1065" t="str">
        <f t="shared" si="16"/>
        <v>Residual - Labour Force - Local</v>
      </c>
      <c r="D1065" s="3" t="str">
        <f>IF(B1065="Endogenous Variable",VLOOKUP(A1065,ENDOG!$B$2:$D$400,3),IF(B1065="Exogenous Variable",VLOOKUP(A1065,EXOG!$B$2:$D$400,3),""))</f>
        <v>prop.</v>
      </c>
      <c r="H1065" t="str">
        <f>IF(B1065="Equation",VLOOKUP(A1065,EQN!$C$4:$D$310,2),IF(B1065="Endogenous Variable",VLOOKUP(A1065,ENDOG!$B$2:$D$400,2),IF(B1065="Exogenous Variable",VLOOKUP(A1065,EXOG!$B$2:$D$400,2),"")))</f>
        <v>RESIDUAL - LABOUR FORCE - LOCAL</v>
      </c>
    </row>
    <row r="1066" spans="1:8" x14ac:dyDescent="0.25">
      <c r="A1066" s="7" t="s">
        <v>305</v>
      </c>
      <c r="B1066" s="7" t="s">
        <v>891</v>
      </c>
      <c r="C1066" t="str">
        <f t="shared" si="16"/>
        <v>Residual - Cpi</v>
      </c>
      <c r="D1066" s="3" t="str">
        <f>IF(B1066="Endogenous Variable",VLOOKUP(A1066,ENDOG!$B$2:$D$400,3),IF(B1066="Exogenous Variable",VLOOKUP(A1066,EXOG!$B$2:$D$400,3),""))</f>
        <v>prop.</v>
      </c>
      <c r="H1066" t="str">
        <f>IF(B1066="Equation",VLOOKUP(A1066,EQN!$C$4:$D$310,2),IF(B1066="Endogenous Variable",VLOOKUP(A1066,ENDOG!$B$2:$D$400,2),IF(B1066="Exogenous Variable",VLOOKUP(A1066,EXOG!$B$2:$D$400,2),"")))</f>
        <v>RESIDUAL - CPI</v>
      </c>
    </row>
    <row r="1067" spans="1:8" x14ac:dyDescent="0.25">
      <c r="A1067" s="7" t="s">
        <v>371</v>
      </c>
      <c r="B1067" s="7" t="s">
        <v>891</v>
      </c>
      <c r="C1067" t="str">
        <f t="shared" si="16"/>
        <v>Residual - Price - Government Consumption</v>
      </c>
      <c r="D1067" s="3" t="str">
        <f>IF(B1067="Endogenous Variable",VLOOKUP(A1067,ENDOG!$B$2:$D$400,3),IF(B1067="Exogenous Variable",VLOOKUP(A1067,EXOG!$B$2:$D$400,3),""))</f>
        <v>prop. FDZ</v>
      </c>
      <c r="H1067" t="str">
        <f>IF(B1067="Equation",VLOOKUP(A1067,EQN!$C$4:$D$310,2),IF(B1067="Endogenous Variable",VLOOKUP(A1067,ENDOG!$B$2:$D$400,2),IF(B1067="Exogenous Variable",VLOOKUP(A1067,EXOG!$B$2:$D$400,2),"")))</f>
        <v>RESIDUAL - PRICE - GOVERNMENT CONSUMPTION</v>
      </c>
    </row>
    <row r="1068" spans="1:8" x14ac:dyDescent="0.25">
      <c r="A1068" s="7" t="s">
        <v>373</v>
      </c>
      <c r="B1068" s="7" t="s">
        <v>891</v>
      </c>
      <c r="C1068" t="str">
        <f t="shared" si="16"/>
        <v>Residual - Price - Non-Residential Investment</v>
      </c>
      <c r="D1068" s="3" t="str">
        <f>IF(B1068="Endogenous Variable",VLOOKUP(A1068,ENDOG!$B$2:$D$400,3),IF(B1068="Exogenous Variable",VLOOKUP(A1068,EXOG!$B$2:$D$400,3),""))</f>
        <v>prop. FDZ</v>
      </c>
      <c r="H1068" t="str">
        <f>IF(B1068="Equation",VLOOKUP(A1068,EQN!$C$4:$D$310,2),IF(B1068="Endogenous Variable",VLOOKUP(A1068,ENDOG!$B$2:$D$400,2),IF(B1068="Exogenous Variable",VLOOKUP(A1068,EXOG!$B$2:$D$400,2),"")))</f>
        <v>RESIDUAL - PRICE - NON-RESIDENTIAL INVESTMENT</v>
      </c>
    </row>
    <row r="1069" spans="1:8" x14ac:dyDescent="0.25">
      <c r="A1069" s="7" t="s">
        <v>372</v>
      </c>
      <c r="B1069" s="7" t="s">
        <v>891</v>
      </c>
      <c r="C1069" t="str">
        <f t="shared" si="16"/>
        <v>Residual - Price - Residential Investment</v>
      </c>
      <c r="D1069" s="3" t="str">
        <f>IF(B1069="Endogenous Variable",VLOOKUP(A1069,ENDOG!$B$2:$D$400,3),IF(B1069="Exogenous Variable",VLOOKUP(A1069,EXOG!$B$2:$D$400,3),""))</f>
        <v>prop. FDZ</v>
      </c>
      <c r="H1069" t="str">
        <f>IF(B1069="Equation",VLOOKUP(A1069,EQN!$C$4:$D$310,2),IF(B1069="Endogenous Variable",VLOOKUP(A1069,ENDOG!$B$2:$D$400,2),IF(B1069="Exogenous Variable",VLOOKUP(A1069,EXOG!$B$2:$D$400,2),"")))</f>
        <v>RESIDUAL - PRICE - RESIDENTIAL INVESTMENT</v>
      </c>
    </row>
    <row r="1070" spans="1:8" x14ac:dyDescent="0.25">
      <c r="A1070" s="7" t="s">
        <v>889</v>
      </c>
      <c r="B1070" s="7" t="s">
        <v>891</v>
      </c>
      <c r="C1070" t="str">
        <f t="shared" si="16"/>
        <v>Residual - Price - Housing Rent</v>
      </c>
      <c r="D1070" s="3" t="str">
        <f>IF(B1070="Endogenous Variable",VLOOKUP(A1070,ENDOG!$B$2:$D$400,3),IF(B1070="Exogenous Variable",VLOOKUP(A1070,EXOG!$B$2:$D$400,3),""))</f>
        <v>prop.</v>
      </c>
      <c r="H1070" t="str">
        <f>IF(B1070="Equation",VLOOKUP(A1070,EQN!$C$4:$D$310,2),IF(B1070="Endogenous Variable",VLOOKUP(A1070,ENDOG!$B$2:$D$400,2),IF(B1070="Exogenous Variable",VLOOKUP(A1070,EXOG!$B$2:$D$400,2),"")))</f>
        <v>RESIDUAL - PRICE - HOUSING RENT</v>
      </c>
    </row>
    <row r="1071" spans="1:8" x14ac:dyDescent="0.25">
      <c r="A1071" s="7" t="s">
        <v>230</v>
      </c>
      <c r="B1071" s="7" t="s">
        <v>1358</v>
      </c>
      <c r="C1071" t="str">
        <f t="shared" si="16"/>
        <v>Debt - Private - Foreign Currency - Beg.</v>
      </c>
      <c r="D1071" s="3" t="str">
        <f>IF(B1071="Endogenous Variable",VLOOKUP(A1071,ENDOG!$B$2:$D$400,3),IF(B1071="Exogenous Variable",VLOOKUP(A1071,EXOG!$B$2:$D$400,3),""))</f>
        <v>for$m</v>
      </c>
      <c r="H1071" t="str">
        <f>IF(B1071="Equation",VLOOKUP(A1071,EQN!$C$4:$D$310,2),IF(B1071="Endogenous Variable",VLOOKUP(A1071,ENDOG!$B$2:$D$400,2),IF(B1071="Exogenous Variable",VLOOKUP(A1071,EXOG!$B$2:$D$400,2),"")))</f>
        <v>DEBT - PRIVATE - FOREIGN CURRENCY - BEG.</v>
      </c>
    </row>
    <row r="1072" spans="1:8" x14ac:dyDescent="0.25">
      <c r="A1072" s="7" t="s">
        <v>854</v>
      </c>
      <c r="B1072" s="7" t="s">
        <v>891</v>
      </c>
      <c r="C1072" t="str">
        <f t="shared" si="16"/>
        <v>Residual - Er</v>
      </c>
      <c r="D1072" s="3" t="str">
        <f>IF(B1072="Endogenous Variable",VLOOKUP(A1072,ENDOG!$B$2:$D$400,3),IF(B1072="Exogenous Variable",VLOOKUP(A1072,EXOG!$B$2:$D$400,3),""))</f>
        <v>prop.</v>
      </c>
      <c r="H1072" t="str">
        <f>IF(B1072="Equation",VLOOKUP(A1072,EQN!$C$4:$D$310,2),IF(B1072="Endogenous Variable",VLOOKUP(A1072,ENDOG!$B$2:$D$400,2),IF(B1072="Exogenous Variable",VLOOKUP(A1072,EXOG!$B$2:$D$400,2),"")))</f>
        <v>RESIDUAL - ER</v>
      </c>
    </row>
    <row r="1073" spans="1:8" x14ac:dyDescent="0.25">
      <c r="A1073" s="7" t="s">
        <v>858</v>
      </c>
      <c r="B1073" s="7" t="s">
        <v>891</v>
      </c>
      <c r="C1073" t="str">
        <f t="shared" si="16"/>
        <v>Residual - Rl</v>
      </c>
      <c r="D1073" s="3" t="str">
        <f>IF(B1073="Endogenous Variable",VLOOKUP(A1073,ENDOG!$B$2:$D$400,3),IF(B1073="Exogenous Variable",VLOOKUP(A1073,EXOG!$B$2:$D$400,3),""))</f>
        <v>prop.</v>
      </c>
      <c r="H1073" t="str">
        <f>IF(B1073="Equation",VLOOKUP(A1073,EQN!$C$4:$D$310,2),IF(B1073="Endogenous Variable",VLOOKUP(A1073,ENDOG!$B$2:$D$400,2),IF(B1073="Exogenous Variable",VLOOKUP(A1073,EXOG!$B$2:$D$400,2),"")))</f>
        <v>RESIDUAL - RL</v>
      </c>
    </row>
  </sheetData>
  <sortState ref="A2:D1073">
    <sortCondition ref="A2:A10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310"/>
  <sheetViews>
    <sheetView zoomScale="70" zoomScaleNormal="70" workbookViewId="0">
      <pane xSplit="2" ySplit="2" topLeftCell="C49" activePane="bottomRight" state="frozen"/>
      <selection activeCell="B268" sqref="B268"/>
      <selection pane="topRight" activeCell="B268" sqref="B268"/>
      <selection pane="bottomLeft" activeCell="B268" sqref="B268"/>
      <selection pane="bottomRight" activeCell="B268" sqref="B268"/>
    </sheetView>
  </sheetViews>
  <sheetFormatPr defaultRowHeight="15.6" thickTop="1" thickBottom="1" x14ac:dyDescent="0.35"/>
  <cols>
    <col min="1" max="1" width="7.33203125" style="3" customWidth="1"/>
    <col min="2" max="2" width="11.44140625" customWidth="1"/>
    <col min="3" max="3" width="11.44140625" style="3" customWidth="1"/>
    <col min="4" max="4" width="49" customWidth="1"/>
    <col min="5" max="5" width="130.88671875" style="18" customWidth="1"/>
    <col min="6" max="6" width="14.88671875" style="23" customWidth="1"/>
    <col min="7" max="31" width="14.88671875" style="19" customWidth="1"/>
    <col min="32" max="66" width="14.88671875" style="2" customWidth="1"/>
  </cols>
  <sheetData>
    <row r="1" spans="1:66" ht="16.5" thickTop="1" thickBot="1" x14ac:dyDescent="0.3">
      <c r="C1" s="4" t="s">
        <v>0</v>
      </c>
      <c r="F1" s="23" t="s">
        <v>0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66" ht="16.5" thickTop="1" thickBot="1" x14ac:dyDescent="0.3">
      <c r="A2" s="4"/>
      <c r="B2" s="4" t="s">
        <v>101</v>
      </c>
      <c r="C2" s="4" t="s">
        <v>2067</v>
      </c>
      <c r="D2" s="4" t="s">
        <v>1</v>
      </c>
      <c r="E2" s="17" t="s">
        <v>2</v>
      </c>
      <c r="F2" s="23" t="s">
        <v>2067</v>
      </c>
      <c r="G2" s="21" t="s">
        <v>380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</row>
    <row r="3" spans="1:66" s="8" customFormat="1" ht="16.5" thickTop="1" thickBot="1" x14ac:dyDescent="0.3">
      <c r="A3" s="7">
        <v>1</v>
      </c>
      <c r="B3" s="8" t="s">
        <v>102</v>
      </c>
      <c r="C3" s="7" t="s">
        <v>3</v>
      </c>
      <c r="D3" s="8" t="s">
        <v>4</v>
      </c>
      <c r="E3" s="25" t="s">
        <v>5</v>
      </c>
      <c r="F3" s="34" t="str">
        <f t="shared" ref="F3:F34" si="0">IF(ISBLANK(C3),"",C3)</f>
        <v>I89</v>
      </c>
      <c r="G3" s="35" t="s">
        <v>102</v>
      </c>
      <c r="H3" s="35" t="s">
        <v>232</v>
      </c>
      <c r="I3" s="35" t="s">
        <v>240</v>
      </c>
      <c r="J3" s="35" t="s">
        <v>321</v>
      </c>
      <c r="K3" s="35" t="s">
        <v>242</v>
      </c>
      <c r="L3" s="35" t="s">
        <v>315</v>
      </c>
      <c r="M3" s="35" t="s">
        <v>243</v>
      </c>
      <c r="N3" s="35" t="s">
        <v>317</v>
      </c>
      <c r="O3" s="35" t="s">
        <v>244</v>
      </c>
      <c r="P3" s="35" t="s">
        <v>191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</row>
    <row r="4" spans="1:66" s="6" customFormat="1" ht="16.5" thickTop="1" thickBot="1" x14ac:dyDescent="0.3">
      <c r="A4" s="7">
        <v>2</v>
      </c>
      <c r="B4" s="8" t="s">
        <v>103</v>
      </c>
      <c r="C4" s="7" t="s">
        <v>6</v>
      </c>
      <c r="D4" s="8" t="s">
        <v>7</v>
      </c>
      <c r="E4" s="25" t="s">
        <v>8</v>
      </c>
      <c r="F4" s="34" t="str">
        <f t="shared" si="0"/>
        <v>I80</v>
      </c>
      <c r="G4" s="35" t="s">
        <v>103</v>
      </c>
      <c r="H4" s="35" t="s">
        <v>112</v>
      </c>
      <c r="I4" s="35" t="s">
        <v>102</v>
      </c>
      <c r="J4" s="35" t="s">
        <v>233</v>
      </c>
      <c r="K4" s="35" t="s">
        <v>189</v>
      </c>
      <c r="L4" s="35" t="s">
        <v>234</v>
      </c>
      <c r="M4" s="35" t="s">
        <v>190</v>
      </c>
      <c r="N4" s="35" t="s">
        <v>235</v>
      </c>
      <c r="O4" s="35" t="s">
        <v>193</v>
      </c>
      <c r="P4" s="35" t="s">
        <v>289</v>
      </c>
      <c r="Q4" s="35" t="s">
        <v>192</v>
      </c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</row>
    <row r="5" spans="1:66" s="8" customFormat="1" ht="31.5" thickTop="1" thickBot="1" x14ac:dyDescent="0.3">
      <c r="A5" s="7">
        <v>3</v>
      </c>
      <c r="B5" s="8" t="s">
        <v>104</v>
      </c>
      <c r="C5" s="7" t="s">
        <v>9</v>
      </c>
      <c r="D5" s="8" t="s">
        <v>10</v>
      </c>
      <c r="E5" s="25" t="s">
        <v>11</v>
      </c>
      <c r="F5" s="34" t="str">
        <f t="shared" si="0"/>
        <v>B21</v>
      </c>
      <c r="G5" s="35" t="s">
        <v>104</v>
      </c>
      <c r="H5" s="35" t="s">
        <v>233</v>
      </c>
      <c r="I5" s="35" t="s">
        <v>103</v>
      </c>
      <c r="J5" s="35" t="s">
        <v>189</v>
      </c>
      <c r="K5" s="35" t="s">
        <v>349</v>
      </c>
      <c r="L5" s="35" t="s">
        <v>350</v>
      </c>
      <c r="M5" s="35" t="s">
        <v>355</v>
      </c>
      <c r="N5" s="35" t="s">
        <v>356</v>
      </c>
      <c r="O5" s="35" t="s">
        <v>300</v>
      </c>
      <c r="P5" s="35" t="s">
        <v>359</v>
      </c>
      <c r="Q5" s="35" t="s">
        <v>298</v>
      </c>
      <c r="R5" s="35" t="s">
        <v>362</v>
      </c>
      <c r="S5" s="35" t="s">
        <v>302</v>
      </c>
      <c r="T5" s="35" t="s">
        <v>365</v>
      </c>
      <c r="U5" s="35" t="s">
        <v>105</v>
      </c>
      <c r="V5" s="35" t="s">
        <v>234</v>
      </c>
      <c r="W5" s="35" t="s">
        <v>190</v>
      </c>
      <c r="X5" s="35" t="s">
        <v>103</v>
      </c>
      <c r="Y5" s="35" t="s">
        <v>368</v>
      </c>
      <c r="Z5" s="35" t="s">
        <v>106</v>
      </c>
      <c r="AA5" s="35" t="s">
        <v>235</v>
      </c>
      <c r="AB5" s="35" t="s">
        <v>193</v>
      </c>
      <c r="AC5" s="35" t="s">
        <v>103</v>
      </c>
      <c r="AD5" s="35" t="s">
        <v>371</v>
      </c>
      <c r="AE5" s="35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</row>
    <row r="6" spans="1:66" s="8" customFormat="1" ht="31.5" thickTop="1" thickBot="1" x14ac:dyDescent="0.3">
      <c r="A6" s="7">
        <v>4</v>
      </c>
      <c r="B6" s="8" t="s">
        <v>105</v>
      </c>
      <c r="C6" s="7" t="s">
        <v>12</v>
      </c>
      <c r="D6" s="8" t="s">
        <v>13</v>
      </c>
      <c r="E6" s="25" t="s">
        <v>14</v>
      </c>
      <c r="F6" s="34" t="str">
        <f t="shared" si="0"/>
        <v>B22</v>
      </c>
      <c r="G6" s="35" t="s">
        <v>105</v>
      </c>
      <c r="H6" s="35" t="s">
        <v>234</v>
      </c>
      <c r="I6" s="35" t="s">
        <v>103</v>
      </c>
      <c r="J6" s="35" t="s">
        <v>190</v>
      </c>
      <c r="K6" s="35" t="s">
        <v>351</v>
      </c>
      <c r="L6" s="35" t="s">
        <v>352</v>
      </c>
      <c r="M6" s="35" t="s">
        <v>355</v>
      </c>
      <c r="N6" s="35" t="s">
        <v>357</v>
      </c>
      <c r="O6" s="35" t="s">
        <v>300</v>
      </c>
      <c r="P6" s="35" t="s">
        <v>360</v>
      </c>
      <c r="Q6" s="35" t="s">
        <v>298</v>
      </c>
      <c r="R6" s="35" t="s">
        <v>363</v>
      </c>
      <c r="S6" s="35" t="s">
        <v>302</v>
      </c>
      <c r="T6" s="35" t="s">
        <v>366</v>
      </c>
      <c r="U6" s="35" t="s">
        <v>105</v>
      </c>
      <c r="V6" s="35" t="s">
        <v>234</v>
      </c>
      <c r="W6" s="35" t="s">
        <v>190</v>
      </c>
      <c r="X6" s="35" t="s">
        <v>103</v>
      </c>
      <c r="Y6" s="35" t="s">
        <v>369</v>
      </c>
      <c r="Z6" s="35" t="s">
        <v>106</v>
      </c>
      <c r="AA6" s="35" t="s">
        <v>235</v>
      </c>
      <c r="AB6" s="35" t="s">
        <v>193</v>
      </c>
      <c r="AC6" s="35" t="s">
        <v>103</v>
      </c>
      <c r="AD6" s="35" t="s">
        <v>372</v>
      </c>
      <c r="AE6" s="35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</row>
    <row r="7" spans="1:66" s="8" customFormat="1" ht="31.5" thickTop="1" thickBot="1" x14ac:dyDescent="0.3">
      <c r="A7" s="7">
        <v>5</v>
      </c>
      <c r="B7" s="37" t="s">
        <v>106</v>
      </c>
      <c r="C7" s="7" t="s">
        <v>15</v>
      </c>
      <c r="D7" s="8" t="s">
        <v>17</v>
      </c>
      <c r="E7" s="38" t="s">
        <v>16</v>
      </c>
      <c r="F7" s="34" t="str">
        <f t="shared" si="0"/>
        <v>B23</v>
      </c>
      <c r="G7" s="35" t="s">
        <v>106</v>
      </c>
      <c r="H7" s="35" t="s">
        <v>235</v>
      </c>
      <c r="I7" s="35" t="s">
        <v>103</v>
      </c>
      <c r="J7" s="35" t="s">
        <v>193</v>
      </c>
      <c r="K7" s="35" t="s">
        <v>353</v>
      </c>
      <c r="L7" s="35" t="s">
        <v>354</v>
      </c>
      <c r="M7" s="35" t="s">
        <v>355</v>
      </c>
      <c r="N7" s="35" t="s">
        <v>358</v>
      </c>
      <c r="O7" s="35" t="s">
        <v>300</v>
      </c>
      <c r="P7" s="35" t="s">
        <v>361</v>
      </c>
      <c r="Q7" s="35" t="s">
        <v>298</v>
      </c>
      <c r="R7" s="35" t="s">
        <v>364</v>
      </c>
      <c r="S7" s="35" t="s">
        <v>302</v>
      </c>
      <c r="T7" s="35" t="s">
        <v>367</v>
      </c>
      <c r="U7" s="35" t="s">
        <v>105</v>
      </c>
      <c r="V7" s="35" t="s">
        <v>234</v>
      </c>
      <c r="W7" s="35" t="s">
        <v>190</v>
      </c>
      <c r="X7" s="35" t="s">
        <v>103</v>
      </c>
      <c r="Y7" s="35" t="s">
        <v>370</v>
      </c>
      <c r="Z7" s="35" t="s">
        <v>106</v>
      </c>
      <c r="AA7" s="35" t="s">
        <v>235</v>
      </c>
      <c r="AB7" s="35" t="s">
        <v>193</v>
      </c>
      <c r="AC7" s="35" t="s">
        <v>103</v>
      </c>
      <c r="AD7" s="35" t="s">
        <v>373</v>
      </c>
      <c r="AE7" s="35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1:66" s="8" customFormat="1" ht="16.5" thickTop="1" thickBot="1" x14ac:dyDescent="0.3">
      <c r="A8" s="7">
        <v>6</v>
      </c>
      <c r="B8" s="8" t="s">
        <v>107</v>
      </c>
      <c r="C8" s="7" t="s">
        <v>18</v>
      </c>
      <c r="D8" s="8" t="s">
        <v>19</v>
      </c>
      <c r="E8" s="25" t="s">
        <v>20</v>
      </c>
      <c r="F8" s="34" t="str">
        <f t="shared" si="0"/>
        <v>I57</v>
      </c>
      <c r="G8" s="35" t="s">
        <v>107</v>
      </c>
      <c r="H8" s="35" t="s">
        <v>104</v>
      </c>
      <c r="I8" s="35" t="s">
        <v>189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</row>
    <row r="9" spans="1:66" s="8" customFormat="1" ht="16.5" thickTop="1" thickBot="1" x14ac:dyDescent="0.3">
      <c r="A9" s="7">
        <v>7</v>
      </c>
      <c r="B9" s="8" t="s">
        <v>108</v>
      </c>
      <c r="C9" s="7" t="s">
        <v>21</v>
      </c>
      <c r="D9" s="8" t="s">
        <v>22</v>
      </c>
      <c r="E9" s="25" t="s">
        <v>23</v>
      </c>
      <c r="F9" s="34" t="str">
        <f t="shared" si="0"/>
        <v>I76</v>
      </c>
      <c r="G9" s="35" t="s">
        <v>108</v>
      </c>
      <c r="H9" s="35" t="s">
        <v>105</v>
      </c>
      <c r="I9" s="35" t="s">
        <v>190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</row>
    <row r="10" spans="1:66" s="8" customFormat="1" ht="16.5" thickTop="1" thickBot="1" x14ac:dyDescent="0.3">
      <c r="A10" s="7">
        <v>8</v>
      </c>
      <c r="B10" s="8" t="s">
        <v>109</v>
      </c>
      <c r="C10" s="7" t="s">
        <v>24</v>
      </c>
      <c r="D10" s="8" t="s">
        <v>25</v>
      </c>
      <c r="E10" s="25" t="s">
        <v>26</v>
      </c>
      <c r="F10" s="34" t="str">
        <f t="shared" si="0"/>
        <v>I79</v>
      </c>
      <c r="G10" s="35" t="s">
        <v>109</v>
      </c>
      <c r="H10" s="35" t="s">
        <v>106</v>
      </c>
      <c r="I10" s="35" t="s">
        <v>193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</row>
    <row r="11" spans="1:66" s="8" customFormat="1" ht="16.5" thickTop="1" thickBot="1" x14ac:dyDescent="0.3">
      <c r="A11" s="7">
        <v>9</v>
      </c>
      <c r="B11" s="8" t="s">
        <v>110</v>
      </c>
      <c r="C11" s="7" t="s">
        <v>27</v>
      </c>
      <c r="D11" s="8" t="s">
        <v>28</v>
      </c>
      <c r="E11" s="25" t="s">
        <v>29</v>
      </c>
      <c r="F11" s="34" t="str">
        <f t="shared" si="0"/>
        <v>I94</v>
      </c>
      <c r="G11" s="35" t="s">
        <v>110</v>
      </c>
      <c r="H11" s="35" t="s">
        <v>103</v>
      </c>
      <c r="I11" s="35" t="s">
        <v>107</v>
      </c>
      <c r="J11" s="35" t="s">
        <v>108</v>
      </c>
      <c r="K11" s="35" t="s">
        <v>109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</row>
    <row r="12" spans="1:66" s="8" customFormat="1" ht="16.5" thickTop="1" thickBot="1" x14ac:dyDescent="0.3">
      <c r="A12" s="7">
        <v>10</v>
      </c>
      <c r="B12" s="8" t="s">
        <v>111</v>
      </c>
      <c r="C12" s="7" t="s">
        <v>30</v>
      </c>
      <c r="D12" s="8" t="s">
        <v>31</v>
      </c>
      <c r="E12" s="25" t="s">
        <v>32</v>
      </c>
      <c r="F12" s="34" t="str">
        <f t="shared" si="0"/>
        <v>I95</v>
      </c>
      <c r="G12" s="35" t="s">
        <v>111</v>
      </c>
      <c r="H12" s="35" t="s">
        <v>110</v>
      </c>
      <c r="I12" s="35" t="s">
        <v>102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</row>
    <row r="13" spans="1:66" s="8" customFormat="1" ht="16.5" thickTop="1" thickBot="1" x14ac:dyDescent="0.3">
      <c r="A13" s="7">
        <v>11</v>
      </c>
      <c r="B13" s="8" t="s">
        <v>112</v>
      </c>
      <c r="C13" s="7" t="s">
        <v>33</v>
      </c>
      <c r="D13" s="8" t="s">
        <v>34</v>
      </c>
      <c r="E13" s="25" t="s">
        <v>35</v>
      </c>
      <c r="F13" s="34" t="str">
        <f t="shared" si="0"/>
        <v>I90</v>
      </c>
      <c r="G13" s="35" t="s">
        <v>112</v>
      </c>
      <c r="H13" s="35" t="s">
        <v>236</v>
      </c>
      <c r="I13" s="35" t="s">
        <v>102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s="8" customFormat="1" ht="16.5" thickTop="1" thickBot="1" x14ac:dyDescent="0.3">
      <c r="A14" s="7">
        <v>12</v>
      </c>
      <c r="B14" s="8" t="s">
        <v>113</v>
      </c>
      <c r="C14" s="7" t="s">
        <v>36</v>
      </c>
      <c r="D14" s="8" t="s">
        <v>37</v>
      </c>
      <c r="E14" s="25" t="s">
        <v>38</v>
      </c>
      <c r="F14" s="34" t="str">
        <f t="shared" si="0"/>
        <v>S01</v>
      </c>
      <c r="G14" s="35" t="s">
        <v>113</v>
      </c>
      <c r="H14" s="35" t="s">
        <v>102</v>
      </c>
      <c r="I14" s="35" t="s">
        <v>189</v>
      </c>
      <c r="J14" s="35" t="s">
        <v>190</v>
      </c>
      <c r="K14" s="35" t="s">
        <v>193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</row>
    <row r="15" spans="1:66" s="8" customFormat="1" ht="16.5" thickTop="1" thickBot="1" x14ac:dyDescent="0.3">
      <c r="A15" s="7">
        <v>13</v>
      </c>
      <c r="B15" s="8" t="s">
        <v>114</v>
      </c>
      <c r="C15" s="7" t="s">
        <v>39</v>
      </c>
      <c r="D15" s="8" t="s">
        <v>40</v>
      </c>
      <c r="E15" s="25" t="s">
        <v>41</v>
      </c>
      <c r="F15" s="34" t="str">
        <f t="shared" si="0"/>
        <v>S02</v>
      </c>
      <c r="G15" s="35" t="s">
        <v>114</v>
      </c>
      <c r="H15" s="35" t="s">
        <v>113</v>
      </c>
      <c r="I15" s="35" t="s">
        <v>237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</row>
    <row r="16" spans="1:66" s="8" customFormat="1" ht="16.5" thickTop="1" thickBot="1" x14ac:dyDescent="0.3">
      <c r="A16" s="7">
        <v>14</v>
      </c>
      <c r="B16" s="8" t="s">
        <v>115</v>
      </c>
      <c r="C16" s="7" t="s">
        <v>42</v>
      </c>
      <c r="D16" s="8" t="s">
        <v>43</v>
      </c>
      <c r="E16" s="25" t="s">
        <v>44</v>
      </c>
      <c r="F16" s="34" t="str">
        <f t="shared" si="0"/>
        <v>S05</v>
      </c>
      <c r="G16" s="35" t="s">
        <v>115</v>
      </c>
      <c r="H16" s="35" t="s">
        <v>114</v>
      </c>
      <c r="I16" s="35" t="s">
        <v>238</v>
      </c>
      <c r="J16" s="35" t="s">
        <v>239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</row>
    <row r="17" spans="1:66" s="8" customFormat="1" ht="16.5" thickTop="1" thickBot="1" x14ac:dyDescent="0.3">
      <c r="A17" s="7">
        <v>15</v>
      </c>
      <c r="B17" s="8" t="s">
        <v>116</v>
      </c>
      <c r="C17" s="7" t="s">
        <v>45</v>
      </c>
      <c r="D17" s="8" t="s">
        <v>46</v>
      </c>
      <c r="E17" s="25" t="s">
        <v>47</v>
      </c>
      <c r="F17" s="34" t="str">
        <f t="shared" si="0"/>
        <v>A13</v>
      </c>
      <c r="G17" s="35" t="s">
        <v>116</v>
      </c>
      <c r="H17" s="35" t="s">
        <v>232</v>
      </c>
      <c r="I17" s="35" t="s">
        <v>240</v>
      </c>
      <c r="J17" s="35" t="s">
        <v>321</v>
      </c>
      <c r="K17" s="35" t="s">
        <v>242</v>
      </c>
      <c r="L17" s="35" t="s">
        <v>315</v>
      </c>
      <c r="M17" s="35" t="s">
        <v>243</v>
      </c>
      <c r="N17" s="35" t="s">
        <v>317</v>
      </c>
      <c r="O17" s="35" t="s">
        <v>118</v>
      </c>
      <c r="P17" s="35" t="s">
        <v>119</v>
      </c>
      <c r="Q17" s="35" t="s">
        <v>120</v>
      </c>
      <c r="R17" s="35" t="s">
        <v>121</v>
      </c>
      <c r="S17" s="35" t="s">
        <v>122</v>
      </c>
      <c r="T17" s="35" t="s">
        <v>328</v>
      </c>
      <c r="U17" s="35" t="s">
        <v>194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</row>
    <row r="18" spans="1:66" s="8" customFormat="1" ht="31.5" thickTop="1" thickBot="1" x14ac:dyDescent="0.3">
      <c r="A18" s="7">
        <v>16</v>
      </c>
      <c r="B18" s="8" t="s">
        <v>118</v>
      </c>
      <c r="C18" s="7" t="s">
        <v>48</v>
      </c>
      <c r="D18" s="8" t="s">
        <v>49</v>
      </c>
      <c r="E18" s="25" t="s">
        <v>117</v>
      </c>
      <c r="F18" s="34" t="str">
        <f t="shared" si="0"/>
        <v>I26C</v>
      </c>
      <c r="G18" s="35" t="s">
        <v>118</v>
      </c>
      <c r="H18" s="35" t="s">
        <v>240</v>
      </c>
      <c r="I18" s="35" t="s">
        <v>321</v>
      </c>
      <c r="J18" s="35" t="s">
        <v>377</v>
      </c>
      <c r="K18" s="35" t="s">
        <v>322</v>
      </c>
      <c r="L18" s="35" t="s">
        <v>323</v>
      </c>
      <c r="M18" s="35" t="s">
        <v>195</v>
      </c>
      <c r="N18" s="35" t="s">
        <v>196</v>
      </c>
      <c r="O18" s="35" t="s">
        <v>245</v>
      </c>
      <c r="P18" s="35" t="s">
        <v>329</v>
      </c>
      <c r="Q18" s="35" t="s">
        <v>197</v>
      </c>
      <c r="R18" s="35" t="s">
        <v>198</v>
      </c>
      <c r="S18" s="35" t="s">
        <v>246</v>
      </c>
      <c r="T18" s="35" t="s">
        <v>338</v>
      </c>
      <c r="U18" s="35" t="s">
        <v>199</v>
      </c>
      <c r="V18" s="35" t="s">
        <v>200</v>
      </c>
      <c r="W18" s="35" t="s">
        <v>247</v>
      </c>
      <c r="X18" s="35" t="s">
        <v>341</v>
      </c>
      <c r="Y18" s="35" t="s">
        <v>201</v>
      </c>
      <c r="Z18" s="35" t="s">
        <v>202</v>
      </c>
      <c r="AA18" s="35" t="s">
        <v>248</v>
      </c>
      <c r="AB18" s="35" t="s">
        <v>346</v>
      </c>
      <c r="AC18" s="35" t="s">
        <v>203</v>
      </c>
      <c r="AD18" s="35" t="s">
        <v>204</v>
      </c>
      <c r="AE18" s="35" t="s">
        <v>205</v>
      </c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</row>
    <row r="19" spans="1:66" s="8" customFormat="1" ht="31.5" thickTop="1" thickBot="1" x14ac:dyDescent="0.3">
      <c r="A19" s="7">
        <v>17</v>
      </c>
      <c r="B19" s="8" t="s">
        <v>119</v>
      </c>
      <c r="C19" s="7" t="s">
        <v>50</v>
      </c>
      <c r="D19" s="8" t="s">
        <v>51</v>
      </c>
      <c r="E19" s="25" t="s">
        <v>52</v>
      </c>
      <c r="F19" s="34" t="str">
        <f t="shared" si="0"/>
        <v>I26E</v>
      </c>
      <c r="G19" s="35" t="s">
        <v>119</v>
      </c>
      <c r="H19" s="35" t="s">
        <v>241</v>
      </c>
      <c r="I19" s="35" t="s">
        <v>313</v>
      </c>
      <c r="J19" s="35" t="s">
        <v>314</v>
      </c>
      <c r="K19" s="35" t="s">
        <v>206</v>
      </c>
      <c r="L19" s="35" t="s">
        <v>196</v>
      </c>
      <c r="M19" s="35" t="s">
        <v>245</v>
      </c>
      <c r="N19" s="35" t="s">
        <v>330</v>
      </c>
      <c r="O19" s="35" t="s">
        <v>207</v>
      </c>
      <c r="P19" s="35" t="s">
        <v>198</v>
      </c>
      <c r="Q19" s="35" t="s">
        <v>246</v>
      </c>
      <c r="R19" s="35" t="s">
        <v>335</v>
      </c>
      <c r="S19" s="35" t="s">
        <v>208</v>
      </c>
      <c r="T19" s="35" t="s">
        <v>200</v>
      </c>
      <c r="U19" s="35" t="s">
        <v>247</v>
      </c>
      <c r="V19" s="35" t="s">
        <v>339</v>
      </c>
      <c r="W19" s="35" t="s">
        <v>209</v>
      </c>
      <c r="X19" s="35" t="s">
        <v>202</v>
      </c>
      <c r="Y19" s="35" t="s">
        <v>248</v>
      </c>
      <c r="Z19" s="35" t="s">
        <v>344</v>
      </c>
      <c r="AA19" s="35" t="s">
        <v>210</v>
      </c>
      <c r="AB19" s="35" t="s">
        <v>204</v>
      </c>
      <c r="AC19" s="35" t="s">
        <v>205</v>
      </c>
      <c r="AD19" s="35"/>
      <c r="AE19" s="35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spans="1:66" s="8" customFormat="1" ht="31.5" thickTop="1" thickBot="1" x14ac:dyDescent="0.3">
      <c r="A20" s="7">
        <v>18</v>
      </c>
      <c r="B20" s="8" t="s">
        <v>120</v>
      </c>
      <c r="C20" s="7" t="s">
        <v>53</v>
      </c>
      <c r="D20" s="8" t="s">
        <v>54</v>
      </c>
      <c r="E20" s="25" t="s">
        <v>55</v>
      </c>
      <c r="F20" s="34" t="str">
        <f t="shared" si="0"/>
        <v>I26I</v>
      </c>
      <c r="G20" s="35" t="s">
        <v>120</v>
      </c>
      <c r="H20" s="35" t="s">
        <v>242</v>
      </c>
      <c r="I20" s="35" t="s">
        <v>315</v>
      </c>
      <c r="J20" s="35" t="s">
        <v>316</v>
      </c>
      <c r="K20" s="35" t="s">
        <v>324</v>
      </c>
      <c r="L20" s="35" t="s">
        <v>325</v>
      </c>
      <c r="M20" s="35" t="s">
        <v>211</v>
      </c>
      <c r="N20" s="35" t="s">
        <v>196</v>
      </c>
      <c r="O20" s="35" t="s">
        <v>245</v>
      </c>
      <c r="P20" s="35" t="s">
        <v>331</v>
      </c>
      <c r="Q20" s="35" t="s">
        <v>212</v>
      </c>
      <c r="R20" s="35" t="s">
        <v>198</v>
      </c>
      <c r="S20" s="35" t="s">
        <v>246</v>
      </c>
      <c r="T20" s="35" t="s">
        <v>337</v>
      </c>
      <c r="U20" s="35" t="s">
        <v>213</v>
      </c>
      <c r="V20" s="35" t="s">
        <v>200</v>
      </c>
      <c r="W20" s="35" t="s">
        <v>247</v>
      </c>
      <c r="X20" s="35" t="s">
        <v>342</v>
      </c>
      <c r="Y20" s="35" t="s">
        <v>214</v>
      </c>
      <c r="Z20" s="35" t="s">
        <v>202</v>
      </c>
      <c r="AA20" s="35" t="s">
        <v>248</v>
      </c>
      <c r="AB20" s="35" t="s">
        <v>347</v>
      </c>
      <c r="AC20" s="35" t="s">
        <v>215</v>
      </c>
      <c r="AD20" s="35" t="s">
        <v>204</v>
      </c>
      <c r="AE20" s="35" t="s">
        <v>205</v>
      </c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</row>
    <row r="21" spans="1:66" s="8" customFormat="1" ht="31.5" thickTop="1" thickBot="1" x14ac:dyDescent="0.3">
      <c r="A21" s="7">
        <v>19</v>
      </c>
      <c r="B21" s="8" t="s">
        <v>121</v>
      </c>
      <c r="C21" s="7" t="s">
        <v>56</v>
      </c>
      <c r="D21" s="8" t="s">
        <v>57</v>
      </c>
      <c r="E21" s="25" t="s">
        <v>58</v>
      </c>
      <c r="F21" s="34" t="str">
        <f t="shared" si="0"/>
        <v>I26L</v>
      </c>
      <c r="G21" s="35" t="s">
        <v>121</v>
      </c>
      <c r="H21" s="35" t="s">
        <v>243</v>
      </c>
      <c r="I21" s="35" t="s">
        <v>317</v>
      </c>
      <c r="J21" s="35" t="s">
        <v>318</v>
      </c>
      <c r="K21" s="35" t="s">
        <v>326</v>
      </c>
      <c r="L21" s="35" t="s">
        <v>327</v>
      </c>
      <c r="M21" s="35" t="s">
        <v>216</v>
      </c>
      <c r="N21" s="35" t="s">
        <v>196</v>
      </c>
      <c r="O21" s="35" t="s">
        <v>245</v>
      </c>
      <c r="P21" s="35" t="s">
        <v>332</v>
      </c>
      <c r="Q21" s="35" t="s">
        <v>217</v>
      </c>
      <c r="R21" s="35" t="s">
        <v>198</v>
      </c>
      <c r="S21" s="35" t="s">
        <v>246</v>
      </c>
      <c r="T21" s="35" t="s">
        <v>336</v>
      </c>
      <c r="U21" s="35" t="s">
        <v>218</v>
      </c>
      <c r="V21" s="35" t="s">
        <v>200</v>
      </c>
      <c r="W21" s="35" t="s">
        <v>247</v>
      </c>
      <c r="X21" s="35" t="s">
        <v>343</v>
      </c>
      <c r="Y21" s="35" t="s">
        <v>219</v>
      </c>
      <c r="Z21" s="35" t="s">
        <v>202</v>
      </c>
      <c r="AA21" s="35" t="s">
        <v>248</v>
      </c>
      <c r="AB21" s="35" t="s">
        <v>348</v>
      </c>
      <c r="AC21" s="35" t="s">
        <v>220</v>
      </c>
      <c r="AD21" s="35" t="s">
        <v>204</v>
      </c>
      <c r="AE21" s="35" t="s">
        <v>205</v>
      </c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</row>
    <row r="22" spans="1:66" s="8" customFormat="1" ht="31.5" thickTop="1" thickBot="1" x14ac:dyDescent="0.3">
      <c r="A22" s="7">
        <v>20</v>
      </c>
      <c r="B22" s="8" t="s">
        <v>122</v>
      </c>
      <c r="C22" s="7" t="s">
        <v>59</v>
      </c>
      <c r="D22" s="8" t="s">
        <v>60</v>
      </c>
      <c r="E22" s="25" t="s">
        <v>61</v>
      </c>
      <c r="F22" s="34" t="str">
        <f t="shared" si="0"/>
        <v>I26R</v>
      </c>
      <c r="G22" s="35" t="s">
        <v>122</v>
      </c>
      <c r="H22" s="35" t="s">
        <v>244</v>
      </c>
      <c r="I22" s="35" t="s">
        <v>191</v>
      </c>
      <c r="J22" s="35" t="s">
        <v>319</v>
      </c>
      <c r="K22" s="35" t="s">
        <v>221</v>
      </c>
      <c r="L22" s="35" t="s">
        <v>196</v>
      </c>
      <c r="M22" s="35" t="s">
        <v>245</v>
      </c>
      <c r="N22" s="35" t="s">
        <v>333</v>
      </c>
      <c r="O22" s="35" t="s">
        <v>222</v>
      </c>
      <c r="P22" s="35" t="s">
        <v>198</v>
      </c>
      <c r="Q22" s="35" t="s">
        <v>246</v>
      </c>
      <c r="R22" s="35" t="s">
        <v>334</v>
      </c>
      <c r="S22" s="35" t="s">
        <v>223</v>
      </c>
      <c r="T22" s="35" t="s">
        <v>200</v>
      </c>
      <c r="U22" s="35" t="s">
        <v>247</v>
      </c>
      <c r="V22" s="35" t="s">
        <v>340</v>
      </c>
      <c r="W22" s="35" t="s">
        <v>224</v>
      </c>
      <c r="X22" s="35" t="s">
        <v>202</v>
      </c>
      <c r="Y22" s="35" t="s">
        <v>248</v>
      </c>
      <c r="Z22" s="35" t="s">
        <v>345</v>
      </c>
      <c r="AA22" s="35" t="s">
        <v>225</v>
      </c>
      <c r="AB22" s="35" t="s">
        <v>204</v>
      </c>
      <c r="AC22" s="35" t="s">
        <v>205</v>
      </c>
      <c r="AD22" s="35"/>
      <c r="AE22" s="35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</row>
    <row r="23" spans="1:66" s="8" customFormat="1" ht="16.5" thickTop="1" thickBot="1" x14ac:dyDescent="0.3">
      <c r="A23" s="7">
        <v>21</v>
      </c>
      <c r="B23" s="8" t="s">
        <v>123</v>
      </c>
      <c r="C23" s="7" t="s">
        <v>62</v>
      </c>
      <c r="D23" s="8" t="s">
        <v>63</v>
      </c>
      <c r="E23" s="25" t="s">
        <v>64</v>
      </c>
      <c r="F23" s="34" t="str">
        <f t="shared" si="0"/>
        <v>I27C</v>
      </c>
      <c r="G23" s="35" t="s">
        <v>123</v>
      </c>
      <c r="H23" s="35" t="s">
        <v>245</v>
      </c>
      <c r="I23" s="35" t="s">
        <v>196</v>
      </c>
      <c r="J23" s="35" t="s">
        <v>320</v>
      </c>
      <c r="K23" s="35" t="s">
        <v>320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</row>
    <row r="24" spans="1:66" s="8" customFormat="1" ht="16.5" thickTop="1" thickBot="1" x14ac:dyDescent="0.3">
      <c r="A24" s="7">
        <v>22</v>
      </c>
      <c r="B24" s="8" t="s">
        <v>124</v>
      </c>
      <c r="C24" s="7" t="s">
        <v>65</v>
      </c>
      <c r="D24" s="8" t="s">
        <v>66</v>
      </c>
      <c r="E24" s="25" t="s">
        <v>67</v>
      </c>
      <c r="F24" s="34" t="str">
        <f t="shared" si="0"/>
        <v>I27E</v>
      </c>
      <c r="G24" s="35" t="s">
        <v>124</v>
      </c>
      <c r="H24" s="35" t="s">
        <v>246</v>
      </c>
      <c r="I24" s="35" t="s">
        <v>198</v>
      </c>
      <c r="J24" s="35" t="s">
        <v>309</v>
      </c>
      <c r="K24" s="35" t="s">
        <v>309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</row>
    <row r="25" spans="1:66" s="8" customFormat="1" ht="16.5" thickTop="1" thickBot="1" x14ac:dyDescent="0.3">
      <c r="A25" s="7">
        <v>23</v>
      </c>
      <c r="B25" s="8" t="s">
        <v>125</v>
      </c>
      <c r="C25" s="7" t="s">
        <v>68</v>
      </c>
      <c r="D25" s="8" t="s">
        <v>69</v>
      </c>
      <c r="E25" s="25" t="s">
        <v>70</v>
      </c>
      <c r="F25" s="34" t="str">
        <f t="shared" si="0"/>
        <v>I27I</v>
      </c>
      <c r="G25" s="35" t="s">
        <v>125</v>
      </c>
      <c r="H25" s="35" t="s">
        <v>247</v>
      </c>
      <c r="I25" s="35" t="s">
        <v>200</v>
      </c>
      <c r="J25" s="35" t="s">
        <v>310</v>
      </c>
      <c r="K25" s="35" t="s">
        <v>310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</row>
    <row r="26" spans="1:66" s="8" customFormat="1" ht="16.5" thickTop="1" thickBot="1" x14ac:dyDescent="0.3">
      <c r="A26" s="7">
        <v>24</v>
      </c>
      <c r="B26" s="8" t="s">
        <v>126</v>
      </c>
      <c r="C26" s="7" t="s">
        <v>71</v>
      </c>
      <c r="D26" s="8" t="s">
        <v>72</v>
      </c>
      <c r="E26" s="25" t="s">
        <v>73</v>
      </c>
      <c r="F26" s="34" t="str">
        <f t="shared" si="0"/>
        <v>I27L</v>
      </c>
      <c r="G26" s="35" t="s">
        <v>126</v>
      </c>
      <c r="H26" s="35" t="s">
        <v>248</v>
      </c>
      <c r="I26" s="35" t="s">
        <v>202</v>
      </c>
      <c r="J26" s="35" t="s">
        <v>311</v>
      </c>
      <c r="K26" s="35" t="s">
        <v>311</v>
      </c>
      <c r="L26" s="35" t="s">
        <v>249</v>
      </c>
      <c r="M26" s="35" t="s">
        <v>249</v>
      </c>
      <c r="N26" s="35" t="s">
        <v>127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</row>
    <row r="27" spans="1:66" s="8" customFormat="1" ht="16.5" thickTop="1" thickBot="1" x14ac:dyDescent="0.3">
      <c r="A27" s="7">
        <v>25</v>
      </c>
      <c r="B27" s="8" t="s">
        <v>127</v>
      </c>
      <c r="C27" s="7" t="s">
        <v>74</v>
      </c>
      <c r="D27" s="8" t="s">
        <v>75</v>
      </c>
      <c r="E27" s="25" t="s">
        <v>76</v>
      </c>
      <c r="F27" s="34" t="str">
        <f t="shared" si="0"/>
        <v>I27R</v>
      </c>
      <c r="G27" s="35" t="s">
        <v>127</v>
      </c>
      <c r="H27" s="35" t="s">
        <v>249</v>
      </c>
      <c r="I27" s="35" t="s">
        <v>205</v>
      </c>
      <c r="J27" s="35" t="s">
        <v>204</v>
      </c>
      <c r="K27" s="35" t="s">
        <v>312</v>
      </c>
      <c r="L27" s="35" t="s">
        <v>312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</row>
    <row r="28" spans="1:66" s="8" customFormat="1" ht="16.5" thickTop="1" thickBot="1" x14ac:dyDescent="0.3">
      <c r="A28" s="7">
        <v>26</v>
      </c>
      <c r="B28" s="8" t="s">
        <v>128</v>
      </c>
      <c r="C28" s="7" t="s">
        <v>77</v>
      </c>
      <c r="D28" s="8" t="s">
        <v>78</v>
      </c>
      <c r="E28" s="25" t="s">
        <v>79</v>
      </c>
      <c r="F28" s="34" t="str">
        <f t="shared" si="0"/>
        <v>S06</v>
      </c>
      <c r="G28" s="35" t="s">
        <v>128</v>
      </c>
      <c r="H28" s="35" t="s">
        <v>123</v>
      </c>
      <c r="I28" s="35" t="s">
        <v>124</v>
      </c>
      <c r="J28" s="35" t="s">
        <v>125</v>
      </c>
      <c r="K28" s="35" t="s">
        <v>126</v>
      </c>
      <c r="L28" s="35" t="s">
        <v>127</v>
      </c>
      <c r="M28" s="35" t="s">
        <v>116</v>
      </c>
      <c r="N28" s="35" t="s">
        <v>192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</row>
    <row r="29" spans="1:66" s="8" customFormat="1" ht="16.5" thickTop="1" thickBot="1" x14ac:dyDescent="0.3">
      <c r="A29" s="7">
        <v>27</v>
      </c>
      <c r="B29" s="8" t="s">
        <v>129</v>
      </c>
      <c r="C29" s="7" t="s">
        <v>80</v>
      </c>
      <c r="D29" s="8" t="s">
        <v>81</v>
      </c>
      <c r="E29" s="25" t="s">
        <v>82</v>
      </c>
      <c r="F29" s="34" t="str">
        <f t="shared" si="0"/>
        <v>S07</v>
      </c>
      <c r="G29" s="35" t="s">
        <v>129</v>
      </c>
      <c r="H29" s="35" t="s">
        <v>250</v>
      </c>
      <c r="I29" s="35" t="s">
        <v>128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</row>
    <row r="30" spans="1:66" s="8" customFormat="1" ht="16.5" thickTop="1" thickBot="1" x14ac:dyDescent="0.3">
      <c r="A30" s="7">
        <v>28</v>
      </c>
      <c r="B30" s="8" t="s">
        <v>130</v>
      </c>
      <c r="C30" s="7" t="s">
        <v>83</v>
      </c>
      <c r="D30" s="8" t="s">
        <v>84</v>
      </c>
      <c r="E30" s="25" t="s">
        <v>85</v>
      </c>
      <c r="F30" s="34" t="str">
        <f t="shared" si="0"/>
        <v>S14</v>
      </c>
      <c r="G30" s="35" t="s">
        <v>130</v>
      </c>
      <c r="H30" s="35" t="s">
        <v>251</v>
      </c>
      <c r="I30" s="35" t="s">
        <v>253</v>
      </c>
      <c r="J30" s="35" t="s">
        <v>376</v>
      </c>
      <c r="K30" s="35" t="s">
        <v>374</v>
      </c>
      <c r="L30" s="35" t="s">
        <v>375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</row>
    <row r="31" spans="1:66" s="8" customFormat="1" ht="16.5" thickTop="1" thickBot="1" x14ac:dyDescent="0.3">
      <c r="A31" s="7">
        <v>29</v>
      </c>
      <c r="B31" s="8" t="s">
        <v>131</v>
      </c>
      <c r="C31" s="7" t="s">
        <v>86</v>
      </c>
      <c r="D31" s="8" t="s">
        <v>87</v>
      </c>
      <c r="E31" s="25" t="s">
        <v>88</v>
      </c>
      <c r="F31" s="34" t="str">
        <f t="shared" si="0"/>
        <v>I08</v>
      </c>
      <c r="G31" s="35" t="s">
        <v>131</v>
      </c>
      <c r="H31" s="35" t="s">
        <v>252</v>
      </c>
      <c r="I31" s="35" t="s">
        <v>253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</row>
    <row r="32" spans="1:66" s="8" customFormat="1" ht="16.5" thickTop="1" thickBot="1" x14ac:dyDescent="0.3">
      <c r="A32" s="7">
        <v>30</v>
      </c>
      <c r="B32" s="8" t="s">
        <v>132</v>
      </c>
      <c r="C32" s="7" t="s">
        <v>89</v>
      </c>
      <c r="D32" s="8" t="s">
        <v>90</v>
      </c>
      <c r="E32" s="25" t="s">
        <v>91</v>
      </c>
      <c r="F32" s="34" t="str">
        <f t="shared" si="0"/>
        <v>S15</v>
      </c>
      <c r="G32" s="35" t="s">
        <v>132</v>
      </c>
      <c r="H32" s="35" t="s">
        <v>131</v>
      </c>
      <c r="I32" s="35" t="s">
        <v>131</v>
      </c>
      <c r="J32" s="35" t="s">
        <v>130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</row>
    <row r="33" spans="1:66" s="8" customFormat="1" ht="16.5" thickTop="1" thickBot="1" x14ac:dyDescent="0.3">
      <c r="A33" s="7">
        <v>31</v>
      </c>
      <c r="B33" s="8" t="s">
        <v>133</v>
      </c>
      <c r="C33" s="7" t="s">
        <v>92</v>
      </c>
      <c r="D33" s="8" t="s">
        <v>93</v>
      </c>
      <c r="E33" s="25" t="s">
        <v>94</v>
      </c>
      <c r="F33" s="34" t="str">
        <f t="shared" si="0"/>
        <v>I09</v>
      </c>
      <c r="G33" s="35" t="s">
        <v>133</v>
      </c>
      <c r="H33" s="35" t="s">
        <v>131</v>
      </c>
      <c r="I33" s="35" t="s">
        <v>252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</row>
    <row r="34" spans="1:66" s="8" customFormat="1" ht="16.5" thickTop="1" thickBot="1" x14ac:dyDescent="0.3">
      <c r="A34" s="7">
        <v>32</v>
      </c>
      <c r="B34" s="8" t="s">
        <v>134</v>
      </c>
      <c r="C34" s="7" t="s">
        <v>95</v>
      </c>
      <c r="D34" s="8" t="s">
        <v>96</v>
      </c>
      <c r="E34" s="25" t="s">
        <v>97</v>
      </c>
      <c r="F34" s="34" t="str">
        <f t="shared" si="0"/>
        <v>I06</v>
      </c>
      <c r="G34" s="35" t="s">
        <v>134</v>
      </c>
      <c r="H34" s="35" t="s">
        <v>252</v>
      </c>
      <c r="I34" s="35" t="s">
        <v>286</v>
      </c>
      <c r="J34" s="35" t="s">
        <v>287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</row>
    <row r="35" spans="1:66" s="8" customFormat="1" ht="16.5" thickTop="1" thickBot="1" x14ac:dyDescent="0.3">
      <c r="A35" s="7">
        <v>33</v>
      </c>
      <c r="B35" s="8" t="s">
        <v>135</v>
      </c>
      <c r="C35" s="7" t="s">
        <v>98</v>
      </c>
      <c r="D35" s="8" t="s">
        <v>99</v>
      </c>
      <c r="E35" s="25" t="s">
        <v>100</v>
      </c>
      <c r="F35" s="34" t="str">
        <f t="shared" ref="F35:F65" si="1">IF(ISBLANK(C35),"",C35)</f>
        <v>I71</v>
      </c>
      <c r="G35" s="35" t="s">
        <v>135</v>
      </c>
      <c r="H35" s="35" t="s">
        <v>254</v>
      </c>
      <c r="I35" s="35" t="s">
        <v>226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</row>
    <row r="36" spans="1:66" s="8" customFormat="1" ht="16.5" thickTop="1" thickBot="1" x14ac:dyDescent="0.3">
      <c r="A36" s="7">
        <v>34</v>
      </c>
      <c r="B36" s="8" t="s">
        <v>255</v>
      </c>
      <c r="C36" s="7" t="s">
        <v>136</v>
      </c>
      <c r="D36" s="8" t="s">
        <v>137</v>
      </c>
      <c r="E36" s="25" t="s">
        <v>138</v>
      </c>
      <c r="F36" s="34" t="str">
        <f t="shared" si="1"/>
        <v>I72</v>
      </c>
      <c r="G36" s="35" t="s">
        <v>255</v>
      </c>
      <c r="H36" s="35" t="s">
        <v>256</v>
      </c>
      <c r="I36" s="35" t="s">
        <v>226</v>
      </c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</row>
    <row r="37" spans="1:66" s="8" customFormat="1" ht="16.5" thickTop="1" thickBot="1" x14ac:dyDescent="0.3">
      <c r="A37" s="7">
        <v>35</v>
      </c>
      <c r="B37" s="8" t="s">
        <v>257</v>
      </c>
      <c r="C37" s="7" t="s">
        <v>139</v>
      </c>
      <c r="D37" s="8" t="s">
        <v>140</v>
      </c>
      <c r="E37" s="25" t="s">
        <v>141</v>
      </c>
      <c r="F37" s="34" t="str">
        <f t="shared" si="1"/>
        <v>I73</v>
      </c>
      <c r="G37" s="35" t="s">
        <v>257</v>
      </c>
      <c r="H37" s="35" t="s">
        <v>258</v>
      </c>
      <c r="I37" s="35" t="s">
        <v>226</v>
      </c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</row>
    <row r="38" spans="1:66" s="8" customFormat="1" ht="16.5" thickTop="1" thickBot="1" x14ac:dyDescent="0.3">
      <c r="A38" s="7">
        <v>36</v>
      </c>
      <c r="B38" s="8" t="s">
        <v>259</v>
      </c>
      <c r="C38" s="7" t="s">
        <v>142</v>
      </c>
      <c r="D38" s="8" t="s">
        <v>143</v>
      </c>
      <c r="E38" s="25" t="s">
        <v>144</v>
      </c>
      <c r="F38" s="34" t="str">
        <f t="shared" si="1"/>
        <v>I74</v>
      </c>
      <c r="G38" s="35" t="s">
        <v>259</v>
      </c>
      <c r="H38" s="35" t="s">
        <v>260</v>
      </c>
      <c r="I38" s="35" t="s">
        <v>226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</row>
    <row r="39" spans="1:66" s="8" customFormat="1" ht="16.5" thickTop="1" thickBot="1" x14ac:dyDescent="0.3">
      <c r="A39" s="7">
        <v>37</v>
      </c>
      <c r="B39" s="8" t="s">
        <v>261</v>
      </c>
      <c r="C39" s="7" t="s">
        <v>145</v>
      </c>
      <c r="D39" s="8" t="s">
        <v>146</v>
      </c>
      <c r="E39" s="25" t="s">
        <v>147</v>
      </c>
      <c r="F39" s="34" t="str">
        <f t="shared" si="1"/>
        <v>I75</v>
      </c>
      <c r="G39" s="35" t="s">
        <v>261</v>
      </c>
      <c r="H39" s="35" t="s">
        <v>262</v>
      </c>
      <c r="I39" s="35" t="s">
        <v>226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</row>
    <row r="40" spans="1:66" s="8" customFormat="1" ht="16.5" thickTop="1" thickBot="1" x14ac:dyDescent="0.3">
      <c r="A40" s="7">
        <v>38</v>
      </c>
      <c r="B40" s="8" t="s">
        <v>263</v>
      </c>
      <c r="C40" s="7" t="s">
        <v>21</v>
      </c>
      <c r="D40" s="8" t="s">
        <v>148</v>
      </c>
      <c r="E40" s="25" t="s">
        <v>149</v>
      </c>
      <c r="F40" s="34" t="str">
        <f t="shared" si="1"/>
        <v>I76</v>
      </c>
      <c r="G40" s="35" t="s">
        <v>263</v>
      </c>
      <c r="H40" s="35" t="s">
        <v>264</v>
      </c>
      <c r="I40" s="35" t="s">
        <v>226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</row>
    <row r="41" spans="1:66" s="8" customFormat="1" ht="16.5" thickTop="1" thickBot="1" x14ac:dyDescent="0.3">
      <c r="A41" s="7">
        <v>39</v>
      </c>
      <c r="B41" s="8" t="s">
        <v>265</v>
      </c>
      <c r="C41" s="7" t="s">
        <v>150</v>
      </c>
      <c r="D41" s="8" t="s">
        <v>151</v>
      </c>
      <c r="E41" s="25" t="s">
        <v>152</v>
      </c>
      <c r="F41" s="34" t="str">
        <f t="shared" si="1"/>
        <v>S22</v>
      </c>
      <c r="G41" s="35" t="s">
        <v>265</v>
      </c>
      <c r="H41" s="35" t="s">
        <v>266</v>
      </c>
      <c r="I41" s="35" t="s">
        <v>288</v>
      </c>
      <c r="J41" s="35" t="s">
        <v>289</v>
      </c>
      <c r="K41" s="35" t="s">
        <v>128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</row>
    <row r="42" spans="1:66" s="8" customFormat="1" ht="16.5" thickTop="1" thickBot="1" x14ac:dyDescent="0.3">
      <c r="A42" s="7">
        <v>40</v>
      </c>
      <c r="B42" s="8" t="s">
        <v>267</v>
      </c>
      <c r="C42" s="7" t="s">
        <v>153</v>
      </c>
      <c r="D42" s="8" t="s">
        <v>154</v>
      </c>
      <c r="E42" s="25" t="s">
        <v>155</v>
      </c>
      <c r="F42" s="34" t="str">
        <f t="shared" si="1"/>
        <v>I49</v>
      </c>
      <c r="G42" s="35" t="s">
        <v>267</v>
      </c>
      <c r="H42" s="35" t="s">
        <v>227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</row>
    <row r="43" spans="1:66" s="8" customFormat="1" ht="16.5" thickTop="1" thickBot="1" x14ac:dyDescent="0.3">
      <c r="A43" s="7">
        <v>41</v>
      </c>
      <c r="B43" s="8" t="s">
        <v>268</v>
      </c>
      <c r="C43" s="7" t="s">
        <v>156</v>
      </c>
      <c r="D43" s="8" t="s">
        <v>157</v>
      </c>
      <c r="E43" s="25" t="s">
        <v>158</v>
      </c>
      <c r="F43" s="34" t="str">
        <f t="shared" si="1"/>
        <v>I53</v>
      </c>
      <c r="G43" s="35" t="s">
        <v>268</v>
      </c>
      <c r="H43" s="35" t="s">
        <v>290</v>
      </c>
      <c r="I43" s="35" t="s">
        <v>250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</row>
    <row r="44" spans="1:66" s="8" customFormat="1" ht="16.5" thickTop="1" thickBot="1" x14ac:dyDescent="0.3">
      <c r="A44" s="7">
        <v>42</v>
      </c>
      <c r="B44" s="8" t="s">
        <v>269</v>
      </c>
      <c r="C44" s="7" t="s">
        <v>159</v>
      </c>
      <c r="D44" s="8" t="s">
        <v>160</v>
      </c>
      <c r="E44" s="25" t="s">
        <v>161</v>
      </c>
      <c r="F44" s="34" t="str">
        <f t="shared" si="1"/>
        <v>S23</v>
      </c>
      <c r="G44" s="35" t="s">
        <v>269</v>
      </c>
      <c r="H44" s="35" t="s">
        <v>228</v>
      </c>
      <c r="I44" s="35" t="s">
        <v>229</v>
      </c>
      <c r="J44" s="35" t="s">
        <v>250</v>
      </c>
      <c r="K44" s="35" t="s">
        <v>250</v>
      </c>
      <c r="L44" s="35" t="s">
        <v>250</v>
      </c>
      <c r="M44" s="35" t="s">
        <v>250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</row>
    <row r="45" spans="1:66" s="8" customFormat="1" ht="16.5" thickTop="1" thickBot="1" x14ac:dyDescent="0.3">
      <c r="A45" s="7">
        <v>43</v>
      </c>
      <c r="B45" s="8" t="s">
        <v>270</v>
      </c>
      <c r="C45" s="7" t="s">
        <v>162</v>
      </c>
      <c r="D45" s="8" t="s">
        <v>163</v>
      </c>
      <c r="E45" s="25" t="s">
        <v>164</v>
      </c>
      <c r="F45" s="34" t="str">
        <f t="shared" si="1"/>
        <v>S20</v>
      </c>
      <c r="G45" s="35" t="s">
        <v>270</v>
      </c>
      <c r="H45" s="35" t="s">
        <v>238</v>
      </c>
      <c r="I45" s="35" t="s">
        <v>239</v>
      </c>
      <c r="J45" s="35" t="s">
        <v>128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</row>
    <row r="46" spans="1:66" s="8" customFormat="1" ht="16.5" thickTop="1" thickBot="1" x14ac:dyDescent="0.3">
      <c r="A46" s="7">
        <v>44</v>
      </c>
      <c r="B46" s="8" t="s">
        <v>271</v>
      </c>
      <c r="C46" s="7" t="s">
        <v>165</v>
      </c>
      <c r="D46" s="8" t="s">
        <v>166</v>
      </c>
      <c r="E46" s="25" t="s">
        <v>167</v>
      </c>
      <c r="F46" s="34" t="str">
        <f t="shared" si="1"/>
        <v>S21</v>
      </c>
      <c r="G46" s="35" t="s">
        <v>271</v>
      </c>
      <c r="H46" s="35" t="s">
        <v>291</v>
      </c>
      <c r="I46" s="35" t="s">
        <v>238</v>
      </c>
      <c r="J46" s="35" t="s">
        <v>292</v>
      </c>
      <c r="K46" s="35" t="s">
        <v>239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</row>
    <row r="47" spans="1:66" s="8" customFormat="1" ht="16.5" thickTop="1" thickBot="1" x14ac:dyDescent="0.3">
      <c r="A47" s="7">
        <v>45</v>
      </c>
      <c r="B47" s="8" t="s">
        <v>272</v>
      </c>
      <c r="C47" s="7" t="s">
        <v>168</v>
      </c>
      <c r="D47" s="8" t="s">
        <v>169</v>
      </c>
      <c r="E47" s="25" t="s">
        <v>170</v>
      </c>
      <c r="F47" s="34" t="str">
        <f t="shared" si="1"/>
        <v>I96</v>
      </c>
      <c r="G47" s="35" t="s">
        <v>272</v>
      </c>
      <c r="H47" s="35" t="s">
        <v>291</v>
      </c>
      <c r="I47" s="35" t="s">
        <v>292</v>
      </c>
      <c r="J47" s="35" t="s">
        <v>250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</row>
    <row r="48" spans="1:66" s="8" customFormat="1" ht="16.5" thickTop="1" thickBot="1" x14ac:dyDescent="0.3">
      <c r="A48" s="7">
        <v>46</v>
      </c>
      <c r="B48" s="8" t="s">
        <v>273</v>
      </c>
      <c r="C48" s="7" t="s">
        <v>171</v>
      </c>
      <c r="D48" s="8" t="s">
        <v>172</v>
      </c>
      <c r="E48" s="25" t="s">
        <v>173</v>
      </c>
      <c r="F48" s="34" t="str">
        <f t="shared" si="1"/>
        <v>I97</v>
      </c>
      <c r="G48" s="35" t="s">
        <v>273</v>
      </c>
      <c r="H48" s="35" t="s">
        <v>293</v>
      </c>
      <c r="I48" s="35" t="s">
        <v>294</v>
      </c>
      <c r="J48" s="35" t="s">
        <v>250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</row>
    <row r="49" spans="1:66" s="8" customFormat="1" ht="16.5" thickTop="1" thickBot="1" x14ac:dyDescent="0.3">
      <c r="A49" s="7">
        <v>47</v>
      </c>
      <c r="B49" s="8" t="s">
        <v>274</v>
      </c>
      <c r="C49" s="7" t="s">
        <v>174</v>
      </c>
      <c r="D49" s="8" t="s">
        <v>175</v>
      </c>
      <c r="E49" s="25" t="s">
        <v>176</v>
      </c>
      <c r="F49" s="34" t="str">
        <f t="shared" si="1"/>
        <v>I97A</v>
      </c>
      <c r="G49" s="35" t="s">
        <v>274</v>
      </c>
      <c r="H49" s="35" t="s">
        <v>275</v>
      </c>
      <c r="I49" s="35" t="s">
        <v>276</v>
      </c>
      <c r="J49" s="35" t="s">
        <v>228</v>
      </c>
      <c r="K49" s="35" t="s">
        <v>229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</row>
    <row r="50" spans="1:66" s="8" customFormat="1" ht="16.5" thickTop="1" thickBot="1" x14ac:dyDescent="0.3">
      <c r="A50" s="7">
        <v>48</v>
      </c>
      <c r="B50" s="8" t="s">
        <v>277</v>
      </c>
      <c r="C50" s="7" t="s">
        <v>177</v>
      </c>
      <c r="D50" s="8" t="s">
        <v>178</v>
      </c>
      <c r="E50" s="25" t="s">
        <v>179</v>
      </c>
      <c r="F50" s="34" t="str">
        <f t="shared" si="1"/>
        <v>I98</v>
      </c>
      <c r="G50" s="35" t="s">
        <v>277</v>
      </c>
      <c r="H50" s="35" t="s">
        <v>274</v>
      </c>
      <c r="I50" s="35" t="s">
        <v>275</v>
      </c>
      <c r="J50" s="35" t="s">
        <v>230</v>
      </c>
      <c r="K50" s="35" t="s">
        <v>229</v>
      </c>
      <c r="L50" s="35" t="s">
        <v>296</v>
      </c>
      <c r="M50" s="35" t="s">
        <v>297</v>
      </c>
      <c r="N50" s="35" t="s">
        <v>306</v>
      </c>
      <c r="O50" s="35" t="s">
        <v>106</v>
      </c>
      <c r="P50" s="35" t="s">
        <v>297</v>
      </c>
      <c r="Q50" s="35" t="s">
        <v>307</v>
      </c>
      <c r="R50" s="35" t="s">
        <v>231</v>
      </c>
      <c r="S50" s="35" t="s">
        <v>296</v>
      </c>
      <c r="T50" s="35" t="s">
        <v>297</v>
      </c>
      <c r="U50" s="35" t="s">
        <v>306</v>
      </c>
      <c r="V50" s="35" t="s">
        <v>106</v>
      </c>
      <c r="W50" s="35" t="s">
        <v>297</v>
      </c>
      <c r="X50" s="35" t="s">
        <v>250</v>
      </c>
      <c r="Y50" s="35" t="s">
        <v>308</v>
      </c>
      <c r="Z50" s="35"/>
      <c r="AA50" s="35"/>
      <c r="AB50" s="35"/>
      <c r="AC50" s="35"/>
      <c r="AD50" s="35"/>
      <c r="AE50" s="35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</row>
    <row r="51" spans="1:66" s="8" customFormat="1" ht="16.5" thickTop="1" thickBot="1" x14ac:dyDescent="0.3">
      <c r="A51" s="7">
        <v>49</v>
      </c>
      <c r="B51" s="8" t="s">
        <v>278</v>
      </c>
      <c r="C51" s="7" t="s">
        <v>180</v>
      </c>
      <c r="D51" s="8" t="s">
        <v>181</v>
      </c>
      <c r="E51" s="25" t="s">
        <v>182</v>
      </c>
      <c r="F51" s="34" t="str">
        <f t="shared" si="1"/>
        <v>I99</v>
      </c>
      <c r="G51" s="35" t="s">
        <v>278</v>
      </c>
      <c r="H51" s="35" t="s">
        <v>272</v>
      </c>
      <c r="I51" s="35" t="s">
        <v>273</v>
      </c>
      <c r="J51" s="35" t="s">
        <v>277</v>
      </c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</row>
    <row r="52" spans="1:66" s="8" customFormat="1" ht="16.5" thickTop="1" thickBot="1" x14ac:dyDescent="0.3">
      <c r="A52" s="7">
        <v>50</v>
      </c>
      <c r="B52" s="8" t="s">
        <v>279</v>
      </c>
      <c r="C52" s="7" t="s">
        <v>183</v>
      </c>
      <c r="D52" s="8" t="s">
        <v>184</v>
      </c>
      <c r="E52" s="25" t="s">
        <v>185</v>
      </c>
      <c r="F52" s="34" t="str">
        <f t="shared" si="1"/>
        <v>A40</v>
      </c>
      <c r="G52" s="35" t="s">
        <v>279</v>
      </c>
      <c r="H52" s="35" t="s">
        <v>228</v>
      </c>
      <c r="I52" s="35" t="s">
        <v>230</v>
      </c>
      <c r="J52" s="35" t="s">
        <v>229</v>
      </c>
      <c r="K52" s="35" t="s">
        <v>106</v>
      </c>
      <c r="L52" s="35" t="s">
        <v>296</v>
      </c>
      <c r="M52" s="35" t="s">
        <v>250</v>
      </c>
      <c r="N52" s="35" t="s">
        <v>250</v>
      </c>
      <c r="O52" s="35" t="s">
        <v>250</v>
      </c>
      <c r="P52" s="35" t="s">
        <v>250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</row>
    <row r="53" spans="1:66" s="8" customFormat="1" ht="16.5" thickTop="1" thickBot="1" x14ac:dyDescent="0.3">
      <c r="A53" s="7">
        <v>51</v>
      </c>
      <c r="B53" s="8" t="s">
        <v>280</v>
      </c>
      <c r="C53" s="7" t="s">
        <v>186</v>
      </c>
      <c r="D53" s="8" t="s">
        <v>187</v>
      </c>
      <c r="E53" s="30" t="s">
        <v>2070</v>
      </c>
      <c r="F53" s="34" t="str">
        <f t="shared" si="1"/>
        <v>B24</v>
      </c>
      <c r="G53" s="35" t="s">
        <v>280</v>
      </c>
      <c r="H53" s="35" t="s">
        <v>111</v>
      </c>
      <c r="I53" s="35" t="s">
        <v>281</v>
      </c>
      <c r="J53" s="35" t="s">
        <v>282</v>
      </c>
      <c r="K53" s="35" t="s">
        <v>300</v>
      </c>
      <c r="L53" s="35" t="s">
        <v>301</v>
      </c>
      <c r="M53" s="35" t="s">
        <v>298</v>
      </c>
      <c r="N53" s="35" t="s">
        <v>299</v>
      </c>
      <c r="O53" s="35" t="s">
        <v>302</v>
      </c>
      <c r="P53" s="35" t="s">
        <v>304</v>
      </c>
      <c r="Q53" s="35" t="s">
        <v>280</v>
      </c>
      <c r="R53" s="35" t="s">
        <v>111</v>
      </c>
      <c r="S53" s="35" t="s">
        <v>305</v>
      </c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</row>
    <row r="54" spans="1:66" s="8" customFormat="1" ht="16.5" thickTop="1" thickBot="1" x14ac:dyDescent="0.3">
      <c r="A54" s="7">
        <v>54</v>
      </c>
      <c r="B54" s="8" t="s">
        <v>1325</v>
      </c>
      <c r="C54" s="7" t="s">
        <v>1360</v>
      </c>
      <c r="D54" s="8" t="s">
        <v>1361</v>
      </c>
      <c r="E54" s="25" t="s">
        <v>1362</v>
      </c>
      <c r="F54" s="34" t="str">
        <f t="shared" si="1"/>
        <v>S17</v>
      </c>
      <c r="G54" s="35" t="s">
        <v>1325</v>
      </c>
      <c r="H54" s="35" t="s">
        <v>1328</v>
      </c>
      <c r="I54" s="35" t="s">
        <v>728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</row>
    <row r="55" spans="1:66" s="8" customFormat="1" ht="16.5" thickTop="1" thickBot="1" x14ac:dyDescent="0.3">
      <c r="A55" s="7">
        <v>55</v>
      </c>
      <c r="B55" s="8" t="s">
        <v>942</v>
      </c>
      <c r="C55" s="7" t="s">
        <v>1363</v>
      </c>
      <c r="D55" s="8" t="s">
        <v>1364</v>
      </c>
      <c r="E55" s="25" t="s">
        <v>1365</v>
      </c>
      <c r="F55" s="34" t="str">
        <f t="shared" si="1"/>
        <v>I58</v>
      </c>
      <c r="G55" s="35" t="s">
        <v>942</v>
      </c>
      <c r="H55" s="35" t="s">
        <v>107</v>
      </c>
      <c r="I55" s="35" t="s">
        <v>250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</row>
    <row r="56" spans="1:66" s="8" customFormat="1" ht="16.5" thickTop="1" thickBot="1" x14ac:dyDescent="0.3">
      <c r="A56" s="7">
        <v>56</v>
      </c>
      <c r="B56" s="8" t="s">
        <v>1009</v>
      </c>
      <c r="C56" s="7" t="s">
        <v>1366</v>
      </c>
      <c r="D56" s="8" t="s">
        <v>1367</v>
      </c>
      <c r="E56" s="25" t="s">
        <v>1368</v>
      </c>
      <c r="F56" s="34" t="str">
        <f t="shared" si="1"/>
        <v>I67</v>
      </c>
      <c r="G56" s="35" t="s">
        <v>1009</v>
      </c>
      <c r="H56" s="35" t="s">
        <v>942</v>
      </c>
      <c r="I56" s="35" t="s">
        <v>1046</v>
      </c>
      <c r="J56" s="35" t="s">
        <v>268</v>
      </c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</row>
    <row r="57" spans="1:66" s="8" customFormat="1" ht="16.5" thickTop="1" thickBot="1" x14ac:dyDescent="0.3">
      <c r="A57" s="7">
        <v>57</v>
      </c>
      <c r="B57" s="8" t="s">
        <v>1046</v>
      </c>
      <c r="C57" s="7" t="s">
        <v>1369</v>
      </c>
      <c r="D57" s="8" t="s">
        <v>1370</v>
      </c>
      <c r="E57" s="25" t="s">
        <v>1371</v>
      </c>
      <c r="F57" s="34" t="str">
        <f t="shared" si="1"/>
        <v>I59</v>
      </c>
      <c r="G57" s="35" t="s">
        <v>1046</v>
      </c>
      <c r="H57" s="35" t="s">
        <v>957</v>
      </c>
      <c r="I57" s="35" t="s">
        <v>250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</row>
    <row r="58" spans="1:66" s="8" customFormat="1" ht="16.5" thickTop="1" thickBot="1" x14ac:dyDescent="0.3">
      <c r="A58" s="7">
        <v>58</v>
      </c>
      <c r="B58" s="8" t="s">
        <v>1039</v>
      </c>
      <c r="C58" s="7" t="s">
        <v>1372</v>
      </c>
      <c r="D58" s="8" t="s">
        <v>1373</v>
      </c>
      <c r="E58" s="25" t="s">
        <v>1374</v>
      </c>
      <c r="F58" s="34" t="str">
        <f t="shared" si="1"/>
        <v>S08</v>
      </c>
      <c r="G58" s="35" t="s">
        <v>1039</v>
      </c>
      <c r="H58" s="35" t="s">
        <v>970</v>
      </c>
      <c r="I58" s="35" t="s">
        <v>289</v>
      </c>
      <c r="J58" s="35" t="s">
        <v>237</v>
      </c>
      <c r="K58" s="35" t="s">
        <v>250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</row>
    <row r="59" spans="1:66" s="8" customFormat="1" ht="16.5" thickTop="1" thickBot="1" x14ac:dyDescent="0.3">
      <c r="A59" s="7">
        <v>59</v>
      </c>
      <c r="B59" s="8" t="s">
        <v>973</v>
      </c>
      <c r="C59" s="7" t="s">
        <v>1375</v>
      </c>
      <c r="D59" s="8" t="s">
        <v>1376</v>
      </c>
      <c r="E59" s="25" t="s">
        <v>1377</v>
      </c>
      <c r="F59" s="34" t="str">
        <f t="shared" si="1"/>
        <v>S09</v>
      </c>
      <c r="G59" s="35" t="s">
        <v>973</v>
      </c>
      <c r="H59" s="35" t="s">
        <v>108</v>
      </c>
      <c r="I59" s="35" t="s">
        <v>250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</row>
    <row r="60" spans="1:66" s="8" customFormat="1" ht="16.5" thickTop="1" thickBot="1" x14ac:dyDescent="0.3">
      <c r="A60" s="7">
        <v>60</v>
      </c>
      <c r="B60" s="8" t="s">
        <v>997</v>
      </c>
      <c r="C60" s="7" t="s">
        <v>1378</v>
      </c>
      <c r="D60" s="8" t="s">
        <v>1379</v>
      </c>
      <c r="E60" s="25" t="s">
        <v>1380</v>
      </c>
      <c r="F60" s="34" t="str">
        <f t="shared" si="1"/>
        <v>S10</v>
      </c>
      <c r="G60" s="35" t="s">
        <v>997</v>
      </c>
      <c r="H60" s="35" t="s">
        <v>1046</v>
      </c>
      <c r="I60" s="35" t="s">
        <v>1039</v>
      </c>
      <c r="J60" s="35" t="s">
        <v>973</v>
      </c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</row>
    <row r="61" spans="1:66" s="8" customFormat="1" ht="16.5" thickTop="1" thickBot="1" x14ac:dyDescent="0.3">
      <c r="A61" s="7">
        <v>61</v>
      </c>
      <c r="B61" s="8" t="s">
        <v>999</v>
      </c>
      <c r="C61" s="7" t="s">
        <v>1381</v>
      </c>
      <c r="D61" s="8" t="s">
        <v>1382</v>
      </c>
      <c r="E61" s="25" t="s">
        <v>1383</v>
      </c>
      <c r="F61" s="34" t="str">
        <f t="shared" si="1"/>
        <v>S11</v>
      </c>
      <c r="G61" s="35" t="s">
        <v>999</v>
      </c>
      <c r="H61" s="35" t="s">
        <v>997</v>
      </c>
      <c r="I61" s="35" t="s">
        <v>278</v>
      </c>
      <c r="J61" s="35" t="s">
        <v>640</v>
      </c>
      <c r="K61" s="35" t="s">
        <v>250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</row>
    <row r="62" spans="1:66" s="8" customFormat="1" ht="16.5" thickTop="1" thickBot="1" x14ac:dyDescent="0.3">
      <c r="A62" s="7">
        <v>62</v>
      </c>
      <c r="B62" s="8" t="s">
        <v>1049</v>
      </c>
      <c r="C62" s="7" t="s">
        <v>1384</v>
      </c>
      <c r="D62" s="8" t="s">
        <v>1385</v>
      </c>
      <c r="E62" s="25" t="s">
        <v>1386</v>
      </c>
      <c r="F62" s="34" t="str">
        <f t="shared" si="1"/>
        <v>S12</v>
      </c>
      <c r="G62" s="35" t="s">
        <v>1049</v>
      </c>
      <c r="H62" s="35" t="s">
        <v>268</v>
      </c>
      <c r="I62" s="35" t="s">
        <v>1046</v>
      </c>
      <c r="J62" s="35" t="s">
        <v>694</v>
      </c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</row>
    <row r="63" spans="1:66" s="8" customFormat="1" ht="16.5" thickTop="1" thickBot="1" x14ac:dyDescent="0.3">
      <c r="A63" s="7">
        <v>63</v>
      </c>
      <c r="B63" s="8" t="s">
        <v>1043</v>
      </c>
      <c r="C63" s="7" t="s">
        <v>1387</v>
      </c>
      <c r="D63" s="8" t="s">
        <v>1388</v>
      </c>
      <c r="E63" s="25" t="s">
        <v>1389</v>
      </c>
      <c r="F63" s="34" t="str">
        <f t="shared" si="1"/>
        <v>S13</v>
      </c>
      <c r="G63" s="35" t="s">
        <v>1043</v>
      </c>
      <c r="H63" s="35" t="s">
        <v>999</v>
      </c>
      <c r="I63" s="35" t="s">
        <v>1049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</row>
    <row r="64" spans="1:66" s="8" customFormat="1" ht="16.5" thickTop="1" thickBot="1" x14ac:dyDescent="0.3">
      <c r="A64" s="7">
        <v>64</v>
      </c>
      <c r="B64" s="8" t="s">
        <v>275</v>
      </c>
      <c r="C64" s="7" t="s">
        <v>1390</v>
      </c>
      <c r="D64" s="8" t="s">
        <v>1391</v>
      </c>
      <c r="E64" s="25" t="s">
        <v>1392</v>
      </c>
      <c r="F64" s="34" t="str">
        <f t="shared" si="1"/>
        <v>I70</v>
      </c>
      <c r="G64" s="35" t="s">
        <v>275</v>
      </c>
      <c r="H64" s="35" t="s">
        <v>756</v>
      </c>
      <c r="I64" s="35" t="s">
        <v>448</v>
      </c>
      <c r="J64" s="35" t="s">
        <v>750</v>
      </c>
      <c r="K64" s="35" t="s">
        <v>756</v>
      </c>
      <c r="L64" s="35" t="s">
        <v>447</v>
      </c>
      <c r="M64" s="35" t="s">
        <v>748</v>
      </c>
      <c r="N64" s="35" t="s">
        <v>756</v>
      </c>
      <c r="O64" s="35" t="s">
        <v>449</v>
      </c>
      <c r="P64" s="35" t="s">
        <v>752</v>
      </c>
      <c r="Q64" s="35" t="s">
        <v>756</v>
      </c>
      <c r="R64" s="35" t="s">
        <v>446</v>
      </c>
      <c r="S64" s="35" t="s">
        <v>746</v>
      </c>
      <c r="T64" s="35" t="s">
        <v>756</v>
      </c>
      <c r="U64" s="35" t="s">
        <v>445</v>
      </c>
      <c r="V64" s="35" t="s">
        <v>744</v>
      </c>
      <c r="W64" s="35" t="s">
        <v>756</v>
      </c>
      <c r="X64" s="35" t="s">
        <v>451</v>
      </c>
      <c r="Y64" s="35" t="s">
        <v>754</v>
      </c>
      <c r="Z64" s="35" t="s">
        <v>756</v>
      </c>
      <c r="AA64" s="35"/>
      <c r="AB64" s="35"/>
      <c r="AC64" s="35"/>
      <c r="AD64" s="35"/>
      <c r="AE64" s="35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</row>
    <row r="65" spans="1:66" s="8" customFormat="1" ht="16.5" thickTop="1" thickBot="1" x14ac:dyDescent="0.3">
      <c r="A65" s="7">
        <v>65</v>
      </c>
      <c r="B65" s="8" t="s">
        <v>285</v>
      </c>
      <c r="C65" s="7" t="s">
        <v>1393</v>
      </c>
      <c r="D65" s="8" t="s">
        <v>1394</v>
      </c>
      <c r="E65" s="25" t="s">
        <v>1395</v>
      </c>
      <c r="F65" s="34" t="str">
        <f t="shared" si="1"/>
        <v>I04</v>
      </c>
      <c r="G65" s="35" t="s">
        <v>285</v>
      </c>
      <c r="H65" s="35" t="s">
        <v>283</v>
      </c>
      <c r="I65" s="35" t="s">
        <v>381</v>
      </c>
      <c r="J65" s="35" t="s">
        <v>386</v>
      </c>
      <c r="K65" s="35" t="s">
        <v>387</v>
      </c>
      <c r="L65" s="35" t="s">
        <v>388</v>
      </c>
      <c r="M65" s="35" t="s">
        <v>384</v>
      </c>
      <c r="N65" s="35" t="s">
        <v>283</v>
      </c>
      <c r="O65" s="35" t="s">
        <v>381</v>
      </c>
      <c r="P65" s="35" t="s">
        <v>386</v>
      </c>
      <c r="Q65" s="35" t="s">
        <v>387</v>
      </c>
      <c r="R65" s="35" t="s">
        <v>388</v>
      </c>
      <c r="S65" s="35" t="s">
        <v>384</v>
      </c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</row>
    <row r="66" spans="1:66" s="8" customFormat="1" ht="16.5" thickTop="1" thickBot="1" x14ac:dyDescent="0.3">
      <c r="A66" s="7">
        <v>66</v>
      </c>
      <c r="B66" s="8" t="s">
        <v>284</v>
      </c>
      <c r="C66" s="7" t="s">
        <v>1396</v>
      </c>
      <c r="D66" s="8" t="s">
        <v>1397</v>
      </c>
      <c r="E66" s="25" t="s">
        <v>1398</v>
      </c>
      <c r="F66" s="34" t="str">
        <f t="shared" ref="F66:F129" si="2">IF(ISBLANK(C66),"",C66)</f>
        <v>I05</v>
      </c>
      <c r="G66" s="35" t="s">
        <v>284</v>
      </c>
      <c r="H66" s="35" t="s">
        <v>285</v>
      </c>
      <c r="I66" s="35" t="s">
        <v>295</v>
      </c>
      <c r="J66" s="35" t="s">
        <v>285</v>
      </c>
      <c r="K66" s="35" t="s">
        <v>454</v>
      </c>
      <c r="L66" s="35" t="s">
        <v>1179</v>
      </c>
      <c r="M66" s="35" t="s">
        <v>455</v>
      </c>
      <c r="N66" s="35" t="s">
        <v>1181</v>
      </c>
      <c r="O66" s="35" t="s">
        <v>454</v>
      </c>
      <c r="P66" s="35" t="s">
        <v>455</v>
      </c>
      <c r="Q66" s="35" t="s">
        <v>1177</v>
      </c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</row>
    <row r="67" spans="1:66" s="8" customFormat="1" ht="16.5" thickTop="1" thickBot="1" x14ac:dyDescent="0.3">
      <c r="A67" s="7">
        <v>67</v>
      </c>
      <c r="B67" s="8" t="s">
        <v>238</v>
      </c>
      <c r="C67" s="7" t="s">
        <v>1399</v>
      </c>
      <c r="D67" s="8" t="s">
        <v>1400</v>
      </c>
      <c r="E67" s="25" t="s">
        <v>1401</v>
      </c>
      <c r="F67" s="34" t="str">
        <f t="shared" si="2"/>
        <v>S03</v>
      </c>
      <c r="G67" s="35" t="s">
        <v>238</v>
      </c>
      <c r="H67" s="35" t="s">
        <v>1080</v>
      </c>
      <c r="I67" s="35" t="s">
        <v>1082</v>
      </c>
      <c r="J67" s="35" t="s">
        <v>1084</v>
      </c>
      <c r="K67" s="35" t="s">
        <v>801</v>
      </c>
      <c r="L67" s="35" t="s">
        <v>237</v>
      </c>
      <c r="M67" s="35" t="s">
        <v>453</v>
      </c>
      <c r="N67" s="35" t="s">
        <v>737</v>
      </c>
      <c r="O67" s="35" t="s">
        <v>239</v>
      </c>
      <c r="P67" s="35" t="s">
        <v>192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</row>
    <row r="68" spans="1:66" s="8" customFormat="1" ht="16.5" thickTop="1" thickBot="1" x14ac:dyDescent="0.3">
      <c r="A68" s="7">
        <v>68</v>
      </c>
      <c r="B68" s="8" t="s">
        <v>291</v>
      </c>
      <c r="C68" s="7" t="s">
        <v>1402</v>
      </c>
      <c r="D68" s="8" t="s">
        <v>1403</v>
      </c>
      <c r="E68" s="25" t="s">
        <v>1404</v>
      </c>
      <c r="F68" s="34" t="str">
        <f t="shared" si="2"/>
        <v>I81</v>
      </c>
      <c r="G68" s="35" t="s">
        <v>291</v>
      </c>
      <c r="H68" s="35" t="s">
        <v>289</v>
      </c>
      <c r="I68" s="35" t="s">
        <v>1080</v>
      </c>
      <c r="J68" s="35" t="s">
        <v>1082</v>
      </c>
      <c r="K68" s="35" t="s">
        <v>1084</v>
      </c>
      <c r="L68" s="35" t="s">
        <v>289</v>
      </c>
      <c r="M68" s="35" t="s">
        <v>237</v>
      </c>
      <c r="N68" s="35" t="s">
        <v>801</v>
      </c>
      <c r="O68" s="35" t="s">
        <v>872</v>
      </c>
      <c r="P68" s="35" t="s">
        <v>192</v>
      </c>
      <c r="Q68" s="35" t="s">
        <v>452</v>
      </c>
      <c r="R68" s="35" t="s">
        <v>737</v>
      </c>
      <c r="S68" s="35" t="s">
        <v>292</v>
      </c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</row>
    <row r="69" spans="1:66" s="8" customFormat="1" ht="16.5" thickTop="1" thickBot="1" x14ac:dyDescent="0.3">
      <c r="A69" s="7">
        <v>69</v>
      </c>
      <c r="B69" s="8" t="s">
        <v>1026</v>
      </c>
      <c r="C69" s="7" t="s">
        <v>1405</v>
      </c>
      <c r="D69" s="8" t="s">
        <v>1406</v>
      </c>
      <c r="E69" s="25" t="s">
        <v>2104</v>
      </c>
      <c r="F69" s="34" t="str">
        <f t="shared" si="2"/>
        <v>B14</v>
      </c>
      <c r="G69" s="35" t="s">
        <v>1026</v>
      </c>
      <c r="H69" s="35" t="s">
        <v>676</v>
      </c>
      <c r="I69" s="35" t="s">
        <v>229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</row>
    <row r="70" spans="1:66" s="8" customFormat="1" ht="16.5" thickTop="1" thickBot="1" x14ac:dyDescent="0.3">
      <c r="A70" s="7">
        <v>70</v>
      </c>
      <c r="B70" s="8" t="s">
        <v>1028</v>
      </c>
      <c r="C70" s="7" t="s">
        <v>1407</v>
      </c>
      <c r="D70" s="8" t="s">
        <v>1408</v>
      </c>
      <c r="E70" s="25" t="s">
        <v>1409</v>
      </c>
      <c r="F70" s="34" t="str">
        <f t="shared" si="2"/>
        <v>I46</v>
      </c>
      <c r="G70" s="35" t="s">
        <v>1028</v>
      </c>
      <c r="H70" s="35" t="s">
        <v>1026</v>
      </c>
      <c r="I70" s="35" t="s">
        <v>696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</row>
    <row r="71" spans="1:66" s="8" customFormat="1" ht="16.5" thickTop="1" thickBot="1" x14ac:dyDescent="0.3">
      <c r="A71" s="7">
        <v>71</v>
      </c>
      <c r="B71" s="8" t="s">
        <v>250</v>
      </c>
      <c r="C71" s="7" t="s">
        <v>1410</v>
      </c>
      <c r="D71" s="8" t="s">
        <v>1411</v>
      </c>
      <c r="E71" s="25" t="s">
        <v>1412</v>
      </c>
      <c r="F71" s="34" t="str">
        <f t="shared" si="2"/>
        <v>I83</v>
      </c>
      <c r="G71" s="35" t="s">
        <v>250</v>
      </c>
      <c r="H71" s="35" t="s">
        <v>103</v>
      </c>
      <c r="I71" s="35" t="s">
        <v>289</v>
      </c>
      <c r="J71" s="35" t="s">
        <v>237</v>
      </c>
      <c r="K71" s="35" t="s">
        <v>801</v>
      </c>
      <c r="L71" s="35" t="s">
        <v>872</v>
      </c>
      <c r="M71" s="35" t="s">
        <v>291</v>
      </c>
      <c r="N71" s="35" t="s">
        <v>292</v>
      </c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</row>
    <row r="72" spans="1:66" s="8" customFormat="1" ht="16.5" thickTop="1" thickBot="1" x14ac:dyDescent="0.3">
      <c r="A72" s="7">
        <v>72</v>
      </c>
      <c r="B72" s="39" t="s">
        <v>306</v>
      </c>
      <c r="C72" s="40" t="s">
        <v>1413</v>
      </c>
      <c r="D72" s="39" t="s">
        <v>1414</v>
      </c>
      <c r="E72" s="41" t="s">
        <v>1415</v>
      </c>
      <c r="F72" s="34" t="str">
        <f t="shared" si="2"/>
        <v>I86</v>
      </c>
      <c r="G72" s="35" t="s">
        <v>306</v>
      </c>
      <c r="H72" s="35" t="s">
        <v>250</v>
      </c>
      <c r="I72" s="35" t="s">
        <v>1322</v>
      </c>
      <c r="J72" s="35" t="s">
        <v>987</v>
      </c>
      <c r="K72" s="35" t="s">
        <v>1229</v>
      </c>
      <c r="L72" s="35" t="s">
        <v>1266</v>
      </c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</row>
    <row r="73" spans="1:66" s="8" customFormat="1" ht="16.5" thickTop="1" thickBot="1" x14ac:dyDescent="0.3">
      <c r="A73" s="7">
        <v>73</v>
      </c>
      <c r="B73" s="39" t="s">
        <v>1243</v>
      </c>
      <c r="C73" s="40" t="s">
        <v>1416</v>
      </c>
      <c r="D73" s="39" t="s">
        <v>1417</v>
      </c>
      <c r="E73" s="41" t="s">
        <v>1418</v>
      </c>
      <c r="F73" s="34" t="str">
        <f t="shared" si="2"/>
        <v>I11C</v>
      </c>
      <c r="G73" s="35" t="s">
        <v>1243</v>
      </c>
      <c r="H73" s="35" t="s">
        <v>321</v>
      </c>
      <c r="I73" s="35" t="s">
        <v>322</v>
      </c>
      <c r="J73" s="35" t="s">
        <v>1129</v>
      </c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</row>
    <row r="74" spans="1:66" s="8" customFormat="1" ht="16.5" thickTop="1" thickBot="1" x14ac:dyDescent="0.3">
      <c r="A74" s="7">
        <v>74</v>
      </c>
      <c r="B74" s="8" t="s">
        <v>1245</v>
      </c>
      <c r="C74" s="7" t="s">
        <v>1419</v>
      </c>
      <c r="D74" s="8" t="s">
        <v>1420</v>
      </c>
      <c r="E74" s="25" t="s">
        <v>1421</v>
      </c>
      <c r="F74" s="34" t="str">
        <f t="shared" si="2"/>
        <v>I11E</v>
      </c>
      <c r="G74" s="35" t="s">
        <v>1245</v>
      </c>
      <c r="H74" s="35" t="s">
        <v>1100</v>
      </c>
      <c r="I74" s="35" t="s">
        <v>313</v>
      </c>
      <c r="J74" s="35" t="s">
        <v>1131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</row>
    <row r="75" spans="1:66" s="8" customFormat="1" ht="16.5" thickTop="1" thickBot="1" x14ac:dyDescent="0.3">
      <c r="A75" s="7">
        <v>75</v>
      </c>
      <c r="B75" s="8" t="s">
        <v>1247</v>
      </c>
      <c r="C75" s="7" t="s">
        <v>1422</v>
      </c>
      <c r="D75" s="8" t="s">
        <v>1423</v>
      </c>
      <c r="E75" s="25" t="s">
        <v>1424</v>
      </c>
      <c r="F75" s="34" t="str">
        <f t="shared" si="2"/>
        <v>I11I</v>
      </c>
      <c r="G75" s="35" t="s">
        <v>1247</v>
      </c>
      <c r="H75" s="35" t="s">
        <v>315</v>
      </c>
      <c r="I75" s="35" t="s">
        <v>189</v>
      </c>
      <c r="J75" s="35" t="s">
        <v>1102</v>
      </c>
      <c r="K75" s="35" t="s">
        <v>324</v>
      </c>
      <c r="L75" s="35" t="s">
        <v>1133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</row>
    <row r="76" spans="1:66" s="8" customFormat="1" ht="16.5" thickTop="1" thickBot="1" x14ac:dyDescent="0.3">
      <c r="A76" s="7">
        <v>76</v>
      </c>
      <c r="B76" s="8" t="s">
        <v>1249</v>
      </c>
      <c r="C76" s="7" t="s">
        <v>1425</v>
      </c>
      <c r="D76" s="8" t="s">
        <v>1426</v>
      </c>
      <c r="E76" s="25" t="s">
        <v>1427</v>
      </c>
      <c r="F76" s="34" t="str">
        <f t="shared" si="2"/>
        <v>I11L</v>
      </c>
      <c r="G76" s="35" t="s">
        <v>1249</v>
      </c>
      <c r="H76" s="35" t="s">
        <v>317</v>
      </c>
      <c r="I76" s="35" t="s">
        <v>1104</v>
      </c>
      <c r="J76" s="35" t="s">
        <v>326</v>
      </c>
      <c r="K76" s="35" t="s">
        <v>1135</v>
      </c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</row>
    <row r="77" spans="1:66" s="8" customFormat="1" ht="16.5" thickTop="1" thickBot="1" x14ac:dyDescent="0.3">
      <c r="A77" s="7">
        <v>77</v>
      </c>
      <c r="B77" s="8" t="s">
        <v>191</v>
      </c>
      <c r="C77" s="7" t="s">
        <v>1428</v>
      </c>
      <c r="D77" s="8" t="s">
        <v>1429</v>
      </c>
      <c r="E77" s="25" t="s">
        <v>1430</v>
      </c>
      <c r="F77" s="34" t="str">
        <f t="shared" si="2"/>
        <v>I11R</v>
      </c>
      <c r="G77" s="35" t="s">
        <v>191</v>
      </c>
      <c r="H77" s="35" t="s">
        <v>1251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</row>
    <row r="78" spans="1:66" s="8" customFormat="1" ht="16.5" thickTop="1" thickBot="1" x14ac:dyDescent="0.3">
      <c r="A78" s="7">
        <v>78</v>
      </c>
      <c r="B78" s="8" t="s">
        <v>245</v>
      </c>
      <c r="C78" s="7" t="s">
        <v>1431</v>
      </c>
      <c r="D78" s="8" t="s">
        <v>1432</v>
      </c>
      <c r="E78" s="25" t="s">
        <v>1433</v>
      </c>
      <c r="F78" s="34" t="str">
        <f t="shared" si="2"/>
        <v>I25C</v>
      </c>
      <c r="G78" s="35" t="s">
        <v>245</v>
      </c>
      <c r="H78" s="35" t="s">
        <v>1243</v>
      </c>
      <c r="I78" s="35" t="s">
        <v>194</v>
      </c>
      <c r="J78" s="35" t="s">
        <v>328</v>
      </c>
      <c r="K78" s="35" t="s">
        <v>194</v>
      </c>
      <c r="L78" s="35" t="s">
        <v>1080</v>
      </c>
      <c r="M78" s="35" t="s">
        <v>196</v>
      </c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</row>
    <row r="79" spans="1:66" s="8" customFormat="1" ht="16.5" thickTop="1" thickBot="1" x14ac:dyDescent="0.3">
      <c r="A79" s="7">
        <v>79</v>
      </c>
      <c r="B79" s="8" t="s">
        <v>246</v>
      </c>
      <c r="C79" s="7" t="s">
        <v>1434</v>
      </c>
      <c r="D79" s="8" t="s">
        <v>1435</v>
      </c>
      <c r="E79" s="25" t="s">
        <v>1436</v>
      </c>
      <c r="F79" s="34" t="str">
        <f t="shared" si="2"/>
        <v>I25E</v>
      </c>
      <c r="G79" s="35" t="s">
        <v>246</v>
      </c>
      <c r="H79" s="35" t="s">
        <v>1245</v>
      </c>
      <c r="I79" s="35" t="s">
        <v>198</v>
      </c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</row>
    <row r="80" spans="1:66" s="8" customFormat="1" ht="16.5" thickTop="1" thickBot="1" x14ac:dyDescent="0.3">
      <c r="A80" s="7">
        <v>80</v>
      </c>
      <c r="B80" s="8" t="s">
        <v>247</v>
      </c>
      <c r="C80" s="7" t="s">
        <v>1437</v>
      </c>
      <c r="D80" s="8" t="s">
        <v>1438</v>
      </c>
      <c r="E80" s="25" t="s">
        <v>1439</v>
      </c>
      <c r="F80" s="34" t="str">
        <f t="shared" si="2"/>
        <v>I25I</v>
      </c>
      <c r="G80" s="35" t="s">
        <v>247</v>
      </c>
      <c r="H80" s="35" t="s">
        <v>1247</v>
      </c>
      <c r="I80" s="35" t="s">
        <v>1107</v>
      </c>
      <c r="J80" s="35" t="s">
        <v>1082</v>
      </c>
      <c r="K80" s="35" t="s">
        <v>200</v>
      </c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</row>
    <row r="81" spans="1:66" s="8" customFormat="1" ht="16.5" thickTop="1" thickBot="1" x14ac:dyDescent="0.3">
      <c r="A81" s="7">
        <v>81</v>
      </c>
      <c r="B81" s="8" t="s">
        <v>248</v>
      </c>
      <c r="C81" s="7" t="s">
        <v>1440</v>
      </c>
      <c r="D81" s="8" t="s">
        <v>1441</v>
      </c>
      <c r="E81" s="25" t="s">
        <v>1442</v>
      </c>
      <c r="F81" s="34" t="str">
        <f t="shared" si="2"/>
        <v>I25L</v>
      </c>
      <c r="G81" s="35" t="s">
        <v>248</v>
      </c>
      <c r="H81" s="35" t="s">
        <v>1249</v>
      </c>
      <c r="I81" s="35" t="s">
        <v>1109</v>
      </c>
      <c r="J81" s="35" t="s">
        <v>1084</v>
      </c>
      <c r="K81" s="35" t="s">
        <v>202</v>
      </c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</row>
    <row r="82" spans="1:66" s="8" customFormat="1" ht="16.5" thickTop="1" thickBot="1" x14ac:dyDescent="0.3">
      <c r="A82" s="7">
        <v>82</v>
      </c>
      <c r="B82" s="8" t="s">
        <v>205</v>
      </c>
      <c r="C82" s="7" t="s">
        <v>1443</v>
      </c>
      <c r="D82" s="8" t="s">
        <v>1444</v>
      </c>
      <c r="E82" s="25" t="s">
        <v>1445</v>
      </c>
      <c r="F82" s="34" t="str">
        <f t="shared" si="2"/>
        <v>I25R</v>
      </c>
      <c r="G82" s="35" t="s">
        <v>205</v>
      </c>
      <c r="H82" s="35" t="s">
        <v>1251</v>
      </c>
      <c r="I82" s="35" t="s">
        <v>204</v>
      </c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</row>
    <row r="83" spans="1:66" s="8" customFormat="1" ht="16.5" thickTop="1" thickBot="1" x14ac:dyDescent="0.3">
      <c r="A83" s="7">
        <v>83</v>
      </c>
      <c r="B83" s="8" t="s">
        <v>1129</v>
      </c>
      <c r="C83" s="7" t="s">
        <v>1446</v>
      </c>
      <c r="D83" s="8" t="s">
        <v>1447</v>
      </c>
      <c r="E83" s="25" t="s">
        <v>1448</v>
      </c>
      <c r="F83" s="34" t="str">
        <f t="shared" si="2"/>
        <v>I12C</v>
      </c>
      <c r="G83" s="35" t="s">
        <v>1129</v>
      </c>
      <c r="H83" s="35" t="s">
        <v>195</v>
      </c>
      <c r="I83" s="35" t="s">
        <v>196</v>
      </c>
      <c r="J83" s="35" t="s">
        <v>245</v>
      </c>
      <c r="K83" s="35" t="s">
        <v>197</v>
      </c>
      <c r="L83" s="35" t="s">
        <v>198</v>
      </c>
      <c r="M83" s="35" t="s">
        <v>246</v>
      </c>
      <c r="N83" s="35" t="s">
        <v>199</v>
      </c>
      <c r="O83" s="35" t="s">
        <v>200</v>
      </c>
      <c r="P83" s="35" t="s">
        <v>247</v>
      </c>
      <c r="Q83" s="35" t="s">
        <v>201</v>
      </c>
      <c r="R83" s="35" t="s">
        <v>202</v>
      </c>
      <c r="S83" s="35" t="s">
        <v>248</v>
      </c>
      <c r="T83" s="35" t="s">
        <v>203</v>
      </c>
      <c r="U83" s="35" t="s">
        <v>204</v>
      </c>
      <c r="V83" s="35" t="s">
        <v>205</v>
      </c>
      <c r="W83" s="35"/>
      <c r="X83" s="35"/>
      <c r="Y83" s="35"/>
      <c r="Z83" s="35"/>
      <c r="AA83" s="35"/>
      <c r="AB83" s="35"/>
      <c r="AC83" s="35"/>
      <c r="AD83" s="35"/>
      <c r="AE83" s="35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</row>
    <row r="84" spans="1:66" s="8" customFormat="1" ht="16.5" thickTop="1" thickBot="1" x14ac:dyDescent="0.3">
      <c r="A84" s="7">
        <v>84</v>
      </c>
      <c r="B84" s="8" t="s">
        <v>1131</v>
      </c>
      <c r="C84" s="7" t="s">
        <v>1449</v>
      </c>
      <c r="D84" s="8" t="s">
        <v>1450</v>
      </c>
      <c r="E84" s="25" t="s">
        <v>1451</v>
      </c>
      <c r="F84" s="34" t="str">
        <f t="shared" si="2"/>
        <v>I12E</v>
      </c>
      <c r="G84" s="35" t="s">
        <v>1131</v>
      </c>
      <c r="H84" s="35" t="s">
        <v>206</v>
      </c>
      <c r="I84" s="35" t="s">
        <v>196</v>
      </c>
      <c r="J84" s="35" t="s">
        <v>245</v>
      </c>
      <c r="K84" s="35" t="s">
        <v>207</v>
      </c>
      <c r="L84" s="35" t="s">
        <v>198</v>
      </c>
      <c r="M84" s="35" t="s">
        <v>246</v>
      </c>
      <c r="N84" s="35" t="s">
        <v>208</v>
      </c>
      <c r="O84" s="35" t="s">
        <v>200</v>
      </c>
      <c r="P84" s="35" t="s">
        <v>247</v>
      </c>
      <c r="Q84" s="35" t="s">
        <v>209</v>
      </c>
      <c r="R84" s="35" t="s">
        <v>202</v>
      </c>
      <c r="S84" s="35" t="s">
        <v>248</v>
      </c>
      <c r="T84" s="35" t="s">
        <v>210</v>
      </c>
      <c r="U84" s="35" t="s">
        <v>204</v>
      </c>
      <c r="V84" s="35" t="s">
        <v>205</v>
      </c>
      <c r="W84" s="35"/>
      <c r="X84" s="35"/>
      <c r="Y84" s="35"/>
      <c r="Z84" s="35"/>
      <c r="AA84" s="35"/>
      <c r="AB84" s="35"/>
      <c r="AC84" s="35"/>
      <c r="AD84" s="35"/>
      <c r="AE84" s="35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</row>
    <row r="85" spans="1:66" s="8" customFormat="1" ht="16.5" thickTop="1" thickBot="1" x14ac:dyDescent="0.3">
      <c r="A85" s="7">
        <v>85</v>
      </c>
      <c r="B85" s="8" t="s">
        <v>1133</v>
      </c>
      <c r="C85" s="7" t="s">
        <v>1452</v>
      </c>
      <c r="D85" s="8" t="s">
        <v>1453</v>
      </c>
      <c r="E85" s="25" t="s">
        <v>1454</v>
      </c>
      <c r="F85" s="34" t="str">
        <f t="shared" si="2"/>
        <v>I12I</v>
      </c>
      <c r="G85" s="35" t="s">
        <v>1133</v>
      </c>
      <c r="H85" s="35" t="s">
        <v>211</v>
      </c>
      <c r="I85" s="35" t="s">
        <v>196</v>
      </c>
      <c r="J85" s="35" t="s">
        <v>245</v>
      </c>
      <c r="K85" s="35" t="s">
        <v>212</v>
      </c>
      <c r="L85" s="35" t="s">
        <v>198</v>
      </c>
      <c r="M85" s="35" t="s">
        <v>246</v>
      </c>
      <c r="N85" s="35" t="s">
        <v>213</v>
      </c>
      <c r="O85" s="35" t="s">
        <v>200</v>
      </c>
      <c r="P85" s="35" t="s">
        <v>247</v>
      </c>
      <c r="Q85" s="35" t="s">
        <v>214</v>
      </c>
      <c r="R85" s="35" t="s">
        <v>202</v>
      </c>
      <c r="S85" s="35" t="s">
        <v>248</v>
      </c>
      <c r="T85" s="35" t="s">
        <v>215</v>
      </c>
      <c r="U85" s="35" t="s">
        <v>204</v>
      </c>
      <c r="V85" s="35" t="s">
        <v>205</v>
      </c>
      <c r="W85" s="35"/>
      <c r="X85" s="35"/>
      <c r="Y85" s="35"/>
      <c r="Z85" s="35"/>
      <c r="AA85" s="35"/>
      <c r="AB85" s="35"/>
      <c r="AC85" s="35"/>
      <c r="AD85" s="35"/>
      <c r="AE85" s="35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</row>
    <row r="86" spans="1:66" s="8" customFormat="1" ht="16.5" thickTop="1" thickBot="1" x14ac:dyDescent="0.3">
      <c r="A86" s="7">
        <v>86</v>
      </c>
      <c r="B86" s="8" t="s">
        <v>1135</v>
      </c>
      <c r="C86" s="7" t="s">
        <v>1455</v>
      </c>
      <c r="D86" s="8" t="s">
        <v>1456</v>
      </c>
      <c r="E86" s="25" t="s">
        <v>1457</v>
      </c>
      <c r="F86" s="34" t="str">
        <f t="shared" si="2"/>
        <v>I12L</v>
      </c>
      <c r="G86" s="35" t="s">
        <v>1135</v>
      </c>
      <c r="H86" s="35" t="s">
        <v>216</v>
      </c>
      <c r="I86" s="35" t="s">
        <v>196</v>
      </c>
      <c r="J86" s="35" t="s">
        <v>245</v>
      </c>
      <c r="K86" s="35" t="s">
        <v>217</v>
      </c>
      <c r="L86" s="35" t="s">
        <v>198</v>
      </c>
      <c r="M86" s="35" t="s">
        <v>246</v>
      </c>
      <c r="N86" s="35" t="s">
        <v>218</v>
      </c>
      <c r="O86" s="35" t="s">
        <v>200</v>
      </c>
      <c r="P86" s="35" t="s">
        <v>247</v>
      </c>
      <c r="Q86" s="35" t="s">
        <v>219</v>
      </c>
      <c r="R86" s="35" t="s">
        <v>202</v>
      </c>
      <c r="S86" s="35" t="s">
        <v>248</v>
      </c>
      <c r="T86" s="35" t="s">
        <v>220</v>
      </c>
      <c r="U86" s="35" t="s">
        <v>204</v>
      </c>
      <c r="V86" s="35" t="s">
        <v>205</v>
      </c>
      <c r="W86" s="35"/>
      <c r="X86" s="35"/>
      <c r="Y86" s="35"/>
      <c r="Z86" s="35"/>
      <c r="AA86" s="35"/>
      <c r="AB86" s="35"/>
      <c r="AC86" s="35"/>
      <c r="AD86" s="35"/>
      <c r="AE86" s="35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</row>
    <row r="87" spans="1:66" s="8" customFormat="1" thickTop="1" thickBot="1" x14ac:dyDescent="0.35">
      <c r="A87" s="7">
        <v>87</v>
      </c>
      <c r="B87" s="39" t="s">
        <v>920</v>
      </c>
      <c r="C87" s="40" t="s">
        <v>1458</v>
      </c>
      <c r="D87" s="39" t="s">
        <v>1459</v>
      </c>
      <c r="E87" s="41" t="s">
        <v>2105</v>
      </c>
      <c r="F87" s="34" t="str">
        <f t="shared" si="2"/>
        <v>I68</v>
      </c>
      <c r="G87" s="35" t="s">
        <v>920</v>
      </c>
      <c r="H87" s="35" t="s">
        <v>229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</row>
    <row r="88" spans="1:66" s="8" customFormat="1" ht="30" thickTop="1" thickBot="1" x14ac:dyDescent="0.35">
      <c r="A88" s="7">
        <v>88</v>
      </c>
      <c r="B88" s="8" t="s">
        <v>226</v>
      </c>
      <c r="C88" s="7" t="s">
        <v>1460</v>
      </c>
      <c r="D88" s="8" t="s">
        <v>1461</v>
      </c>
      <c r="E88" s="25" t="s">
        <v>1462</v>
      </c>
      <c r="F88" s="34" t="str">
        <f t="shared" si="2"/>
        <v>B18</v>
      </c>
      <c r="G88" s="35"/>
      <c r="H88" s="35" t="s">
        <v>226</v>
      </c>
      <c r="I88" s="35" t="s">
        <v>924</v>
      </c>
      <c r="J88" s="35" t="s">
        <v>444</v>
      </c>
      <c r="K88" s="35" t="s">
        <v>448</v>
      </c>
      <c r="L88" s="35" t="s">
        <v>254</v>
      </c>
      <c r="M88" s="35" t="s">
        <v>447</v>
      </c>
      <c r="N88" s="35" t="s">
        <v>256</v>
      </c>
      <c r="O88" s="35" t="s">
        <v>449</v>
      </c>
      <c r="P88" s="35" t="s">
        <v>258</v>
      </c>
      <c r="Q88" s="35" t="s">
        <v>446</v>
      </c>
      <c r="R88" s="35" t="s">
        <v>260</v>
      </c>
      <c r="S88" s="35" t="s">
        <v>445</v>
      </c>
      <c r="T88" s="35" t="s">
        <v>262</v>
      </c>
      <c r="U88" s="35" t="s">
        <v>451</v>
      </c>
      <c r="V88" s="35" t="s">
        <v>264</v>
      </c>
      <c r="W88" s="35" t="s">
        <v>866</v>
      </c>
      <c r="X88" s="35"/>
      <c r="Y88" s="35"/>
      <c r="Z88" s="35"/>
      <c r="AA88" s="35"/>
      <c r="AB88" s="35"/>
      <c r="AC88" s="35"/>
      <c r="AD88" s="35"/>
      <c r="AE88" s="35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</row>
    <row r="89" spans="1:66" s="8" customFormat="1" thickTop="1" thickBot="1" x14ac:dyDescent="0.35">
      <c r="A89" s="7">
        <v>89</v>
      </c>
      <c r="B89" s="8" t="s">
        <v>979</v>
      </c>
      <c r="C89" s="7" t="s">
        <v>142</v>
      </c>
      <c r="D89" s="8" t="s">
        <v>1463</v>
      </c>
      <c r="E89" s="25" t="s">
        <v>1464</v>
      </c>
      <c r="F89" s="34" t="str">
        <f t="shared" si="2"/>
        <v>I74</v>
      </c>
      <c r="G89" s="35" t="s">
        <v>979</v>
      </c>
      <c r="H89" s="35" t="s">
        <v>106</v>
      </c>
      <c r="I89" s="35" t="s">
        <v>106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</row>
    <row r="90" spans="1:66" s="8" customFormat="1" thickTop="1" thickBot="1" x14ac:dyDescent="0.35">
      <c r="A90" s="7">
        <v>90</v>
      </c>
      <c r="B90" s="8" t="s">
        <v>981</v>
      </c>
      <c r="C90" s="7" t="s">
        <v>1465</v>
      </c>
      <c r="D90" s="8" t="s">
        <v>1466</v>
      </c>
      <c r="E90" s="25" t="s">
        <v>2071</v>
      </c>
      <c r="F90" s="34" t="str">
        <f t="shared" si="2"/>
        <v>B20</v>
      </c>
      <c r="G90" s="35" t="s">
        <v>981</v>
      </c>
      <c r="H90" s="35" t="s">
        <v>673</v>
      </c>
      <c r="I90" s="35" t="s">
        <v>673</v>
      </c>
      <c r="J90" s="35" t="s">
        <v>651</v>
      </c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</row>
    <row r="91" spans="1:66" s="8" customFormat="1" thickTop="1" thickBot="1" x14ac:dyDescent="0.35">
      <c r="A91" s="7">
        <v>91</v>
      </c>
      <c r="B91" s="8" t="s">
        <v>1056</v>
      </c>
      <c r="C91" s="7" t="s">
        <v>1467</v>
      </c>
      <c r="D91" s="8" t="s">
        <v>1468</v>
      </c>
      <c r="E91" s="25" t="s">
        <v>1469</v>
      </c>
      <c r="F91" s="34" t="str">
        <f t="shared" si="2"/>
        <v>B19</v>
      </c>
      <c r="G91" s="35" t="s">
        <v>1056</v>
      </c>
      <c r="H91" s="35" t="s">
        <v>1058</v>
      </c>
      <c r="I91" s="35" t="s">
        <v>858</v>
      </c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</row>
    <row r="92" spans="1:66" s="8" customFormat="1" thickTop="1" thickBot="1" x14ac:dyDescent="0.35">
      <c r="A92" s="7">
        <v>92</v>
      </c>
      <c r="B92" s="8" t="s">
        <v>1058</v>
      </c>
      <c r="C92" s="7" t="s">
        <v>1470</v>
      </c>
      <c r="D92" s="8" t="s">
        <v>1471</v>
      </c>
      <c r="E92" s="25" t="s">
        <v>1472</v>
      </c>
      <c r="F92" s="34" t="str">
        <f t="shared" si="2"/>
        <v>B17</v>
      </c>
      <c r="G92" s="35" t="s">
        <v>1058</v>
      </c>
      <c r="H92" s="35" t="s">
        <v>275</v>
      </c>
      <c r="I92" s="35" t="s">
        <v>651</v>
      </c>
      <c r="J92" s="35" t="s">
        <v>651</v>
      </c>
      <c r="K92" s="35" t="s">
        <v>283</v>
      </c>
      <c r="L92" s="35" t="s">
        <v>854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</row>
    <row r="93" spans="1:66" s="8" customFormat="1" thickTop="1" thickBot="1" x14ac:dyDescent="0.35">
      <c r="A93" s="7">
        <v>93</v>
      </c>
      <c r="B93" s="39" t="s">
        <v>1054</v>
      </c>
      <c r="C93" s="40" t="s">
        <v>145</v>
      </c>
      <c r="D93" s="39" t="s">
        <v>1473</v>
      </c>
      <c r="E93" s="41" t="s">
        <v>1474</v>
      </c>
      <c r="F93" s="34" t="str">
        <f t="shared" si="2"/>
        <v>I75</v>
      </c>
      <c r="G93" s="35" t="s">
        <v>1054</v>
      </c>
      <c r="H93" s="35" t="s">
        <v>1056</v>
      </c>
      <c r="I93" s="35" t="s">
        <v>283</v>
      </c>
      <c r="J93" s="35" t="s">
        <v>981</v>
      </c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</row>
    <row r="94" spans="1:66" s="8" customFormat="1" thickTop="1" thickBot="1" x14ac:dyDescent="0.35">
      <c r="A94" s="7">
        <v>94</v>
      </c>
      <c r="B94" s="8" t="s">
        <v>1355</v>
      </c>
      <c r="C94" s="7" t="s">
        <v>1475</v>
      </c>
      <c r="D94" s="8" t="s">
        <v>1476</v>
      </c>
      <c r="E94" s="25" t="s">
        <v>1477</v>
      </c>
      <c r="F94" s="34" t="str">
        <f t="shared" si="2"/>
        <v>I64</v>
      </c>
      <c r="G94" s="35" t="s">
        <v>1355</v>
      </c>
      <c r="H94" s="35" t="s">
        <v>297</v>
      </c>
      <c r="I94" s="35" t="s">
        <v>296</v>
      </c>
      <c r="J94" s="35" t="s">
        <v>297</v>
      </c>
      <c r="K94" s="35" t="s">
        <v>306</v>
      </c>
      <c r="L94" s="35" t="s">
        <v>106</v>
      </c>
      <c r="M94" s="35" t="s">
        <v>297</v>
      </c>
      <c r="N94" s="35" t="s">
        <v>1229</v>
      </c>
      <c r="O94" s="35" t="s">
        <v>1266</v>
      </c>
      <c r="P94" s="35" t="s">
        <v>105</v>
      </c>
      <c r="Q94" s="35" t="s">
        <v>990</v>
      </c>
      <c r="R94" s="35" t="s">
        <v>275</v>
      </c>
      <c r="S94" s="35" t="s">
        <v>230</v>
      </c>
      <c r="T94" s="35" t="s">
        <v>229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</row>
    <row r="95" spans="1:66" s="8" customFormat="1" thickTop="1" thickBot="1" x14ac:dyDescent="0.35">
      <c r="A95" s="7">
        <v>95</v>
      </c>
      <c r="B95" s="8" t="s">
        <v>1031</v>
      </c>
      <c r="C95" s="7" t="s">
        <v>1478</v>
      </c>
      <c r="D95" s="8" t="s">
        <v>1479</v>
      </c>
      <c r="E95" s="25" t="s">
        <v>1480</v>
      </c>
      <c r="F95" s="34" t="str">
        <f t="shared" si="2"/>
        <v>I47</v>
      </c>
      <c r="G95" s="35" t="s">
        <v>1031</v>
      </c>
      <c r="H95" s="35" t="s">
        <v>961</v>
      </c>
      <c r="I95" s="35" t="s">
        <v>673</v>
      </c>
      <c r="J95" s="35" t="s">
        <v>673</v>
      </c>
      <c r="K95" s="35" t="s">
        <v>651</v>
      </c>
      <c r="L95" s="35" t="s">
        <v>651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</row>
    <row r="96" spans="1:66" s="8" customFormat="1" thickTop="1" thickBot="1" x14ac:dyDescent="0.35">
      <c r="A96" s="7">
        <v>96</v>
      </c>
      <c r="B96" s="8" t="s">
        <v>293</v>
      </c>
      <c r="C96" s="7" t="s">
        <v>1481</v>
      </c>
      <c r="D96" s="8" t="s">
        <v>1482</v>
      </c>
      <c r="E96" s="25" t="s">
        <v>1483</v>
      </c>
      <c r="F96" s="34" t="str">
        <f t="shared" si="2"/>
        <v>I87</v>
      </c>
      <c r="G96" s="35" t="s">
        <v>293</v>
      </c>
      <c r="H96" s="35" t="s">
        <v>683</v>
      </c>
      <c r="I96" s="35" t="s">
        <v>1330</v>
      </c>
      <c r="J96" s="35" t="s">
        <v>1137</v>
      </c>
      <c r="K96" s="35" t="s">
        <v>1332</v>
      </c>
      <c r="L96" s="35" t="s">
        <v>1139</v>
      </c>
      <c r="M96" s="35" t="s">
        <v>1334</v>
      </c>
      <c r="N96" s="35" t="s">
        <v>1141</v>
      </c>
      <c r="O96" s="35" t="s">
        <v>1336</v>
      </c>
      <c r="P96" s="35" t="s">
        <v>1143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</row>
    <row r="97" spans="1:66" s="8" customFormat="1" thickTop="1" thickBot="1" x14ac:dyDescent="0.35">
      <c r="A97" s="7">
        <v>97</v>
      </c>
      <c r="B97" s="8" t="s">
        <v>294</v>
      </c>
      <c r="C97" s="7" t="s">
        <v>1484</v>
      </c>
      <c r="D97" s="8" t="s">
        <v>1485</v>
      </c>
      <c r="E97" s="25" t="s">
        <v>1486</v>
      </c>
      <c r="F97" s="34" t="str">
        <f t="shared" si="2"/>
        <v>I55</v>
      </c>
      <c r="G97" s="35" t="s">
        <v>294</v>
      </c>
      <c r="H97" s="35" t="s">
        <v>681</v>
      </c>
      <c r="I97" s="35" t="s">
        <v>250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</row>
    <row r="98" spans="1:66" s="8" customFormat="1" thickTop="1" thickBot="1" x14ac:dyDescent="0.35">
      <c r="A98" s="7">
        <v>98</v>
      </c>
      <c r="B98" s="8" t="s">
        <v>964</v>
      </c>
      <c r="C98" s="7" t="s">
        <v>1487</v>
      </c>
      <c r="D98" s="8" t="s">
        <v>1488</v>
      </c>
      <c r="E98" s="25" t="s">
        <v>1489</v>
      </c>
      <c r="F98" s="34" t="str">
        <f t="shared" si="2"/>
        <v>I54</v>
      </c>
      <c r="G98" s="35" t="s">
        <v>964</v>
      </c>
      <c r="H98" s="35" t="s">
        <v>107</v>
      </c>
      <c r="I98" s="35" t="s">
        <v>294</v>
      </c>
      <c r="J98" s="35" t="s">
        <v>733</v>
      </c>
      <c r="K98" s="35" t="s">
        <v>250</v>
      </c>
      <c r="L98" s="35" t="s">
        <v>957</v>
      </c>
      <c r="M98" s="35" t="s">
        <v>735</v>
      </c>
      <c r="N98" s="35" t="s">
        <v>250</v>
      </c>
      <c r="O98" s="35" t="s">
        <v>1313</v>
      </c>
      <c r="P98" s="35" t="s">
        <v>687</v>
      </c>
      <c r="Q98" s="35" t="s">
        <v>250</v>
      </c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</row>
    <row r="99" spans="1:66" s="8" customFormat="1" thickTop="1" thickBot="1" x14ac:dyDescent="0.35">
      <c r="A99" s="7">
        <v>99</v>
      </c>
      <c r="B99" s="8" t="s">
        <v>288</v>
      </c>
      <c r="C99" s="7" t="s">
        <v>1490</v>
      </c>
      <c r="D99" s="8" t="s">
        <v>1491</v>
      </c>
      <c r="E99" s="25" t="s">
        <v>1492</v>
      </c>
      <c r="F99" s="34" t="str">
        <f t="shared" si="2"/>
        <v>I84</v>
      </c>
      <c r="G99" s="35" t="s">
        <v>288</v>
      </c>
      <c r="H99" s="35" t="s">
        <v>1319</v>
      </c>
      <c r="I99" s="35" t="s">
        <v>253</v>
      </c>
      <c r="J99" s="35" t="s">
        <v>1338</v>
      </c>
      <c r="K99" s="35" t="s">
        <v>1137</v>
      </c>
      <c r="L99" s="35" t="s">
        <v>1340</v>
      </c>
      <c r="M99" s="35" t="s">
        <v>1139</v>
      </c>
      <c r="N99" s="35" t="s">
        <v>1342</v>
      </c>
      <c r="O99" s="35" t="s">
        <v>1141</v>
      </c>
      <c r="P99" s="35" t="s">
        <v>1344</v>
      </c>
      <c r="Q99" s="35" t="s">
        <v>1143</v>
      </c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</row>
    <row r="100" spans="1:66" s="8" customFormat="1" thickTop="1" thickBot="1" x14ac:dyDescent="0.35">
      <c r="A100" s="7">
        <v>100</v>
      </c>
      <c r="B100" s="8" t="s">
        <v>1330</v>
      </c>
      <c r="C100" s="7" t="s">
        <v>1493</v>
      </c>
      <c r="D100" s="8" t="s">
        <v>1494</v>
      </c>
      <c r="E100" s="25" t="s">
        <v>1495</v>
      </c>
      <c r="F100" s="34" t="str">
        <f t="shared" si="2"/>
        <v>I84A</v>
      </c>
      <c r="G100" s="35" t="s">
        <v>1330</v>
      </c>
      <c r="H100" s="35" t="s">
        <v>803</v>
      </c>
      <c r="I100" s="35" t="s">
        <v>229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</row>
    <row r="101" spans="1:66" s="8" customFormat="1" thickTop="1" thickBot="1" x14ac:dyDescent="0.35">
      <c r="A101" s="7">
        <v>101</v>
      </c>
      <c r="B101" s="8" t="s">
        <v>1332</v>
      </c>
      <c r="C101" s="7" t="s">
        <v>2097</v>
      </c>
      <c r="D101" s="8" t="s">
        <v>1496</v>
      </c>
      <c r="E101" s="25" t="s">
        <v>1497</v>
      </c>
      <c r="F101" s="34" t="str">
        <f t="shared" si="2"/>
        <v>I84EA</v>
      </c>
      <c r="G101" s="35" t="s">
        <v>1332</v>
      </c>
      <c r="H101" s="35" t="s">
        <v>806</v>
      </c>
      <c r="I101" s="35" t="s">
        <v>229</v>
      </c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</row>
    <row r="102" spans="1:66" s="8" customFormat="1" thickTop="1" thickBot="1" x14ac:dyDescent="0.35">
      <c r="A102" s="7">
        <v>102</v>
      </c>
      <c r="B102" s="8" t="s">
        <v>1334</v>
      </c>
      <c r="C102" s="7" t="s">
        <v>2098</v>
      </c>
      <c r="D102" s="8" t="s">
        <v>1498</v>
      </c>
      <c r="E102" s="25" t="s">
        <v>1499</v>
      </c>
      <c r="F102" s="34" t="str">
        <f t="shared" si="2"/>
        <v>I84IA</v>
      </c>
      <c r="G102" s="35" t="s">
        <v>1334</v>
      </c>
      <c r="H102" s="35" t="s">
        <v>808</v>
      </c>
      <c r="I102" s="35" t="s">
        <v>229</v>
      </c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</row>
    <row r="103" spans="1:66" s="8" customFormat="1" thickTop="1" thickBot="1" x14ac:dyDescent="0.35">
      <c r="A103" s="7">
        <v>103</v>
      </c>
      <c r="B103" s="8" t="s">
        <v>1336</v>
      </c>
      <c r="C103" s="7" t="s">
        <v>2099</v>
      </c>
      <c r="D103" s="8" t="s">
        <v>1500</v>
      </c>
      <c r="E103" s="25" t="s">
        <v>1501</v>
      </c>
      <c r="F103" s="34" t="str">
        <f t="shared" si="2"/>
        <v>I84LA</v>
      </c>
      <c r="G103" s="35" t="s">
        <v>1336</v>
      </c>
      <c r="H103" s="35" t="s">
        <v>810</v>
      </c>
      <c r="I103" s="35" t="s">
        <v>229</v>
      </c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</row>
    <row r="104" spans="1:66" s="8" customFormat="1" thickTop="1" thickBot="1" x14ac:dyDescent="0.35">
      <c r="A104" s="7">
        <v>104</v>
      </c>
      <c r="B104" s="8" t="s">
        <v>1338</v>
      </c>
      <c r="C104" s="7" t="s">
        <v>1502</v>
      </c>
      <c r="D104" s="8" t="s">
        <v>1503</v>
      </c>
      <c r="E104" s="25" t="s">
        <v>1504</v>
      </c>
      <c r="F104" s="34" t="str">
        <f t="shared" si="2"/>
        <v>I84B</v>
      </c>
      <c r="G104" s="35" t="s">
        <v>1338</v>
      </c>
      <c r="H104" s="35" t="s">
        <v>1330</v>
      </c>
      <c r="I104" s="35" t="s">
        <v>701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</row>
    <row r="105" spans="1:66" s="8" customFormat="1" thickTop="1" thickBot="1" x14ac:dyDescent="0.35">
      <c r="A105" s="7">
        <v>105</v>
      </c>
      <c r="B105" s="8" t="s">
        <v>1340</v>
      </c>
      <c r="C105" s="7" t="s">
        <v>2094</v>
      </c>
      <c r="D105" s="8" t="s">
        <v>1505</v>
      </c>
      <c r="E105" s="25" t="s">
        <v>1506</v>
      </c>
      <c r="F105" s="34" t="str">
        <f t="shared" si="2"/>
        <v>I84EB</v>
      </c>
      <c r="G105" s="35" t="s">
        <v>1340</v>
      </c>
      <c r="H105" s="35" t="s">
        <v>1332</v>
      </c>
      <c r="I105" s="35" t="s">
        <v>703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</row>
    <row r="106" spans="1:66" s="8" customFormat="1" thickTop="1" thickBot="1" x14ac:dyDescent="0.35">
      <c r="A106" s="7">
        <v>106</v>
      </c>
      <c r="B106" s="8" t="s">
        <v>1342</v>
      </c>
      <c r="C106" s="7" t="s">
        <v>2095</v>
      </c>
      <c r="D106" s="8" t="s">
        <v>1507</v>
      </c>
      <c r="E106" s="25" t="s">
        <v>1508</v>
      </c>
      <c r="F106" s="34" t="str">
        <f t="shared" si="2"/>
        <v>I84IB</v>
      </c>
      <c r="G106" s="35" t="s">
        <v>1342</v>
      </c>
      <c r="H106" s="35" t="s">
        <v>1334</v>
      </c>
      <c r="I106" s="35" t="s">
        <v>705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</row>
    <row r="107" spans="1:66" s="8" customFormat="1" thickTop="1" thickBot="1" x14ac:dyDescent="0.35">
      <c r="A107" s="7">
        <v>107</v>
      </c>
      <c r="B107" s="8" t="s">
        <v>1344</v>
      </c>
      <c r="C107" s="7" t="s">
        <v>2096</v>
      </c>
      <c r="D107" s="8" t="s">
        <v>1509</v>
      </c>
      <c r="E107" s="25" t="s">
        <v>1510</v>
      </c>
      <c r="F107" s="34" t="str">
        <f t="shared" si="2"/>
        <v>I84LB</v>
      </c>
      <c r="G107" s="35" t="s">
        <v>1344</v>
      </c>
      <c r="H107" s="35" t="s">
        <v>1336</v>
      </c>
      <c r="I107" s="35" t="s">
        <v>707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</row>
    <row r="108" spans="1:66" s="8" customFormat="1" thickTop="1" thickBot="1" x14ac:dyDescent="0.35">
      <c r="A108" s="7">
        <v>108</v>
      </c>
      <c r="B108" s="8" t="s">
        <v>1322</v>
      </c>
      <c r="C108" s="7" t="s">
        <v>1511</v>
      </c>
      <c r="D108" s="8" t="s">
        <v>1512</v>
      </c>
      <c r="E108" s="25" t="s">
        <v>1513</v>
      </c>
      <c r="F108" s="34" t="str">
        <f t="shared" si="2"/>
        <v>I85</v>
      </c>
      <c r="G108" s="35" t="s">
        <v>1322</v>
      </c>
      <c r="H108" s="35" t="s">
        <v>288</v>
      </c>
      <c r="I108" s="35" t="s">
        <v>1290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</row>
    <row r="109" spans="1:66" s="8" customFormat="1" thickTop="1" thickBot="1" x14ac:dyDescent="0.35">
      <c r="A109" s="7">
        <v>109</v>
      </c>
      <c r="B109" s="8" t="s">
        <v>1282</v>
      </c>
      <c r="C109" s="7" t="s">
        <v>1514</v>
      </c>
      <c r="D109" s="8" t="s">
        <v>1515</v>
      </c>
      <c r="E109" s="25" t="s">
        <v>1516</v>
      </c>
      <c r="F109" s="34" t="str">
        <f t="shared" si="2"/>
        <v>I61</v>
      </c>
      <c r="G109" s="35" t="s">
        <v>1282</v>
      </c>
      <c r="H109" s="35" t="s">
        <v>696</v>
      </c>
      <c r="I109" s="35" t="s">
        <v>1026</v>
      </c>
      <c r="J109" s="35" t="s">
        <v>194</v>
      </c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</row>
    <row r="110" spans="1:66" s="8" customFormat="1" ht="44.4" thickTop="1" thickBot="1" x14ac:dyDescent="0.35">
      <c r="A110" s="7">
        <v>110</v>
      </c>
      <c r="B110" s="8" t="s">
        <v>1302</v>
      </c>
      <c r="C110" s="7" t="s">
        <v>1517</v>
      </c>
      <c r="D110" s="8" t="s">
        <v>1518</v>
      </c>
      <c r="E110" s="25" t="s">
        <v>1519</v>
      </c>
      <c r="F110" s="34" t="str">
        <f t="shared" si="2"/>
        <v>I63</v>
      </c>
      <c r="G110" s="35" t="s">
        <v>1302</v>
      </c>
      <c r="H110" s="35" t="s">
        <v>711</v>
      </c>
      <c r="I110" s="35" t="s">
        <v>320</v>
      </c>
      <c r="J110" s="35" t="s">
        <v>711</v>
      </c>
      <c r="K110" s="35" t="s">
        <v>320</v>
      </c>
      <c r="L110" s="35" t="s">
        <v>1204</v>
      </c>
      <c r="M110" s="35" t="s">
        <v>1243</v>
      </c>
      <c r="N110" s="35" t="s">
        <v>289</v>
      </c>
      <c r="O110" s="35" t="s">
        <v>1080</v>
      </c>
      <c r="P110" s="35" t="s">
        <v>1028</v>
      </c>
      <c r="Q110" s="35" t="s">
        <v>194</v>
      </c>
      <c r="R110" s="35" t="s">
        <v>711</v>
      </c>
      <c r="S110" s="35" t="s">
        <v>309</v>
      </c>
      <c r="T110" s="35" t="s">
        <v>711</v>
      </c>
      <c r="U110" s="35" t="s">
        <v>309</v>
      </c>
      <c r="V110" s="35" t="s">
        <v>1206</v>
      </c>
      <c r="W110" s="35" t="s">
        <v>1245</v>
      </c>
      <c r="X110" s="35" t="s">
        <v>711</v>
      </c>
      <c r="Y110" s="35" t="s">
        <v>310</v>
      </c>
      <c r="Z110" s="35" t="s">
        <v>711</v>
      </c>
      <c r="AA110" s="35" t="s">
        <v>310</v>
      </c>
      <c r="AB110" s="35" t="s">
        <v>233</v>
      </c>
      <c r="AC110" s="35" t="s">
        <v>1247</v>
      </c>
      <c r="AD110" s="35" t="s">
        <v>289</v>
      </c>
      <c r="AE110" s="35" t="s">
        <v>1082</v>
      </c>
      <c r="AF110" s="36" t="s">
        <v>1026</v>
      </c>
      <c r="AG110" s="36" t="s">
        <v>1107</v>
      </c>
      <c r="AH110" s="36" t="s">
        <v>711</v>
      </c>
      <c r="AI110" s="36" t="s">
        <v>311</v>
      </c>
      <c r="AJ110" s="36" t="s">
        <v>711</v>
      </c>
      <c r="AK110" s="36" t="s">
        <v>311</v>
      </c>
      <c r="AL110" s="36" t="s">
        <v>1209</v>
      </c>
      <c r="AM110" s="36" t="s">
        <v>1249</v>
      </c>
      <c r="AN110" s="36" t="s">
        <v>289</v>
      </c>
      <c r="AO110" s="36" t="s">
        <v>1084</v>
      </c>
      <c r="AP110" s="36" t="s">
        <v>1026</v>
      </c>
      <c r="AQ110" s="36" t="s">
        <v>1109</v>
      </c>
      <c r="AR110" s="36" t="s">
        <v>711</v>
      </c>
      <c r="AS110" s="36" t="s">
        <v>312</v>
      </c>
      <c r="AT110" s="36" t="s">
        <v>711</v>
      </c>
      <c r="AU110" s="36" t="s">
        <v>312</v>
      </c>
      <c r="AV110" s="36" t="s">
        <v>1211</v>
      </c>
      <c r="AW110" s="36" t="s">
        <v>1251</v>
      </c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</row>
    <row r="111" spans="1:66" s="8" customFormat="1" thickTop="1" thickBot="1" x14ac:dyDescent="0.35">
      <c r="A111" s="7">
        <v>111</v>
      </c>
      <c r="B111" s="8" t="s">
        <v>1286</v>
      </c>
      <c r="C111" s="7" t="s">
        <v>1520</v>
      </c>
      <c r="D111" s="8" t="s">
        <v>1521</v>
      </c>
      <c r="E111" s="25" t="s">
        <v>1522</v>
      </c>
      <c r="F111" s="34" t="str">
        <f t="shared" si="2"/>
        <v>I60</v>
      </c>
      <c r="G111" s="35" t="s">
        <v>1286</v>
      </c>
      <c r="H111" s="35" t="s">
        <v>699</v>
      </c>
      <c r="I111" s="35" t="s">
        <v>1204</v>
      </c>
      <c r="J111" s="35" t="s">
        <v>118</v>
      </c>
      <c r="K111" s="35" t="s">
        <v>1206</v>
      </c>
      <c r="L111" s="35" t="s">
        <v>119</v>
      </c>
      <c r="M111" s="35" t="s">
        <v>233</v>
      </c>
      <c r="N111" s="35" t="s">
        <v>120</v>
      </c>
      <c r="O111" s="35" t="s">
        <v>1209</v>
      </c>
      <c r="P111" s="35" t="s">
        <v>121</v>
      </c>
      <c r="Q111" s="35" t="s">
        <v>1211</v>
      </c>
      <c r="R111" s="35" t="s">
        <v>122</v>
      </c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</row>
    <row r="112" spans="1:66" s="8" customFormat="1" thickTop="1" thickBot="1" x14ac:dyDescent="0.35">
      <c r="A112" s="7">
        <v>112</v>
      </c>
      <c r="B112" s="8" t="s">
        <v>1290</v>
      </c>
      <c r="C112" s="7" t="s">
        <v>1369</v>
      </c>
      <c r="D112" s="8" t="s">
        <v>1523</v>
      </c>
      <c r="E112" s="25" t="s">
        <v>1524</v>
      </c>
      <c r="F112" s="34" t="str">
        <f t="shared" si="2"/>
        <v>I59</v>
      </c>
      <c r="G112" s="35" t="s">
        <v>1290</v>
      </c>
      <c r="H112" s="35" t="s">
        <v>1330</v>
      </c>
      <c r="I112" s="35" t="s">
        <v>701</v>
      </c>
      <c r="J112" s="35" t="s">
        <v>1137</v>
      </c>
      <c r="K112" s="35" t="s">
        <v>1332</v>
      </c>
      <c r="L112" s="35" t="s">
        <v>703</v>
      </c>
      <c r="M112" s="35" t="s">
        <v>1139</v>
      </c>
      <c r="N112" s="35" t="s">
        <v>1334</v>
      </c>
      <c r="O112" s="35" t="s">
        <v>705</v>
      </c>
      <c r="P112" s="35" t="s">
        <v>1141</v>
      </c>
      <c r="Q112" s="35" t="s">
        <v>1336</v>
      </c>
      <c r="R112" s="35" t="s">
        <v>707</v>
      </c>
      <c r="S112" s="35" t="s">
        <v>1143</v>
      </c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</row>
    <row r="113" spans="1:66" s="8" customFormat="1" thickTop="1" thickBot="1" x14ac:dyDescent="0.35">
      <c r="A113" s="7">
        <v>113</v>
      </c>
      <c r="B113" s="8" t="s">
        <v>1292</v>
      </c>
      <c r="C113" s="7" t="s">
        <v>1525</v>
      </c>
      <c r="D113" s="8" t="s">
        <v>1526</v>
      </c>
      <c r="E113" s="25" t="s">
        <v>1527</v>
      </c>
      <c r="F113" s="34" t="str">
        <f t="shared" si="2"/>
        <v>I62</v>
      </c>
      <c r="G113" s="35" t="s">
        <v>1292</v>
      </c>
      <c r="H113" s="35" t="s">
        <v>709</v>
      </c>
      <c r="I113" s="35" t="s">
        <v>709</v>
      </c>
      <c r="J113" s="35" t="s">
        <v>901</v>
      </c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</row>
    <row r="114" spans="1:66" s="8" customFormat="1" thickTop="1" thickBot="1" x14ac:dyDescent="0.35">
      <c r="A114" s="7">
        <v>114</v>
      </c>
      <c r="B114" s="8" t="s">
        <v>987</v>
      </c>
      <c r="C114" s="7" t="s">
        <v>1363</v>
      </c>
      <c r="D114" s="8" t="s">
        <v>1528</v>
      </c>
      <c r="E114" s="25" t="s">
        <v>1529</v>
      </c>
      <c r="F114" s="34" t="str">
        <f t="shared" si="2"/>
        <v>I58</v>
      </c>
      <c r="G114" s="35" t="s">
        <v>987</v>
      </c>
      <c r="H114" s="35" t="s">
        <v>1290</v>
      </c>
      <c r="I114" s="35" t="s">
        <v>1286</v>
      </c>
      <c r="J114" s="35" t="s">
        <v>1282</v>
      </c>
      <c r="K114" s="35" t="s">
        <v>1292</v>
      </c>
      <c r="L114" s="35" t="s">
        <v>1302</v>
      </c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</row>
    <row r="115" spans="1:66" s="8" customFormat="1" thickTop="1" thickBot="1" x14ac:dyDescent="0.35">
      <c r="A115" s="7">
        <v>115</v>
      </c>
      <c r="B115" s="8" t="s">
        <v>1294</v>
      </c>
      <c r="C115" s="7" t="s">
        <v>1530</v>
      </c>
      <c r="D115" s="8" t="s">
        <v>1531</v>
      </c>
      <c r="E115" s="25" t="s">
        <v>1532</v>
      </c>
      <c r="F115" s="34" t="str">
        <f t="shared" si="2"/>
        <v>I52A</v>
      </c>
      <c r="G115" s="35" t="s">
        <v>1294</v>
      </c>
      <c r="H115" s="35" t="s">
        <v>307</v>
      </c>
      <c r="I115" s="35" t="s">
        <v>231</v>
      </c>
      <c r="J115" s="35" t="s">
        <v>850</v>
      </c>
      <c r="K115" s="35" t="s">
        <v>1355</v>
      </c>
      <c r="L115" s="35" t="s">
        <v>296</v>
      </c>
      <c r="M115" s="35" t="s">
        <v>297</v>
      </c>
      <c r="N115" s="35" t="s">
        <v>306</v>
      </c>
      <c r="O115" s="35" t="s">
        <v>106</v>
      </c>
      <c r="P115" s="35" t="s">
        <v>297</v>
      </c>
      <c r="Q115" s="35" t="s">
        <v>850</v>
      </c>
      <c r="R115" s="35" t="s">
        <v>1355</v>
      </c>
      <c r="S115" s="35" t="s">
        <v>296</v>
      </c>
      <c r="T115" s="35" t="s">
        <v>297</v>
      </c>
      <c r="U115" s="35" t="s">
        <v>306</v>
      </c>
      <c r="V115" s="35" t="s">
        <v>106</v>
      </c>
      <c r="W115" s="35" t="s">
        <v>297</v>
      </c>
      <c r="X115" s="35"/>
      <c r="Y115" s="35"/>
      <c r="Z115" s="35"/>
      <c r="AA115" s="35"/>
      <c r="AB115" s="35"/>
      <c r="AC115" s="35"/>
      <c r="AD115" s="35"/>
      <c r="AE115" s="35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</row>
    <row r="116" spans="1:66" s="8" customFormat="1" thickTop="1" thickBot="1" x14ac:dyDescent="0.35">
      <c r="A116" s="7">
        <v>116</v>
      </c>
      <c r="B116" s="8" t="s">
        <v>1296</v>
      </c>
      <c r="C116" s="7" t="s">
        <v>1533</v>
      </c>
      <c r="D116" s="8" t="s">
        <v>1534</v>
      </c>
      <c r="E116" s="25" t="s">
        <v>1535</v>
      </c>
      <c r="F116" s="34" t="str">
        <f t="shared" si="2"/>
        <v>I52B</v>
      </c>
      <c r="G116" s="35" t="s">
        <v>1296</v>
      </c>
      <c r="H116" s="35" t="s">
        <v>227</v>
      </c>
      <c r="I116" s="35" t="s">
        <v>852</v>
      </c>
      <c r="J116" s="35" t="s">
        <v>1322</v>
      </c>
      <c r="K116" s="35" t="s">
        <v>852</v>
      </c>
      <c r="L116" s="35" t="s">
        <v>1322</v>
      </c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</row>
    <row r="117" spans="1:66" s="8" customFormat="1" thickTop="1" thickBot="1" x14ac:dyDescent="0.35">
      <c r="A117" s="7">
        <v>117</v>
      </c>
      <c r="B117" s="8" t="s">
        <v>1280</v>
      </c>
      <c r="C117" s="7" t="s">
        <v>1536</v>
      </c>
      <c r="D117" s="8" t="s">
        <v>1537</v>
      </c>
      <c r="E117" s="25" t="s">
        <v>1538</v>
      </c>
      <c r="F117" s="34" t="str">
        <f t="shared" si="2"/>
        <v>I52C</v>
      </c>
      <c r="G117" s="35" t="s">
        <v>1280</v>
      </c>
      <c r="H117" s="35" t="s">
        <v>760</v>
      </c>
      <c r="I117" s="35" t="s">
        <v>1302</v>
      </c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</row>
    <row r="118" spans="1:66" s="8" customFormat="1" thickTop="1" thickBot="1" x14ac:dyDescent="0.35">
      <c r="A118" s="7">
        <v>118</v>
      </c>
      <c r="B118" s="8" t="s">
        <v>1304</v>
      </c>
      <c r="C118" s="7" t="s">
        <v>1539</v>
      </c>
      <c r="D118" s="8" t="s">
        <v>1540</v>
      </c>
      <c r="E118" s="25" t="s">
        <v>1541</v>
      </c>
      <c r="F118" s="34" t="str">
        <f t="shared" si="2"/>
        <v>I52D</v>
      </c>
      <c r="G118" s="35" t="s">
        <v>1304</v>
      </c>
      <c r="H118" s="35" t="s">
        <v>764</v>
      </c>
      <c r="I118" s="35" t="s">
        <v>1286</v>
      </c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</row>
    <row r="119" spans="1:66" s="8" customFormat="1" thickTop="1" thickBot="1" x14ac:dyDescent="0.35">
      <c r="A119" s="7">
        <v>119</v>
      </c>
      <c r="B119" s="8" t="s">
        <v>1284</v>
      </c>
      <c r="C119" s="7" t="s">
        <v>1542</v>
      </c>
      <c r="D119" s="8" t="s">
        <v>1543</v>
      </c>
      <c r="E119" s="25" t="s">
        <v>1544</v>
      </c>
      <c r="F119" s="34" t="str">
        <f t="shared" si="2"/>
        <v>I52E</v>
      </c>
      <c r="G119" s="35" t="s">
        <v>1284</v>
      </c>
      <c r="H119" s="35" t="s">
        <v>1304</v>
      </c>
      <c r="I119" s="35" t="s">
        <v>860</v>
      </c>
      <c r="J119" s="35" t="s">
        <v>1300</v>
      </c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</row>
    <row r="120" spans="1:66" s="8" customFormat="1" thickTop="1" thickBot="1" x14ac:dyDescent="0.35">
      <c r="A120" s="7">
        <v>120</v>
      </c>
      <c r="B120" s="8" t="s">
        <v>1300</v>
      </c>
      <c r="C120" s="7" t="s">
        <v>1545</v>
      </c>
      <c r="D120" s="8" t="s">
        <v>1546</v>
      </c>
      <c r="E120" s="25" t="s">
        <v>1547</v>
      </c>
      <c r="F120" s="34" t="str">
        <f t="shared" si="2"/>
        <v>I52F</v>
      </c>
      <c r="G120" s="35" t="s">
        <v>1300</v>
      </c>
      <c r="H120" s="35" t="s">
        <v>723</v>
      </c>
      <c r="I120" s="35" t="s">
        <v>1304</v>
      </c>
      <c r="J120" s="35" t="s">
        <v>860</v>
      </c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</row>
    <row r="121" spans="1:66" s="8" customFormat="1" thickTop="1" thickBot="1" x14ac:dyDescent="0.35">
      <c r="A121" s="7">
        <v>121</v>
      </c>
      <c r="B121" s="8" t="s">
        <v>1288</v>
      </c>
      <c r="C121" s="7" t="s">
        <v>1548</v>
      </c>
      <c r="D121" s="8" t="s">
        <v>1549</v>
      </c>
      <c r="E121" s="25" t="s">
        <v>1550</v>
      </c>
      <c r="F121" s="34" t="str">
        <f t="shared" si="2"/>
        <v>I52G</v>
      </c>
      <c r="G121" s="35" t="s">
        <v>1288</v>
      </c>
      <c r="H121" s="35" t="s">
        <v>1302</v>
      </c>
      <c r="I121" s="35" t="s">
        <v>1286</v>
      </c>
      <c r="J121" s="35" t="s">
        <v>877</v>
      </c>
      <c r="K121" s="35" t="s">
        <v>1280</v>
      </c>
      <c r="L121" s="35" t="s">
        <v>1304</v>
      </c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</row>
    <row r="122" spans="1:66" s="8" customFormat="1" thickTop="1" thickBot="1" x14ac:dyDescent="0.35">
      <c r="A122" s="7">
        <v>122</v>
      </c>
      <c r="B122" s="8" t="s">
        <v>1298</v>
      </c>
      <c r="C122" s="7" t="s">
        <v>1551</v>
      </c>
      <c r="D122" s="8" t="s">
        <v>1552</v>
      </c>
      <c r="E122" s="25" t="s">
        <v>1553</v>
      </c>
      <c r="F122" s="34" t="str">
        <f t="shared" si="2"/>
        <v>I52H</v>
      </c>
      <c r="G122" s="35" t="s">
        <v>1298</v>
      </c>
      <c r="H122" s="35" t="s">
        <v>762</v>
      </c>
      <c r="I122" s="35" t="s">
        <v>250</v>
      </c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</row>
    <row r="123" spans="1:66" s="8" customFormat="1" thickTop="1" thickBot="1" x14ac:dyDescent="0.35">
      <c r="A123" s="7">
        <v>123</v>
      </c>
      <c r="B123" s="8" t="s">
        <v>983</v>
      </c>
      <c r="C123" s="7" t="s">
        <v>1554</v>
      </c>
      <c r="D123" s="8" t="s">
        <v>1555</v>
      </c>
      <c r="E123" s="25" t="s">
        <v>1556</v>
      </c>
      <c r="F123" s="34" t="str">
        <f t="shared" si="2"/>
        <v>I52I</v>
      </c>
      <c r="G123" s="35" t="s">
        <v>983</v>
      </c>
      <c r="H123" s="35" t="s">
        <v>739</v>
      </c>
      <c r="I123" s="35" t="s">
        <v>250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</row>
    <row r="124" spans="1:66" s="8" customFormat="1" thickTop="1" thickBot="1" x14ac:dyDescent="0.35">
      <c r="A124" s="7">
        <v>124</v>
      </c>
      <c r="B124" s="8" t="s">
        <v>953</v>
      </c>
      <c r="C124" s="7" t="s">
        <v>1557</v>
      </c>
      <c r="D124" s="8" t="s">
        <v>1558</v>
      </c>
      <c r="E124" s="25" t="s">
        <v>1559</v>
      </c>
      <c r="F124" s="34" t="str">
        <f t="shared" si="2"/>
        <v>I52J</v>
      </c>
      <c r="G124" s="35" t="s">
        <v>953</v>
      </c>
      <c r="H124" s="35" t="s">
        <v>733</v>
      </c>
      <c r="I124" s="35" t="s">
        <v>250</v>
      </c>
      <c r="J124" s="35" t="s">
        <v>107</v>
      </c>
      <c r="K124" s="35" t="s">
        <v>294</v>
      </c>
      <c r="L124" s="35" t="s">
        <v>877</v>
      </c>
      <c r="M124" s="35" t="s">
        <v>860</v>
      </c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</row>
    <row r="125" spans="1:66" s="8" customFormat="1" thickTop="1" thickBot="1" x14ac:dyDescent="0.35">
      <c r="A125" s="7">
        <v>125</v>
      </c>
      <c r="B125" s="8" t="s">
        <v>955</v>
      </c>
      <c r="C125" s="7" t="s">
        <v>1560</v>
      </c>
      <c r="D125" s="8" t="s">
        <v>1561</v>
      </c>
      <c r="E125" s="25" t="s">
        <v>1562</v>
      </c>
      <c r="F125" s="34" t="str">
        <f t="shared" si="2"/>
        <v>I52K</v>
      </c>
      <c r="G125" s="35" t="s">
        <v>955</v>
      </c>
      <c r="H125" s="35" t="s">
        <v>735</v>
      </c>
      <c r="I125" s="35" t="s">
        <v>250</v>
      </c>
      <c r="J125" s="35" t="s">
        <v>957</v>
      </c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</row>
    <row r="126" spans="1:66" s="8" customFormat="1" thickTop="1" thickBot="1" x14ac:dyDescent="0.35">
      <c r="A126" s="7">
        <v>126</v>
      </c>
      <c r="B126" s="8" t="s">
        <v>1313</v>
      </c>
      <c r="C126" s="7" t="s">
        <v>1563</v>
      </c>
      <c r="D126" s="8" t="s">
        <v>1564</v>
      </c>
      <c r="E126" s="25" t="s">
        <v>1565</v>
      </c>
      <c r="F126" s="34" t="str">
        <f t="shared" si="2"/>
        <v>I52L</v>
      </c>
      <c r="G126" s="35" t="s">
        <v>1313</v>
      </c>
      <c r="H126" s="35" t="s">
        <v>678</v>
      </c>
      <c r="I126" s="35" t="s">
        <v>250</v>
      </c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</row>
    <row r="127" spans="1:66" s="8" customFormat="1" thickTop="1" thickBot="1" x14ac:dyDescent="0.35">
      <c r="A127" s="7">
        <v>127</v>
      </c>
      <c r="B127" s="8" t="s">
        <v>1052</v>
      </c>
      <c r="C127" s="7" t="s">
        <v>1566</v>
      </c>
      <c r="D127" s="8" t="s">
        <v>1567</v>
      </c>
      <c r="E127" s="25" t="s">
        <v>1568</v>
      </c>
      <c r="F127" s="34" t="str">
        <f t="shared" si="2"/>
        <v>I52M</v>
      </c>
      <c r="G127" s="35" t="s">
        <v>1052</v>
      </c>
      <c r="H127" s="35" t="s">
        <v>685</v>
      </c>
      <c r="I127" s="35" t="s">
        <v>250</v>
      </c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</row>
    <row r="128" spans="1:66" s="8" customFormat="1" thickTop="1" thickBot="1" x14ac:dyDescent="0.35">
      <c r="A128" s="7">
        <v>128</v>
      </c>
      <c r="B128" s="8" t="s">
        <v>1001</v>
      </c>
      <c r="C128" s="7" t="s">
        <v>1569</v>
      </c>
      <c r="D128" s="8" t="s">
        <v>1570</v>
      </c>
      <c r="E128" s="25" t="s">
        <v>1571</v>
      </c>
      <c r="F128" s="34" t="str">
        <f t="shared" si="2"/>
        <v>I52N</v>
      </c>
      <c r="G128" s="35" t="s">
        <v>1001</v>
      </c>
      <c r="H128" s="35" t="s">
        <v>687</v>
      </c>
      <c r="I128" s="35" t="s">
        <v>250</v>
      </c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</row>
    <row r="129" spans="1:66" s="8" customFormat="1" thickTop="1" thickBot="1" x14ac:dyDescent="0.35">
      <c r="A129" s="7">
        <v>129</v>
      </c>
      <c r="B129" s="8" t="s">
        <v>1003</v>
      </c>
      <c r="C129" s="7" t="s">
        <v>1572</v>
      </c>
      <c r="D129" s="8" t="s">
        <v>1573</v>
      </c>
      <c r="E129" s="25" t="s">
        <v>1574</v>
      </c>
      <c r="F129" s="34" t="str">
        <f t="shared" si="2"/>
        <v>I52O</v>
      </c>
      <c r="G129" s="35" t="s">
        <v>1003</v>
      </c>
      <c r="H129" s="35" t="s">
        <v>689</v>
      </c>
      <c r="I129" s="35" t="s">
        <v>250</v>
      </c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</row>
    <row r="130" spans="1:66" s="8" customFormat="1" thickTop="1" thickBot="1" x14ac:dyDescent="0.35">
      <c r="A130" s="7">
        <v>130</v>
      </c>
      <c r="B130" s="8" t="s">
        <v>290</v>
      </c>
      <c r="C130" s="7" t="s">
        <v>1575</v>
      </c>
      <c r="D130" s="8" t="s">
        <v>1576</v>
      </c>
      <c r="E130" s="25" t="s">
        <v>1577</v>
      </c>
      <c r="F130" s="34" t="str">
        <f t="shared" ref="F130:F193" si="3">IF(ISBLANK(C130),"",C130)</f>
        <v>I52</v>
      </c>
      <c r="G130" s="35" t="s">
        <v>290</v>
      </c>
      <c r="H130" s="35" t="s">
        <v>1296</v>
      </c>
      <c r="I130" s="35" t="s">
        <v>1294</v>
      </c>
      <c r="J130" s="35" t="s">
        <v>1298</v>
      </c>
      <c r="K130" s="35" t="s">
        <v>987</v>
      </c>
      <c r="L130" s="35" t="s">
        <v>983</v>
      </c>
      <c r="M130" s="35" t="s">
        <v>1052</v>
      </c>
      <c r="N130" s="35" t="s">
        <v>274</v>
      </c>
      <c r="O130" s="35" t="s">
        <v>1003</v>
      </c>
      <c r="P130" s="35" t="s">
        <v>964</v>
      </c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</row>
    <row r="131" spans="1:66" s="8" customFormat="1" thickTop="1" thickBot="1" x14ac:dyDescent="0.35">
      <c r="A131" s="7">
        <v>131</v>
      </c>
      <c r="B131" s="8" t="s">
        <v>1034</v>
      </c>
      <c r="C131" s="7" t="s">
        <v>1578</v>
      </c>
      <c r="D131" s="8" t="s">
        <v>1579</v>
      </c>
      <c r="E131" s="25" t="s">
        <v>1580</v>
      </c>
      <c r="F131" s="34" t="str">
        <f t="shared" si="3"/>
        <v>B16</v>
      </c>
      <c r="G131" s="35" t="s">
        <v>1034</v>
      </c>
      <c r="H131" s="35" t="s">
        <v>1034</v>
      </c>
      <c r="I131" s="35" t="s">
        <v>493</v>
      </c>
      <c r="J131" s="35" t="s">
        <v>290</v>
      </c>
      <c r="K131" s="35" t="s">
        <v>250</v>
      </c>
      <c r="L131" s="35" t="s">
        <v>742</v>
      </c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</row>
    <row r="132" spans="1:66" s="8" customFormat="1" thickTop="1" thickBot="1" x14ac:dyDescent="0.35">
      <c r="A132" s="7">
        <v>132</v>
      </c>
      <c r="B132" s="8" t="s">
        <v>227</v>
      </c>
      <c r="C132" s="7" t="s">
        <v>1581</v>
      </c>
      <c r="D132" s="8" t="s">
        <v>154</v>
      </c>
      <c r="E132" s="25" t="s">
        <v>1582</v>
      </c>
      <c r="F132" s="34" t="str">
        <f t="shared" si="3"/>
        <v>I48</v>
      </c>
      <c r="G132" s="35" t="s">
        <v>227</v>
      </c>
      <c r="H132" s="35" t="s">
        <v>1034</v>
      </c>
      <c r="I132" s="35" t="s">
        <v>691</v>
      </c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</row>
    <row r="133" spans="1:66" s="8" customFormat="1" thickTop="1" thickBot="1" x14ac:dyDescent="0.35">
      <c r="A133" s="7">
        <v>133</v>
      </c>
      <c r="B133" s="8" t="s">
        <v>907</v>
      </c>
      <c r="C133" s="7" t="s">
        <v>1583</v>
      </c>
      <c r="D133" s="8" t="s">
        <v>1584</v>
      </c>
      <c r="E133" s="25" t="s">
        <v>1585</v>
      </c>
      <c r="F133" s="34" t="str">
        <f t="shared" si="3"/>
        <v>I100</v>
      </c>
      <c r="G133" s="35" t="s">
        <v>907</v>
      </c>
      <c r="H133" s="35" t="s">
        <v>106</v>
      </c>
      <c r="I133" s="35" t="s">
        <v>296</v>
      </c>
      <c r="J133" s="35" t="s">
        <v>290</v>
      </c>
      <c r="K133" s="35" t="s">
        <v>640</v>
      </c>
      <c r="L133" s="35" t="s">
        <v>250</v>
      </c>
      <c r="M133" s="35" t="s">
        <v>278</v>
      </c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</row>
    <row r="134" spans="1:66" s="8" customFormat="1" thickTop="1" thickBot="1" x14ac:dyDescent="0.35">
      <c r="A134" s="7">
        <v>134</v>
      </c>
      <c r="B134" s="8" t="s">
        <v>230</v>
      </c>
      <c r="C134" s="7" t="s">
        <v>1586</v>
      </c>
      <c r="D134" s="8" t="s">
        <v>1587</v>
      </c>
      <c r="E134" s="25" t="s">
        <v>1588</v>
      </c>
      <c r="F134" s="34" t="str">
        <f t="shared" si="3"/>
        <v>I104</v>
      </c>
      <c r="G134" s="35" t="s">
        <v>230</v>
      </c>
      <c r="H134" s="35" t="s">
        <v>230</v>
      </c>
      <c r="I134" s="35" t="s">
        <v>907</v>
      </c>
      <c r="J134" s="35" t="s">
        <v>106</v>
      </c>
      <c r="K134" s="35" t="s">
        <v>937</v>
      </c>
      <c r="L134" s="35" t="s">
        <v>229</v>
      </c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</row>
    <row r="135" spans="1:66" s="8" customFormat="1" thickTop="1" thickBot="1" x14ac:dyDescent="0.35">
      <c r="A135" s="7">
        <v>135</v>
      </c>
      <c r="B135" s="8" t="s">
        <v>937</v>
      </c>
      <c r="C135" s="7" t="s">
        <v>1589</v>
      </c>
      <c r="D135" s="8" t="s">
        <v>1590</v>
      </c>
      <c r="E135" s="25" t="s">
        <v>1591</v>
      </c>
      <c r="F135" s="34" t="str">
        <f t="shared" si="3"/>
        <v>I101</v>
      </c>
      <c r="G135" s="35" t="s">
        <v>937</v>
      </c>
      <c r="H135" s="35" t="s">
        <v>730</v>
      </c>
      <c r="I135" s="35" t="s">
        <v>966</v>
      </c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</row>
    <row r="136" spans="1:66" s="8" customFormat="1" thickTop="1" thickBot="1" x14ac:dyDescent="0.35">
      <c r="A136" s="7">
        <v>136</v>
      </c>
      <c r="B136" s="8" t="s">
        <v>296</v>
      </c>
      <c r="C136" s="7" t="s">
        <v>1592</v>
      </c>
      <c r="D136" s="8" t="s">
        <v>1593</v>
      </c>
      <c r="E136" s="25" t="s">
        <v>1594</v>
      </c>
      <c r="F136" s="34" t="str">
        <f t="shared" si="3"/>
        <v>I102</v>
      </c>
      <c r="G136" s="35" t="s">
        <v>296</v>
      </c>
      <c r="H136" s="35" t="s">
        <v>296</v>
      </c>
      <c r="I136" s="35" t="s">
        <v>937</v>
      </c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</row>
    <row r="137" spans="1:66" s="8" customFormat="1" thickTop="1" thickBot="1" x14ac:dyDescent="0.35">
      <c r="A137" s="7">
        <v>137</v>
      </c>
      <c r="B137" s="8" t="s">
        <v>992</v>
      </c>
      <c r="C137" s="7" t="s">
        <v>1595</v>
      </c>
      <c r="D137" s="8" t="s">
        <v>1596</v>
      </c>
      <c r="E137" s="25" t="s">
        <v>1597</v>
      </c>
      <c r="F137" s="34" t="str">
        <f t="shared" si="3"/>
        <v>I44</v>
      </c>
      <c r="G137" s="35" t="s">
        <v>992</v>
      </c>
      <c r="H137" s="35" t="s">
        <v>424</v>
      </c>
      <c r="I137" s="35" t="s">
        <v>992</v>
      </c>
      <c r="J137" s="35" t="s">
        <v>237</v>
      </c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</row>
    <row r="138" spans="1:66" s="8" customFormat="1" thickTop="1" thickBot="1" x14ac:dyDescent="0.35">
      <c r="A138" s="7">
        <v>138</v>
      </c>
      <c r="B138" s="8" t="s">
        <v>228</v>
      </c>
      <c r="C138" s="7" t="s">
        <v>1598</v>
      </c>
      <c r="D138" s="8" t="s">
        <v>1599</v>
      </c>
      <c r="E138" s="25" t="s">
        <v>1600</v>
      </c>
      <c r="F138" s="34" t="str">
        <f t="shared" si="3"/>
        <v>I50</v>
      </c>
      <c r="G138" s="35" t="s">
        <v>228</v>
      </c>
      <c r="H138" s="35" t="s">
        <v>228</v>
      </c>
      <c r="I138" s="35" t="s">
        <v>290</v>
      </c>
      <c r="J138" s="35" t="s">
        <v>847</v>
      </c>
      <c r="K138" s="35" t="s">
        <v>229</v>
      </c>
      <c r="L138" s="35" t="s">
        <v>718</v>
      </c>
      <c r="M138" s="35" t="s">
        <v>228</v>
      </c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</row>
    <row r="139" spans="1:66" s="8" customFormat="1" thickTop="1" thickBot="1" x14ac:dyDescent="0.35">
      <c r="A139" s="7">
        <v>139</v>
      </c>
      <c r="B139" s="8" t="s">
        <v>985</v>
      </c>
      <c r="C139" s="7" t="s">
        <v>1601</v>
      </c>
      <c r="D139" s="8" t="s">
        <v>1602</v>
      </c>
      <c r="E139" s="25" t="s">
        <v>1603</v>
      </c>
      <c r="F139" s="34" t="str">
        <f t="shared" si="3"/>
        <v>I50A</v>
      </c>
      <c r="G139" s="35" t="s">
        <v>985</v>
      </c>
      <c r="H139" s="35" t="s">
        <v>229</v>
      </c>
      <c r="I139" s="35" t="s">
        <v>228</v>
      </c>
      <c r="J139" s="35" t="s">
        <v>229</v>
      </c>
      <c r="K139" s="35" t="s">
        <v>228</v>
      </c>
      <c r="L139" s="35" t="s">
        <v>290</v>
      </c>
      <c r="M139" s="35" t="s">
        <v>847</v>
      </c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</row>
    <row r="140" spans="1:66" s="8" customFormat="1" thickTop="1" thickBot="1" x14ac:dyDescent="0.35">
      <c r="A140" s="7">
        <v>140</v>
      </c>
      <c r="B140" s="8" t="s">
        <v>1037</v>
      </c>
      <c r="C140" s="7" t="s">
        <v>1604</v>
      </c>
      <c r="D140" s="8" t="s">
        <v>1605</v>
      </c>
      <c r="E140" s="25" t="s">
        <v>1606</v>
      </c>
      <c r="F140" s="34" t="str">
        <f t="shared" si="3"/>
        <v>I07</v>
      </c>
      <c r="G140" s="35" t="s">
        <v>1037</v>
      </c>
      <c r="H140" s="35" t="s">
        <v>286</v>
      </c>
      <c r="I140" s="35" t="s">
        <v>287</v>
      </c>
      <c r="J140" s="35" t="s">
        <v>286</v>
      </c>
      <c r="K140" s="35" t="s">
        <v>287</v>
      </c>
      <c r="L140" s="35" t="s">
        <v>720</v>
      </c>
      <c r="M140" s="35" t="s">
        <v>720</v>
      </c>
      <c r="N140" s="35" t="s">
        <v>1037</v>
      </c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</row>
    <row r="141" spans="1:66" s="8" customFormat="1" ht="44.4" thickTop="1" thickBot="1" x14ac:dyDescent="0.35">
      <c r="A141" s="7">
        <v>141</v>
      </c>
      <c r="B141" s="8" t="s">
        <v>892</v>
      </c>
      <c r="C141" s="7" t="s">
        <v>1607</v>
      </c>
      <c r="D141" s="8" t="s">
        <v>1608</v>
      </c>
      <c r="E141" s="25" t="s">
        <v>1609</v>
      </c>
      <c r="F141" s="34" t="str">
        <f t="shared" si="3"/>
        <v>I23</v>
      </c>
      <c r="G141" s="35" t="s">
        <v>892</v>
      </c>
      <c r="H141" s="35" t="s">
        <v>1319</v>
      </c>
      <c r="I141" s="35" t="s">
        <v>1153</v>
      </c>
      <c r="J141" s="35" t="s">
        <v>766</v>
      </c>
      <c r="K141" s="35" t="s">
        <v>766</v>
      </c>
      <c r="L141" s="35" t="s">
        <v>1319</v>
      </c>
      <c r="M141" s="35" t="s">
        <v>1155</v>
      </c>
      <c r="N141" s="35" t="s">
        <v>769</v>
      </c>
      <c r="O141" s="35" t="s">
        <v>769</v>
      </c>
      <c r="P141" s="35" t="s">
        <v>1319</v>
      </c>
      <c r="Q141" s="35" t="s">
        <v>1157</v>
      </c>
      <c r="R141" s="35" t="s">
        <v>771</v>
      </c>
      <c r="S141" s="35" t="s">
        <v>771</v>
      </c>
      <c r="T141" s="35" t="s">
        <v>1319</v>
      </c>
      <c r="U141" s="35" t="s">
        <v>1159</v>
      </c>
      <c r="V141" s="35" t="s">
        <v>773</v>
      </c>
      <c r="W141" s="35" t="s">
        <v>773</v>
      </c>
      <c r="X141" s="35" t="s">
        <v>1338</v>
      </c>
      <c r="Y141" s="35" t="s">
        <v>1137</v>
      </c>
      <c r="Z141" s="35" t="s">
        <v>775</v>
      </c>
      <c r="AA141" s="35" t="s">
        <v>775</v>
      </c>
      <c r="AB141" s="35" t="s">
        <v>1340</v>
      </c>
      <c r="AC141" s="35" t="s">
        <v>1139</v>
      </c>
      <c r="AD141" s="35" t="s">
        <v>777</v>
      </c>
      <c r="AE141" s="35" t="s">
        <v>777</v>
      </c>
      <c r="AF141" s="36" t="s">
        <v>1342</v>
      </c>
      <c r="AG141" s="36" t="s">
        <v>1141</v>
      </c>
      <c r="AH141" s="36" t="s">
        <v>779</v>
      </c>
      <c r="AI141" s="36" t="s">
        <v>779</v>
      </c>
      <c r="AJ141" s="36" t="s">
        <v>1344</v>
      </c>
      <c r="AK141" s="36" t="s">
        <v>1143</v>
      </c>
      <c r="AL141" s="36" t="s">
        <v>781</v>
      </c>
      <c r="AM141" s="36" t="s">
        <v>781</v>
      </c>
      <c r="AN141" s="36" t="s">
        <v>1319</v>
      </c>
      <c r="AO141" s="36" t="s">
        <v>1153</v>
      </c>
      <c r="AP141" s="36" t="s">
        <v>1319</v>
      </c>
      <c r="AQ141" s="36" t="s">
        <v>1155</v>
      </c>
      <c r="AR141" s="36" t="s">
        <v>1319</v>
      </c>
      <c r="AS141" s="36" t="s">
        <v>1157</v>
      </c>
      <c r="AT141" s="36" t="s">
        <v>1319</v>
      </c>
      <c r="AU141" s="36" t="s">
        <v>1159</v>
      </c>
      <c r="AV141" s="36" t="s">
        <v>1338</v>
      </c>
      <c r="AW141" s="36" t="s">
        <v>1137</v>
      </c>
      <c r="AX141" s="36" t="s">
        <v>1340</v>
      </c>
      <c r="AY141" s="36" t="s">
        <v>1139</v>
      </c>
      <c r="AZ141" s="36" t="s">
        <v>1342</v>
      </c>
      <c r="BA141" s="36" t="s">
        <v>1141</v>
      </c>
      <c r="BB141" s="36" t="s">
        <v>1344</v>
      </c>
      <c r="BC141" s="36" t="s">
        <v>1143</v>
      </c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</row>
    <row r="142" spans="1:66" s="8" customFormat="1" thickTop="1" thickBot="1" x14ac:dyDescent="0.35">
      <c r="A142" s="7">
        <v>142</v>
      </c>
      <c r="B142" s="8" t="s">
        <v>895</v>
      </c>
      <c r="C142" s="7" t="s">
        <v>1607</v>
      </c>
      <c r="D142" s="8" t="s">
        <v>1610</v>
      </c>
      <c r="E142" s="25" t="s">
        <v>1611</v>
      </c>
      <c r="F142" s="34" t="str">
        <f t="shared" si="3"/>
        <v>I23</v>
      </c>
      <c r="G142" s="35" t="s">
        <v>895</v>
      </c>
      <c r="H142" s="35" t="s">
        <v>1153</v>
      </c>
      <c r="I142" s="35" t="s">
        <v>766</v>
      </c>
      <c r="J142" s="35" t="s">
        <v>766</v>
      </c>
      <c r="K142" s="35" t="s">
        <v>1155</v>
      </c>
      <c r="L142" s="35" t="s">
        <v>769</v>
      </c>
      <c r="M142" s="35" t="s">
        <v>769</v>
      </c>
      <c r="N142" s="35" t="s">
        <v>1157</v>
      </c>
      <c r="O142" s="35" t="s">
        <v>771</v>
      </c>
      <c r="P142" s="35" t="s">
        <v>771</v>
      </c>
      <c r="Q142" s="35" t="s">
        <v>1159</v>
      </c>
      <c r="R142" s="35" t="s">
        <v>773</v>
      </c>
      <c r="S142" s="35" t="s">
        <v>773</v>
      </c>
      <c r="T142" s="35" t="s">
        <v>253</v>
      </c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</row>
    <row r="143" spans="1:66" s="8" customFormat="1" thickTop="1" thickBot="1" x14ac:dyDescent="0.35">
      <c r="A143" s="7">
        <v>143</v>
      </c>
      <c r="B143" s="8" t="s">
        <v>961</v>
      </c>
      <c r="C143" s="7" t="s">
        <v>1612</v>
      </c>
      <c r="D143" s="8" t="s">
        <v>1613</v>
      </c>
      <c r="E143" s="25" t="s">
        <v>1614</v>
      </c>
      <c r="F143" s="34" t="str">
        <f t="shared" si="3"/>
        <v>I24</v>
      </c>
      <c r="G143" s="35"/>
      <c r="H143" s="35" t="s">
        <v>961</v>
      </c>
      <c r="I143" s="35" t="s">
        <v>1037</v>
      </c>
      <c r="J143" s="35" t="s">
        <v>892</v>
      </c>
      <c r="K143" s="35" t="s">
        <v>961</v>
      </c>
      <c r="L143" s="35" t="s">
        <v>1037</v>
      </c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</row>
    <row r="144" spans="1:66" s="8" customFormat="1" thickTop="1" thickBot="1" x14ac:dyDescent="0.35">
      <c r="A144" s="7">
        <v>144</v>
      </c>
      <c r="B144" s="8" t="s">
        <v>1184</v>
      </c>
      <c r="C144" s="7" t="s">
        <v>1615</v>
      </c>
      <c r="D144" s="8" t="s">
        <v>1616</v>
      </c>
      <c r="E144" s="25" t="s">
        <v>1617</v>
      </c>
      <c r="F144" s="34" t="str">
        <f t="shared" si="3"/>
        <v>I02</v>
      </c>
      <c r="G144" s="35" t="s">
        <v>1184</v>
      </c>
      <c r="H144" s="35" t="s">
        <v>901</v>
      </c>
      <c r="I144" s="35" t="s">
        <v>191</v>
      </c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</row>
    <row r="145" spans="1:66" s="8" customFormat="1" ht="44.4" thickTop="1" thickBot="1" x14ac:dyDescent="0.35">
      <c r="A145" s="7">
        <v>145</v>
      </c>
      <c r="B145" s="8" t="s">
        <v>295</v>
      </c>
      <c r="C145" s="7" t="s">
        <v>1618</v>
      </c>
      <c r="D145" s="8" t="s">
        <v>1619</v>
      </c>
      <c r="E145" s="25" t="s">
        <v>1620</v>
      </c>
      <c r="F145" s="34" t="str">
        <f t="shared" si="3"/>
        <v>B01</v>
      </c>
      <c r="G145" s="35"/>
      <c r="H145" s="35" t="s">
        <v>295</v>
      </c>
      <c r="I145" s="35" t="s">
        <v>295</v>
      </c>
      <c r="J145" s="35" t="s">
        <v>381</v>
      </c>
      <c r="K145" s="35" t="s">
        <v>384</v>
      </c>
      <c r="L145" s="35" t="s">
        <v>1184</v>
      </c>
      <c r="M145" s="35" t="s">
        <v>295</v>
      </c>
      <c r="N145" s="35" t="s">
        <v>382</v>
      </c>
      <c r="O145" s="35" t="s">
        <v>1184</v>
      </c>
      <c r="P145" s="35" t="s">
        <v>1184</v>
      </c>
      <c r="Q145" s="35" t="s">
        <v>383</v>
      </c>
      <c r="R145" s="35" t="s">
        <v>1184</v>
      </c>
      <c r="S145" s="35" t="s">
        <v>1184</v>
      </c>
      <c r="T145" s="35" t="s">
        <v>382</v>
      </c>
      <c r="U145" s="35" t="s">
        <v>383</v>
      </c>
      <c r="V145" s="35" t="s">
        <v>295</v>
      </c>
      <c r="W145" s="35" t="s">
        <v>295</v>
      </c>
      <c r="X145" s="35" t="s">
        <v>385</v>
      </c>
      <c r="Y145" s="35" t="s">
        <v>649</v>
      </c>
      <c r="Z145" s="35" t="s">
        <v>386</v>
      </c>
      <c r="AA145" s="35" t="s">
        <v>300</v>
      </c>
      <c r="AB145" s="35" t="s">
        <v>387</v>
      </c>
      <c r="AC145" s="35" t="s">
        <v>298</v>
      </c>
      <c r="AD145" s="35" t="s">
        <v>388</v>
      </c>
      <c r="AE145" s="35" t="s">
        <v>302</v>
      </c>
      <c r="AF145" s="36" t="s">
        <v>649</v>
      </c>
      <c r="AG145" s="36" t="s">
        <v>389</v>
      </c>
      <c r="AH145" s="36" t="s">
        <v>300</v>
      </c>
      <c r="AI145" s="36" t="s">
        <v>390</v>
      </c>
      <c r="AJ145" s="36" t="s">
        <v>298</v>
      </c>
      <c r="AK145" s="36" t="s">
        <v>391</v>
      </c>
      <c r="AL145" s="36" t="s">
        <v>302</v>
      </c>
      <c r="AM145" s="36" t="s">
        <v>889</v>
      </c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</row>
    <row r="146" spans="1:66" s="8" customFormat="1" thickTop="1" thickBot="1" x14ac:dyDescent="0.35">
      <c r="A146" s="7">
        <v>146</v>
      </c>
      <c r="B146" s="8" t="s">
        <v>1211</v>
      </c>
      <c r="C146" s="7" t="s">
        <v>1621</v>
      </c>
      <c r="D146" s="8" t="s">
        <v>1622</v>
      </c>
      <c r="E146" s="25" t="s">
        <v>1623</v>
      </c>
      <c r="F146" s="34" t="str">
        <f t="shared" si="3"/>
        <v>I34R</v>
      </c>
      <c r="G146" s="35" t="s">
        <v>1211</v>
      </c>
      <c r="H146" s="35" t="s">
        <v>295</v>
      </c>
      <c r="I146" s="35" t="s">
        <v>244</v>
      </c>
      <c r="J146" s="35" t="s">
        <v>699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</row>
    <row r="147" spans="1:66" s="8" customFormat="1" thickTop="1" thickBot="1" x14ac:dyDescent="0.35">
      <c r="A147" s="7">
        <v>147</v>
      </c>
      <c r="B147" s="8" t="s">
        <v>901</v>
      </c>
      <c r="C147" s="7" t="s">
        <v>1624</v>
      </c>
      <c r="D147" s="8" t="s">
        <v>1625</v>
      </c>
      <c r="E147" s="25" t="s">
        <v>1626</v>
      </c>
      <c r="F147" s="34" t="str">
        <f t="shared" si="3"/>
        <v>I01</v>
      </c>
      <c r="G147" s="35" t="s">
        <v>901</v>
      </c>
      <c r="H147" s="35" t="s">
        <v>236</v>
      </c>
      <c r="I147" s="35" t="s">
        <v>295</v>
      </c>
      <c r="J147" s="35" t="s">
        <v>191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</row>
    <row r="148" spans="1:66" s="8" customFormat="1" thickTop="1" thickBot="1" x14ac:dyDescent="0.35">
      <c r="A148" s="7">
        <v>148</v>
      </c>
      <c r="B148" s="8" t="s">
        <v>1177</v>
      </c>
      <c r="C148" s="7" t="s">
        <v>1627</v>
      </c>
      <c r="D148" s="8" t="s">
        <v>1628</v>
      </c>
      <c r="E148" s="25" t="s">
        <v>1629</v>
      </c>
      <c r="F148" s="34" t="str">
        <f t="shared" si="3"/>
        <v>I34C</v>
      </c>
      <c r="G148" s="35" t="s">
        <v>1177</v>
      </c>
      <c r="H148" s="35" t="s">
        <v>709</v>
      </c>
      <c r="I148" s="35" t="s">
        <v>1204</v>
      </c>
      <c r="J148" s="35" t="s">
        <v>240</v>
      </c>
      <c r="K148" s="35" t="s">
        <v>699</v>
      </c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</row>
    <row r="149" spans="1:66" s="8" customFormat="1" thickTop="1" thickBot="1" x14ac:dyDescent="0.35">
      <c r="A149" s="7">
        <v>149</v>
      </c>
      <c r="B149" s="8" t="s">
        <v>1179</v>
      </c>
      <c r="C149" s="7" t="s">
        <v>1630</v>
      </c>
      <c r="D149" s="8" t="s">
        <v>1631</v>
      </c>
      <c r="E149" s="25" t="s">
        <v>1632</v>
      </c>
      <c r="F149" s="34" t="str">
        <f t="shared" si="3"/>
        <v>I34I</v>
      </c>
      <c r="G149" s="35" t="s">
        <v>1179</v>
      </c>
      <c r="H149" s="35" t="s">
        <v>709</v>
      </c>
      <c r="I149" s="35" t="s">
        <v>233</v>
      </c>
      <c r="J149" s="35" t="s">
        <v>242</v>
      </c>
      <c r="K149" s="35" t="s">
        <v>699</v>
      </c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</row>
    <row r="150" spans="1:66" s="8" customFormat="1" thickTop="1" thickBot="1" x14ac:dyDescent="0.35">
      <c r="A150" s="7">
        <v>150</v>
      </c>
      <c r="B150" s="8" t="s">
        <v>1181</v>
      </c>
      <c r="C150" s="7" t="s">
        <v>1633</v>
      </c>
      <c r="D150" s="8" t="s">
        <v>1634</v>
      </c>
      <c r="E150" s="25" t="s">
        <v>1635</v>
      </c>
      <c r="F150" s="34" t="str">
        <f t="shared" si="3"/>
        <v>I34L</v>
      </c>
      <c r="G150" s="35" t="s">
        <v>1181</v>
      </c>
      <c r="H150" s="35" t="s">
        <v>709</v>
      </c>
      <c r="I150" s="35" t="s">
        <v>1209</v>
      </c>
      <c r="J150" s="35" t="s">
        <v>243</v>
      </c>
      <c r="K150" s="35" t="s">
        <v>699</v>
      </c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</row>
    <row r="151" spans="1:66" s="8" customFormat="1" thickTop="1" thickBot="1" x14ac:dyDescent="0.35">
      <c r="A151" s="7">
        <v>151</v>
      </c>
      <c r="B151" s="8" t="s">
        <v>315</v>
      </c>
      <c r="C151" s="7" t="s">
        <v>1636</v>
      </c>
      <c r="D151" s="8" t="s">
        <v>1625</v>
      </c>
      <c r="E151" s="25" t="s">
        <v>1637</v>
      </c>
      <c r="F151" s="34" t="str">
        <f t="shared" si="3"/>
        <v>B02</v>
      </c>
      <c r="G151" s="35" t="s">
        <v>315</v>
      </c>
      <c r="H151" s="35" t="s">
        <v>454</v>
      </c>
      <c r="I151" s="35" t="s">
        <v>901</v>
      </c>
      <c r="J151" s="35" t="s">
        <v>1179</v>
      </c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</row>
    <row r="152" spans="1:66" s="8" customFormat="1" thickTop="1" thickBot="1" x14ac:dyDescent="0.35">
      <c r="A152" s="7">
        <v>152</v>
      </c>
      <c r="B152" s="8" t="s">
        <v>317</v>
      </c>
      <c r="C152" s="7" t="s">
        <v>1638</v>
      </c>
      <c r="D152" s="8" t="s">
        <v>1639</v>
      </c>
      <c r="E152" s="25" t="s">
        <v>1640</v>
      </c>
      <c r="F152" s="34" t="str">
        <f t="shared" si="3"/>
        <v>B03</v>
      </c>
      <c r="G152" s="35" t="s">
        <v>317</v>
      </c>
      <c r="H152" s="35" t="s">
        <v>455</v>
      </c>
      <c r="I152" s="35" t="s">
        <v>901</v>
      </c>
      <c r="J152" s="35" t="s">
        <v>1181</v>
      </c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</row>
    <row r="153" spans="1:66" s="8" customFormat="1" thickTop="1" thickBot="1" x14ac:dyDescent="0.35">
      <c r="A153" s="7">
        <v>153</v>
      </c>
      <c r="B153" s="8" t="s">
        <v>321</v>
      </c>
      <c r="C153" s="7" t="s">
        <v>1641</v>
      </c>
      <c r="D153" s="8" t="s">
        <v>1642</v>
      </c>
      <c r="E153" s="25" t="s">
        <v>1643</v>
      </c>
      <c r="F153" s="34" t="str">
        <f t="shared" si="3"/>
        <v>I03</v>
      </c>
      <c r="G153" s="35" t="s">
        <v>321</v>
      </c>
      <c r="H153" s="35" t="s">
        <v>901</v>
      </c>
      <c r="I153" s="35" t="s">
        <v>1179</v>
      </c>
      <c r="J153" s="35" t="s">
        <v>315</v>
      </c>
      <c r="K153" s="35" t="s">
        <v>1181</v>
      </c>
      <c r="L153" s="35" t="s">
        <v>317</v>
      </c>
      <c r="M153" s="35" t="s">
        <v>1177</v>
      </c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</row>
    <row r="154" spans="1:66" s="8" customFormat="1" ht="44.4" thickTop="1" thickBot="1" x14ac:dyDescent="0.35">
      <c r="A154" s="7">
        <v>154</v>
      </c>
      <c r="B154" s="8" t="s">
        <v>252</v>
      </c>
      <c r="C154" s="7" t="s">
        <v>1644</v>
      </c>
      <c r="D154" s="8" t="s">
        <v>1645</v>
      </c>
      <c r="E154" s="25" t="s">
        <v>1646</v>
      </c>
      <c r="F154" s="34" t="str">
        <f t="shared" si="3"/>
        <v>B04</v>
      </c>
      <c r="G154" s="35"/>
      <c r="H154" s="35" t="s">
        <v>252</v>
      </c>
      <c r="I154" s="35" t="s">
        <v>286</v>
      </c>
      <c r="J154" s="35" t="s">
        <v>287</v>
      </c>
      <c r="K154" s="35" t="s">
        <v>720</v>
      </c>
      <c r="L154" s="35" t="s">
        <v>392</v>
      </c>
      <c r="M154" s="35" t="s">
        <v>393</v>
      </c>
      <c r="N154" s="35" t="s">
        <v>300</v>
      </c>
      <c r="O154" s="35" t="s">
        <v>394</v>
      </c>
      <c r="P154" s="35" t="s">
        <v>298</v>
      </c>
      <c r="Q154" s="35" t="s">
        <v>395</v>
      </c>
      <c r="R154" s="35" t="s">
        <v>302</v>
      </c>
      <c r="S154" s="35" t="s">
        <v>402</v>
      </c>
      <c r="T154" s="35" t="s">
        <v>647</v>
      </c>
      <c r="U154" s="35" t="s">
        <v>396</v>
      </c>
      <c r="V154" s="35" t="s">
        <v>355</v>
      </c>
      <c r="W154" s="35" t="s">
        <v>397</v>
      </c>
      <c r="X154" s="35" t="s">
        <v>252</v>
      </c>
      <c r="Y154" s="35" t="s">
        <v>286</v>
      </c>
      <c r="Z154" s="35" t="s">
        <v>287</v>
      </c>
      <c r="AA154" s="35" t="s">
        <v>720</v>
      </c>
      <c r="AB154" s="35" t="s">
        <v>398</v>
      </c>
      <c r="AC154" s="35" t="s">
        <v>252</v>
      </c>
      <c r="AD154" s="35" t="s">
        <v>286</v>
      </c>
      <c r="AE154" s="35" t="s">
        <v>287</v>
      </c>
      <c r="AF154" s="36" t="s">
        <v>720</v>
      </c>
      <c r="AG154" s="36" t="s">
        <v>399</v>
      </c>
      <c r="AH154" s="36" t="s">
        <v>227</v>
      </c>
      <c r="AI154" s="36" t="s">
        <v>1319</v>
      </c>
      <c r="AJ154" s="36" t="s">
        <v>111</v>
      </c>
      <c r="AK154" s="36" t="s">
        <v>631</v>
      </c>
      <c r="AL154" s="36" t="s">
        <v>303</v>
      </c>
      <c r="AM154" s="36" t="s">
        <v>400</v>
      </c>
      <c r="AN154" s="36" t="s">
        <v>253</v>
      </c>
      <c r="AO154" s="36" t="s">
        <v>286</v>
      </c>
      <c r="AP154" s="36" t="s">
        <v>287</v>
      </c>
      <c r="AQ154" s="36" t="s">
        <v>720</v>
      </c>
      <c r="AR154" s="36" t="s">
        <v>401</v>
      </c>
      <c r="AS154" s="36" t="s">
        <v>253</v>
      </c>
      <c r="AT154" s="36" t="s">
        <v>286</v>
      </c>
      <c r="AU154" s="36" t="s">
        <v>287</v>
      </c>
      <c r="AV154" s="36" t="s">
        <v>720</v>
      </c>
      <c r="AW154" s="36" t="s">
        <v>882</v>
      </c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</row>
    <row r="155" spans="1:66" s="8" customFormat="1" ht="30" thickTop="1" thickBot="1" x14ac:dyDescent="0.35">
      <c r="A155" s="7">
        <v>155</v>
      </c>
      <c r="B155" s="8" t="s">
        <v>1319</v>
      </c>
      <c r="C155" s="7" t="s">
        <v>1647</v>
      </c>
      <c r="D155" s="8" t="s">
        <v>1648</v>
      </c>
      <c r="E155" s="25" t="s">
        <v>1649</v>
      </c>
      <c r="F155" s="34" t="str">
        <f t="shared" si="3"/>
        <v>B05</v>
      </c>
      <c r="G155" s="35"/>
      <c r="H155" s="35" t="s">
        <v>1319</v>
      </c>
      <c r="I155" s="35" t="s">
        <v>1319</v>
      </c>
      <c r="J155" s="35" t="s">
        <v>895</v>
      </c>
      <c r="K155" s="35" t="s">
        <v>403</v>
      </c>
      <c r="L155" s="35" t="s">
        <v>408</v>
      </c>
      <c r="M155" s="35" t="s">
        <v>981</v>
      </c>
      <c r="N155" s="35" t="s">
        <v>408</v>
      </c>
      <c r="O155" s="35" t="s">
        <v>111</v>
      </c>
      <c r="P155" s="35" t="s">
        <v>111</v>
      </c>
      <c r="Q155" s="35" t="s">
        <v>404</v>
      </c>
      <c r="R155" s="35" t="s">
        <v>300</v>
      </c>
      <c r="S155" s="35" t="s">
        <v>405</v>
      </c>
      <c r="T155" s="35" t="s">
        <v>298</v>
      </c>
      <c r="U155" s="35" t="s">
        <v>406</v>
      </c>
      <c r="V155" s="35" t="s">
        <v>302</v>
      </c>
      <c r="W155" s="35" t="s">
        <v>728</v>
      </c>
      <c r="X155" s="35" t="s">
        <v>728</v>
      </c>
      <c r="Y155" s="35" t="s">
        <v>407</v>
      </c>
      <c r="Z155" s="35" t="s">
        <v>133</v>
      </c>
      <c r="AA155" s="35" t="s">
        <v>2020</v>
      </c>
      <c r="AB155" s="35"/>
      <c r="AC155" s="35"/>
      <c r="AD155" s="35"/>
      <c r="AE155" s="35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</row>
    <row r="156" spans="1:66" s="8" customFormat="1" ht="30" thickTop="1" thickBot="1" x14ac:dyDescent="0.35">
      <c r="A156" s="7">
        <v>156</v>
      </c>
      <c r="B156" s="8" t="s">
        <v>236</v>
      </c>
      <c r="C156" s="7" t="s">
        <v>1650</v>
      </c>
      <c r="D156" s="8" t="s">
        <v>4</v>
      </c>
      <c r="E156" s="25" t="s">
        <v>1651</v>
      </c>
      <c r="F156" s="34" t="str">
        <f t="shared" si="3"/>
        <v>B06</v>
      </c>
      <c r="G156" s="35"/>
      <c r="H156" s="35" t="s">
        <v>236</v>
      </c>
      <c r="I156" s="35" t="s">
        <v>112</v>
      </c>
      <c r="J156" s="35" t="s">
        <v>414</v>
      </c>
      <c r="K156" s="35" t="s">
        <v>111</v>
      </c>
      <c r="L156" s="35" t="s">
        <v>111</v>
      </c>
      <c r="M156" s="35" t="s">
        <v>981</v>
      </c>
      <c r="N156" s="35" t="s">
        <v>415</v>
      </c>
      <c r="O156" s="35" t="s">
        <v>899</v>
      </c>
      <c r="P156" s="35" t="s">
        <v>415</v>
      </c>
      <c r="Q156" s="35" t="s">
        <v>236</v>
      </c>
      <c r="R156" s="35" t="s">
        <v>961</v>
      </c>
      <c r="S156" s="35" t="s">
        <v>112</v>
      </c>
      <c r="T156" s="35" t="s">
        <v>416</v>
      </c>
      <c r="U156" s="35" t="s">
        <v>133</v>
      </c>
      <c r="V156" s="35" t="s">
        <v>133</v>
      </c>
      <c r="W156" s="35" t="s">
        <v>417</v>
      </c>
      <c r="X156" s="35" t="s">
        <v>133</v>
      </c>
      <c r="Y156" s="35" t="s">
        <v>133</v>
      </c>
      <c r="Z156" s="35" t="s">
        <v>862</v>
      </c>
      <c r="AA156" s="35"/>
      <c r="AB156" s="35"/>
      <c r="AC156" s="35"/>
      <c r="AD156" s="35"/>
      <c r="AE156" s="35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</row>
    <row r="157" spans="1:66" s="8" customFormat="1" ht="30" thickTop="1" thickBot="1" x14ac:dyDescent="0.35">
      <c r="A157" s="7">
        <v>157</v>
      </c>
      <c r="B157" s="8" t="s">
        <v>899</v>
      </c>
      <c r="C157" s="7" t="s">
        <v>1652</v>
      </c>
      <c r="D157" s="8" t="s">
        <v>1653</v>
      </c>
      <c r="E157" s="25" t="s">
        <v>1654</v>
      </c>
      <c r="F157" s="34" t="str">
        <f t="shared" si="3"/>
        <v>I10</v>
      </c>
      <c r="G157" s="35"/>
      <c r="H157" s="35" t="s">
        <v>899</v>
      </c>
      <c r="I157" s="35" t="s">
        <v>409</v>
      </c>
      <c r="J157" s="35" t="s">
        <v>410</v>
      </c>
      <c r="K157" s="35" t="s">
        <v>300</v>
      </c>
      <c r="L157" s="35" t="s">
        <v>411</v>
      </c>
      <c r="M157" s="35" t="s">
        <v>298</v>
      </c>
      <c r="N157" s="35" t="s">
        <v>412</v>
      </c>
      <c r="O157" s="35" t="s">
        <v>302</v>
      </c>
      <c r="P157" s="35" t="s">
        <v>413</v>
      </c>
      <c r="Q157" s="35" t="s">
        <v>355</v>
      </c>
      <c r="R157" s="35" t="s">
        <v>415</v>
      </c>
      <c r="S157" s="35"/>
      <c r="T157" s="35" t="s">
        <v>1322</v>
      </c>
      <c r="U157" s="35" t="s">
        <v>293</v>
      </c>
      <c r="V157" s="35" t="s">
        <v>1313</v>
      </c>
      <c r="W157" s="35" t="s">
        <v>733</v>
      </c>
      <c r="X157" s="35" t="s">
        <v>735</v>
      </c>
      <c r="Y157" s="35" t="s">
        <v>250</v>
      </c>
      <c r="Z157" s="35" t="s">
        <v>1001</v>
      </c>
      <c r="AA157" s="35" t="s">
        <v>1296</v>
      </c>
      <c r="AB157" s="35" t="s">
        <v>1052</v>
      </c>
      <c r="AC157" s="35" t="s">
        <v>1298</v>
      </c>
      <c r="AD157" s="35" t="s">
        <v>983</v>
      </c>
      <c r="AE157" s="35"/>
      <c r="AF157" s="36" t="s">
        <v>105</v>
      </c>
      <c r="AG157" s="36" t="s">
        <v>990</v>
      </c>
      <c r="AH157" s="36" t="s">
        <v>289</v>
      </c>
      <c r="AI157" s="36" t="s">
        <v>992</v>
      </c>
      <c r="AJ157" s="36" t="s">
        <v>106</v>
      </c>
      <c r="AK157" s="36" t="s">
        <v>297</v>
      </c>
      <c r="AL157" s="36" t="s">
        <v>296</v>
      </c>
      <c r="AM157" s="36" t="s">
        <v>230</v>
      </c>
      <c r="AN157" s="36" t="s">
        <v>229</v>
      </c>
      <c r="AO157" s="36" t="s">
        <v>111</v>
      </c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</row>
    <row r="158" spans="1:66" s="8" customFormat="1" thickTop="1" thickBot="1" x14ac:dyDescent="0.35">
      <c r="A158" s="7">
        <v>158</v>
      </c>
      <c r="B158" s="8" t="s">
        <v>237</v>
      </c>
      <c r="C158" s="7" t="s">
        <v>1655</v>
      </c>
      <c r="D158" s="8" t="s">
        <v>1656</v>
      </c>
      <c r="E158" s="25" t="s">
        <v>1657</v>
      </c>
      <c r="F158" s="34" t="str">
        <f t="shared" si="3"/>
        <v>B12</v>
      </c>
      <c r="G158" s="35" t="s">
        <v>237</v>
      </c>
      <c r="H158" s="35" t="s">
        <v>418</v>
      </c>
      <c r="I158" s="35" t="s">
        <v>419</v>
      </c>
      <c r="J158" s="35" t="s">
        <v>300</v>
      </c>
      <c r="K158" s="35" t="s">
        <v>420</v>
      </c>
      <c r="L158" s="35" t="s">
        <v>298</v>
      </c>
      <c r="M158" s="35" t="s">
        <v>421</v>
      </c>
      <c r="N158" s="35" t="s">
        <v>302</v>
      </c>
      <c r="O158" s="35" t="s">
        <v>422</v>
      </c>
      <c r="P158" s="35" t="s">
        <v>355</v>
      </c>
      <c r="Q158" s="35" t="s">
        <v>1080</v>
      </c>
      <c r="R158" s="35" t="s">
        <v>961</v>
      </c>
      <c r="S158" s="35" t="s">
        <v>424</v>
      </c>
      <c r="T158" s="35" t="s">
        <v>992</v>
      </c>
      <c r="U158" s="35" t="s">
        <v>423</v>
      </c>
      <c r="V158" s="35" t="s">
        <v>992</v>
      </c>
      <c r="W158" s="35" t="s">
        <v>874</v>
      </c>
      <c r="X158" s="35" t="s">
        <v>1080</v>
      </c>
      <c r="Y158" s="35"/>
      <c r="Z158" s="35"/>
      <c r="AA158" s="35"/>
      <c r="AB158" s="35"/>
      <c r="AC158" s="35"/>
      <c r="AD158" s="35"/>
      <c r="AE158" s="35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</row>
    <row r="159" spans="1:66" s="8" customFormat="1" ht="30" thickTop="1" thickBot="1" x14ac:dyDescent="0.35">
      <c r="A159" s="7">
        <v>159</v>
      </c>
      <c r="B159" s="8" t="s">
        <v>1092</v>
      </c>
      <c r="C159" s="7" t="s">
        <v>1658</v>
      </c>
      <c r="D159" s="8" t="s">
        <v>1659</v>
      </c>
      <c r="E159" s="25" t="s">
        <v>1660</v>
      </c>
      <c r="F159" s="34" t="str">
        <f t="shared" si="3"/>
        <v>B11C</v>
      </c>
      <c r="G159" s="35" t="s">
        <v>1092</v>
      </c>
      <c r="H159" s="35" t="s">
        <v>1121</v>
      </c>
      <c r="I159" s="35" t="s">
        <v>528</v>
      </c>
      <c r="J159" s="35" t="s">
        <v>529</v>
      </c>
      <c r="K159" s="35" t="s">
        <v>300</v>
      </c>
      <c r="L159" s="35" t="s">
        <v>530</v>
      </c>
      <c r="M159" s="35" t="s">
        <v>298</v>
      </c>
      <c r="N159" s="35" t="s">
        <v>531</v>
      </c>
      <c r="O159" s="35" t="s">
        <v>302</v>
      </c>
      <c r="P159" s="35" t="s">
        <v>532</v>
      </c>
      <c r="Q159" s="35" t="s">
        <v>355</v>
      </c>
      <c r="R159" s="35" t="s">
        <v>533</v>
      </c>
      <c r="S159" s="35" t="s">
        <v>1061</v>
      </c>
      <c r="T159" s="35" t="s">
        <v>1054</v>
      </c>
      <c r="U159" s="35" t="s">
        <v>534</v>
      </c>
      <c r="V159" s="35" t="s">
        <v>961</v>
      </c>
      <c r="W159" s="35" t="s">
        <v>534</v>
      </c>
      <c r="X159" s="35" t="s">
        <v>1092</v>
      </c>
      <c r="Y159" s="35" t="s">
        <v>1121</v>
      </c>
      <c r="Z159" s="35" t="s">
        <v>635</v>
      </c>
      <c r="AA159" s="35"/>
      <c r="AB159" s="35"/>
      <c r="AC159" s="35"/>
      <c r="AD159" s="35"/>
      <c r="AE159" s="35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</row>
    <row r="160" spans="1:66" s="8" customFormat="1" ht="30" thickTop="1" thickBot="1" x14ac:dyDescent="0.35">
      <c r="A160" s="7">
        <v>160</v>
      </c>
      <c r="B160" s="8" t="s">
        <v>1094</v>
      </c>
      <c r="C160" s="7" t="s">
        <v>1661</v>
      </c>
      <c r="D160" s="8" t="s">
        <v>1662</v>
      </c>
      <c r="E160" s="25" t="s">
        <v>1663</v>
      </c>
      <c r="F160" s="34" t="str">
        <f t="shared" si="3"/>
        <v>B11E</v>
      </c>
      <c r="G160" s="35" t="s">
        <v>1094</v>
      </c>
      <c r="H160" s="35" t="s">
        <v>1123</v>
      </c>
      <c r="I160" s="35" t="s">
        <v>550</v>
      </c>
      <c r="J160" s="35" t="s">
        <v>551</v>
      </c>
      <c r="K160" s="35" t="s">
        <v>300</v>
      </c>
      <c r="L160" s="35" t="s">
        <v>552</v>
      </c>
      <c r="M160" s="35" t="s">
        <v>298</v>
      </c>
      <c r="N160" s="35" t="s">
        <v>553</v>
      </c>
      <c r="O160" s="35" t="s">
        <v>302</v>
      </c>
      <c r="P160" s="35" t="s">
        <v>554</v>
      </c>
      <c r="Q160" s="35" t="s">
        <v>355</v>
      </c>
      <c r="R160" s="35" t="s">
        <v>555</v>
      </c>
      <c r="S160" s="35" t="s">
        <v>1063</v>
      </c>
      <c r="T160" s="35" t="s">
        <v>1054</v>
      </c>
      <c r="U160" s="35" t="s">
        <v>556</v>
      </c>
      <c r="V160" s="35" t="s">
        <v>961</v>
      </c>
      <c r="W160" s="35" t="s">
        <v>556</v>
      </c>
      <c r="X160" s="35" t="s">
        <v>1094</v>
      </c>
      <c r="Y160" s="35" t="s">
        <v>1123</v>
      </c>
      <c r="Z160" s="35" t="s">
        <v>820</v>
      </c>
      <c r="AA160" s="35"/>
      <c r="AB160" s="35"/>
      <c r="AC160" s="35"/>
      <c r="AD160" s="35"/>
      <c r="AE160" s="35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</row>
    <row r="161" spans="1:66" s="8" customFormat="1" ht="30" thickTop="1" thickBot="1" x14ac:dyDescent="0.35">
      <c r="A161" s="7">
        <v>161</v>
      </c>
      <c r="B161" s="8" t="s">
        <v>1096</v>
      </c>
      <c r="C161" s="7" t="s">
        <v>1664</v>
      </c>
      <c r="D161" s="8" t="s">
        <v>1665</v>
      </c>
      <c r="E161" s="25" t="s">
        <v>1666</v>
      </c>
      <c r="F161" s="34" t="str">
        <f t="shared" si="3"/>
        <v>B11I</v>
      </c>
      <c r="G161" s="35" t="s">
        <v>1096</v>
      </c>
      <c r="H161" s="35" t="s">
        <v>1125</v>
      </c>
      <c r="I161" s="35" t="s">
        <v>584</v>
      </c>
      <c r="J161" s="35" t="s">
        <v>585</v>
      </c>
      <c r="K161" s="35" t="s">
        <v>300</v>
      </c>
      <c r="L161" s="35" t="s">
        <v>586</v>
      </c>
      <c r="M161" s="35" t="s">
        <v>298</v>
      </c>
      <c r="N161" s="35" t="s">
        <v>587</v>
      </c>
      <c r="O161" s="35" t="s">
        <v>302</v>
      </c>
      <c r="P161" s="35" t="s">
        <v>588</v>
      </c>
      <c r="Q161" s="35" t="s">
        <v>355</v>
      </c>
      <c r="R161" s="35" t="s">
        <v>589</v>
      </c>
      <c r="S161" s="35" t="s">
        <v>1065</v>
      </c>
      <c r="T161" s="35" t="s">
        <v>1054</v>
      </c>
      <c r="U161" s="35" t="s">
        <v>590</v>
      </c>
      <c r="V161" s="35" t="s">
        <v>961</v>
      </c>
      <c r="W161" s="35" t="s">
        <v>590</v>
      </c>
      <c r="X161" s="35" t="s">
        <v>1096</v>
      </c>
      <c r="Y161" s="35" t="s">
        <v>1125</v>
      </c>
      <c r="Z161" s="35" t="s">
        <v>823</v>
      </c>
      <c r="AA161" s="35"/>
      <c r="AB161" s="35"/>
      <c r="AC161" s="35"/>
      <c r="AD161" s="35"/>
      <c r="AE161" s="35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</row>
    <row r="162" spans="1:66" s="8" customFormat="1" ht="30" thickTop="1" thickBot="1" x14ac:dyDescent="0.35">
      <c r="A162" s="7">
        <v>162</v>
      </c>
      <c r="B162" s="8" t="s">
        <v>1098</v>
      </c>
      <c r="C162" s="7" t="s">
        <v>1667</v>
      </c>
      <c r="D162" s="8" t="s">
        <v>1668</v>
      </c>
      <c r="E162" s="25" t="s">
        <v>1669</v>
      </c>
      <c r="F162" s="34" t="str">
        <f t="shared" si="3"/>
        <v>B11L</v>
      </c>
      <c r="G162" s="35" t="s">
        <v>1098</v>
      </c>
      <c r="H162" s="35" t="s">
        <v>1127</v>
      </c>
      <c r="I162" s="35" t="s">
        <v>618</v>
      </c>
      <c r="J162" s="35" t="s">
        <v>619</v>
      </c>
      <c r="K162" s="35" t="s">
        <v>300</v>
      </c>
      <c r="L162" s="35" t="s">
        <v>620</v>
      </c>
      <c r="M162" s="35" t="s">
        <v>298</v>
      </c>
      <c r="N162" s="35" t="s">
        <v>621</v>
      </c>
      <c r="O162" s="35" t="s">
        <v>302</v>
      </c>
      <c r="P162" s="35" t="s">
        <v>622</v>
      </c>
      <c r="Q162" s="35" t="s">
        <v>355</v>
      </c>
      <c r="R162" s="35" t="s">
        <v>623</v>
      </c>
      <c r="S162" s="35" t="s">
        <v>1067</v>
      </c>
      <c r="T162" s="35" t="s">
        <v>1054</v>
      </c>
      <c r="U162" s="35" t="s">
        <v>624</v>
      </c>
      <c r="V162" s="35" t="s">
        <v>961</v>
      </c>
      <c r="W162" s="35" t="s">
        <v>624</v>
      </c>
      <c r="X162" s="35" t="s">
        <v>1098</v>
      </c>
      <c r="Y162" s="35" t="s">
        <v>1127</v>
      </c>
      <c r="Z162" s="35" t="s">
        <v>826</v>
      </c>
      <c r="AA162" s="35"/>
      <c r="AB162" s="35"/>
      <c r="AC162" s="35"/>
      <c r="AD162" s="35"/>
      <c r="AE162" s="35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</row>
    <row r="163" spans="1:66" s="8" customFormat="1" ht="30" thickTop="1" thickBot="1" x14ac:dyDescent="0.35">
      <c r="A163" s="7">
        <v>163</v>
      </c>
      <c r="B163" s="8" t="s">
        <v>190</v>
      </c>
      <c r="C163" s="7" t="s">
        <v>1670</v>
      </c>
      <c r="D163" s="8" t="s">
        <v>1671</v>
      </c>
      <c r="E163" s="25" t="s">
        <v>1672</v>
      </c>
      <c r="F163" s="34" t="str">
        <f t="shared" si="3"/>
        <v>B11R</v>
      </c>
      <c r="G163" s="35" t="s">
        <v>190</v>
      </c>
      <c r="H163" s="35" t="s">
        <v>625</v>
      </c>
      <c r="I163" s="35" t="s">
        <v>626</v>
      </c>
      <c r="J163" s="35" t="s">
        <v>300</v>
      </c>
      <c r="K163" s="35" t="s">
        <v>627</v>
      </c>
      <c r="L163" s="35" t="s">
        <v>298</v>
      </c>
      <c r="M163" s="35" t="s">
        <v>628</v>
      </c>
      <c r="N163" s="35" t="s">
        <v>302</v>
      </c>
      <c r="O163" s="35" t="s">
        <v>629</v>
      </c>
      <c r="P163" s="35" t="s">
        <v>1069</v>
      </c>
      <c r="Q163" s="35" t="s">
        <v>1054</v>
      </c>
      <c r="R163" s="35" t="s">
        <v>630</v>
      </c>
      <c r="S163" s="35" t="s">
        <v>961</v>
      </c>
      <c r="T163" s="35" t="s">
        <v>630</v>
      </c>
      <c r="U163" s="35" t="s">
        <v>190</v>
      </c>
      <c r="V163" s="35" t="s">
        <v>990</v>
      </c>
      <c r="W163" s="35" t="s">
        <v>2021</v>
      </c>
      <c r="X163" s="35" t="s">
        <v>355</v>
      </c>
      <c r="Y163" s="35" t="s">
        <v>636</v>
      </c>
      <c r="Z163" s="35" t="s">
        <v>990</v>
      </c>
      <c r="AA163" s="35"/>
      <c r="AB163" s="35"/>
      <c r="AC163" s="35"/>
      <c r="AD163" s="35"/>
      <c r="AE163" s="35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</row>
    <row r="164" spans="1:66" s="8" customFormat="1" thickTop="1" thickBot="1" x14ac:dyDescent="0.35">
      <c r="A164" s="7">
        <v>164</v>
      </c>
      <c r="B164" s="8" t="s">
        <v>966</v>
      </c>
      <c r="C164" s="7" t="s">
        <v>1673</v>
      </c>
      <c r="D164" s="8" t="s">
        <v>1674</v>
      </c>
      <c r="E164" s="25" t="s">
        <v>1675</v>
      </c>
      <c r="F164" s="34" t="str">
        <f t="shared" si="3"/>
        <v>I40</v>
      </c>
      <c r="G164" s="35" t="s">
        <v>966</v>
      </c>
      <c r="H164" s="35" t="s">
        <v>1092</v>
      </c>
      <c r="I164" s="35" t="s">
        <v>1094</v>
      </c>
      <c r="J164" s="35" t="s">
        <v>1096</v>
      </c>
      <c r="K164" s="35" t="s">
        <v>1098</v>
      </c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</row>
    <row r="165" spans="1:66" s="8" customFormat="1" thickTop="1" thickBot="1" x14ac:dyDescent="0.35">
      <c r="A165" s="7">
        <v>165</v>
      </c>
      <c r="B165" s="8" t="s">
        <v>193</v>
      </c>
      <c r="C165" s="7" t="s">
        <v>1676</v>
      </c>
      <c r="D165" s="8" t="s">
        <v>1677</v>
      </c>
      <c r="E165" s="25" t="s">
        <v>1678</v>
      </c>
      <c r="F165" s="34" t="str">
        <f t="shared" si="3"/>
        <v>I41</v>
      </c>
      <c r="G165" s="35" t="s">
        <v>193</v>
      </c>
      <c r="H165" s="35" t="s">
        <v>966</v>
      </c>
      <c r="I165" s="35" t="s">
        <v>671</v>
      </c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</row>
    <row r="166" spans="1:66" s="8" customFormat="1" thickTop="1" thickBot="1" x14ac:dyDescent="0.35">
      <c r="A166" s="7">
        <v>166</v>
      </c>
      <c r="B166" s="8" t="s">
        <v>322</v>
      </c>
      <c r="C166" s="7" t="s">
        <v>1679</v>
      </c>
      <c r="D166" s="8" t="s">
        <v>1680</v>
      </c>
      <c r="E166" s="25" t="s">
        <v>1681</v>
      </c>
      <c r="F166" s="34" t="str">
        <f t="shared" si="3"/>
        <v>I42C</v>
      </c>
      <c r="G166" s="35" t="s">
        <v>322</v>
      </c>
      <c r="H166" s="35" t="s">
        <v>463</v>
      </c>
      <c r="I166" s="35" t="s">
        <v>758</v>
      </c>
      <c r="J166" s="35" t="s">
        <v>193</v>
      </c>
      <c r="K166" s="35" t="s">
        <v>377</v>
      </c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</row>
    <row r="167" spans="1:66" s="8" customFormat="1" thickTop="1" thickBot="1" x14ac:dyDescent="0.35">
      <c r="A167" s="7">
        <v>167</v>
      </c>
      <c r="B167" s="8" t="s">
        <v>313</v>
      </c>
      <c r="C167" s="7" t="s">
        <v>1682</v>
      </c>
      <c r="D167" s="8" t="s">
        <v>1683</v>
      </c>
      <c r="E167" s="25" t="s">
        <v>1684</v>
      </c>
      <c r="F167" s="34" t="str">
        <f t="shared" si="3"/>
        <v>I42E</v>
      </c>
      <c r="G167" s="35" t="s">
        <v>313</v>
      </c>
      <c r="H167" s="35" t="s">
        <v>758</v>
      </c>
      <c r="I167" s="35" t="s">
        <v>193</v>
      </c>
      <c r="J167" s="35" t="s">
        <v>241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</row>
    <row r="168" spans="1:66" s="8" customFormat="1" thickTop="1" thickBot="1" x14ac:dyDescent="0.35">
      <c r="A168" s="7">
        <v>168</v>
      </c>
      <c r="B168" s="8" t="s">
        <v>324</v>
      </c>
      <c r="C168" s="7" t="s">
        <v>1685</v>
      </c>
      <c r="D168" s="8" t="s">
        <v>1686</v>
      </c>
      <c r="E168" s="25" t="s">
        <v>1687</v>
      </c>
      <c r="F168" s="34" t="str">
        <f t="shared" si="3"/>
        <v>I42I</v>
      </c>
      <c r="G168" s="35" t="s">
        <v>324</v>
      </c>
      <c r="H168" s="35" t="s">
        <v>473</v>
      </c>
      <c r="I168" s="35" t="s">
        <v>758</v>
      </c>
      <c r="J168" s="35" t="s">
        <v>193</v>
      </c>
      <c r="K168" s="35" t="s">
        <v>316</v>
      </c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</row>
    <row r="169" spans="1:66" s="8" customFormat="1" thickTop="1" thickBot="1" x14ac:dyDescent="0.35">
      <c r="A169" s="7">
        <v>169</v>
      </c>
      <c r="B169" s="8" t="s">
        <v>326</v>
      </c>
      <c r="C169" s="7" t="s">
        <v>1688</v>
      </c>
      <c r="D169" s="8" t="s">
        <v>1689</v>
      </c>
      <c r="E169" s="25" t="s">
        <v>1690</v>
      </c>
      <c r="F169" s="34" t="str">
        <f t="shared" si="3"/>
        <v>I42L</v>
      </c>
      <c r="G169" s="35" t="s">
        <v>326</v>
      </c>
      <c r="H169" s="35" t="s">
        <v>483</v>
      </c>
      <c r="I169" s="35" t="s">
        <v>758</v>
      </c>
      <c r="J169" s="35" t="s">
        <v>193</v>
      </c>
      <c r="K169" s="35" t="s">
        <v>318</v>
      </c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</row>
    <row r="170" spans="1:66" s="8" customFormat="1" thickTop="1" thickBot="1" x14ac:dyDescent="0.35">
      <c r="A170" s="7">
        <v>170</v>
      </c>
      <c r="B170" s="8" t="s">
        <v>1100</v>
      </c>
      <c r="C170" s="7" t="s">
        <v>1691</v>
      </c>
      <c r="D170" s="8" t="s">
        <v>1692</v>
      </c>
      <c r="E170" s="25" t="s">
        <v>1693</v>
      </c>
      <c r="F170" s="34" t="str">
        <f t="shared" si="3"/>
        <v>I43E</v>
      </c>
      <c r="G170" s="35" t="s">
        <v>1100</v>
      </c>
      <c r="H170" s="35" t="s">
        <v>465</v>
      </c>
      <c r="I170" s="35" t="s">
        <v>190</v>
      </c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</row>
    <row r="171" spans="1:66" s="8" customFormat="1" thickTop="1" thickBot="1" x14ac:dyDescent="0.35">
      <c r="A171" s="7">
        <v>171</v>
      </c>
      <c r="B171" s="8" t="s">
        <v>1102</v>
      </c>
      <c r="C171" s="7" t="s">
        <v>1694</v>
      </c>
      <c r="D171" s="8" t="s">
        <v>1695</v>
      </c>
      <c r="E171" s="25" t="s">
        <v>1696</v>
      </c>
      <c r="F171" s="34" t="str">
        <f t="shared" si="3"/>
        <v>I43I</v>
      </c>
      <c r="G171" s="35" t="s">
        <v>1102</v>
      </c>
      <c r="H171" s="35" t="s">
        <v>474</v>
      </c>
      <c r="I171" s="35" t="s">
        <v>190</v>
      </c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</row>
    <row r="172" spans="1:66" s="8" customFormat="1" thickTop="1" thickBot="1" x14ac:dyDescent="0.35">
      <c r="A172" s="7">
        <v>172</v>
      </c>
      <c r="B172" s="8" t="s">
        <v>1104</v>
      </c>
      <c r="C172" s="7" t="s">
        <v>1697</v>
      </c>
      <c r="D172" s="8" t="s">
        <v>1698</v>
      </c>
      <c r="E172" s="25" t="s">
        <v>1699</v>
      </c>
      <c r="F172" s="34" t="str">
        <f t="shared" si="3"/>
        <v>I43L</v>
      </c>
      <c r="G172" s="35" t="s">
        <v>1104</v>
      </c>
      <c r="H172" s="35" t="s">
        <v>484</v>
      </c>
      <c r="I172" s="35" t="s">
        <v>190</v>
      </c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</row>
    <row r="173" spans="1:66" s="8" customFormat="1" thickTop="1" thickBot="1" x14ac:dyDescent="0.35">
      <c r="A173" s="7">
        <v>173</v>
      </c>
      <c r="B173" s="8" t="s">
        <v>1121</v>
      </c>
      <c r="C173" s="7" t="s">
        <v>1700</v>
      </c>
      <c r="D173" s="8" t="s">
        <v>1701</v>
      </c>
      <c r="E173" s="25" t="s">
        <v>1702</v>
      </c>
      <c r="F173" s="34" t="str">
        <f t="shared" si="3"/>
        <v>I39C</v>
      </c>
      <c r="G173" s="35" t="s">
        <v>1121</v>
      </c>
      <c r="H173" s="35" t="s">
        <v>1121</v>
      </c>
      <c r="I173" s="35" t="s">
        <v>1092</v>
      </c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</row>
    <row r="174" spans="1:66" s="8" customFormat="1" thickTop="1" thickBot="1" x14ac:dyDescent="0.35">
      <c r="A174" s="7">
        <v>174</v>
      </c>
      <c r="B174" s="8" t="s">
        <v>1123</v>
      </c>
      <c r="C174" s="7" t="s">
        <v>1703</v>
      </c>
      <c r="D174" s="8" t="s">
        <v>1704</v>
      </c>
      <c r="E174" s="25" t="s">
        <v>1705</v>
      </c>
      <c r="F174" s="34" t="str">
        <f t="shared" si="3"/>
        <v>I39E</v>
      </c>
      <c r="G174" s="35" t="s">
        <v>1123</v>
      </c>
      <c r="H174" s="35" t="s">
        <v>1123</v>
      </c>
      <c r="I174" s="35" t="s">
        <v>1094</v>
      </c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</row>
    <row r="175" spans="1:66" s="8" customFormat="1" thickTop="1" thickBot="1" x14ac:dyDescent="0.35">
      <c r="A175" s="7">
        <v>175</v>
      </c>
      <c r="B175" s="8" t="s">
        <v>1125</v>
      </c>
      <c r="C175" s="7" t="s">
        <v>1706</v>
      </c>
      <c r="D175" s="8" t="s">
        <v>1707</v>
      </c>
      <c r="E175" s="25" t="s">
        <v>1708</v>
      </c>
      <c r="F175" s="34" t="str">
        <f t="shared" si="3"/>
        <v>I39I</v>
      </c>
      <c r="G175" s="35" t="s">
        <v>1125</v>
      </c>
      <c r="H175" s="35" t="s">
        <v>1125</v>
      </c>
      <c r="I175" s="35" t="s">
        <v>1096</v>
      </c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</row>
    <row r="176" spans="1:66" s="8" customFormat="1" thickTop="1" thickBot="1" x14ac:dyDescent="0.35">
      <c r="A176" s="7">
        <v>176</v>
      </c>
      <c r="B176" s="8" t="s">
        <v>1127</v>
      </c>
      <c r="C176" s="7" t="s">
        <v>1709</v>
      </c>
      <c r="D176" s="8" t="s">
        <v>1710</v>
      </c>
      <c r="E176" s="25" t="s">
        <v>1711</v>
      </c>
      <c r="F176" s="34" t="str">
        <f t="shared" si="3"/>
        <v>I39L</v>
      </c>
      <c r="G176" s="35" t="s">
        <v>1127</v>
      </c>
      <c r="H176" s="35" t="s">
        <v>1127</v>
      </c>
      <c r="I176" s="35" t="s">
        <v>1098</v>
      </c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</row>
    <row r="177" spans="1:66" s="8" customFormat="1" thickTop="1" thickBot="1" x14ac:dyDescent="0.35">
      <c r="A177" s="7">
        <v>177</v>
      </c>
      <c r="B177" s="8" t="s">
        <v>990</v>
      </c>
      <c r="C177" s="7" t="s">
        <v>1712</v>
      </c>
      <c r="D177" s="8" t="s">
        <v>1713</v>
      </c>
      <c r="E177" s="25" t="s">
        <v>1714</v>
      </c>
      <c r="F177" s="34" t="str">
        <f t="shared" si="3"/>
        <v>I39R</v>
      </c>
      <c r="G177" s="35" t="s">
        <v>990</v>
      </c>
      <c r="H177" s="35" t="s">
        <v>990</v>
      </c>
      <c r="I177" s="35" t="s">
        <v>190</v>
      </c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</row>
    <row r="178" spans="1:66" s="8" customFormat="1" thickTop="1" thickBot="1" x14ac:dyDescent="0.35">
      <c r="A178" s="7">
        <v>178</v>
      </c>
      <c r="B178" s="8" t="s">
        <v>297</v>
      </c>
      <c r="C178" s="7" t="s">
        <v>1715</v>
      </c>
      <c r="D178" s="8" t="s">
        <v>1716</v>
      </c>
      <c r="E178" s="25" t="s">
        <v>1717</v>
      </c>
      <c r="F178" s="34" t="str">
        <f t="shared" si="3"/>
        <v>I88</v>
      </c>
      <c r="G178" s="35" t="s">
        <v>297</v>
      </c>
      <c r="H178" s="35" t="s">
        <v>1121</v>
      </c>
      <c r="I178" s="35" t="s">
        <v>1123</v>
      </c>
      <c r="J178" s="35" t="s">
        <v>1125</v>
      </c>
      <c r="K178" s="35" t="s">
        <v>1127</v>
      </c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</row>
    <row r="179" spans="1:66" s="8" customFormat="1" thickTop="1" thickBot="1" x14ac:dyDescent="0.35">
      <c r="A179" s="7">
        <v>179</v>
      </c>
      <c r="B179" s="8" t="s">
        <v>1186</v>
      </c>
      <c r="C179" s="7" t="s">
        <v>1718</v>
      </c>
      <c r="D179" s="8" t="s">
        <v>1719</v>
      </c>
      <c r="E179" s="25" t="s">
        <v>1720</v>
      </c>
      <c r="F179" s="34" t="str">
        <f t="shared" si="3"/>
        <v>I35C</v>
      </c>
      <c r="G179" s="35" t="s">
        <v>1186</v>
      </c>
      <c r="H179" s="35" t="s">
        <v>1204</v>
      </c>
      <c r="I179" s="35" t="s">
        <v>377</v>
      </c>
      <c r="J179" s="35" t="s">
        <v>699</v>
      </c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</row>
    <row r="180" spans="1:66" s="8" customFormat="1" thickTop="1" thickBot="1" x14ac:dyDescent="0.35">
      <c r="A180" s="7">
        <v>180</v>
      </c>
      <c r="B180" s="8" t="s">
        <v>1188</v>
      </c>
      <c r="C180" s="7" t="s">
        <v>1721</v>
      </c>
      <c r="D180" s="8" t="s">
        <v>1722</v>
      </c>
      <c r="E180" s="25" t="s">
        <v>1723</v>
      </c>
      <c r="F180" s="34" t="str">
        <f t="shared" si="3"/>
        <v>I35E</v>
      </c>
      <c r="G180" s="35" t="s">
        <v>1188</v>
      </c>
      <c r="H180" s="35" t="s">
        <v>1206</v>
      </c>
      <c r="I180" s="35" t="s">
        <v>241</v>
      </c>
      <c r="J180" s="35" t="s">
        <v>699</v>
      </c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</row>
    <row r="181" spans="1:66" s="8" customFormat="1" thickTop="1" thickBot="1" x14ac:dyDescent="0.35">
      <c r="A181" s="7">
        <v>181</v>
      </c>
      <c r="B181" s="8" t="s">
        <v>1190</v>
      </c>
      <c r="C181" s="7" t="s">
        <v>1724</v>
      </c>
      <c r="D181" s="8" t="s">
        <v>1725</v>
      </c>
      <c r="E181" s="25" t="s">
        <v>1726</v>
      </c>
      <c r="F181" s="34" t="str">
        <f t="shared" si="3"/>
        <v>I35I</v>
      </c>
      <c r="G181" s="35" t="s">
        <v>1190</v>
      </c>
      <c r="H181" s="35" t="s">
        <v>233</v>
      </c>
      <c r="I181" s="35" t="s">
        <v>316</v>
      </c>
      <c r="J181" s="35" t="s">
        <v>699</v>
      </c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</row>
    <row r="182" spans="1:66" s="8" customFormat="1" thickTop="1" thickBot="1" x14ac:dyDescent="0.35">
      <c r="A182" s="7">
        <v>182</v>
      </c>
      <c r="B182" s="8" t="s">
        <v>1192</v>
      </c>
      <c r="C182" s="7" t="s">
        <v>1727</v>
      </c>
      <c r="D182" s="8" t="s">
        <v>1728</v>
      </c>
      <c r="E182" s="25" t="s">
        <v>1729</v>
      </c>
      <c r="F182" s="34" t="str">
        <f t="shared" si="3"/>
        <v>I35L</v>
      </c>
      <c r="G182" s="35" t="s">
        <v>1192</v>
      </c>
      <c r="H182" s="35" t="s">
        <v>1209</v>
      </c>
      <c r="I182" s="35" t="s">
        <v>318</v>
      </c>
      <c r="J182" s="35" t="s">
        <v>699</v>
      </c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</row>
    <row r="183" spans="1:66" s="8" customFormat="1" thickTop="1" thickBot="1" x14ac:dyDescent="0.35">
      <c r="A183" s="7">
        <v>183</v>
      </c>
      <c r="B183" s="8" t="s">
        <v>235</v>
      </c>
      <c r="C183" s="7" t="s">
        <v>1730</v>
      </c>
      <c r="D183" s="8" t="s">
        <v>1731</v>
      </c>
      <c r="E183" s="25" t="s">
        <v>1732</v>
      </c>
      <c r="F183" s="34" t="str">
        <f t="shared" si="3"/>
        <v>I92</v>
      </c>
      <c r="G183" s="35" t="s">
        <v>235</v>
      </c>
      <c r="H183" s="35" t="s">
        <v>758</v>
      </c>
      <c r="I183" s="35" t="s">
        <v>1188</v>
      </c>
      <c r="J183" s="35" t="s">
        <v>241</v>
      </c>
      <c r="K183" s="35" t="s">
        <v>758</v>
      </c>
      <c r="L183" s="35" t="s">
        <v>463</v>
      </c>
      <c r="M183" s="35" t="s">
        <v>377</v>
      </c>
      <c r="N183" s="35" t="s">
        <v>1186</v>
      </c>
      <c r="O183" s="35" t="s">
        <v>473</v>
      </c>
      <c r="P183" s="35" t="s">
        <v>316</v>
      </c>
      <c r="Q183" s="35" t="s">
        <v>1190</v>
      </c>
      <c r="R183" s="35" t="s">
        <v>483</v>
      </c>
      <c r="S183" s="35" t="s">
        <v>318</v>
      </c>
      <c r="T183" s="35" t="s">
        <v>1192</v>
      </c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</row>
    <row r="184" spans="1:66" s="8" customFormat="1" thickTop="1" thickBot="1" x14ac:dyDescent="0.35">
      <c r="A184" s="7">
        <v>184</v>
      </c>
      <c r="B184" s="8" t="s">
        <v>234</v>
      </c>
      <c r="C184" s="7" t="s">
        <v>1733</v>
      </c>
      <c r="D184" s="8" t="s">
        <v>1734</v>
      </c>
      <c r="E184" s="25" t="s">
        <v>1735</v>
      </c>
      <c r="F184" s="34" t="str">
        <f t="shared" si="3"/>
        <v>I93</v>
      </c>
      <c r="G184" s="35" t="s">
        <v>234</v>
      </c>
      <c r="H184" s="35" t="s">
        <v>465</v>
      </c>
      <c r="I184" s="35" t="s">
        <v>1206</v>
      </c>
      <c r="J184" s="35" t="s">
        <v>474</v>
      </c>
      <c r="K184" s="35" t="s">
        <v>233</v>
      </c>
      <c r="L184" s="35" t="s">
        <v>484</v>
      </c>
      <c r="M184" s="35" t="s">
        <v>1209</v>
      </c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</row>
    <row r="185" spans="1:66" s="8" customFormat="1" thickTop="1" thickBot="1" x14ac:dyDescent="0.35">
      <c r="A185" s="7">
        <v>185</v>
      </c>
      <c r="B185" s="8" t="s">
        <v>970</v>
      </c>
      <c r="C185" s="7" t="s">
        <v>1736</v>
      </c>
      <c r="D185" s="8" t="s">
        <v>1737</v>
      </c>
      <c r="E185" s="25" t="s">
        <v>1738</v>
      </c>
      <c r="F185" s="34" t="str">
        <f t="shared" si="3"/>
        <v>I77</v>
      </c>
      <c r="G185" s="35" t="s">
        <v>970</v>
      </c>
      <c r="H185" s="35" t="s">
        <v>106</v>
      </c>
      <c r="I185" s="35" t="s">
        <v>966</v>
      </c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</row>
    <row r="186" spans="1:66" s="8" customFormat="1" thickTop="1" thickBot="1" x14ac:dyDescent="0.35">
      <c r="A186" s="7">
        <v>186</v>
      </c>
      <c r="B186" s="8" t="s">
        <v>957</v>
      </c>
      <c r="C186" s="7" t="s">
        <v>1739</v>
      </c>
      <c r="D186" s="8" t="s">
        <v>1740</v>
      </c>
      <c r="E186" s="25" t="s">
        <v>1741</v>
      </c>
      <c r="F186" s="34" t="str">
        <f t="shared" si="3"/>
        <v>I78</v>
      </c>
      <c r="G186" s="35" t="s">
        <v>957</v>
      </c>
      <c r="H186" s="35" t="s">
        <v>106</v>
      </c>
      <c r="I186" s="35" t="s">
        <v>671</v>
      </c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</row>
    <row r="187" spans="1:66" s="8" customFormat="1" ht="30" thickTop="1" thickBot="1" x14ac:dyDescent="0.35">
      <c r="A187" s="7">
        <v>187</v>
      </c>
      <c r="B187" s="8" t="s">
        <v>1204</v>
      </c>
      <c r="C187" s="7" t="s">
        <v>1742</v>
      </c>
      <c r="D187" s="8" t="s">
        <v>1743</v>
      </c>
      <c r="E187" s="25" t="s">
        <v>1744</v>
      </c>
      <c r="F187" s="34" t="str">
        <f t="shared" si="3"/>
        <v>B10C</v>
      </c>
      <c r="G187" s="35"/>
      <c r="H187" s="35" t="s">
        <v>1204</v>
      </c>
      <c r="I187" s="35" t="s">
        <v>1204</v>
      </c>
      <c r="J187" s="35" t="s">
        <v>521</v>
      </c>
      <c r="K187" s="35" t="s">
        <v>522</v>
      </c>
      <c r="L187" s="35" t="s">
        <v>300</v>
      </c>
      <c r="M187" s="35" t="s">
        <v>523</v>
      </c>
      <c r="N187" s="35" t="s">
        <v>298</v>
      </c>
      <c r="O187" s="35" t="s">
        <v>524</v>
      </c>
      <c r="P187" s="35" t="s">
        <v>302</v>
      </c>
      <c r="Q187" s="35" t="s">
        <v>525</v>
      </c>
      <c r="R187" s="35" t="s">
        <v>1213</v>
      </c>
      <c r="S187" s="35" t="s">
        <v>1213</v>
      </c>
      <c r="T187" s="35" t="s">
        <v>526</v>
      </c>
      <c r="U187" s="35" t="s">
        <v>1213</v>
      </c>
      <c r="V187" s="35" t="s">
        <v>1213</v>
      </c>
      <c r="W187" s="35" t="s">
        <v>525</v>
      </c>
      <c r="X187" s="35" t="s">
        <v>526</v>
      </c>
      <c r="Y187" s="35" t="s">
        <v>1213</v>
      </c>
      <c r="Z187" s="35" t="s">
        <v>1213</v>
      </c>
      <c r="AA187" s="35" t="s">
        <v>527</v>
      </c>
      <c r="AB187" s="35" t="s">
        <v>1213</v>
      </c>
      <c r="AC187" s="35" t="s">
        <v>1204</v>
      </c>
      <c r="AD187" s="35" t="s">
        <v>837</v>
      </c>
      <c r="AE187" s="35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</row>
    <row r="188" spans="1:66" s="8" customFormat="1" ht="30" thickTop="1" thickBot="1" x14ac:dyDescent="0.35">
      <c r="A188" s="7">
        <v>188</v>
      </c>
      <c r="B188" s="8" t="s">
        <v>1206</v>
      </c>
      <c r="C188" s="7" t="s">
        <v>1745</v>
      </c>
      <c r="D188" s="8" t="s">
        <v>1746</v>
      </c>
      <c r="E188" s="25" t="s">
        <v>1747</v>
      </c>
      <c r="F188" s="34" t="str">
        <f t="shared" si="3"/>
        <v>B10E</v>
      </c>
      <c r="G188" s="35"/>
      <c r="H188" s="35" t="s">
        <v>1206</v>
      </c>
      <c r="I188" s="35" t="s">
        <v>1206</v>
      </c>
      <c r="J188" s="35" t="s">
        <v>543</v>
      </c>
      <c r="K188" s="35" t="s">
        <v>544</v>
      </c>
      <c r="L188" s="35" t="s">
        <v>300</v>
      </c>
      <c r="M188" s="35" t="s">
        <v>545</v>
      </c>
      <c r="N188" s="35" t="s">
        <v>298</v>
      </c>
      <c r="O188" s="35" t="s">
        <v>546</v>
      </c>
      <c r="P188" s="35" t="s">
        <v>302</v>
      </c>
      <c r="Q188" s="35" t="s">
        <v>547</v>
      </c>
      <c r="R188" s="35" t="s">
        <v>1215</v>
      </c>
      <c r="S188" s="35" t="s">
        <v>1215</v>
      </c>
      <c r="T188" s="35" t="s">
        <v>548</v>
      </c>
      <c r="U188" s="35" t="s">
        <v>1215</v>
      </c>
      <c r="V188" s="35" t="s">
        <v>1215</v>
      </c>
      <c r="W188" s="35" t="s">
        <v>547</v>
      </c>
      <c r="X188" s="35" t="s">
        <v>548</v>
      </c>
      <c r="Y188" s="35" t="s">
        <v>1215</v>
      </c>
      <c r="Z188" s="35" t="s">
        <v>1215</v>
      </c>
      <c r="AA188" s="35" t="s">
        <v>549</v>
      </c>
      <c r="AB188" s="35" t="s">
        <v>1215</v>
      </c>
      <c r="AC188" s="35" t="s">
        <v>1206</v>
      </c>
      <c r="AD188" s="35" t="s">
        <v>839</v>
      </c>
      <c r="AE188" s="35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</row>
    <row r="189" spans="1:66" s="8" customFormat="1" ht="30" thickTop="1" thickBot="1" x14ac:dyDescent="0.35">
      <c r="A189" s="7">
        <v>189</v>
      </c>
      <c r="B189" s="8" t="s">
        <v>233</v>
      </c>
      <c r="C189" s="7" t="s">
        <v>1748</v>
      </c>
      <c r="D189" s="8" t="s">
        <v>1749</v>
      </c>
      <c r="E189" s="25" t="s">
        <v>1750</v>
      </c>
      <c r="F189" s="34" t="str">
        <f t="shared" si="3"/>
        <v>B10I</v>
      </c>
      <c r="G189" s="35"/>
      <c r="H189" s="35" t="s">
        <v>233</v>
      </c>
      <c r="I189" s="35" t="s">
        <v>233</v>
      </c>
      <c r="J189" s="35" t="s">
        <v>577</v>
      </c>
      <c r="K189" s="35" t="s">
        <v>578</v>
      </c>
      <c r="L189" s="35" t="s">
        <v>300</v>
      </c>
      <c r="M189" s="35" t="s">
        <v>579</v>
      </c>
      <c r="N189" s="35" t="s">
        <v>298</v>
      </c>
      <c r="O189" s="35" t="s">
        <v>580</v>
      </c>
      <c r="P189" s="35" t="s">
        <v>302</v>
      </c>
      <c r="Q189" s="35" t="s">
        <v>581</v>
      </c>
      <c r="R189" s="35" t="s">
        <v>1217</v>
      </c>
      <c r="S189" s="35" t="s">
        <v>1217</v>
      </c>
      <c r="T189" s="35" t="s">
        <v>582</v>
      </c>
      <c r="U189" s="35" t="s">
        <v>1217</v>
      </c>
      <c r="V189" s="35" t="s">
        <v>1217</v>
      </c>
      <c r="W189" s="35" t="s">
        <v>581</v>
      </c>
      <c r="X189" s="35" t="s">
        <v>582</v>
      </c>
      <c r="Y189" s="35" t="s">
        <v>1217</v>
      </c>
      <c r="Z189" s="35" t="s">
        <v>1217</v>
      </c>
      <c r="AA189" s="35" t="s">
        <v>583</v>
      </c>
      <c r="AB189" s="35" t="s">
        <v>1217</v>
      </c>
      <c r="AC189" s="35" t="s">
        <v>233</v>
      </c>
      <c r="AD189" s="35" t="s">
        <v>841</v>
      </c>
      <c r="AE189" s="35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</row>
    <row r="190" spans="1:66" s="8" customFormat="1" ht="30" thickTop="1" thickBot="1" x14ac:dyDescent="0.35">
      <c r="A190" s="7">
        <v>190</v>
      </c>
      <c r="B190" s="8" t="s">
        <v>1209</v>
      </c>
      <c r="C190" s="7" t="s">
        <v>1751</v>
      </c>
      <c r="D190" s="8" t="s">
        <v>1752</v>
      </c>
      <c r="E190" s="25" t="s">
        <v>1753</v>
      </c>
      <c r="F190" s="34" t="str">
        <f t="shared" si="3"/>
        <v>B10L</v>
      </c>
      <c r="G190" s="35"/>
      <c r="H190" s="35" t="s">
        <v>1209</v>
      </c>
      <c r="I190" s="35" t="s">
        <v>1209</v>
      </c>
      <c r="J190" s="35" t="s">
        <v>611</v>
      </c>
      <c r="K190" s="35" t="s">
        <v>612</v>
      </c>
      <c r="L190" s="35" t="s">
        <v>300</v>
      </c>
      <c r="M190" s="35" t="s">
        <v>613</v>
      </c>
      <c r="N190" s="35" t="s">
        <v>298</v>
      </c>
      <c r="O190" s="35" t="s">
        <v>614</v>
      </c>
      <c r="P190" s="35" t="s">
        <v>302</v>
      </c>
      <c r="Q190" s="35" t="s">
        <v>615</v>
      </c>
      <c r="R190" s="35" t="s">
        <v>1219</v>
      </c>
      <c r="S190" s="35" t="s">
        <v>1219</v>
      </c>
      <c r="T190" s="35" t="s">
        <v>616</v>
      </c>
      <c r="U190" s="35" t="s">
        <v>1219</v>
      </c>
      <c r="V190" s="35" t="s">
        <v>1219</v>
      </c>
      <c r="W190" s="35" t="s">
        <v>615</v>
      </c>
      <c r="X190" s="35" t="s">
        <v>616</v>
      </c>
      <c r="Y190" s="35" t="s">
        <v>1219</v>
      </c>
      <c r="Z190" s="35" t="s">
        <v>1219</v>
      </c>
      <c r="AA190" s="35" t="s">
        <v>617</v>
      </c>
      <c r="AB190" s="35" t="s">
        <v>1219</v>
      </c>
      <c r="AC190" s="35" t="s">
        <v>1209</v>
      </c>
      <c r="AD190" s="35" t="s">
        <v>843</v>
      </c>
      <c r="AE190" s="35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</row>
    <row r="191" spans="1:66" s="8" customFormat="1" ht="30" thickTop="1" thickBot="1" x14ac:dyDescent="0.35">
      <c r="A191" s="7">
        <v>191</v>
      </c>
      <c r="B191" s="8" t="s">
        <v>194</v>
      </c>
      <c r="C191" s="7" t="s">
        <v>1754</v>
      </c>
      <c r="D191" s="8" t="s">
        <v>1755</v>
      </c>
      <c r="E191" s="25" t="s">
        <v>1756</v>
      </c>
      <c r="F191" s="34" t="str">
        <f t="shared" si="3"/>
        <v>B07C</v>
      </c>
      <c r="G191" s="35"/>
      <c r="H191" s="35" t="s">
        <v>194</v>
      </c>
      <c r="I191" s="35" t="s">
        <v>514</v>
      </c>
      <c r="J191" s="35" t="s">
        <v>515</v>
      </c>
      <c r="K191" s="35" t="s">
        <v>300</v>
      </c>
      <c r="L191" s="35" t="s">
        <v>516</v>
      </c>
      <c r="M191" s="35" t="s">
        <v>298</v>
      </c>
      <c r="N191" s="35" t="s">
        <v>517</v>
      </c>
      <c r="O191" s="35" t="s">
        <v>302</v>
      </c>
      <c r="P191" s="35" t="s">
        <v>518</v>
      </c>
      <c r="Q191" s="35" t="s">
        <v>355</v>
      </c>
      <c r="R191" s="35" t="s">
        <v>519</v>
      </c>
      <c r="S191" s="35" t="s">
        <v>961</v>
      </c>
      <c r="T191" s="35" t="s">
        <v>1111</v>
      </c>
      <c r="U191" s="35" t="s">
        <v>519</v>
      </c>
      <c r="V191" s="35" t="s">
        <v>961</v>
      </c>
      <c r="W191" s="35" t="s">
        <v>194</v>
      </c>
      <c r="X191" s="35" t="s">
        <v>520</v>
      </c>
      <c r="Y191" s="35" t="s">
        <v>1080</v>
      </c>
      <c r="Z191" s="35" t="s">
        <v>961</v>
      </c>
      <c r="AA191" s="35" t="s">
        <v>1086</v>
      </c>
      <c r="AB191" s="35" t="s">
        <v>519</v>
      </c>
      <c r="AC191" s="35" t="s">
        <v>1080</v>
      </c>
      <c r="AD191" s="35" t="s">
        <v>961</v>
      </c>
      <c r="AE191" s="35" t="s">
        <v>1086</v>
      </c>
      <c r="AF191" s="36" t="s">
        <v>831</v>
      </c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</row>
    <row r="192" spans="1:66" s="8" customFormat="1" thickTop="1" thickBot="1" x14ac:dyDescent="0.35">
      <c r="A192" s="7">
        <v>192</v>
      </c>
      <c r="B192" s="8" t="s">
        <v>1107</v>
      </c>
      <c r="C192" s="7" t="s">
        <v>1757</v>
      </c>
      <c r="D192" s="8" t="s">
        <v>1758</v>
      </c>
      <c r="E192" s="25" t="s">
        <v>1759</v>
      </c>
      <c r="F192" s="34" t="str">
        <f t="shared" si="3"/>
        <v>B07I</v>
      </c>
      <c r="G192" s="35"/>
      <c r="H192" s="35" t="s">
        <v>1107</v>
      </c>
      <c r="I192" s="35" t="s">
        <v>571</v>
      </c>
      <c r="J192" s="35" t="s">
        <v>572</v>
      </c>
      <c r="K192" s="35" t="s">
        <v>300</v>
      </c>
      <c r="L192" s="35" t="s">
        <v>573</v>
      </c>
      <c r="M192" s="35" t="s">
        <v>298</v>
      </c>
      <c r="N192" s="35" t="s">
        <v>574</v>
      </c>
      <c r="O192" s="35" t="s">
        <v>302</v>
      </c>
      <c r="P192" s="35" t="s">
        <v>575</v>
      </c>
      <c r="Q192" s="35" t="s">
        <v>355</v>
      </c>
      <c r="R192" s="35" t="s">
        <v>576</v>
      </c>
      <c r="S192" s="35" t="s">
        <v>961</v>
      </c>
      <c r="T192" s="35" t="s">
        <v>1113</v>
      </c>
      <c r="U192" s="35" t="s">
        <v>576</v>
      </c>
      <c r="V192" s="35" t="s">
        <v>961</v>
      </c>
      <c r="W192" s="35" t="s">
        <v>1107</v>
      </c>
      <c r="X192" s="35" t="s">
        <v>833</v>
      </c>
      <c r="Y192" s="35"/>
      <c r="Z192" s="35"/>
      <c r="AA192" s="35"/>
      <c r="AB192" s="35"/>
      <c r="AC192" s="35"/>
      <c r="AD192" s="35"/>
      <c r="AE192" s="35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</row>
    <row r="193" spans="1:66" s="8" customFormat="1" ht="30" thickTop="1" thickBot="1" x14ac:dyDescent="0.35">
      <c r="A193" s="7">
        <v>193</v>
      </c>
      <c r="B193" s="8" t="s">
        <v>1109</v>
      </c>
      <c r="C193" s="7" t="s">
        <v>1760</v>
      </c>
      <c r="D193" s="8" t="s">
        <v>1761</v>
      </c>
      <c r="E193" s="25" t="s">
        <v>1762</v>
      </c>
      <c r="F193" s="34" t="str">
        <f t="shared" si="3"/>
        <v>B07L</v>
      </c>
      <c r="G193" s="35"/>
      <c r="H193" s="35" t="s">
        <v>1109</v>
      </c>
      <c r="I193" s="35" t="s">
        <v>605</v>
      </c>
      <c r="J193" s="35" t="s">
        <v>606</v>
      </c>
      <c r="K193" s="35" t="s">
        <v>300</v>
      </c>
      <c r="L193" s="35" t="s">
        <v>607</v>
      </c>
      <c r="M193" s="35" t="s">
        <v>298</v>
      </c>
      <c r="N193" s="35" t="s">
        <v>608</v>
      </c>
      <c r="O193" s="35" t="s">
        <v>302</v>
      </c>
      <c r="P193" s="35" t="s">
        <v>609</v>
      </c>
      <c r="Q193" s="35" t="s">
        <v>355</v>
      </c>
      <c r="R193" s="35" t="s">
        <v>610</v>
      </c>
      <c r="S193" s="35" t="s">
        <v>961</v>
      </c>
      <c r="T193" s="35" t="s">
        <v>1115</v>
      </c>
      <c r="U193" s="35" t="s">
        <v>610</v>
      </c>
      <c r="V193" s="35" t="s">
        <v>961</v>
      </c>
      <c r="W193" s="35" t="s">
        <v>1109</v>
      </c>
      <c r="X193" s="35" t="s">
        <v>835</v>
      </c>
      <c r="Y193" s="35"/>
      <c r="Z193" s="35"/>
      <c r="AA193" s="35"/>
      <c r="AB193" s="35"/>
      <c r="AC193" s="35"/>
      <c r="AD193" s="35"/>
      <c r="AE193" s="35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</row>
    <row r="194" spans="1:66" s="8" customFormat="1" thickTop="1" thickBot="1" x14ac:dyDescent="0.35">
      <c r="A194" s="7">
        <v>194</v>
      </c>
      <c r="B194" s="8" t="s">
        <v>239</v>
      </c>
      <c r="C194" s="7" t="s">
        <v>1763</v>
      </c>
      <c r="D194" s="8" t="s">
        <v>1764</v>
      </c>
      <c r="E194" s="25" t="s">
        <v>1765</v>
      </c>
      <c r="F194" s="34" t="str">
        <f t="shared" ref="F194:F257" si="4">IF(ISBLANK(C194),"",C194)</f>
        <v>S04</v>
      </c>
      <c r="G194" s="35" t="s">
        <v>239</v>
      </c>
      <c r="H194" s="35" t="s">
        <v>194</v>
      </c>
      <c r="I194" s="35" t="s">
        <v>1107</v>
      </c>
      <c r="J194" s="35" t="s">
        <v>1109</v>
      </c>
      <c r="K194" s="35" t="s">
        <v>453</v>
      </c>
      <c r="L194" s="35" t="s">
        <v>737</v>
      </c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</row>
    <row r="195" spans="1:66" s="8" customFormat="1" thickTop="1" thickBot="1" x14ac:dyDescent="0.35">
      <c r="A195" s="7">
        <v>195</v>
      </c>
      <c r="B195" s="8" t="s">
        <v>292</v>
      </c>
      <c r="C195" s="7" t="s">
        <v>1766</v>
      </c>
      <c r="D195" s="8" t="s">
        <v>1767</v>
      </c>
      <c r="E195" s="25" t="s">
        <v>1768</v>
      </c>
      <c r="F195" s="34" t="str">
        <f t="shared" si="4"/>
        <v>I82</v>
      </c>
      <c r="G195" s="35" t="s">
        <v>292</v>
      </c>
      <c r="H195" s="35" t="s">
        <v>1026</v>
      </c>
      <c r="I195" s="35" t="s">
        <v>194</v>
      </c>
      <c r="J195" s="35" t="s">
        <v>1107</v>
      </c>
      <c r="K195" s="35" t="s">
        <v>1109</v>
      </c>
      <c r="L195" s="35" t="s">
        <v>452</v>
      </c>
      <c r="M195" s="35" t="s">
        <v>737</v>
      </c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</row>
    <row r="196" spans="1:66" s="8" customFormat="1" ht="44.4" thickTop="1" thickBot="1" x14ac:dyDescent="0.35">
      <c r="A196" s="7">
        <v>196</v>
      </c>
      <c r="B196" s="8" t="s">
        <v>1080</v>
      </c>
      <c r="C196" s="7" t="s">
        <v>1769</v>
      </c>
      <c r="D196" s="8" t="s">
        <v>1770</v>
      </c>
      <c r="E196" s="25" t="s">
        <v>1771</v>
      </c>
      <c r="F196" s="34" t="str">
        <f t="shared" si="4"/>
        <v>B09C</v>
      </c>
      <c r="G196" s="35"/>
      <c r="H196" s="35" t="s">
        <v>1080</v>
      </c>
      <c r="I196" s="35" t="s">
        <v>502</v>
      </c>
      <c r="J196" s="35" t="s">
        <v>503</v>
      </c>
      <c r="K196" s="35" t="s">
        <v>300</v>
      </c>
      <c r="L196" s="35" t="s">
        <v>504</v>
      </c>
      <c r="M196" s="35" t="s">
        <v>298</v>
      </c>
      <c r="N196" s="35" t="s">
        <v>505</v>
      </c>
      <c r="O196" s="35" t="s">
        <v>302</v>
      </c>
      <c r="P196" s="35" t="s">
        <v>506</v>
      </c>
      <c r="Q196" s="35" t="s">
        <v>355</v>
      </c>
      <c r="R196" s="35" t="s">
        <v>507</v>
      </c>
      <c r="S196" s="35" t="s">
        <v>961</v>
      </c>
      <c r="T196" s="35" t="s">
        <v>1086</v>
      </c>
      <c r="U196" s="35" t="s">
        <v>507</v>
      </c>
      <c r="V196" s="35" t="s">
        <v>961</v>
      </c>
      <c r="W196" s="35" t="s">
        <v>1080</v>
      </c>
      <c r="X196" s="35" t="s">
        <v>508</v>
      </c>
      <c r="Y196" s="35" t="s">
        <v>668</v>
      </c>
      <c r="Z196" s="35" t="s">
        <v>668</v>
      </c>
      <c r="AA196" s="35" t="s">
        <v>961</v>
      </c>
      <c r="AB196" s="35" t="s">
        <v>509</v>
      </c>
      <c r="AC196" s="35" t="s">
        <v>668</v>
      </c>
      <c r="AD196" s="35" t="s">
        <v>668</v>
      </c>
      <c r="AE196" s="35" t="s">
        <v>961</v>
      </c>
      <c r="AF196" s="36" t="s">
        <v>510</v>
      </c>
      <c r="AG196" s="36" t="s">
        <v>668</v>
      </c>
      <c r="AH196" s="36" t="s">
        <v>668</v>
      </c>
      <c r="AI196" s="36" t="s">
        <v>961</v>
      </c>
      <c r="AJ196" s="36" t="s">
        <v>511</v>
      </c>
      <c r="AK196" s="36" t="s">
        <v>668</v>
      </c>
      <c r="AL196" s="36" t="s">
        <v>668</v>
      </c>
      <c r="AM196" s="36" t="s">
        <v>961</v>
      </c>
      <c r="AN196" s="36" t="s">
        <v>512</v>
      </c>
      <c r="AO196" s="36" t="s">
        <v>725</v>
      </c>
      <c r="AP196" s="36" t="s">
        <v>513</v>
      </c>
      <c r="AQ196" s="36" t="s">
        <v>725</v>
      </c>
      <c r="AR196" s="36" t="s">
        <v>812</v>
      </c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</row>
    <row r="197" spans="1:66" s="8" customFormat="1" thickTop="1" thickBot="1" x14ac:dyDescent="0.35">
      <c r="A197" s="7">
        <v>197</v>
      </c>
      <c r="B197" s="8" t="s">
        <v>1082</v>
      </c>
      <c r="C197" s="7" t="s">
        <v>1772</v>
      </c>
      <c r="D197" s="8" t="s">
        <v>1773</v>
      </c>
      <c r="E197" s="25" t="s">
        <v>1774</v>
      </c>
      <c r="F197" s="34" t="str">
        <f t="shared" si="4"/>
        <v>B09I</v>
      </c>
      <c r="G197" s="35"/>
      <c r="H197" s="35" t="s">
        <v>1082</v>
      </c>
      <c r="I197" s="35" t="s">
        <v>565</v>
      </c>
      <c r="J197" s="35" t="s">
        <v>566</v>
      </c>
      <c r="K197" s="35" t="s">
        <v>300</v>
      </c>
      <c r="L197" s="35" t="s">
        <v>567</v>
      </c>
      <c r="M197" s="35" t="s">
        <v>298</v>
      </c>
      <c r="N197" s="35" t="s">
        <v>568</v>
      </c>
      <c r="O197" s="35" t="s">
        <v>302</v>
      </c>
      <c r="P197" s="35" t="s">
        <v>569</v>
      </c>
      <c r="Q197" s="35" t="s">
        <v>355</v>
      </c>
      <c r="R197" s="35" t="s">
        <v>570</v>
      </c>
      <c r="S197" s="35" t="s">
        <v>961</v>
      </c>
      <c r="T197" s="35" t="s">
        <v>1088</v>
      </c>
      <c r="U197" s="35" t="s">
        <v>570</v>
      </c>
      <c r="V197" s="35" t="s">
        <v>961</v>
      </c>
      <c r="W197" s="35" t="s">
        <v>1082</v>
      </c>
      <c r="X197" s="35" t="s">
        <v>814</v>
      </c>
      <c r="Y197" s="35"/>
      <c r="Z197" s="35"/>
      <c r="AA197" s="35"/>
      <c r="AB197" s="35"/>
      <c r="AC197" s="35"/>
      <c r="AD197" s="35"/>
      <c r="AE197" s="35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</row>
    <row r="198" spans="1:66" s="8" customFormat="1" ht="30" thickTop="1" thickBot="1" x14ac:dyDescent="0.35">
      <c r="A198" s="7">
        <v>198</v>
      </c>
      <c r="B198" s="8" t="s">
        <v>1084</v>
      </c>
      <c r="C198" s="7" t="s">
        <v>1775</v>
      </c>
      <c r="D198" s="8" t="s">
        <v>1776</v>
      </c>
      <c r="E198" s="25" t="s">
        <v>1777</v>
      </c>
      <c r="F198" s="34" t="str">
        <f t="shared" si="4"/>
        <v>B09L</v>
      </c>
      <c r="G198" s="35"/>
      <c r="H198" s="35" t="s">
        <v>1084</v>
      </c>
      <c r="I198" s="35" t="s">
        <v>599</v>
      </c>
      <c r="J198" s="35" t="s">
        <v>600</v>
      </c>
      <c r="K198" s="35" t="s">
        <v>300</v>
      </c>
      <c r="L198" s="35" t="s">
        <v>601</v>
      </c>
      <c r="M198" s="35" t="s">
        <v>298</v>
      </c>
      <c r="N198" s="35" t="s">
        <v>602</v>
      </c>
      <c r="O198" s="35" t="s">
        <v>302</v>
      </c>
      <c r="P198" s="35" t="s">
        <v>603</v>
      </c>
      <c r="Q198" s="35" t="s">
        <v>355</v>
      </c>
      <c r="R198" s="35" t="s">
        <v>604</v>
      </c>
      <c r="S198" s="35" t="s">
        <v>961</v>
      </c>
      <c r="T198" s="35" t="s">
        <v>1090</v>
      </c>
      <c r="U198" s="35" t="s">
        <v>604</v>
      </c>
      <c r="V198" s="35" t="s">
        <v>961</v>
      </c>
      <c r="W198" s="35" t="s">
        <v>1084</v>
      </c>
      <c r="X198" s="35" t="s">
        <v>816</v>
      </c>
      <c r="Y198" s="35"/>
      <c r="Z198" s="35"/>
      <c r="AA198" s="35"/>
      <c r="AB198" s="35"/>
      <c r="AC198" s="35"/>
      <c r="AD198" s="35"/>
      <c r="AE198" s="35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</row>
    <row r="199" spans="1:66" s="8" customFormat="1" thickTop="1" thickBot="1" x14ac:dyDescent="0.35">
      <c r="A199" s="7">
        <v>199</v>
      </c>
      <c r="B199" s="8" t="s">
        <v>1145</v>
      </c>
      <c r="C199" s="7" t="s">
        <v>1778</v>
      </c>
      <c r="D199" s="8" t="s">
        <v>1779</v>
      </c>
      <c r="E199" s="25" t="s">
        <v>1780</v>
      </c>
      <c r="F199" s="34" t="str">
        <f t="shared" si="4"/>
        <v>B08C</v>
      </c>
      <c r="G199" s="35" t="s">
        <v>1145</v>
      </c>
      <c r="H199" s="35" t="s">
        <v>1153</v>
      </c>
      <c r="I199" s="35" t="s">
        <v>1137</v>
      </c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</row>
    <row r="200" spans="1:66" s="8" customFormat="1" thickTop="1" thickBot="1" x14ac:dyDescent="0.35">
      <c r="A200" s="7">
        <v>200</v>
      </c>
      <c r="B200" s="8" t="s">
        <v>1147</v>
      </c>
      <c r="C200" s="7" t="s">
        <v>1781</v>
      </c>
      <c r="D200" s="8" t="s">
        <v>1782</v>
      </c>
      <c r="E200" s="25" t="s">
        <v>1783</v>
      </c>
      <c r="F200" s="34" t="str">
        <f t="shared" si="4"/>
        <v>B08E</v>
      </c>
      <c r="G200" s="35" t="s">
        <v>1147</v>
      </c>
      <c r="H200" s="35" t="s">
        <v>1155</v>
      </c>
      <c r="I200" s="35" t="s">
        <v>1139</v>
      </c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</row>
    <row r="201" spans="1:66" s="8" customFormat="1" thickTop="1" thickBot="1" x14ac:dyDescent="0.35">
      <c r="A201" s="7">
        <v>201</v>
      </c>
      <c r="B201" s="8" t="s">
        <v>1149</v>
      </c>
      <c r="C201" s="7" t="s">
        <v>1784</v>
      </c>
      <c r="D201" s="8" t="s">
        <v>1785</v>
      </c>
      <c r="E201" s="25" t="s">
        <v>1786</v>
      </c>
      <c r="F201" s="34" t="str">
        <f t="shared" si="4"/>
        <v>B08I</v>
      </c>
      <c r="G201" s="35" t="s">
        <v>1149</v>
      </c>
      <c r="H201" s="35" t="s">
        <v>1157</v>
      </c>
      <c r="I201" s="35" t="s">
        <v>1141</v>
      </c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</row>
    <row r="202" spans="1:66" s="8" customFormat="1" thickTop="1" thickBot="1" x14ac:dyDescent="0.35">
      <c r="A202" s="7">
        <v>202</v>
      </c>
      <c r="B202" s="8" t="s">
        <v>1151</v>
      </c>
      <c r="C202" s="7" t="s">
        <v>1787</v>
      </c>
      <c r="D202" s="8" t="s">
        <v>1788</v>
      </c>
      <c r="E202" s="25" t="s">
        <v>1789</v>
      </c>
      <c r="F202" s="34" t="str">
        <f t="shared" si="4"/>
        <v>B08L</v>
      </c>
      <c r="G202" s="35" t="s">
        <v>1151</v>
      </c>
      <c r="H202" s="35" t="s">
        <v>1159</v>
      </c>
      <c r="I202" s="35" t="s">
        <v>1143</v>
      </c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</row>
    <row r="203" spans="1:66" s="8" customFormat="1" ht="44.4" thickTop="1" thickBot="1" x14ac:dyDescent="0.35">
      <c r="A203" s="7">
        <v>203</v>
      </c>
      <c r="B203" s="8" t="s">
        <v>1153</v>
      </c>
      <c r="C203" s="7" t="s">
        <v>2090</v>
      </c>
      <c r="D203" s="8" t="s">
        <v>1790</v>
      </c>
      <c r="E203" s="25" t="s">
        <v>1791</v>
      </c>
      <c r="F203" s="34" t="str">
        <f t="shared" si="4"/>
        <v>B08CA</v>
      </c>
      <c r="G203" s="35"/>
      <c r="H203" s="35" t="s">
        <v>1153</v>
      </c>
      <c r="I203" s="35" t="s">
        <v>494</v>
      </c>
      <c r="J203" s="35" t="s">
        <v>495</v>
      </c>
      <c r="K203" s="35" t="s">
        <v>300</v>
      </c>
      <c r="L203" s="35" t="s">
        <v>496</v>
      </c>
      <c r="M203" s="35" t="s">
        <v>298</v>
      </c>
      <c r="N203" s="35" t="s">
        <v>497</v>
      </c>
      <c r="O203" s="35" t="s">
        <v>302</v>
      </c>
      <c r="P203" s="35" t="s">
        <v>498</v>
      </c>
      <c r="Q203" s="35" t="s">
        <v>355</v>
      </c>
      <c r="R203" s="35" t="s">
        <v>499</v>
      </c>
      <c r="S203" s="35" t="s">
        <v>1161</v>
      </c>
      <c r="T203" s="35" t="s">
        <v>501</v>
      </c>
      <c r="U203" s="35" t="s">
        <v>1153</v>
      </c>
      <c r="V203" s="35" t="s">
        <v>499</v>
      </c>
      <c r="W203" s="35" t="s">
        <v>283</v>
      </c>
      <c r="X203" s="35" t="s">
        <v>1037</v>
      </c>
      <c r="Y203" s="35" t="s">
        <v>1153</v>
      </c>
      <c r="Z203" s="35" t="s">
        <v>501</v>
      </c>
      <c r="AA203" s="35" t="s">
        <v>499</v>
      </c>
      <c r="AB203" s="35" t="s">
        <v>283</v>
      </c>
      <c r="AC203" s="35" t="s">
        <v>1037</v>
      </c>
      <c r="AD203" s="35" t="s">
        <v>1153</v>
      </c>
      <c r="AE203" s="35" t="s">
        <v>499</v>
      </c>
      <c r="AF203" s="36" t="s">
        <v>501</v>
      </c>
      <c r="AG203" s="36" t="s">
        <v>1161</v>
      </c>
      <c r="AH203" s="36" t="s">
        <v>500</v>
      </c>
      <c r="AI203" s="36" t="s">
        <v>1213</v>
      </c>
      <c r="AJ203" s="36" t="s">
        <v>1204</v>
      </c>
      <c r="AK203" s="36" t="s">
        <v>2022</v>
      </c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</row>
    <row r="204" spans="1:66" s="8" customFormat="1" ht="44.4" thickTop="1" thickBot="1" x14ac:dyDescent="0.35">
      <c r="A204" s="7">
        <v>204</v>
      </c>
      <c r="B204" s="8" t="s">
        <v>1155</v>
      </c>
      <c r="C204" s="7" t="s">
        <v>2091</v>
      </c>
      <c r="D204" s="8" t="s">
        <v>1792</v>
      </c>
      <c r="E204" s="25" t="s">
        <v>1793</v>
      </c>
      <c r="F204" s="34" t="str">
        <f t="shared" si="4"/>
        <v>B08EA</v>
      </c>
      <c r="G204" s="35"/>
      <c r="H204" s="35" t="s">
        <v>1155</v>
      </c>
      <c r="I204" s="35" t="s">
        <v>535</v>
      </c>
      <c r="J204" s="35" t="s">
        <v>536</v>
      </c>
      <c r="K204" s="35" t="s">
        <v>300</v>
      </c>
      <c r="L204" s="35" t="s">
        <v>537</v>
      </c>
      <c r="M204" s="35" t="s">
        <v>298</v>
      </c>
      <c r="N204" s="35" t="s">
        <v>538</v>
      </c>
      <c r="O204" s="35" t="s">
        <v>302</v>
      </c>
      <c r="P204" s="35" t="s">
        <v>539</v>
      </c>
      <c r="Q204" s="35" t="s">
        <v>355</v>
      </c>
      <c r="R204" s="35" t="s">
        <v>540</v>
      </c>
      <c r="S204" s="35" t="s">
        <v>1163</v>
      </c>
      <c r="T204" s="35" t="s">
        <v>542</v>
      </c>
      <c r="U204" s="35" t="s">
        <v>1155</v>
      </c>
      <c r="V204" s="35" t="s">
        <v>540</v>
      </c>
      <c r="W204" s="35" t="s">
        <v>283</v>
      </c>
      <c r="X204" s="35" t="s">
        <v>1037</v>
      </c>
      <c r="Y204" s="35" t="s">
        <v>1155</v>
      </c>
      <c r="Z204" s="35" t="s">
        <v>542</v>
      </c>
      <c r="AA204" s="35" t="s">
        <v>540</v>
      </c>
      <c r="AB204" s="35" t="s">
        <v>283</v>
      </c>
      <c r="AC204" s="35" t="s">
        <v>1037</v>
      </c>
      <c r="AD204" s="35" t="s">
        <v>1155</v>
      </c>
      <c r="AE204" s="35" t="s">
        <v>540</v>
      </c>
      <c r="AF204" s="36" t="s">
        <v>542</v>
      </c>
      <c r="AG204" s="36" t="s">
        <v>1163</v>
      </c>
      <c r="AH204" s="36" t="s">
        <v>541</v>
      </c>
      <c r="AI204" s="36" t="s">
        <v>1215</v>
      </c>
      <c r="AJ204" s="36" t="s">
        <v>1206</v>
      </c>
      <c r="AK204" s="36" t="s">
        <v>2023</v>
      </c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</row>
    <row r="205" spans="1:66" s="8" customFormat="1" ht="44.4" thickTop="1" thickBot="1" x14ac:dyDescent="0.35">
      <c r="A205" s="7">
        <v>205</v>
      </c>
      <c r="B205" s="8" t="s">
        <v>1157</v>
      </c>
      <c r="C205" s="7" t="s">
        <v>2092</v>
      </c>
      <c r="D205" s="8" t="s">
        <v>1794</v>
      </c>
      <c r="E205" s="25" t="s">
        <v>1795</v>
      </c>
      <c r="F205" s="34" t="str">
        <f t="shared" si="4"/>
        <v>B08IA</v>
      </c>
      <c r="G205" s="35"/>
      <c r="H205" s="35" t="s">
        <v>1157</v>
      </c>
      <c r="I205" s="35" t="s">
        <v>557</v>
      </c>
      <c r="J205" s="35" t="s">
        <v>558</v>
      </c>
      <c r="K205" s="35" t="s">
        <v>300</v>
      </c>
      <c r="L205" s="35" t="s">
        <v>559</v>
      </c>
      <c r="M205" s="35" t="s">
        <v>298</v>
      </c>
      <c r="N205" s="35" t="s">
        <v>560</v>
      </c>
      <c r="O205" s="35" t="s">
        <v>302</v>
      </c>
      <c r="P205" s="35" t="s">
        <v>561</v>
      </c>
      <c r="Q205" s="35" t="s">
        <v>355</v>
      </c>
      <c r="R205" s="35" t="s">
        <v>562</v>
      </c>
      <c r="S205" s="35" t="s">
        <v>1165</v>
      </c>
      <c r="T205" s="35" t="s">
        <v>564</v>
      </c>
      <c r="U205" s="35" t="s">
        <v>1157</v>
      </c>
      <c r="V205" s="35" t="s">
        <v>562</v>
      </c>
      <c r="W205" s="35" t="s">
        <v>283</v>
      </c>
      <c r="X205" s="35" t="s">
        <v>1037</v>
      </c>
      <c r="Y205" s="35" t="s">
        <v>1157</v>
      </c>
      <c r="Z205" s="35" t="s">
        <v>564</v>
      </c>
      <c r="AA205" s="35" t="s">
        <v>562</v>
      </c>
      <c r="AB205" s="35" t="s">
        <v>283</v>
      </c>
      <c r="AC205" s="35" t="s">
        <v>1037</v>
      </c>
      <c r="AD205" s="35" t="s">
        <v>1157</v>
      </c>
      <c r="AE205" s="35" t="s">
        <v>562</v>
      </c>
      <c r="AF205" s="36" t="s">
        <v>564</v>
      </c>
      <c r="AG205" s="36" t="s">
        <v>1165</v>
      </c>
      <c r="AH205" s="36" t="s">
        <v>563</v>
      </c>
      <c r="AI205" s="36" t="s">
        <v>1217</v>
      </c>
      <c r="AJ205" s="36" t="s">
        <v>233</v>
      </c>
      <c r="AK205" s="36" t="s">
        <v>2024</v>
      </c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</row>
    <row r="206" spans="1:66" s="8" customFormat="1" ht="44.4" thickTop="1" thickBot="1" x14ac:dyDescent="0.35">
      <c r="A206" s="7">
        <v>206</v>
      </c>
      <c r="B206" s="8" t="s">
        <v>1159</v>
      </c>
      <c r="C206" s="7" t="s">
        <v>2093</v>
      </c>
      <c r="D206" s="8" t="s">
        <v>1796</v>
      </c>
      <c r="E206" s="25" t="s">
        <v>1797</v>
      </c>
      <c r="F206" s="34" t="str">
        <f t="shared" si="4"/>
        <v>B08LA</v>
      </c>
      <c r="G206" s="35"/>
      <c r="H206" s="35" t="s">
        <v>1159</v>
      </c>
      <c r="I206" s="35" t="s">
        <v>591</v>
      </c>
      <c r="J206" s="35" t="s">
        <v>592</v>
      </c>
      <c r="K206" s="35" t="s">
        <v>300</v>
      </c>
      <c r="L206" s="35" t="s">
        <v>593</v>
      </c>
      <c r="M206" s="35" t="s">
        <v>298</v>
      </c>
      <c r="N206" s="35" t="s">
        <v>594</v>
      </c>
      <c r="O206" s="35" t="s">
        <v>302</v>
      </c>
      <c r="P206" s="35" t="s">
        <v>595</v>
      </c>
      <c r="Q206" s="35" t="s">
        <v>355</v>
      </c>
      <c r="R206" s="35" t="s">
        <v>596</v>
      </c>
      <c r="S206" s="35" t="s">
        <v>1167</v>
      </c>
      <c r="T206" s="35" t="s">
        <v>598</v>
      </c>
      <c r="U206" s="35" t="s">
        <v>1159</v>
      </c>
      <c r="V206" s="35" t="s">
        <v>596</v>
      </c>
      <c r="W206" s="35" t="s">
        <v>283</v>
      </c>
      <c r="X206" s="35" t="s">
        <v>1037</v>
      </c>
      <c r="Y206" s="35" t="s">
        <v>1159</v>
      </c>
      <c r="Z206" s="35" t="s">
        <v>598</v>
      </c>
      <c r="AA206" s="35" t="s">
        <v>596</v>
      </c>
      <c r="AB206" s="35" t="s">
        <v>283</v>
      </c>
      <c r="AC206" s="35" t="s">
        <v>1037</v>
      </c>
      <c r="AD206" s="35" t="s">
        <v>1159</v>
      </c>
      <c r="AE206" s="35" t="s">
        <v>596</v>
      </c>
      <c r="AF206" s="36" t="s">
        <v>598</v>
      </c>
      <c r="AG206" s="36" t="s">
        <v>1167</v>
      </c>
      <c r="AH206" s="36" t="s">
        <v>597</v>
      </c>
      <c r="AI206" s="36" t="s">
        <v>1219</v>
      </c>
      <c r="AJ206" s="36" t="s">
        <v>1209</v>
      </c>
      <c r="AK206" s="36" t="s">
        <v>2025</v>
      </c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</row>
    <row r="207" spans="1:66" s="8" customFormat="1" ht="44.4" thickTop="1" thickBot="1" x14ac:dyDescent="0.35">
      <c r="A207" s="7">
        <v>207</v>
      </c>
      <c r="B207" s="8" t="s">
        <v>1137</v>
      </c>
      <c r="C207" s="7" t="s">
        <v>2086</v>
      </c>
      <c r="D207" s="8" t="s">
        <v>1798</v>
      </c>
      <c r="E207" s="25" t="s">
        <v>1799</v>
      </c>
      <c r="F207" s="34" t="str">
        <f t="shared" si="4"/>
        <v>B08CB</v>
      </c>
      <c r="G207" s="35"/>
      <c r="H207" s="35" t="s">
        <v>1137</v>
      </c>
      <c r="I207" s="35" t="s">
        <v>2026</v>
      </c>
      <c r="J207" s="35" t="s">
        <v>2027</v>
      </c>
      <c r="K207" s="35" t="s">
        <v>300</v>
      </c>
      <c r="L207" s="35" t="s">
        <v>2028</v>
      </c>
      <c r="M207" s="35" t="s">
        <v>298</v>
      </c>
      <c r="N207" s="35" t="s">
        <v>2029</v>
      </c>
      <c r="O207" s="35" t="s">
        <v>302</v>
      </c>
      <c r="P207" s="35" t="s">
        <v>2030</v>
      </c>
      <c r="Q207" s="35" t="s">
        <v>355</v>
      </c>
      <c r="R207" s="35" t="s">
        <v>2031</v>
      </c>
      <c r="S207" s="35" t="s">
        <v>1169</v>
      </c>
      <c r="T207" s="35" t="s">
        <v>2032</v>
      </c>
      <c r="U207" s="35" t="s">
        <v>1137</v>
      </c>
      <c r="V207" s="35" t="s">
        <v>2031</v>
      </c>
      <c r="W207" s="35" t="s">
        <v>283</v>
      </c>
      <c r="X207" s="35" t="s">
        <v>1037</v>
      </c>
      <c r="Y207" s="35" t="s">
        <v>1137</v>
      </c>
      <c r="Z207" s="35" t="s">
        <v>2032</v>
      </c>
      <c r="AA207" s="35" t="s">
        <v>2031</v>
      </c>
      <c r="AB207" s="35" t="s">
        <v>283</v>
      </c>
      <c r="AC207" s="35" t="s">
        <v>1037</v>
      </c>
      <c r="AD207" s="35" t="s">
        <v>1137</v>
      </c>
      <c r="AE207" s="35" t="s">
        <v>2031</v>
      </c>
      <c r="AF207" s="36" t="s">
        <v>2032</v>
      </c>
      <c r="AG207" s="36" t="s">
        <v>1169</v>
      </c>
      <c r="AH207" s="36" t="s">
        <v>2033</v>
      </c>
      <c r="AI207" s="36" t="s">
        <v>1213</v>
      </c>
      <c r="AJ207" s="36" t="s">
        <v>1204</v>
      </c>
      <c r="AK207" s="36" t="s">
        <v>2034</v>
      </c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</row>
    <row r="208" spans="1:66" s="8" customFormat="1" ht="44.4" thickTop="1" thickBot="1" x14ac:dyDescent="0.35">
      <c r="A208" s="7">
        <v>208</v>
      </c>
      <c r="B208" s="8" t="s">
        <v>1139</v>
      </c>
      <c r="C208" s="7" t="s">
        <v>2087</v>
      </c>
      <c r="D208" s="8" t="s">
        <v>1800</v>
      </c>
      <c r="E208" s="25" t="s">
        <v>1801</v>
      </c>
      <c r="F208" s="34" t="str">
        <f t="shared" si="4"/>
        <v>B08EB</v>
      </c>
      <c r="G208" s="35"/>
      <c r="H208" s="35" t="s">
        <v>1139</v>
      </c>
      <c r="I208" s="35" t="s">
        <v>2035</v>
      </c>
      <c r="J208" s="35" t="s">
        <v>2036</v>
      </c>
      <c r="K208" s="35" t="s">
        <v>300</v>
      </c>
      <c r="L208" s="35" t="s">
        <v>2037</v>
      </c>
      <c r="M208" s="35" t="s">
        <v>298</v>
      </c>
      <c r="N208" s="35" t="s">
        <v>2038</v>
      </c>
      <c r="O208" s="35" t="s">
        <v>302</v>
      </c>
      <c r="P208" s="35" t="s">
        <v>2039</v>
      </c>
      <c r="Q208" s="35" t="s">
        <v>355</v>
      </c>
      <c r="R208" s="35" t="s">
        <v>2040</v>
      </c>
      <c r="S208" s="35" t="s">
        <v>1171</v>
      </c>
      <c r="T208" s="35" t="s">
        <v>2041</v>
      </c>
      <c r="U208" s="35" t="s">
        <v>1139</v>
      </c>
      <c r="V208" s="35" t="s">
        <v>2040</v>
      </c>
      <c r="W208" s="35" t="s">
        <v>283</v>
      </c>
      <c r="X208" s="35" t="s">
        <v>1037</v>
      </c>
      <c r="Y208" s="35" t="s">
        <v>1139</v>
      </c>
      <c r="Z208" s="35" t="s">
        <v>2041</v>
      </c>
      <c r="AA208" s="35" t="s">
        <v>2040</v>
      </c>
      <c r="AB208" s="35" t="s">
        <v>283</v>
      </c>
      <c r="AC208" s="35" t="s">
        <v>1037</v>
      </c>
      <c r="AD208" s="35" t="s">
        <v>1139</v>
      </c>
      <c r="AE208" s="35" t="s">
        <v>2040</v>
      </c>
      <c r="AF208" s="36" t="s">
        <v>2041</v>
      </c>
      <c r="AG208" s="36" t="s">
        <v>1171</v>
      </c>
      <c r="AH208" s="36" t="s">
        <v>2042</v>
      </c>
      <c r="AI208" s="36" t="s">
        <v>1215</v>
      </c>
      <c r="AJ208" s="36" t="s">
        <v>1206</v>
      </c>
      <c r="AK208" s="36" t="s">
        <v>2043</v>
      </c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</row>
    <row r="209" spans="1:66" s="8" customFormat="1" ht="44.4" thickTop="1" thickBot="1" x14ac:dyDescent="0.35">
      <c r="A209" s="7">
        <v>209</v>
      </c>
      <c r="B209" s="8" t="s">
        <v>1141</v>
      </c>
      <c r="C209" s="7" t="s">
        <v>2088</v>
      </c>
      <c r="D209" s="8" t="s">
        <v>1802</v>
      </c>
      <c r="E209" s="25" t="s">
        <v>1803</v>
      </c>
      <c r="F209" s="34" t="str">
        <f t="shared" si="4"/>
        <v>B08IB</v>
      </c>
      <c r="G209" s="35"/>
      <c r="H209" s="35" t="s">
        <v>1141</v>
      </c>
      <c r="I209" s="35" t="s">
        <v>2044</v>
      </c>
      <c r="J209" s="35" t="s">
        <v>2045</v>
      </c>
      <c r="K209" s="35" t="s">
        <v>300</v>
      </c>
      <c r="L209" s="35" t="s">
        <v>2046</v>
      </c>
      <c r="M209" s="35" t="s">
        <v>298</v>
      </c>
      <c r="N209" s="35" t="s">
        <v>2047</v>
      </c>
      <c r="O209" s="35" t="s">
        <v>302</v>
      </c>
      <c r="P209" s="35" t="s">
        <v>2048</v>
      </c>
      <c r="Q209" s="35" t="s">
        <v>355</v>
      </c>
      <c r="R209" s="35" t="s">
        <v>2049</v>
      </c>
      <c r="S209" s="35" t="s">
        <v>1173</v>
      </c>
      <c r="T209" s="35" t="s">
        <v>2050</v>
      </c>
      <c r="U209" s="35" t="s">
        <v>1141</v>
      </c>
      <c r="V209" s="35" t="s">
        <v>2049</v>
      </c>
      <c r="W209" s="35" t="s">
        <v>283</v>
      </c>
      <c r="X209" s="35" t="s">
        <v>1037</v>
      </c>
      <c r="Y209" s="35" t="s">
        <v>1141</v>
      </c>
      <c r="Z209" s="35" t="s">
        <v>2050</v>
      </c>
      <c r="AA209" s="35" t="s">
        <v>2049</v>
      </c>
      <c r="AB209" s="35" t="s">
        <v>283</v>
      </c>
      <c r="AC209" s="35" t="s">
        <v>1037</v>
      </c>
      <c r="AD209" s="35" t="s">
        <v>1141</v>
      </c>
      <c r="AE209" s="35" t="s">
        <v>2049</v>
      </c>
      <c r="AF209" s="36" t="s">
        <v>2050</v>
      </c>
      <c r="AG209" s="36" t="s">
        <v>1173</v>
      </c>
      <c r="AH209" s="36" t="s">
        <v>2051</v>
      </c>
      <c r="AI209" s="36" t="s">
        <v>1217</v>
      </c>
      <c r="AJ209" s="36" t="s">
        <v>233</v>
      </c>
      <c r="AK209" s="36" t="s">
        <v>2052</v>
      </c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</row>
    <row r="210" spans="1:66" s="8" customFormat="1" ht="44.4" thickTop="1" thickBot="1" x14ac:dyDescent="0.35">
      <c r="A210" s="7">
        <v>210</v>
      </c>
      <c r="B210" s="8" t="s">
        <v>1143</v>
      </c>
      <c r="C210" s="7" t="s">
        <v>2089</v>
      </c>
      <c r="D210" s="8" t="s">
        <v>1804</v>
      </c>
      <c r="E210" s="25" t="s">
        <v>1805</v>
      </c>
      <c r="F210" s="34" t="str">
        <f t="shared" si="4"/>
        <v>B08LB</v>
      </c>
      <c r="G210" s="35"/>
      <c r="H210" s="35" t="s">
        <v>1143</v>
      </c>
      <c r="I210" s="35" t="s">
        <v>2053</v>
      </c>
      <c r="J210" s="35" t="s">
        <v>2054</v>
      </c>
      <c r="K210" s="35" t="s">
        <v>300</v>
      </c>
      <c r="L210" s="35" t="s">
        <v>2055</v>
      </c>
      <c r="M210" s="35" t="s">
        <v>298</v>
      </c>
      <c r="N210" s="35" t="s">
        <v>2056</v>
      </c>
      <c r="O210" s="35" t="s">
        <v>302</v>
      </c>
      <c r="P210" s="35" t="s">
        <v>2057</v>
      </c>
      <c r="Q210" s="35" t="s">
        <v>355</v>
      </c>
      <c r="R210" s="35" t="s">
        <v>2058</v>
      </c>
      <c r="S210" s="35" t="s">
        <v>1175</v>
      </c>
      <c r="T210" s="35" t="s">
        <v>2059</v>
      </c>
      <c r="U210" s="35" t="s">
        <v>1143</v>
      </c>
      <c r="V210" s="35" t="s">
        <v>2058</v>
      </c>
      <c r="W210" s="35" t="s">
        <v>283</v>
      </c>
      <c r="X210" s="35" t="s">
        <v>1037</v>
      </c>
      <c r="Y210" s="35" t="s">
        <v>1143</v>
      </c>
      <c r="Z210" s="35" t="s">
        <v>2059</v>
      </c>
      <c r="AA210" s="35" t="s">
        <v>2058</v>
      </c>
      <c r="AB210" s="35" t="s">
        <v>283</v>
      </c>
      <c r="AC210" s="35" t="s">
        <v>1037</v>
      </c>
      <c r="AD210" s="35" t="s">
        <v>1143</v>
      </c>
      <c r="AE210" s="35" t="s">
        <v>2058</v>
      </c>
      <c r="AF210" s="36" t="s">
        <v>2059</v>
      </c>
      <c r="AG210" s="36" t="s">
        <v>1175</v>
      </c>
      <c r="AH210" s="36" t="s">
        <v>2060</v>
      </c>
      <c r="AI210" s="36" t="s">
        <v>1219</v>
      </c>
      <c r="AJ210" s="36" t="s">
        <v>1209</v>
      </c>
      <c r="AK210" s="36" t="s">
        <v>2061</v>
      </c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</row>
    <row r="211" spans="1:66" s="8" customFormat="1" thickTop="1" thickBot="1" x14ac:dyDescent="0.35">
      <c r="A211" s="7">
        <v>211</v>
      </c>
      <c r="B211" s="8" t="s">
        <v>995</v>
      </c>
      <c r="C211" s="7" t="s">
        <v>1806</v>
      </c>
      <c r="D211" s="8" t="s">
        <v>1807</v>
      </c>
      <c r="E211" s="25" t="s">
        <v>1808</v>
      </c>
      <c r="F211" s="34" t="str">
        <f t="shared" si="4"/>
        <v>I31</v>
      </c>
      <c r="G211" s="35" t="s">
        <v>995</v>
      </c>
      <c r="H211" s="35" t="s">
        <v>1145</v>
      </c>
      <c r="I211" s="35" t="s">
        <v>1147</v>
      </c>
      <c r="J211" s="35" t="s">
        <v>1149</v>
      </c>
      <c r="K211" s="35" t="s">
        <v>1151</v>
      </c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</row>
    <row r="212" spans="1:66" s="8" customFormat="1" thickTop="1" thickBot="1" x14ac:dyDescent="0.35">
      <c r="A212" s="7">
        <v>212</v>
      </c>
      <c r="B212" s="8" t="s">
        <v>253</v>
      </c>
      <c r="C212" s="7" t="s">
        <v>1809</v>
      </c>
      <c r="D212" s="8" t="s">
        <v>1810</v>
      </c>
      <c r="E212" s="25" t="s">
        <v>1811</v>
      </c>
      <c r="F212" s="34" t="str">
        <f t="shared" si="4"/>
        <v>I29</v>
      </c>
      <c r="G212" s="35" t="s">
        <v>253</v>
      </c>
      <c r="H212" s="35" t="s">
        <v>1153</v>
      </c>
      <c r="I212" s="35" t="s">
        <v>1155</v>
      </c>
      <c r="J212" s="35" t="s">
        <v>1157</v>
      </c>
      <c r="K212" s="35" t="s">
        <v>1159</v>
      </c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</row>
    <row r="213" spans="1:66" s="8" customFormat="1" thickTop="1" thickBot="1" x14ac:dyDescent="0.35">
      <c r="A213" s="7">
        <v>213</v>
      </c>
      <c r="B213" s="8" t="s">
        <v>374</v>
      </c>
      <c r="C213" s="7" t="s">
        <v>1812</v>
      </c>
      <c r="D213" s="8" t="s">
        <v>1813</v>
      </c>
      <c r="E213" s="25" t="s">
        <v>1814</v>
      </c>
      <c r="F213" s="34" t="str">
        <f t="shared" si="4"/>
        <v>I30</v>
      </c>
      <c r="G213" s="35" t="s">
        <v>374</v>
      </c>
      <c r="H213" s="35" t="s">
        <v>1137</v>
      </c>
      <c r="I213" s="35" t="s">
        <v>1139</v>
      </c>
      <c r="J213" s="35" t="s">
        <v>1141</v>
      </c>
      <c r="K213" s="35" t="s">
        <v>1143</v>
      </c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</row>
    <row r="214" spans="1:66" s="8" customFormat="1" thickTop="1" thickBot="1" x14ac:dyDescent="0.35">
      <c r="A214" s="40">
        <v>214</v>
      </c>
      <c r="B214" s="39" t="s">
        <v>289</v>
      </c>
      <c r="C214" s="40" t="s">
        <v>1815</v>
      </c>
      <c r="D214" s="39" t="s">
        <v>1816</v>
      </c>
      <c r="E214" s="41" t="s">
        <v>2103</v>
      </c>
      <c r="F214" s="34" t="str">
        <f t="shared" si="4"/>
        <v>B13</v>
      </c>
      <c r="G214" s="35" t="s">
        <v>289</v>
      </c>
      <c r="H214" s="35" t="s">
        <v>673</v>
      </c>
      <c r="I214" s="35" t="s">
        <v>229</v>
      </c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</row>
    <row r="215" spans="1:66" s="8" customFormat="1" thickTop="1" thickBot="1" x14ac:dyDescent="0.35">
      <c r="A215" s="7">
        <v>215</v>
      </c>
      <c r="B215" s="39" t="s">
        <v>924</v>
      </c>
      <c r="C215" s="40" t="s">
        <v>1817</v>
      </c>
      <c r="D215" s="39" t="s">
        <v>1818</v>
      </c>
      <c r="E215" s="41" t="s">
        <v>1819</v>
      </c>
      <c r="F215" s="34" t="str">
        <f t="shared" si="4"/>
        <v>S18</v>
      </c>
      <c r="G215" s="35"/>
      <c r="H215" s="35" t="s">
        <v>924</v>
      </c>
      <c r="I215" s="35" t="s">
        <v>651</v>
      </c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</row>
    <row r="216" spans="1:66" s="8" customFormat="1" thickTop="1" thickBot="1" x14ac:dyDescent="0.35">
      <c r="A216" s="40">
        <v>216</v>
      </c>
      <c r="B216" s="39" t="s">
        <v>229</v>
      </c>
      <c r="C216" s="40" t="s">
        <v>1820</v>
      </c>
      <c r="D216" s="39" t="s">
        <v>1821</v>
      </c>
      <c r="E216" s="41" t="s">
        <v>1822</v>
      </c>
      <c r="F216" s="34" t="str">
        <f t="shared" si="4"/>
        <v>I69</v>
      </c>
      <c r="G216" s="35" t="s">
        <v>229</v>
      </c>
      <c r="H216" s="35" t="s">
        <v>450</v>
      </c>
      <c r="I216" s="35" t="s">
        <v>924</v>
      </c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</row>
    <row r="217" spans="1:66" s="8" customFormat="1" ht="30" thickTop="1" thickBot="1" x14ac:dyDescent="0.35">
      <c r="A217" s="7">
        <v>217</v>
      </c>
      <c r="B217" s="8" t="s">
        <v>1328</v>
      </c>
      <c r="C217" s="7" t="s">
        <v>1823</v>
      </c>
      <c r="D217" s="8" t="s">
        <v>1824</v>
      </c>
      <c r="E217" s="25" t="s">
        <v>1825</v>
      </c>
      <c r="F217" s="34" t="str">
        <f t="shared" si="4"/>
        <v>S16</v>
      </c>
      <c r="G217" s="35"/>
      <c r="H217" s="35" t="s">
        <v>1328</v>
      </c>
      <c r="I217" s="35" t="s">
        <v>1319</v>
      </c>
      <c r="J217" s="35" t="s">
        <v>2062</v>
      </c>
      <c r="K217" s="35" t="s">
        <v>440</v>
      </c>
      <c r="L217" s="35" t="s">
        <v>300</v>
      </c>
      <c r="M217" s="35" t="s">
        <v>441</v>
      </c>
      <c r="N217" s="35" t="s">
        <v>298</v>
      </c>
      <c r="O217" s="35" t="s">
        <v>442</v>
      </c>
      <c r="P217" s="35" t="s">
        <v>302</v>
      </c>
      <c r="Q217" s="35" t="s">
        <v>443</v>
      </c>
      <c r="R217" s="35" t="s">
        <v>300</v>
      </c>
      <c r="S217" s="35" t="s">
        <v>298</v>
      </c>
      <c r="T217" s="35" t="s">
        <v>302</v>
      </c>
      <c r="U217" s="35" t="s">
        <v>2062</v>
      </c>
      <c r="V217" s="35" t="s">
        <v>485</v>
      </c>
      <c r="W217" s="35" t="s">
        <v>300</v>
      </c>
      <c r="X217" s="35" t="s">
        <v>486</v>
      </c>
      <c r="Y217" s="35" t="s">
        <v>298</v>
      </c>
      <c r="Z217" s="35" t="s">
        <v>487</v>
      </c>
      <c r="AA217" s="35" t="s">
        <v>302</v>
      </c>
      <c r="AB217" s="35" t="s">
        <v>488</v>
      </c>
      <c r="AC217" s="35" t="s">
        <v>300</v>
      </c>
      <c r="AD217" s="35" t="s">
        <v>298</v>
      </c>
      <c r="AE217" s="35" t="s">
        <v>302</v>
      </c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</row>
    <row r="218" spans="1:66" s="8" customFormat="1" thickTop="1" thickBot="1" x14ac:dyDescent="0.35">
      <c r="A218" s="40">
        <v>218</v>
      </c>
      <c r="B218" s="8" t="s">
        <v>930</v>
      </c>
      <c r="C218" s="7" t="s">
        <v>1817</v>
      </c>
      <c r="D218" s="8" t="s">
        <v>1826</v>
      </c>
      <c r="E218" s="25" t="s">
        <v>1827</v>
      </c>
      <c r="F218" s="34" t="str">
        <f t="shared" si="4"/>
        <v>S18</v>
      </c>
      <c r="G218" s="35"/>
      <c r="H218" s="35" t="s">
        <v>930</v>
      </c>
      <c r="I218" s="35" t="s">
        <v>1080</v>
      </c>
      <c r="J218" s="35" t="s">
        <v>428</v>
      </c>
      <c r="K218" s="35" t="s">
        <v>429</v>
      </c>
      <c r="L218" s="35" t="s">
        <v>300</v>
      </c>
      <c r="M218" s="35" t="s">
        <v>430</v>
      </c>
      <c r="N218" s="35" t="s">
        <v>298</v>
      </c>
      <c r="O218" s="35" t="s">
        <v>431</v>
      </c>
      <c r="P218" s="35" t="s">
        <v>302</v>
      </c>
      <c r="Q218" s="35" t="s">
        <v>432</v>
      </c>
      <c r="R218" s="35" t="s">
        <v>355</v>
      </c>
      <c r="S218" s="35" t="s">
        <v>433</v>
      </c>
      <c r="T218" s="35" t="s">
        <v>930</v>
      </c>
      <c r="U218" s="35" t="s">
        <v>1080</v>
      </c>
      <c r="V218" s="35" t="s">
        <v>868</v>
      </c>
      <c r="W218" s="35"/>
      <c r="X218" s="35"/>
      <c r="Y218" s="35"/>
      <c r="Z218" s="35"/>
      <c r="AA218" s="35"/>
      <c r="AB218" s="35"/>
      <c r="AC218" s="35"/>
      <c r="AD218" s="35"/>
      <c r="AE218" s="35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</row>
    <row r="219" spans="1:66" s="8" customFormat="1" ht="30" thickTop="1" thickBot="1" x14ac:dyDescent="0.35">
      <c r="A219" s="7">
        <v>219</v>
      </c>
      <c r="B219" s="8" t="s">
        <v>933</v>
      </c>
      <c r="C219" s="7" t="s">
        <v>1828</v>
      </c>
      <c r="D219" s="8" t="s">
        <v>1829</v>
      </c>
      <c r="E219" s="25" t="s">
        <v>1830</v>
      </c>
      <c r="F219" s="34" t="str">
        <f t="shared" si="4"/>
        <v>S19</v>
      </c>
      <c r="G219" s="35"/>
      <c r="H219" s="35" t="s">
        <v>933</v>
      </c>
      <c r="I219" s="35" t="s">
        <v>289</v>
      </c>
      <c r="J219" s="35" t="s">
        <v>930</v>
      </c>
      <c r="K219" s="35" t="s">
        <v>434</v>
      </c>
      <c r="L219" s="35" t="s">
        <v>435</v>
      </c>
      <c r="M219" s="35" t="s">
        <v>300</v>
      </c>
      <c r="N219" s="35" t="s">
        <v>436</v>
      </c>
      <c r="O219" s="35" t="s">
        <v>298</v>
      </c>
      <c r="P219" s="35" t="s">
        <v>437</v>
      </c>
      <c r="Q219" s="35" t="s">
        <v>302</v>
      </c>
      <c r="R219" s="35" t="s">
        <v>438</v>
      </c>
      <c r="S219" s="35" t="s">
        <v>355</v>
      </c>
      <c r="T219" s="35" t="s">
        <v>439</v>
      </c>
      <c r="U219" s="35" t="s">
        <v>933</v>
      </c>
      <c r="V219" s="35" t="s">
        <v>289</v>
      </c>
      <c r="W219" s="35" t="s">
        <v>930</v>
      </c>
      <c r="X219" s="35" t="s">
        <v>870</v>
      </c>
      <c r="Y219" s="35"/>
      <c r="Z219" s="35"/>
      <c r="AA219" s="35"/>
      <c r="AB219" s="35"/>
      <c r="AC219" s="35"/>
      <c r="AD219" s="35"/>
      <c r="AE219" s="35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</row>
    <row r="220" spans="1:66" s="8" customFormat="1" thickTop="1" thickBot="1" x14ac:dyDescent="0.35">
      <c r="A220" s="40">
        <v>220</v>
      </c>
      <c r="B220" s="8" t="s">
        <v>1831</v>
      </c>
      <c r="C220" s="7" t="s">
        <v>1832</v>
      </c>
      <c r="D220" s="8" t="s">
        <v>1833</v>
      </c>
      <c r="E220" s="25" t="s">
        <v>1834</v>
      </c>
      <c r="F220" s="34" t="str">
        <f t="shared" si="4"/>
        <v>S25</v>
      </c>
      <c r="G220" s="35" t="s">
        <v>1831</v>
      </c>
      <c r="H220" s="35" t="s">
        <v>1231</v>
      </c>
      <c r="I220" s="35" t="s">
        <v>289</v>
      </c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</row>
    <row r="221" spans="1:66" s="8" customFormat="1" thickTop="1" thickBot="1" x14ac:dyDescent="0.35">
      <c r="A221" s="7">
        <v>221</v>
      </c>
      <c r="B221" s="8" t="s">
        <v>1835</v>
      </c>
      <c r="C221" s="7" t="s">
        <v>1836</v>
      </c>
      <c r="D221" s="8" t="s">
        <v>1837</v>
      </c>
      <c r="E221" s="25" t="s">
        <v>1838</v>
      </c>
      <c r="F221" s="34" t="str">
        <f t="shared" si="4"/>
        <v>S26</v>
      </c>
      <c r="G221" s="35" t="s">
        <v>1835</v>
      </c>
      <c r="H221" s="35" t="s">
        <v>1237</v>
      </c>
      <c r="I221" s="35" t="s">
        <v>1026</v>
      </c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</row>
    <row r="222" spans="1:66" s="8" customFormat="1" thickTop="1" thickBot="1" x14ac:dyDescent="0.35">
      <c r="A222" s="40">
        <v>222</v>
      </c>
      <c r="B222" s="8" t="s">
        <v>1041</v>
      </c>
      <c r="C222" s="7" t="s">
        <v>1839</v>
      </c>
      <c r="D222" s="8" t="s">
        <v>1840</v>
      </c>
      <c r="E222" s="25" t="s">
        <v>1841</v>
      </c>
      <c r="F222" s="34" t="str">
        <f t="shared" si="4"/>
        <v>S27</v>
      </c>
      <c r="G222" s="35" t="s">
        <v>1041</v>
      </c>
      <c r="H222" s="35" t="s">
        <v>128</v>
      </c>
      <c r="I222" s="35" t="s">
        <v>374</v>
      </c>
      <c r="J222" s="35" t="s">
        <v>253</v>
      </c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</row>
    <row r="223" spans="1:66" s="8" customFormat="1" thickTop="1" thickBot="1" x14ac:dyDescent="0.35">
      <c r="A223" s="7">
        <v>223</v>
      </c>
      <c r="B223" s="8" t="s">
        <v>1315</v>
      </c>
      <c r="C223" s="7" t="s">
        <v>1842</v>
      </c>
      <c r="D223" s="8" t="s">
        <v>1843</v>
      </c>
      <c r="E223" s="25" t="s">
        <v>1844</v>
      </c>
      <c r="F223" s="34" t="str">
        <f t="shared" si="4"/>
        <v>S28</v>
      </c>
      <c r="G223" s="35" t="s">
        <v>1315</v>
      </c>
      <c r="H223" s="35" t="s">
        <v>288</v>
      </c>
      <c r="I223" s="35" t="s">
        <v>128</v>
      </c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</row>
    <row r="224" spans="1:66" s="8" customFormat="1" thickTop="1" thickBot="1" x14ac:dyDescent="0.35">
      <c r="A224" s="7">
        <v>224</v>
      </c>
      <c r="B224" s="8" t="s">
        <v>1221</v>
      </c>
      <c r="C224" s="7" t="s">
        <v>1845</v>
      </c>
      <c r="D224" s="8" t="s">
        <v>1846</v>
      </c>
      <c r="E224" s="25" t="s">
        <v>1847</v>
      </c>
      <c r="F224" s="34" t="str">
        <f t="shared" si="4"/>
        <v>I13C</v>
      </c>
      <c r="G224" s="35" t="s">
        <v>1221</v>
      </c>
      <c r="H224" s="35" t="s">
        <v>1346</v>
      </c>
      <c r="I224" s="35" t="s">
        <v>783</v>
      </c>
      <c r="J224" s="35" t="s">
        <v>783</v>
      </c>
      <c r="K224" s="35" t="s">
        <v>1872</v>
      </c>
      <c r="L224" s="35" t="s">
        <v>791</v>
      </c>
      <c r="M224" s="35" t="s">
        <v>1121</v>
      </c>
      <c r="N224" s="35" t="s">
        <v>460</v>
      </c>
      <c r="O224" s="35" t="s">
        <v>460</v>
      </c>
      <c r="P224" s="35" t="s">
        <v>460</v>
      </c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</row>
    <row r="225" spans="1:66" s="8" customFormat="1" ht="30" thickTop="1" thickBot="1" x14ac:dyDescent="0.35">
      <c r="A225" s="7">
        <v>225</v>
      </c>
      <c r="B225" s="8" t="s">
        <v>1237</v>
      </c>
      <c r="C225" s="7" t="s">
        <v>1848</v>
      </c>
      <c r="D225" s="8" t="s">
        <v>1849</v>
      </c>
      <c r="E225" s="25" t="s">
        <v>1850</v>
      </c>
      <c r="F225" s="34" t="str">
        <f t="shared" si="4"/>
        <v>1I4C</v>
      </c>
      <c r="G225" s="35" t="s">
        <v>1237</v>
      </c>
      <c r="H225" s="35" t="s">
        <v>711</v>
      </c>
      <c r="I225" s="35" t="s">
        <v>320</v>
      </c>
      <c r="J225" s="35" t="s">
        <v>1221</v>
      </c>
      <c r="K225" s="35" t="s">
        <v>196</v>
      </c>
      <c r="L225" s="35" t="s">
        <v>195</v>
      </c>
      <c r="M225" s="35" t="s">
        <v>699</v>
      </c>
      <c r="N225" s="35" t="s">
        <v>323</v>
      </c>
      <c r="O225" s="35" t="s">
        <v>1204</v>
      </c>
      <c r="P225" s="35" t="s">
        <v>206</v>
      </c>
      <c r="Q225" s="35" t="s">
        <v>699</v>
      </c>
      <c r="R225" s="35" t="s">
        <v>314</v>
      </c>
      <c r="S225" s="35" t="s">
        <v>1206</v>
      </c>
      <c r="T225" s="35" t="s">
        <v>211</v>
      </c>
      <c r="U225" s="35" t="s">
        <v>699</v>
      </c>
      <c r="V225" s="35" t="s">
        <v>325</v>
      </c>
      <c r="W225" s="35" t="s">
        <v>233</v>
      </c>
      <c r="X225" s="35" t="s">
        <v>216</v>
      </c>
      <c r="Y225" s="35" t="s">
        <v>699</v>
      </c>
      <c r="Z225" s="35" t="s">
        <v>327</v>
      </c>
      <c r="AA225" s="35" t="s">
        <v>1209</v>
      </c>
      <c r="AB225" s="35"/>
      <c r="AC225" s="35"/>
      <c r="AD225" s="35"/>
      <c r="AE225" s="35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</row>
    <row r="226" spans="1:66" s="8" customFormat="1" thickTop="1" thickBot="1" x14ac:dyDescent="0.35">
      <c r="A226" s="7">
        <v>226</v>
      </c>
      <c r="B226" s="8" t="s">
        <v>1231</v>
      </c>
      <c r="C226" s="7" t="s">
        <v>1851</v>
      </c>
      <c r="D226" s="8" t="s">
        <v>1852</v>
      </c>
      <c r="E226" s="25" t="s">
        <v>1853</v>
      </c>
      <c r="F226" s="34" t="str">
        <f t="shared" si="4"/>
        <v>I15C</v>
      </c>
      <c r="G226" s="35" t="s">
        <v>1231</v>
      </c>
      <c r="H226" s="35" t="s">
        <v>1028</v>
      </c>
      <c r="I226" s="35" t="s">
        <v>456</v>
      </c>
      <c r="J226" s="35" t="s">
        <v>461</v>
      </c>
      <c r="K226" s="35" t="s">
        <v>1237</v>
      </c>
      <c r="L226" s="35" t="s">
        <v>457</v>
      </c>
      <c r="M226" s="35" t="s">
        <v>461</v>
      </c>
      <c r="N226" s="35" t="s">
        <v>461</v>
      </c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</row>
    <row r="227" spans="1:66" s="8" customFormat="1" thickTop="1" thickBot="1" x14ac:dyDescent="0.35">
      <c r="A227" s="7">
        <v>227</v>
      </c>
      <c r="B227" s="8" t="s">
        <v>1213</v>
      </c>
      <c r="C227" s="7" t="s">
        <v>1854</v>
      </c>
      <c r="D227" s="8" t="s">
        <v>1855</v>
      </c>
      <c r="E227" s="25" t="s">
        <v>1856</v>
      </c>
      <c r="F227" s="34" t="str">
        <f t="shared" si="4"/>
        <v>I16C</v>
      </c>
      <c r="G227" s="35" t="s">
        <v>1213</v>
      </c>
      <c r="H227" s="35" t="s">
        <v>459</v>
      </c>
      <c r="I227" s="35" t="s">
        <v>1231</v>
      </c>
      <c r="J227" s="35" t="s">
        <v>462</v>
      </c>
      <c r="K227" s="35" t="s">
        <v>462</v>
      </c>
      <c r="L227" s="35" t="s">
        <v>289</v>
      </c>
      <c r="M227" s="35" t="s">
        <v>458</v>
      </c>
      <c r="N227" s="35" t="s">
        <v>462</v>
      </c>
      <c r="O227" s="35" t="s">
        <v>462</v>
      </c>
      <c r="P227" s="35" t="s">
        <v>462</v>
      </c>
      <c r="Q227" s="35" t="s">
        <v>462</v>
      </c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</row>
    <row r="228" spans="1:66" s="8" customFormat="1" thickTop="1" thickBot="1" x14ac:dyDescent="0.35">
      <c r="A228" s="7">
        <v>228</v>
      </c>
      <c r="B228" s="8" t="s">
        <v>1086</v>
      </c>
      <c r="C228" s="7" t="s">
        <v>1857</v>
      </c>
      <c r="D228" s="8" t="s">
        <v>1858</v>
      </c>
      <c r="E228" s="25" t="s">
        <v>1859</v>
      </c>
      <c r="F228" s="34" t="str">
        <f t="shared" si="4"/>
        <v>I17C</v>
      </c>
      <c r="G228" s="35" t="s">
        <v>1086</v>
      </c>
      <c r="H228" s="35" t="s">
        <v>459</v>
      </c>
      <c r="I228" s="35" t="s">
        <v>458</v>
      </c>
      <c r="J228" s="35" t="s">
        <v>1243</v>
      </c>
      <c r="K228" s="35" t="s">
        <v>289</v>
      </c>
      <c r="L228" s="35" t="s">
        <v>458</v>
      </c>
      <c r="M228" s="35" t="s">
        <v>1231</v>
      </c>
      <c r="N228" s="35" t="s">
        <v>462</v>
      </c>
      <c r="O228" s="35" t="s">
        <v>462</v>
      </c>
      <c r="P228" s="35" t="s">
        <v>462</v>
      </c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</row>
    <row r="229" spans="1:66" s="8" customFormat="1" thickTop="1" thickBot="1" x14ac:dyDescent="0.35">
      <c r="A229" s="7">
        <v>229</v>
      </c>
      <c r="B229" s="8" t="s">
        <v>1268</v>
      </c>
      <c r="C229" s="7" t="s">
        <v>1860</v>
      </c>
      <c r="D229" s="8" t="s">
        <v>1861</v>
      </c>
      <c r="E229" s="25" t="s">
        <v>1862</v>
      </c>
      <c r="F229" s="34" t="str">
        <f t="shared" si="4"/>
        <v>I18C</v>
      </c>
      <c r="G229" s="35" t="s">
        <v>1268</v>
      </c>
      <c r="H229" s="35" t="s">
        <v>458</v>
      </c>
      <c r="I229" s="35" t="s">
        <v>1086</v>
      </c>
      <c r="J229" s="35" t="s">
        <v>462</v>
      </c>
      <c r="K229" s="35" t="s">
        <v>459</v>
      </c>
      <c r="L229" s="35" t="s">
        <v>1243</v>
      </c>
      <c r="M229" s="35" t="s">
        <v>462</v>
      </c>
      <c r="N229" s="35" t="s">
        <v>462</v>
      </c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</row>
    <row r="230" spans="1:66" s="8" customFormat="1" thickTop="1" thickBot="1" x14ac:dyDescent="0.35">
      <c r="A230" s="7">
        <v>230</v>
      </c>
      <c r="B230" s="8" t="s">
        <v>1111</v>
      </c>
      <c r="C230" s="7" t="s">
        <v>1863</v>
      </c>
      <c r="D230" s="8" t="s">
        <v>1864</v>
      </c>
      <c r="E230" s="25" t="s">
        <v>1865</v>
      </c>
      <c r="F230" s="34" t="str">
        <f t="shared" si="4"/>
        <v>I19C</v>
      </c>
      <c r="G230" s="35" t="s">
        <v>1111</v>
      </c>
      <c r="H230" s="35" t="s">
        <v>456</v>
      </c>
      <c r="I230" s="35" t="s">
        <v>1268</v>
      </c>
      <c r="J230" s="35" t="s">
        <v>1237</v>
      </c>
      <c r="K230" s="35" t="s">
        <v>457</v>
      </c>
      <c r="L230" s="35" t="s">
        <v>1028</v>
      </c>
      <c r="M230" s="35" t="s">
        <v>456</v>
      </c>
      <c r="N230" s="35" t="s">
        <v>461</v>
      </c>
      <c r="O230" s="35" t="s">
        <v>461</v>
      </c>
      <c r="P230" s="35" t="s">
        <v>461</v>
      </c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</row>
    <row r="231" spans="1:66" s="8" customFormat="1" thickTop="1" thickBot="1" x14ac:dyDescent="0.35">
      <c r="A231" s="7">
        <v>231</v>
      </c>
      <c r="B231" s="8" t="s">
        <v>1274</v>
      </c>
      <c r="C231" s="7" t="s">
        <v>1866</v>
      </c>
      <c r="D231" s="8" t="s">
        <v>1867</v>
      </c>
      <c r="E231" s="25" t="s">
        <v>1868</v>
      </c>
      <c r="F231" s="34" t="str">
        <f t="shared" si="4"/>
        <v>I20C</v>
      </c>
      <c r="G231" s="35" t="s">
        <v>1274</v>
      </c>
      <c r="H231" s="35" t="s">
        <v>457</v>
      </c>
      <c r="I231" s="35" t="s">
        <v>1268</v>
      </c>
      <c r="J231" s="35" t="s">
        <v>1028</v>
      </c>
      <c r="K231" s="35" t="s">
        <v>456</v>
      </c>
      <c r="L231" s="35" t="s">
        <v>1237</v>
      </c>
      <c r="M231" s="35" t="s">
        <v>457</v>
      </c>
      <c r="N231" s="35" t="s">
        <v>461</v>
      </c>
      <c r="O231" s="35" t="s">
        <v>461</v>
      </c>
      <c r="P231" s="35" t="s">
        <v>461</v>
      </c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</row>
    <row r="232" spans="1:66" s="8" customFormat="1" thickTop="1" thickBot="1" x14ac:dyDescent="0.35">
      <c r="A232" s="7">
        <v>232</v>
      </c>
      <c r="B232" s="8" t="s">
        <v>1258</v>
      </c>
      <c r="C232" s="7" t="s">
        <v>1869</v>
      </c>
      <c r="D232" s="8" t="s">
        <v>1870</v>
      </c>
      <c r="E232" s="25" t="s">
        <v>1871</v>
      </c>
      <c r="F232" s="34" t="str">
        <f t="shared" si="4"/>
        <v>I21C</v>
      </c>
      <c r="G232" s="35" t="s">
        <v>1258</v>
      </c>
      <c r="H232" s="35" t="s">
        <v>1274</v>
      </c>
      <c r="I232" s="35" t="s">
        <v>196</v>
      </c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</row>
    <row r="233" spans="1:66" s="8" customFormat="1" thickTop="1" thickBot="1" x14ac:dyDescent="0.35">
      <c r="A233" s="7">
        <v>233</v>
      </c>
      <c r="B233" s="8" t="s">
        <v>1872</v>
      </c>
      <c r="C233" s="7" t="s">
        <v>1873</v>
      </c>
      <c r="D233" s="8" t="s">
        <v>1874</v>
      </c>
      <c r="E233" s="25" t="s">
        <v>1875</v>
      </c>
      <c r="F233" s="34" t="str">
        <f t="shared" si="4"/>
        <v>I22C</v>
      </c>
      <c r="G233" s="35" t="s">
        <v>1872</v>
      </c>
      <c r="H233" s="35" t="s">
        <v>783</v>
      </c>
      <c r="I233" s="35" t="s">
        <v>1258</v>
      </c>
      <c r="J233" s="35" t="s">
        <v>460</v>
      </c>
      <c r="K233" s="35" t="s">
        <v>791</v>
      </c>
      <c r="L233" s="35" t="s">
        <v>1121</v>
      </c>
      <c r="M233" s="35" t="s">
        <v>460</v>
      </c>
      <c r="N233" s="35" t="s">
        <v>460</v>
      </c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</row>
    <row r="234" spans="1:66" s="8" customFormat="1" thickTop="1" thickBot="1" x14ac:dyDescent="0.35">
      <c r="A234" s="7">
        <v>234</v>
      </c>
      <c r="B234" s="8" t="s">
        <v>1161</v>
      </c>
      <c r="C234" s="7" t="s">
        <v>1876</v>
      </c>
      <c r="D234" s="8" t="s">
        <v>1877</v>
      </c>
      <c r="E234" s="25" t="s">
        <v>1878</v>
      </c>
      <c r="F234" s="34" t="str">
        <f t="shared" si="4"/>
        <v>I22CA</v>
      </c>
      <c r="G234" s="35" t="s">
        <v>1161</v>
      </c>
      <c r="H234" s="35" t="s">
        <v>1319</v>
      </c>
      <c r="I234" s="35" t="s">
        <v>766</v>
      </c>
      <c r="J234" s="35" t="s">
        <v>2063</v>
      </c>
      <c r="K234" s="35" t="s">
        <v>489</v>
      </c>
      <c r="L234" s="35" t="s">
        <v>1872</v>
      </c>
      <c r="M234" s="35" t="s">
        <v>766</v>
      </c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</row>
    <row r="235" spans="1:66" s="8" customFormat="1" thickTop="1" thickBot="1" x14ac:dyDescent="0.35">
      <c r="A235" s="7">
        <v>235</v>
      </c>
      <c r="B235" s="8" t="s">
        <v>1169</v>
      </c>
      <c r="C235" s="7" t="s">
        <v>1879</v>
      </c>
      <c r="D235" s="8" t="s">
        <v>1880</v>
      </c>
      <c r="E235" s="25" t="s">
        <v>1881</v>
      </c>
      <c r="F235" s="34" t="str">
        <f t="shared" si="4"/>
        <v>I22CB</v>
      </c>
      <c r="G235" s="35" t="s">
        <v>1169</v>
      </c>
      <c r="H235" s="35" t="s">
        <v>775</v>
      </c>
      <c r="I235" s="35" t="s">
        <v>1872</v>
      </c>
      <c r="J235" s="35" t="s">
        <v>489</v>
      </c>
      <c r="K235" s="35" t="s">
        <v>766</v>
      </c>
      <c r="L235" s="35" t="s">
        <v>1161</v>
      </c>
      <c r="M235" s="35" t="s">
        <v>489</v>
      </c>
      <c r="N235" s="35" t="s">
        <v>489</v>
      </c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</row>
    <row r="236" spans="1:66" s="8" customFormat="1" thickTop="1" thickBot="1" x14ac:dyDescent="0.35">
      <c r="A236" s="7">
        <v>236</v>
      </c>
      <c r="B236" s="8" t="s">
        <v>1346</v>
      </c>
      <c r="C236" s="7" t="s">
        <v>1882</v>
      </c>
      <c r="D236" s="8" t="s">
        <v>1883</v>
      </c>
      <c r="E236" s="25" t="s">
        <v>1884</v>
      </c>
      <c r="F236" s="34" t="str">
        <f t="shared" si="4"/>
        <v>I22CC</v>
      </c>
      <c r="G236" s="35" t="s">
        <v>1346</v>
      </c>
      <c r="H236" s="35" t="s">
        <v>1338</v>
      </c>
      <c r="I236" s="35" t="s">
        <v>775</v>
      </c>
      <c r="J236" s="35" t="s">
        <v>489</v>
      </c>
      <c r="K236" s="35" t="s">
        <v>489</v>
      </c>
      <c r="L236" s="35" t="s">
        <v>1319</v>
      </c>
      <c r="M236" s="35" t="s">
        <v>766</v>
      </c>
      <c r="N236" s="35" t="s">
        <v>489</v>
      </c>
      <c r="O236" s="35" t="s">
        <v>489</v>
      </c>
      <c r="P236" s="35" t="s">
        <v>489</v>
      </c>
      <c r="Q236" s="35" t="s">
        <v>489</v>
      </c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</row>
    <row r="237" spans="1:66" s="8" customFormat="1" thickTop="1" thickBot="1" x14ac:dyDescent="0.35">
      <c r="A237" s="7">
        <v>237</v>
      </c>
      <c r="B237" s="8" t="s">
        <v>1223</v>
      </c>
      <c r="C237" s="7" t="s">
        <v>1885</v>
      </c>
      <c r="D237" s="8" t="s">
        <v>1886</v>
      </c>
      <c r="E237" s="25" t="s">
        <v>1887</v>
      </c>
      <c r="F237" s="34" t="str">
        <f t="shared" si="4"/>
        <v>I13E</v>
      </c>
      <c r="G237" s="35" t="s">
        <v>1223</v>
      </c>
      <c r="H237" s="35" t="s">
        <v>1348</v>
      </c>
      <c r="I237" s="35" t="s">
        <v>785</v>
      </c>
      <c r="J237" s="35" t="s">
        <v>785</v>
      </c>
      <c r="K237" s="35" t="s">
        <v>1894</v>
      </c>
      <c r="L237" s="35" t="s">
        <v>793</v>
      </c>
      <c r="M237" s="35" t="s">
        <v>1123</v>
      </c>
      <c r="N237" s="35" t="s">
        <v>464</v>
      </c>
      <c r="O237" s="35" t="s">
        <v>464</v>
      </c>
      <c r="P237" s="35" t="s">
        <v>464</v>
      </c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</row>
    <row r="238" spans="1:66" s="8" customFormat="1" ht="30" thickTop="1" thickBot="1" x14ac:dyDescent="0.35">
      <c r="A238" s="7">
        <v>238</v>
      </c>
      <c r="B238" s="8" t="s">
        <v>1215</v>
      </c>
      <c r="C238" s="7" t="s">
        <v>1888</v>
      </c>
      <c r="D238" s="8" t="s">
        <v>1889</v>
      </c>
      <c r="E238" s="25" t="s">
        <v>1890</v>
      </c>
      <c r="F238" s="34" t="str">
        <f t="shared" si="4"/>
        <v>1I4E</v>
      </c>
      <c r="G238" s="35" t="s">
        <v>1215</v>
      </c>
      <c r="H238" s="35" t="s">
        <v>711</v>
      </c>
      <c r="I238" s="35" t="s">
        <v>309</v>
      </c>
      <c r="J238" s="35" t="s">
        <v>1223</v>
      </c>
      <c r="K238" s="35" t="s">
        <v>198</v>
      </c>
      <c r="L238" s="35" t="s">
        <v>197</v>
      </c>
      <c r="M238" s="35" t="s">
        <v>699</v>
      </c>
      <c r="N238" s="35" t="s">
        <v>329</v>
      </c>
      <c r="O238" s="35" t="s">
        <v>1204</v>
      </c>
      <c r="P238" s="35" t="s">
        <v>207</v>
      </c>
      <c r="Q238" s="35" t="s">
        <v>699</v>
      </c>
      <c r="R238" s="35" t="s">
        <v>330</v>
      </c>
      <c r="S238" s="35" t="s">
        <v>1206</v>
      </c>
      <c r="T238" s="35" t="s">
        <v>212</v>
      </c>
      <c r="U238" s="35" t="s">
        <v>699</v>
      </c>
      <c r="V238" s="35" t="s">
        <v>331</v>
      </c>
      <c r="W238" s="35" t="s">
        <v>233</v>
      </c>
      <c r="X238" s="35" t="s">
        <v>217</v>
      </c>
      <c r="Y238" s="35" t="s">
        <v>699</v>
      </c>
      <c r="Z238" s="35" t="s">
        <v>332</v>
      </c>
      <c r="AA238" s="35" t="s">
        <v>1209</v>
      </c>
      <c r="AB238" s="35"/>
      <c r="AC238" s="35"/>
      <c r="AD238" s="35"/>
      <c r="AE238" s="35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</row>
    <row r="239" spans="1:66" s="8" customFormat="1" thickTop="1" thickBot="1" x14ac:dyDescent="0.35">
      <c r="A239" s="7">
        <v>239</v>
      </c>
      <c r="B239" s="8" t="s">
        <v>1260</v>
      </c>
      <c r="C239" s="7" t="s">
        <v>1891</v>
      </c>
      <c r="D239" s="8" t="s">
        <v>1892</v>
      </c>
      <c r="E239" s="25" t="s">
        <v>1893</v>
      </c>
      <c r="F239" s="34" t="str">
        <f t="shared" si="4"/>
        <v>I21E</v>
      </c>
      <c r="G239" s="35" t="s">
        <v>1260</v>
      </c>
      <c r="H239" s="35" t="s">
        <v>1245</v>
      </c>
      <c r="I239" s="35" t="s">
        <v>198</v>
      </c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</row>
    <row r="240" spans="1:66" s="8" customFormat="1" thickTop="1" thickBot="1" x14ac:dyDescent="0.35">
      <c r="A240" s="7">
        <v>240</v>
      </c>
      <c r="B240" s="8" t="s">
        <v>1894</v>
      </c>
      <c r="C240" s="7" t="s">
        <v>1895</v>
      </c>
      <c r="D240" s="8" t="s">
        <v>1896</v>
      </c>
      <c r="E240" s="25" t="s">
        <v>1897</v>
      </c>
      <c r="F240" s="34" t="str">
        <f t="shared" si="4"/>
        <v>I22E</v>
      </c>
      <c r="G240" s="35" t="s">
        <v>1894</v>
      </c>
      <c r="H240" s="35" t="s">
        <v>785</v>
      </c>
      <c r="I240" s="35" t="s">
        <v>1260</v>
      </c>
      <c r="J240" s="35" t="s">
        <v>464</v>
      </c>
      <c r="K240" s="35" t="s">
        <v>793</v>
      </c>
      <c r="L240" s="35" t="s">
        <v>1123</v>
      </c>
      <c r="M240" s="35" t="s">
        <v>464</v>
      </c>
      <c r="N240" s="35" t="s">
        <v>464</v>
      </c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</row>
    <row r="241" spans="1:66" s="8" customFormat="1" thickTop="1" thickBot="1" x14ac:dyDescent="0.35">
      <c r="A241" s="7">
        <v>241</v>
      </c>
      <c r="B241" s="8" t="s">
        <v>1163</v>
      </c>
      <c r="C241" s="7" t="s">
        <v>1876</v>
      </c>
      <c r="D241" s="8" t="s">
        <v>1898</v>
      </c>
      <c r="E241" s="25" t="s">
        <v>1899</v>
      </c>
      <c r="F241" s="34" t="str">
        <f t="shared" si="4"/>
        <v>I22CA</v>
      </c>
      <c r="G241" s="35" t="s">
        <v>1163</v>
      </c>
      <c r="H241" s="35" t="s">
        <v>1319</v>
      </c>
      <c r="I241" s="35" t="s">
        <v>769</v>
      </c>
      <c r="J241" s="35" t="s">
        <v>2064</v>
      </c>
      <c r="K241" s="35" t="s">
        <v>490</v>
      </c>
      <c r="L241" s="35" t="s">
        <v>1894</v>
      </c>
      <c r="M241" s="35" t="s">
        <v>769</v>
      </c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</row>
    <row r="242" spans="1:66" s="8" customFormat="1" thickTop="1" thickBot="1" x14ac:dyDescent="0.35">
      <c r="A242" s="7">
        <v>242</v>
      </c>
      <c r="B242" s="8" t="s">
        <v>1171</v>
      </c>
      <c r="C242" s="7" t="s">
        <v>1879</v>
      </c>
      <c r="D242" s="8" t="s">
        <v>1900</v>
      </c>
      <c r="E242" s="25" t="s">
        <v>1901</v>
      </c>
      <c r="F242" s="34" t="str">
        <f t="shared" si="4"/>
        <v>I22CB</v>
      </c>
      <c r="G242" s="35" t="s">
        <v>1171</v>
      </c>
      <c r="H242" s="35" t="s">
        <v>777</v>
      </c>
      <c r="I242" s="35" t="s">
        <v>1894</v>
      </c>
      <c r="J242" s="35" t="s">
        <v>490</v>
      </c>
      <c r="K242" s="35" t="s">
        <v>769</v>
      </c>
      <c r="L242" s="35" t="s">
        <v>1163</v>
      </c>
      <c r="M242" s="35" t="s">
        <v>490</v>
      </c>
      <c r="N242" s="35" t="s">
        <v>490</v>
      </c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</row>
    <row r="243" spans="1:66" s="8" customFormat="1" thickTop="1" thickBot="1" x14ac:dyDescent="0.35">
      <c r="A243" s="7">
        <v>243</v>
      </c>
      <c r="B243" s="8" t="s">
        <v>1348</v>
      </c>
      <c r="C243" s="7" t="s">
        <v>1882</v>
      </c>
      <c r="D243" s="8" t="s">
        <v>1902</v>
      </c>
      <c r="E243" s="25" t="s">
        <v>1903</v>
      </c>
      <c r="F243" s="34" t="str">
        <f t="shared" si="4"/>
        <v>I22CC</v>
      </c>
      <c r="G243" s="35" t="s">
        <v>1348</v>
      </c>
      <c r="H243" s="35" t="s">
        <v>1340</v>
      </c>
      <c r="I243" s="35" t="s">
        <v>777</v>
      </c>
      <c r="J243" s="35" t="s">
        <v>490</v>
      </c>
      <c r="K243" s="35" t="s">
        <v>490</v>
      </c>
      <c r="L243" s="35" t="s">
        <v>1319</v>
      </c>
      <c r="M243" s="35" t="s">
        <v>769</v>
      </c>
      <c r="N243" s="35" t="s">
        <v>490</v>
      </c>
      <c r="O243" s="35" t="s">
        <v>490</v>
      </c>
      <c r="P243" s="35" t="s">
        <v>490</v>
      </c>
      <c r="Q243" s="35" t="s">
        <v>490</v>
      </c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</row>
    <row r="244" spans="1:66" s="8" customFormat="1" thickTop="1" thickBot="1" x14ac:dyDescent="0.35">
      <c r="A244" s="7">
        <v>244</v>
      </c>
      <c r="B244" s="8" t="s">
        <v>1225</v>
      </c>
      <c r="C244" s="7" t="s">
        <v>1904</v>
      </c>
      <c r="D244" s="8" t="s">
        <v>1905</v>
      </c>
      <c r="E244" s="25" t="s">
        <v>1906</v>
      </c>
      <c r="F244" s="34" t="str">
        <f t="shared" si="4"/>
        <v>I13I</v>
      </c>
      <c r="G244" s="35" t="s">
        <v>1225</v>
      </c>
      <c r="H244" s="35" t="s">
        <v>1350</v>
      </c>
      <c r="I244" s="35" t="s">
        <v>787</v>
      </c>
      <c r="J244" s="35" t="s">
        <v>787</v>
      </c>
      <c r="K244" s="35" t="s">
        <v>1931</v>
      </c>
      <c r="L244" s="35" t="s">
        <v>795</v>
      </c>
      <c r="M244" s="35" t="s">
        <v>1125</v>
      </c>
      <c r="N244" s="35" t="s">
        <v>470</v>
      </c>
      <c r="O244" s="35" t="s">
        <v>470</v>
      </c>
      <c r="P244" s="35" t="s">
        <v>470</v>
      </c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</row>
    <row r="245" spans="1:66" s="8" customFormat="1" ht="30" thickTop="1" thickBot="1" x14ac:dyDescent="0.35">
      <c r="A245" s="7">
        <v>245</v>
      </c>
      <c r="B245" s="8" t="s">
        <v>1239</v>
      </c>
      <c r="C245" s="7" t="s">
        <v>1907</v>
      </c>
      <c r="D245" s="8" t="s">
        <v>1908</v>
      </c>
      <c r="E245" s="25" t="s">
        <v>1909</v>
      </c>
      <c r="F245" s="34" t="str">
        <f t="shared" si="4"/>
        <v>1I4I</v>
      </c>
      <c r="G245" s="35" t="s">
        <v>1239</v>
      </c>
      <c r="H245" s="35" t="s">
        <v>711</v>
      </c>
      <c r="I245" s="35" t="s">
        <v>310</v>
      </c>
      <c r="J245" s="35" t="s">
        <v>1225</v>
      </c>
      <c r="K245" s="35" t="s">
        <v>200</v>
      </c>
      <c r="L245" s="35" t="s">
        <v>199</v>
      </c>
      <c r="M245" s="35" t="s">
        <v>699</v>
      </c>
      <c r="N245" s="35" t="s">
        <v>338</v>
      </c>
      <c r="O245" s="35" t="s">
        <v>1204</v>
      </c>
      <c r="P245" s="35" t="s">
        <v>208</v>
      </c>
      <c r="Q245" s="35" t="s">
        <v>699</v>
      </c>
      <c r="R245" s="35" t="s">
        <v>335</v>
      </c>
      <c r="S245" s="35" t="s">
        <v>1206</v>
      </c>
      <c r="T245" s="35" t="s">
        <v>213</v>
      </c>
      <c r="U245" s="35" t="s">
        <v>699</v>
      </c>
      <c r="V245" s="35" t="s">
        <v>337</v>
      </c>
      <c r="W245" s="35" t="s">
        <v>233</v>
      </c>
      <c r="X245" s="35" t="s">
        <v>218</v>
      </c>
      <c r="Y245" s="35" t="s">
        <v>699</v>
      </c>
      <c r="Z245" s="35" t="s">
        <v>336</v>
      </c>
      <c r="AA245" s="35" t="s">
        <v>1209</v>
      </c>
      <c r="AB245" s="35"/>
      <c r="AC245" s="35"/>
      <c r="AD245" s="35"/>
      <c r="AE245" s="35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</row>
    <row r="246" spans="1:66" s="8" customFormat="1" thickTop="1" thickBot="1" x14ac:dyDescent="0.35">
      <c r="A246" s="7">
        <v>246</v>
      </c>
      <c r="B246" s="8" t="s">
        <v>1233</v>
      </c>
      <c r="C246" s="7" t="s">
        <v>1910</v>
      </c>
      <c r="D246" s="8" t="s">
        <v>1911</v>
      </c>
      <c r="E246" s="25" t="s">
        <v>1912</v>
      </c>
      <c r="F246" s="34" t="str">
        <f t="shared" si="4"/>
        <v>I15I</v>
      </c>
      <c r="G246" s="35" t="s">
        <v>1233</v>
      </c>
      <c r="H246" s="35" t="s">
        <v>1026</v>
      </c>
      <c r="I246" s="35" t="s">
        <v>466</v>
      </c>
      <c r="J246" s="35" t="s">
        <v>471</v>
      </c>
      <c r="K246" s="35" t="s">
        <v>1239</v>
      </c>
      <c r="L246" s="35" t="s">
        <v>467</v>
      </c>
      <c r="M246" s="35" t="s">
        <v>471</v>
      </c>
      <c r="N246" s="35" t="s">
        <v>471</v>
      </c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</row>
    <row r="247" spans="1:66" s="8" customFormat="1" thickTop="1" thickBot="1" x14ac:dyDescent="0.35">
      <c r="A247" s="7">
        <v>247</v>
      </c>
      <c r="B247" s="8" t="s">
        <v>1217</v>
      </c>
      <c r="C247" s="7" t="s">
        <v>1913</v>
      </c>
      <c r="D247" s="8" t="s">
        <v>1914</v>
      </c>
      <c r="E247" s="25" t="s">
        <v>1915</v>
      </c>
      <c r="F247" s="34" t="str">
        <f t="shared" si="4"/>
        <v>I16I</v>
      </c>
      <c r="G247" s="35" t="s">
        <v>1217</v>
      </c>
      <c r="H247" s="35" t="s">
        <v>469</v>
      </c>
      <c r="I247" s="35" t="s">
        <v>1233</v>
      </c>
      <c r="J247" s="35" t="s">
        <v>472</v>
      </c>
      <c r="K247" s="35" t="s">
        <v>472</v>
      </c>
      <c r="L247" s="35" t="s">
        <v>289</v>
      </c>
      <c r="M247" s="35" t="s">
        <v>468</v>
      </c>
      <c r="N247" s="35" t="s">
        <v>472</v>
      </c>
      <c r="O247" s="35" t="s">
        <v>472</v>
      </c>
      <c r="P247" s="35" t="s">
        <v>472</v>
      </c>
      <c r="Q247" s="35" t="s">
        <v>472</v>
      </c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</row>
    <row r="248" spans="1:66" s="8" customFormat="1" thickTop="1" thickBot="1" x14ac:dyDescent="0.35">
      <c r="A248" s="7">
        <v>248</v>
      </c>
      <c r="B248" s="8" t="s">
        <v>1088</v>
      </c>
      <c r="C248" s="7" t="s">
        <v>1916</v>
      </c>
      <c r="D248" s="8" t="s">
        <v>1917</v>
      </c>
      <c r="E248" s="25" t="s">
        <v>1918</v>
      </c>
      <c r="F248" s="34" t="str">
        <f t="shared" si="4"/>
        <v>I17I</v>
      </c>
      <c r="G248" s="35" t="s">
        <v>1088</v>
      </c>
      <c r="H248" s="35" t="s">
        <v>469</v>
      </c>
      <c r="I248" s="35" t="s">
        <v>468</v>
      </c>
      <c r="J248" s="35" t="s">
        <v>1247</v>
      </c>
      <c r="K248" s="35" t="s">
        <v>289</v>
      </c>
      <c r="L248" s="35" t="s">
        <v>468</v>
      </c>
      <c r="M248" s="35" t="s">
        <v>1233</v>
      </c>
      <c r="N248" s="35" t="s">
        <v>472</v>
      </c>
      <c r="O248" s="35" t="s">
        <v>472</v>
      </c>
      <c r="P248" s="35" t="s">
        <v>472</v>
      </c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</row>
    <row r="249" spans="1:66" s="8" customFormat="1" thickTop="1" thickBot="1" x14ac:dyDescent="0.35">
      <c r="A249" s="7">
        <v>249</v>
      </c>
      <c r="B249" s="8" t="s">
        <v>1270</v>
      </c>
      <c r="C249" s="7" t="s">
        <v>1919</v>
      </c>
      <c r="D249" s="8" t="s">
        <v>1920</v>
      </c>
      <c r="E249" s="25" t="s">
        <v>1921</v>
      </c>
      <c r="F249" s="34" t="str">
        <f t="shared" si="4"/>
        <v>I18I</v>
      </c>
      <c r="G249" s="35" t="s">
        <v>1270</v>
      </c>
      <c r="H249" s="35" t="s">
        <v>468</v>
      </c>
      <c r="I249" s="35" t="s">
        <v>1088</v>
      </c>
      <c r="J249" s="35" t="s">
        <v>472</v>
      </c>
      <c r="K249" s="35" t="s">
        <v>469</v>
      </c>
      <c r="L249" s="35" t="s">
        <v>1247</v>
      </c>
      <c r="M249" s="35" t="s">
        <v>472</v>
      </c>
      <c r="N249" s="35" t="s">
        <v>472</v>
      </c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</row>
    <row r="250" spans="1:66" s="8" customFormat="1" thickTop="1" thickBot="1" x14ac:dyDescent="0.35">
      <c r="A250" s="7">
        <v>250</v>
      </c>
      <c r="B250" s="8" t="s">
        <v>1113</v>
      </c>
      <c r="C250" s="7" t="s">
        <v>1922</v>
      </c>
      <c r="D250" s="8" t="s">
        <v>1923</v>
      </c>
      <c r="E250" s="25" t="s">
        <v>1924</v>
      </c>
      <c r="F250" s="34" t="str">
        <f t="shared" si="4"/>
        <v>I19I</v>
      </c>
      <c r="G250" s="35" t="s">
        <v>1113</v>
      </c>
      <c r="H250" s="35" t="s">
        <v>466</v>
      </c>
      <c r="I250" s="35" t="s">
        <v>1270</v>
      </c>
      <c r="J250" s="35" t="s">
        <v>1239</v>
      </c>
      <c r="K250" s="35" t="s">
        <v>467</v>
      </c>
      <c r="L250" s="35" t="s">
        <v>1026</v>
      </c>
      <c r="M250" s="35" t="s">
        <v>466</v>
      </c>
      <c r="N250" s="35" t="s">
        <v>471</v>
      </c>
      <c r="O250" s="35" t="s">
        <v>471</v>
      </c>
      <c r="P250" s="35" t="s">
        <v>471</v>
      </c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</row>
    <row r="251" spans="1:66" s="8" customFormat="1" thickTop="1" thickBot="1" x14ac:dyDescent="0.35">
      <c r="A251" s="7">
        <v>251</v>
      </c>
      <c r="B251" s="8" t="s">
        <v>1276</v>
      </c>
      <c r="C251" s="7" t="s">
        <v>1925</v>
      </c>
      <c r="D251" s="8" t="s">
        <v>1926</v>
      </c>
      <c r="E251" s="25" t="s">
        <v>1927</v>
      </c>
      <c r="F251" s="34" t="str">
        <f t="shared" si="4"/>
        <v>I20I</v>
      </c>
      <c r="G251" s="35" t="s">
        <v>1276</v>
      </c>
      <c r="H251" s="35" t="s">
        <v>467</v>
      </c>
      <c r="I251" s="35" t="s">
        <v>1270</v>
      </c>
      <c r="J251" s="35" t="s">
        <v>1026</v>
      </c>
      <c r="K251" s="35" t="s">
        <v>466</v>
      </c>
      <c r="L251" s="35" t="s">
        <v>1239</v>
      </c>
      <c r="M251" s="35" t="s">
        <v>467</v>
      </c>
      <c r="N251" s="35" t="s">
        <v>471</v>
      </c>
      <c r="O251" s="35" t="s">
        <v>471</v>
      </c>
      <c r="P251" s="35" t="s">
        <v>471</v>
      </c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</row>
    <row r="252" spans="1:66" s="8" customFormat="1" thickTop="1" thickBot="1" x14ac:dyDescent="0.35">
      <c r="A252" s="7">
        <v>252</v>
      </c>
      <c r="B252" s="8" t="s">
        <v>1262</v>
      </c>
      <c r="C252" s="7" t="s">
        <v>1928</v>
      </c>
      <c r="D252" s="8" t="s">
        <v>1929</v>
      </c>
      <c r="E252" s="25" t="s">
        <v>1930</v>
      </c>
      <c r="F252" s="34" t="str">
        <f t="shared" si="4"/>
        <v>I21I</v>
      </c>
      <c r="G252" s="35" t="s">
        <v>1262</v>
      </c>
      <c r="H252" s="35" t="s">
        <v>1276</v>
      </c>
      <c r="I252" s="35" t="s">
        <v>200</v>
      </c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</row>
    <row r="253" spans="1:66" s="8" customFormat="1" thickTop="1" thickBot="1" x14ac:dyDescent="0.35">
      <c r="A253" s="7">
        <v>253</v>
      </c>
      <c r="B253" s="8" t="s">
        <v>1931</v>
      </c>
      <c r="C253" s="7" t="s">
        <v>1932</v>
      </c>
      <c r="D253" s="8" t="s">
        <v>1933</v>
      </c>
      <c r="E253" s="25" t="s">
        <v>1934</v>
      </c>
      <c r="F253" s="34" t="str">
        <f t="shared" si="4"/>
        <v>I22I</v>
      </c>
      <c r="G253" s="35" t="s">
        <v>1931</v>
      </c>
      <c r="H253" s="35" t="s">
        <v>787</v>
      </c>
      <c r="I253" s="35" t="s">
        <v>1262</v>
      </c>
      <c r="J253" s="35" t="s">
        <v>470</v>
      </c>
      <c r="K253" s="35" t="s">
        <v>795</v>
      </c>
      <c r="L253" s="35" t="s">
        <v>1125</v>
      </c>
      <c r="M253" s="35" t="s">
        <v>470</v>
      </c>
      <c r="N253" s="35" t="s">
        <v>470</v>
      </c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</row>
    <row r="254" spans="1:66" s="8" customFormat="1" thickTop="1" thickBot="1" x14ac:dyDescent="0.35">
      <c r="A254" s="7">
        <v>254</v>
      </c>
      <c r="B254" s="8" t="s">
        <v>1165</v>
      </c>
      <c r="C254" s="7" t="s">
        <v>1876</v>
      </c>
      <c r="D254" s="8" t="s">
        <v>1935</v>
      </c>
      <c r="E254" s="25" t="s">
        <v>1936</v>
      </c>
      <c r="F254" s="34" t="str">
        <f t="shared" si="4"/>
        <v>I22CA</v>
      </c>
      <c r="G254" s="35" t="s">
        <v>1165</v>
      </c>
      <c r="H254" s="35" t="s">
        <v>1319</v>
      </c>
      <c r="I254" s="35" t="s">
        <v>771</v>
      </c>
      <c r="J254" s="35" t="s">
        <v>2065</v>
      </c>
      <c r="K254" s="35" t="s">
        <v>491</v>
      </c>
      <c r="L254" s="35" t="s">
        <v>1931</v>
      </c>
      <c r="M254" s="35" t="s">
        <v>771</v>
      </c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</row>
    <row r="255" spans="1:66" s="8" customFormat="1" thickTop="1" thickBot="1" x14ac:dyDescent="0.35">
      <c r="A255" s="7">
        <v>255</v>
      </c>
      <c r="B255" s="8" t="s">
        <v>1173</v>
      </c>
      <c r="C255" s="7" t="s">
        <v>1879</v>
      </c>
      <c r="D255" s="8" t="s">
        <v>1937</v>
      </c>
      <c r="E255" s="25" t="s">
        <v>1938</v>
      </c>
      <c r="F255" s="34" t="str">
        <f t="shared" si="4"/>
        <v>I22CB</v>
      </c>
      <c r="G255" s="35" t="s">
        <v>1173</v>
      </c>
      <c r="H255" s="35" t="s">
        <v>779</v>
      </c>
      <c r="I255" s="35" t="s">
        <v>1931</v>
      </c>
      <c r="J255" s="35" t="s">
        <v>491</v>
      </c>
      <c r="K255" s="35" t="s">
        <v>771</v>
      </c>
      <c r="L255" s="35" t="s">
        <v>1165</v>
      </c>
      <c r="M255" s="35" t="s">
        <v>491</v>
      </c>
      <c r="N255" s="35" t="s">
        <v>491</v>
      </c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</row>
    <row r="256" spans="1:66" s="8" customFormat="1" thickTop="1" thickBot="1" x14ac:dyDescent="0.35">
      <c r="A256" s="7">
        <v>256</v>
      </c>
      <c r="B256" s="8" t="s">
        <v>1350</v>
      </c>
      <c r="C256" s="7" t="s">
        <v>1882</v>
      </c>
      <c r="D256" s="8" t="s">
        <v>1939</v>
      </c>
      <c r="E256" s="25" t="s">
        <v>1940</v>
      </c>
      <c r="F256" s="34" t="str">
        <f t="shared" si="4"/>
        <v>I22CC</v>
      </c>
      <c r="G256" s="35" t="s">
        <v>1350</v>
      </c>
      <c r="H256" s="35" t="s">
        <v>1342</v>
      </c>
      <c r="I256" s="35" t="s">
        <v>779</v>
      </c>
      <c r="J256" s="35" t="s">
        <v>491</v>
      </c>
      <c r="K256" s="35" t="s">
        <v>491</v>
      </c>
      <c r="L256" s="35" t="s">
        <v>1319</v>
      </c>
      <c r="M256" s="35" t="s">
        <v>771</v>
      </c>
      <c r="N256" s="35" t="s">
        <v>491</v>
      </c>
      <c r="O256" s="35" t="s">
        <v>491</v>
      </c>
      <c r="P256" s="35" t="s">
        <v>491</v>
      </c>
      <c r="Q256" s="35" t="s">
        <v>491</v>
      </c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</row>
    <row r="257" spans="1:66" s="8" customFormat="1" thickTop="1" thickBot="1" x14ac:dyDescent="0.35">
      <c r="A257" s="7">
        <v>257</v>
      </c>
      <c r="B257" s="8" t="s">
        <v>1227</v>
      </c>
      <c r="C257" s="7" t="s">
        <v>1941</v>
      </c>
      <c r="D257" s="8" t="s">
        <v>1942</v>
      </c>
      <c r="E257" s="25" t="s">
        <v>1943</v>
      </c>
      <c r="F257" s="34" t="str">
        <f t="shared" si="4"/>
        <v>I13L</v>
      </c>
      <c r="G257" s="35" t="s">
        <v>1227</v>
      </c>
      <c r="H257" s="35" t="s">
        <v>1352</v>
      </c>
      <c r="I257" s="35" t="s">
        <v>789</v>
      </c>
      <c r="J257" s="35" t="s">
        <v>789</v>
      </c>
      <c r="K257" s="35" t="s">
        <v>1968</v>
      </c>
      <c r="L257" s="35" t="s">
        <v>797</v>
      </c>
      <c r="M257" s="35" t="s">
        <v>1127</v>
      </c>
      <c r="N257" s="35" t="s">
        <v>480</v>
      </c>
      <c r="O257" s="35" t="s">
        <v>480</v>
      </c>
      <c r="P257" s="35" t="s">
        <v>480</v>
      </c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</row>
    <row r="258" spans="1:66" s="8" customFormat="1" ht="30" thickTop="1" thickBot="1" x14ac:dyDescent="0.35">
      <c r="A258" s="7">
        <v>258</v>
      </c>
      <c r="B258" s="8" t="s">
        <v>1241</v>
      </c>
      <c r="C258" s="7" t="s">
        <v>1944</v>
      </c>
      <c r="D258" s="8" t="s">
        <v>1945</v>
      </c>
      <c r="E258" s="25" t="s">
        <v>1946</v>
      </c>
      <c r="F258" s="34" t="str">
        <f t="shared" ref="F258:F283" si="5">IF(ISBLANK(C258),"",C258)</f>
        <v>I14L</v>
      </c>
      <c r="G258" s="35" t="s">
        <v>1241</v>
      </c>
      <c r="H258" s="35" t="s">
        <v>711</v>
      </c>
      <c r="I258" s="35" t="s">
        <v>311</v>
      </c>
      <c r="J258" s="35" t="s">
        <v>1227</v>
      </c>
      <c r="K258" s="35" t="s">
        <v>202</v>
      </c>
      <c r="L258" s="35" t="s">
        <v>201</v>
      </c>
      <c r="M258" s="35" t="s">
        <v>699</v>
      </c>
      <c r="N258" s="35" t="s">
        <v>341</v>
      </c>
      <c r="O258" s="35" t="s">
        <v>1204</v>
      </c>
      <c r="P258" s="35" t="s">
        <v>209</v>
      </c>
      <c r="Q258" s="35" t="s">
        <v>699</v>
      </c>
      <c r="R258" s="35" t="s">
        <v>339</v>
      </c>
      <c r="S258" s="35" t="s">
        <v>1206</v>
      </c>
      <c r="T258" s="35" t="s">
        <v>214</v>
      </c>
      <c r="U258" s="35" t="s">
        <v>699</v>
      </c>
      <c r="V258" s="35" t="s">
        <v>342</v>
      </c>
      <c r="W258" s="35" t="s">
        <v>233</v>
      </c>
      <c r="X258" s="35" t="s">
        <v>219</v>
      </c>
      <c r="Y258" s="35" t="s">
        <v>699</v>
      </c>
      <c r="Z258" s="35" t="s">
        <v>343</v>
      </c>
      <c r="AA258" s="35" t="s">
        <v>1209</v>
      </c>
      <c r="AB258" s="35"/>
      <c r="AC258" s="35"/>
      <c r="AD258" s="35"/>
      <c r="AE258" s="35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</row>
    <row r="259" spans="1:66" s="8" customFormat="1" thickTop="1" thickBot="1" x14ac:dyDescent="0.35">
      <c r="A259" s="7">
        <v>259</v>
      </c>
      <c r="B259" s="8" t="s">
        <v>1235</v>
      </c>
      <c r="C259" s="7" t="s">
        <v>1947</v>
      </c>
      <c r="D259" s="8" t="s">
        <v>1948</v>
      </c>
      <c r="E259" s="25" t="s">
        <v>1949</v>
      </c>
      <c r="F259" s="34" t="str">
        <f t="shared" si="5"/>
        <v>I15L</v>
      </c>
      <c r="G259" s="35" t="s">
        <v>1235</v>
      </c>
      <c r="H259" s="35" t="s">
        <v>1026</v>
      </c>
      <c r="I259" s="35" t="s">
        <v>476</v>
      </c>
      <c r="J259" s="35" t="s">
        <v>481</v>
      </c>
      <c r="K259" s="35" t="s">
        <v>1241</v>
      </c>
      <c r="L259" s="35" t="s">
        <v>477</v>
      </c>
      <c r="M259" s="35" t="s">
        <v>481</v>
      </c>
      <c r="N259" s="35" t="s">
        <v>481</v>
      </c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</row>
    <row r="260" spans="1:66" s="8" customFormat="1" thickTop="1" thickBot="1" x14ac:dyDescent="0.35">
      <c r="A260" s="7">
        <v>260</v>
      </c>
      <c r="B260" s="8" t="s">
        <v>1219</v>
      </c>
      <c r="C260" s="7" t="s">
        <v>1950</v>
      </c>
      <c r="D260" s="8" t="s">
        <v>1951</v>
      </c>
      <c r="E260" s="25" t="s">
        <v>1952</v>
      </c>
      <c r="F260" s="34" t="str">
        <f t="shared" si="5"/>
        <v>I16L</v>
      </c>
      <c r="G260" s="35" t="s">
        <v>1219</v>
      </c>
      <c r="H260" s="35" t="s">
        <v>479</v>
      </c>
      <c r="I260" s="35" t="s">
        <v>1235</v>
      </c>
      <c r="J260" s="35" t="s">
        <v>482</v>
      </c>
      <c r="K260" s="35" t="s">
        <v>482</v>
      </c>
      <c r="L260" s="35" t="s">
        <v>289</v>
      </c>
      <c r="M260" s="35" t="s">
        <v>478</v>
      </c>
      <c r="N260" s="35" t="s">
        <v>482</v>
      </c>
      <c r="O260" s="35" t="s">
        <v>482</v>
      </c>
      <c r="P260" s="35" t="s">
        <v>482</v>
      </c>
      <c r="Q260" s="35" t="s">
        <v>482</v>
      </c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</row>
    <row r="261" spans="1:66" s="8" customFormat="1" thickTop="1" thickBot="1" x14ac:dyDescent="0.35">
      <c r="A261" s="7">
        <v>261</v>
      </c>
      <c r="B261" s="8" t="s">
        <v>1090</v>
      </c>
      <c r="C261" s="7" t="s">
        <v>1953</v>
      </c>
      <c r="D261" s="8" t="s">
        <v>1954</v>
      </c>
      <c r="E261" s="25" t="s">
        <v>1955</v>
      </c>
      <c r="F261" s="34" t="str">
        <f t="shared" si="5"/>
        <v>I17L</v>
      </c>
      <c r="G261" s="35" t="s">
        <v>1090</v>
      </c>
      <c r="H261" s="35" t="s">
        <v>479</v>
      </c>
      <c r="I261" s="35" t="s">
        <v>478</v>
      </c>
      <c r="J261" s="35" t="s">
        <v>1249</v>
      </c>
      <c r="K261" s="35" t="s">
        <v>289</v>
      </c>
      <c r="L261" s="35" t="s">
        <v>478</v>
      </c>
      <c r="M261" s="35" t="s">
        <v>1235</v>
      </c>
      <c r="N261" s="35" t="s">
        <v>482</v>
      </c>
      <c r="O261" s="35" t="s">
        <v>482</v>
      </c>
      <c r="P261" s="35" t="s">
        <v>482</v>
      </c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</row>
    <row r="262" spans="1:66" s="8" customFormat="1" thickTop="1" thickBot="1" x14ac:dyDescent="0.35">
      <c r="A262" s="7">
        <v>262</v>
      </c>
      <c r="B262" s="8" t="s">
        <v>1272</v>
      </c>
      <c r="C262" s="7" t="s">
        <v>1956</v>
      </c>
      <c r="D262" s="8" t="s">
        <v>1957</v>
      </c>
      <c r="E262" s="25" t="s">
        <v>1958</v>
      </c>
      <c r="F262" s="34" t="str">
        <f t="shared" si="5"/>
        <v>I18L</v>
      </c>
      <c r="G262" s="35" t="s">
        <v>1272</v>
      </c>
      <c r="H262" s="35" t="s">
        <v>478</v>
      </c>
      <c r="I262" s="35" t="s">
        <v>1090</v>
      </c>
      <c r="J262" s="35" t="s">
        <v>482</v>
      </c>
      <c r="K262" s="35" t="s">
        <v>479</v>
      </c>
      <c r="L262" s="35" t="s">
        <v>1249</v>
      </c>
      <c r="M262" s="35" t="s">
        <v>482</v>
      </c>
      <c r="N262" s="35" t="s">
        <v>482</v>
      </c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</row>
    <row r="263" spans="1:66" s="8" customFormat="1" thickTop="1" thickBot="1" x14ac:dyDescent="0.35">
      <c r="A263" s="7">
        <v>263</v>
      </c>
      <c r="B263" s="8" t="s">
        <v>1115</v>
      </c>
      <c r="C263" s="7" t="s">
        <v>1959</v>
      </c>
      <c r="D263" s="8" t="s">
        <v>1960</v>
      </c>
      <c r="E263" s="25" t="s">
        <v>1961</v>
      </c>
      <c r="F263" s="34" t="str">
        <f t="shared" si="5"/>
        <v>I19L</v>
      </c>
      <c r="G263" s="35" t="s">
        <v>1115</v>
      </c>
      <c r="H263" s="35" t="s">
        <v>476</v>
      </c>
      <c r="I263" s="35" t="s">
        <v>1272</v>
      </c>
      <c r="J263" s="35" t="s">
        <v>1241</v>
      </c>
      <c r="K263" s="35" t="s">
        <v>477</v>
      </c>
      <c r="L263" s="35" t="s">
        <v>1026</v>
      </c>
      <c r="M263" s="35" t="s">
        <v>476</v>
      </c>
      <c r="N263" s="35" t="s">
        <v>481</v>
      </c>
      <c r="O263" s="35" t="s">
        <v>481</v>
      </c>
      <c r="P263" s="35" t="s">
        <v>481</v>
      </c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</row>
    <row r="264" spans="1:66" s="8" customFormat="1" thickTop="1" thickBot="1" x14ac:dyDescent="0.35">
      <c r="A264" s="7">
        <v>264</v>
      </c>
      <c r="B264" s="8" t="s">
        <v>1278</v>
      </c>
      <c r="C264" s="7" t="s">
        <v>1962</v>
      </c>
      <c r="D264" s="8" t="s">
        <v>1963</v>
      </c>
      <c r="E264" s="25" t="s">
        <v>1964</v>
      </c>
      <c r="F264" s="34" t="str">
        <f t="shared" si="5"/>
        <v>I20L</v>
      </c>
      <c r="G264" s="35" t="s">
        <v>1278</v>
      </c>
      <c r="H264" s="35" t="s">
        <v>477</v>
      </c>
      <c r="I264" s="35" t="s">
        <v>1272</v>
      </c>
      <c r="J264" s="35" t="s">
        <v>1026</v>
      </c>
      <c r="K264" s="35" t="s">
        <v>476</v>
      </c>
      <c r="L264" s="35" t="s">
        <v>1241</v>
      </c>
      <c r="M264" s="35" t="s">
        <v>477</v>
      </c>
      <c r="N264" s="35" t="s">
        <v>481</v>
      </c>
      <c r="O264" s="35" t="s">
        <v>481</v>
      </c>
      <c r="P264" s="35" t="s">
        <v>481</v>
      </c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</row>
    <row r="265" spans="1:66" s="8" customFormat="1" thickTop="1" thickBot="1" x14ac:dyDescent="0.35">
      <c r="A265" s="7">
        <v>265</v>
      </c>
      <c r="B265" s="8" t="s">
        <v>1264</v>
      </c>
      <c r="C265" s="7" t="s">
        <v>1965</v>
      </c>
      <c r="D265" s="8" t="s">
        <v>1966</v>
      </c>
      <c r="E265" s="25" t="s">
        <v>1967</v>
      </c>
      <c r="F265" s="34" t="str">
        <f t="shared" si="5"/>
        <v>I21L</v>
      </c>
      <c r="G265" s="35" t="s">
        <v>1264</v>
      </c>
      <c r="H265" s="35" t="s">
        <v>1278</v>
      </c>
      <c r="I265" s="35" t="s">
        <v>202</v>
      </c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</row>
    <row r="266" spans="1:66" s="8" customFormat="1" thickTop="1" thickBot="1" x14ac:dyDescent="0.35">
      <c r="A266" s="7">
        <v>266</v>
      </c>
      <c r="B266" s="8" t="s">
        <v>1968</v>
      </c>
      <c r="C266" s="7" t="s">
        <v>1969</v>
      </c>
      <c r="D266" s="8" t="s">
        <v>1970</v>
      </c>
      <c r="E266" s="25" t="s">
        <v>1971</v>
      </c>
      <c r="F266" s="34" t="str">
        <f t="shared" si="5"/>
        <v>I22L</v>
      </c>
      <c r="G266" s="35" t="s">
        <v>1968</v>
      </c>
      <c r="H266" s="35" t="s">
        <v>789</v>
      </c>
      <c r="I266" s="35" t="s">
        <v>1264</v>
      </c>
      <c r="J266" s="35" t="s">
        <v>480</v>
      </c>
      <c r="K266" s="35" t="s">
        <v>797</v>
      </c>
      <c r="L266" s="35" t="s">
        <v>1127</v>
      </c>
      <c r="M266" s="35" t="s">
        <v>480</v>
      </c>
      <c r="N266" s="35" t="s">
        <v>480</v>
      </c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</row>
    <row r="267" spans="1:66" s="8" customFormat="1" thickTop="1" thickBot="1" x14ac:dyDescent="0.35">
      <c r="A267" s="7">
        <v>267</v>
      </c>
      <c r="B267" s="8" t="s">
        <v>1167</v>
      </c>
      <c r="C267" s="7" t="s">
        <v>1876</v>
      </c>
      <c r="D267" s="8" t="s">
        <v>1972</v>
      </c>
      <c r="E267" s="25" t="s">
        <v>1973</v>
      </c>
      <c r="F267" s="34" t="str">
        <f t="shared" si="5"/>
        <v>I22CA</v>
      </c>
      <c r="G267" s="35" t="s">
        <v>1167</v>
      </c>
      <c r="H267" s="35" t="s">
        <v>1319</v>
      </c>
      <c r="I267" s="35" t="s">
        <v>773</v>
      </c>
      <c r="J267" s="35" t="s">
        <v>2066</v>
      </c>
      <c r="K267" s="35" t="s">
        <v>492</v>
      </c>
      <c r="L267" s="35" t="s">
        <v>1968</v>
      </c>
      <c r="M267" s="35" t="s">
        <v>773</v>
      </c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</row>
    <row r="268" spans="1:66" s="8" customFormat="1" thickTop="1" thickBot="1" x14ac:dyDescent="0.35">
      <c r="A268" s="7">
        <v>268</v>
      </c>
      <c r="B268" s="8" t="s">
        <v>1175</v>
      </c>
      <c r="C268" s="7" t="s">
        <v>1879</v>
      </c>
      <c r="D268" s="8" t="s">
        <v>1974</v>
      </c>
      <c r="E268" s="25" t="s">
        <v>1975</v>
      </c>
      <c r="F268" s="34" t="str">
        <f t="shared" si="5"/>
        <v>I22CB</v>
      </c>
      <c r="G268" s="35" t="s">
        <v>1175</v>
      </c>
      <c r="H268" s="35" t="s">
        <v>781</v>
      </c>
      <c r="I268" s="35" t="s">
        <v>1968</v>
      </c>
      <c r="J268" s="35" t="s">
        <v>492</v>
      </c>
      <c r="K268" s="35" t="s">
        <v>773</v>
      </c>
      <c r="L268" s="35" t="s">
        <v>1167</v>
      </c>
      <c r="M268" s="35" t="s">
        <v>492</v>
      </c>
      <c r="N268" s="35" t="s">
        <v>492</v>
      </c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</row>
    <row r="269" spans="1:66" s="8" customFormat="1" thickTop="1" thickBot="1" x14ac:dyDescent="0.35">
      <c r="A269" s="7">
        <v>269</v>
      </c>
      <c r="B269" s="8" t="s">
        <v>1352</v>
      </c>
      <c r="C269" s="7" t="s">
        <v>1882</v>
      </c>
      <c r="D269" s="8" t="s">
        <v>1976</v>
      </c>
      <c r="E269" s="25" t="s">
        <v>1977</v>
      </c>
      <c r="F269" s="34" t="str">
        <f t="shared" si="5"/>
        <v>I22CC</v>
      </c>
      <c r="G269" s="35" t="s">
        <v>1352</v>
      </c>
      <c r="H269" s="35" t="s">
        <v>1344</v>
      </c>
      <c r="I269" s="35" t="s">
        <v>781</v>
      </c>
      <c r="J269" s="35" t="s">
        <v>492</v>
      </c>
      <c r="K269" s="35" t="s">
        <v>492</v>
      </c>
      <c r="L269" s="35" t="s">
        <v>1319</v>
      </c>
      <c r="M269" s="35" t="s">
        <v>773</v>
      </c>
      <c r="N269" s="35" t="s">
        <v>492</v>
      </c>
      <c r="O269" s="35" t="s">
        <v>492</v>
      </c>
      <c r="P269" s="35" t="s">
        <v>492</v>
      </c>
      <c r="Q269" s="35" t="s">
        <v>492</v>
      </c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</row>
    <row r="270" spans="1:66" s="8" customFormat="1" ht="30" thickTop="1" thickBot="1" x14ac:dyDescent="0.35">
      <c r="A270" s="7">
        <v>270</v>
      </c>
      <c r="B270" s="8" t="s">
        <v>1229</v>
      </c>
      <c r="C270" s="7" t="s">
        <v>1978</v>
      </c>
      <c r="D270" s="8" t="s">
        <v>1979</v>
      </c>
      <c r="E270" s="25" t="s">
        <v>1980</v>
      </c>
      <c r="F270" s="34" t="str">
        <f t="shared" si="5"/>
        <v>I13R</v>
      </c>
      <c r="G270" s="35" t="s">
        <v>1229</v>
      </c>
      <c r="H270" s="35" t="s">
        <v>1211</v>
      </c>
      <c r="I270" s="35" t="s">
        <v>711</v>
      </c>
      <c r="J270" s="35" t="s">
        <v>312</v>
      </c>
      <c r="K270" s="35" t="s">
        <v>203</v>
      </c>
      <c r="L270" s="35" t="s">
        <v>699</v>
      </c>
      <c r="M270" s="35" t="s">
        <v>346</v>
      </c>
      <c r="N270" s="35" t="s">
        <v>1204</v>
      </c>
      <c r="O270" s="35" t="s">
        <v>210</v>
      </c>
      <c r="P270" s="35" t="s">
        <v>699</v>
      </c>
      <c r="Q270" s="35" t="s">
        <v>344</v>
      </c>
      <c r="R270" s="35" t="s">
        <v>1206</v>
      </c>
      <c r="S270" s="35" t="s">
        <v>215</v>
      </c>
      <c r="T270" s="35" t="s">
        <v>699</v>
      </c>
      <c r="U270" s="35" t="s">
        <v>347</v>
      </c>
      <c r="V270" s="35" t="s">
        <v>233</v>
      </c>
      <c r="W270" s="35" t="s">
        <v>220</v>
      </c>
      <c r="X270" s="35" t="s">
        <v>699</v>
      </c>
      <c r="Y270" s="35" t="s">
        <v>348</v>
      </c>
      <c r="Z270" s="35" t="s">
        <v>1209</v>
      </c>
      <c r="AA270" s="35" t="s">
        <v>204</v>
      </c>
      <c r="AB270" s="35"/>
      <c r="AC270" s="35"/>
      <c r="AD270" s="35"/>
      <c r="AE270" s="35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</row>
    <row r="271" spans="1:66" s="8" customFormat="1" thickTop="1" thickBot="1" x14ac:dyDescent="0.35">
      <c r="A271" s="7">
        <v>271</v>
      </c>
      <c r="B271" s="8" t="s">
        <v>1251</v>
      </c>
      <c r="C271" s="7" t="s">
        <v>1981</v>
      </c>
      <c r="D271" s="8" t="s">
        <v>1982</v>
      </c>
      <c r="E271" s="25" t="s">
        <v>1983</v>
      </c>
      <c r="F271" s="34" t="str">
        <f t="shared" si="5"/>
        <v>I21R</v>
      </c>
      <c r="G271" s="35" t="s">
        <v>1251</v>
      </c>
      <c r="H271" s="35" t="s">
        <v>204</v>
      </c>
      <c r="I271" s="35" t="s">
        <v>1266</v>
      </c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</row>
    <row r="272" spans="1:66" s="8" customFormat="1" thickTop="1" thickBot="1" x14ac:dyDescent="0.35">
      <c r="A272" s="7">
        <v>272</v>
      </c>
      <c r="B272" s="8" t="s">
        <v>1266</v>
      </c>
      <c r="C272" s="7" t="s">
        <v>1984</v>
      </c>
      <c r="D272" s="8" t="s">
        <v>1985</v>
      </c>
      <c r="E272" s="25" t="s">
        <v>1986</v>
      </c>
      <c r="F272" s="34" t="str">
        <f t="shared" si="5"/>
        <v>I22R</v>
      </c>
      <c r="G272" s="35" t="s">
        <v>1266</v>
      </c>
      <c r="H272" s="35" t="s">
        <v>799</v>
      </c>
      <c r="I272" s="35" t="s">
        <v>990</v>
      </c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</row>
    <row r="273" spans="1:66" s="8" customFormat="1" thickTop="1" thickBot="1" x14ac:dyDescent="0.35">
      <c r="A273" s="7">
        <v>273</v>
      </c>
      <c r="B273" s="8" t="s">
        <v>1194</v>
      </c>
      <c r="C273" s="7" t="s">
        <v>1987</v>
      </c>
      <c r="D273" s="8" t="s">
        <v>1988</v>
      </c>
      <c r="E273" s="25" t="s">
        <v>1989</v>
      </c>
      <c r="F273" s="34" t="str">
        <f t="shared" si="5"/>
        <v>I36C</v>
      </c>
      <c r="G273" s="35" t="s">
        <v>1194</v>
      </c>
      <c r="H273" s="35" t="s">
        <v>791</v>
      </c>
      <c r="I273" s="35" t="s">
        <v>1221</v>
      </c>
      <c r="J273" s="35" t="s">
        <v>460</v>
      </c>
      <c r="K273" s="35" t="s">
        <v>460</v>
      </c>
      <c r="L273" s="35" t="s">
        <v>1346</v>
      </c>
      <c r="M273" s="35" t="s">
        <v>783</v>
      </c>
      <c r="N273" s="35" t="s">
        <v>460</v>
      </c>
      <c r="O273" s="35" t="s">
        <v>460</v>
      </c>
      <c r="P273" s="35" t="s">
        <v>460</v>
      </c>
      <c r="Q273" s="35" t="s">
        <v>460</v>
      </c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</row>
    <row r="274" spans="1:66" s="8" customFormat="1" thickTop="1" thickBot="1" x14ac:dyDescent="0.35">
      <c r="A274" s="7">
        <v>274</v>
      </c>
      <c r="B274" s="8" t="s">
        <v>1061</v>
      </c>
      <c r="C274" s="7" t="s">
        <v>1990</v>
      </c>
      <c r="D274" s="8" t="s">
        <v>1991</v>
      </c>
      <c r="E274" s="25" t="s">
        <v>1992</v>
      </c>
      <c r="F274" s="34" t="str">
        <f t="shared" si="5"/>
        <v>I37C</v>
      </c>
      <c r="G274" s="35" t="s">
        <v>1061</v>
      </c>
      <c r="H274" s="35" t="s">
        <v>1194</v>
      </c>
      <c r="I274" s="35" t="s">
        <v>235</v>
      </c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</row>
    <row r="275" spans="1:66" s="8" customFormat="1" thickTop="1" thickBot="1" x14ac:dyDescent="0.35">
      <c r="A275" s="7">
        <v>275</v>
      </c>
      <c r="B275" s="8" t="s">
        <v>1196</v>
      </c>
      <c r="C275" s="7" t="s">
        <v>1993</v>
      </c>
      <c r="D275" s="8" t="s">
        <v>1994</v>
      </c>
      <c r="E275" s="25" t="s">
        <v>1995</v>
      </c>
      <c r="F275" s="34" t="str">
        <f t="shared" si="5"/>
        <v>I36E</v>
      </c>
      <c r="G275" s="35" t="s">
        <v>1196</v>
      </c>
      <c r="H275" s="35" t="s">
        <v>793</v>
      </c>
      <c r="I275" s="35" t="s">
        <v>1223</v>
      </c>
      <c r="J275" s="35" t="s">
        <v>464</v>
      </c>
      <c r="K275" s="35" t="s">
        <v>464</v>
      </c>
      <c r="L275" s="35" t="s">
        <v>1348</v>
      </c>
      <c r="M275" s="35" t="s">
        <v>785</v>
      </c>
      <c r="N275" s="35" t="s">
        <v>464</v>
      </c>
      <c r="O275" s="35" t="s">
        <v>464</v>
      </c>
      <c r="P275" s="35" t="s">
        <v>464</v>
      </c>
      <c r="Q275" s="35" t="s">
        <v>464</v>
      </c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</row>
    <row r="276" spans="1:66" s="8" customFormat="1" thickTop="1" thickBot="1" x14ac:dyDescent="0.35">
      <c r="A276" s="7">
        <v>276</v>
      </c>
      <c r="B276" s="8" t="s">
        <v>1063</v>
      </c>
      <c r="C276" s="7" t="s">
        <v>1996</v>
      </c>
      <c r="D276" s="8" t="s">
        <v>1997</v>
      </c>
      <c r="E276" s="25" t="s">
        <v>1998</v>
      </c>
      <c r="F276" s="34" t="str">
        <f t="shared" si="5"/>
        <v>I37E</v>
      </c>
      <c r="G276" s="35" t="s">
        <v>1063</v>
      </c>
      <c r="H276" s="35" t="s">
        <v>1196</v>
      </c>
      <c r="I276" s="35" t="s">
        <v>235</v>
      </c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</row>
    <row r="277" spans="1:66" s="8" customFormat="1" thickTop="1" thickBot="1" x14ac:dyDescent="0.35">
      <c r="A277" s="7">
        <v>277</v>
      </c>
      <c r="B277" s="8" t="s">
        <v>1198</v>
      </c>
      <c r="C277" s="7" t="s">
        <v>1999</v>
      </c>
      <c r="D277" s="8" t="s">
        <v>2000</v>
      </c>
      <c r="E277" s="25" t="s">
        <v>2001</v>
      </c>
      <c r="F277" s="34" t="str">
        <f t="shared" si="5"/>
        <v>I36I</v>
      </c>
      <c r="G277" s="35" t="s">
        <v>1198</v>
      </c>
      <c r="H277" s="35" t="s">
        <v>795</v>
      </c>
      <c r="I277" s="35" t="s">
        <v>1225</v>
      </c>
      <c r="J277" s="35" t="s">
        <v>470</v>
      </c>
      <c r="K277" s="35" t="s">
        <v>470</v>
      </c>
      <c r="L277" s="35" t="s">
        <v>1350</v>
      </c>
      <c r="M277" s="35" t="s">
        <v>787</v>
      </c>
      <c r="N277" s="35" t="s">
        <v>470</v>
      </c>
      <c r="O277" s="35" t="s">
        <v>470</v>
      </c>
      <c r="P277" s="35" t="s">
        <v>470</v>
      </c>
      <c r="Q277" s="35" t="s">
        <v>470</v>
      </c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</row>
    <row r="278" spans="1:66" s="8" customFormat="1" thickTop="1" thickBot="1" x14ac:dyDescent="0.35">
      <c r="A278" s="7">
        <v>278</v>
      </c>
      <c r="B278" s="8" t="s">
        <v>1065</v>
      </c>
      <c r="C278" s="7" t="s">
        <v>2002</v>
      </c>
      <c r="D278" s="8" t="s">
        <v>2003</v>
      </c>
      <c r="E278" s="25" t="s">
        <v>2004</v>
      </c>
      <c r="F278" s="34" t="str">
        <f t="shared" si="5"/>
        <v>I37I</v>
      </c>
      <c r="G278" s="35" t="s">
        <v>1065</v>
      </c>
      <c r="H278" s="35" t="s">
        <v>1198</v>
      </c>
      <c r="I278" s="35" t="s">
        <v>235</v>
      </c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</row>
    <row r="279" spans="1:66" s="8" customFormat="1" thickTop="1" thickBot="1" x14ac:dyDescent="0.35">
      <c r="A279" s="7">
        <v>279</v>
      </c>
      <c r="B279" s="8" t="s">
        <v>1200</v>
      </c>
      <c r="C279" s="7" t="s">
        <v>2005</v>
      </c>
      <c r="D279" s="8" t="s">
        <v>2006</v>
      </c>
      <c r="E279" s="25" t="s">
        <v>2007</v>
      </c>
      <c r="F279" s="34" t="str">
        <f t="shared" si="5"/>
        <v>I36L</v>
      </c>
      <c r="G279" s="35" t="s">
        <v>1200</v>
      </c>
      <c r="H279" s="35" t="s">
        <v>797</v>
      </c>
      <c r="I279" s="35" t="s">
        <v>1227</v>
      </c>
      <c r="J279" s="35" t="s">
        <v>480</v>
      </c>
      <c r="K279" s="35" t="s">
        <v>480</v>
      </c>
      <c r="L279" s="35" t="s">
        <v>1352</v>
      </c>
      <c r="M279" s="35" t="s">
        <v>789</v>
      </c>
      <c r="N279" s="35" t="s">
        <v>480</v>
      </c>
      <c r="O279" s="35" t="s">
        <v>480</v>
      </c>
      <c r="P279" s="35" t="s">
        <v>480</v>
      </c>
      <c r="Q279" s="35" t="s">
        <v>480</v>
      </c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</row>
    <row r="280" spans="1:66" s="8" customFormat="1" thickTop="1" thickBot="1" x14ac:dyDescent="0.35">
      <c r="A280" s="7">
        <v>280</v>
      </c>
      <c r="B280" s="8" t="s">
        <v>1067</v>
      </c>
      <c r="C280" s="7" t="s">
        <v>2008</v>
      </c>
      <c r="D280" s="8" t="s">
        <v>2009</v>
      </c>
      <c r="E280" s="25" t="s">
        <v>2010</v>
      </c>
      <c r="F280" s="34" t="str">
        <f t="shared" si="5"/>
        <v>I37L</v>
      </c>
      <c r="G280" s="35" t="s">
        <v>1067</v>
      </c>
      <c r="H280" s="35" t="s">
        <v>1200</v>
      </c>
      <c r="I280" s="35" t="s">
        <v>235</v>
      </c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</row>
    <row r="281" spans="1:66" s="8" customFormat="1" thickTop="1" thickBot="1" x14ac:dyDescent="0.35">
      <c r="A281" s="7">
        <v>281</v>
      </c>
      <c r="B281" s="8" t="s">
        <v>1202</v>
      </c>
      <c r="C281" s="7" t="s">
        <v>2011</v>
      </c>
      <c r="D281" s="8" t="s">
        <v>2012</v>
      </c>
      <c r="E281" s="25" t="s">
        <v>2013</v>
      </c>
      <c r="F281" s="34" t="str">
        <f t="shared" si="5"/>
        <v>I36R</v>
      </c>
      <c r="G281" s="35" t="s">
        <v>1202</v>
      </c>
      <c r="H281" s="35" t="s">
        <v>799</v>
      </c>
      <c r="I281" s="35" t="s">
        <v>1229</v>
      </c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</row>
    <row r="282" spans="1:66" s="8" customFormat="1" thickTop="1" thickBot="1" x14ac:dyDescent="0.35">
      <c r="A282" s="7">
        <v>282</v>
      </c>
      <c r="B282" s="8" t="s">
        <v>1069</v>
      </c>
      <c r="C282" s="7" t="s">
        <v>2014</v>
      </c>
      <c r="D282" s="8" t="s">
        <v>2015</v>
      </c>
      <c r="E282" s="25" t="s">
        <v>2016</v>
      </c>
      <c r="F282" s="34" t="str">
        <f t="shared" si="5"/>
        <v>I37R</v>
      </c>
      <c r="G282" s="35" t="s">
        <v>1069</v>
      </c>
      <c r="H282" s="35" t="s">
        <v>1202</v>
      </c>
      <c r="I282" s="35" t="s">
        <v>234</v>
      </c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</row>
    <row r="283" spans="1:66" s="8" customFormat="1" thickTop="1" thickBot="1" x14ac:dyDescent="0.35">
      <c r="A283" s="7">
        <v>334</v>
      </c>
      <c r="B283" s="8" t="s">
        <v>2017</v>
      </c>
      <c r="C283" s="7"/>
      <c r="D283" s="8" t="s">
        <v>2018</v>
      </c>
      <c r="E283" s="25" t="s">
        <v>2019</v>
      </c>
      <c r="F283" s="34" t="str">
        <f t="shared" si="5"/>
        <v/>
      </c>
      <c r="G283" s="35" t="s">
        <v>2017</v>
      </c>
      <c r="H283" s="35" t="s">
        <v>245</v>
      </c>
      <c r="I283" s="35" t="s">
        <v>246</v>
      </c>
      <c r="J283" s="35" t="s">
        <v>205</v>
      </c>
      <c r="K283" s="35" t="s">
        <v>248</v>
      </c>
      <c r="L283" s="35" t="s">
        <v>247</v>
      </c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</row>
    <row r="286" spans="1:66" thickTop="1" thickBot="1" x14ac:dyDescent="0.35">
      <c r="A286" s="3" t="s">
        <v>2085</v>
      </c>
      <c r="B286" s="5">
        <f>COUNTA(B3:B283)</f>
        <v>281</v>
      </c>
    </row>
    <row r="287" spans="1:66" thickTop="1" thickBot="1" x14ac:dyDescent="0.35">
      <c r="B287" t="e">
        <f>B286+#REF!</f>
        <v>#REF!</v>
      </c>
    </row>
    <row r="304" spans="6:6" thickTop="1" thickBot="1" x14ac:dyDescent="0.35">
      <c r="F304" s="23" t="str">
        <f t="shared" ref="F304:F309" si="6">IF(ISBLANK(C304),"",C304)</f>
        <v/>
      </c>
    </row>
    <row r="305" spans="6:6" thickTop="1" thickBot="1" x14ac:dyDescent="0.35">
      <c r="F305" s="23" t="str">
        <f t="shared" si="6"/>
        <v/>
      </c>
    </row>
    <row r="306" spans="6:6" thickTop="1" thickBot="1" x14ac:dyDescent="0.35">
      <c r="F306" s="23" t="str">
        <f t="shared" si="6"/>
        <v/>
      </c>
    </row>
    <row r="307" spans="6:6" thickTop="1" thickBot="1" x14ac:dyDescent="0.35">
      <c r="F307" s="23" t="str">
        <f t="shared" si="6"/>
        <v/>
      </c>
    </row>
    <row r="308" spans="6:6" thickTop="1" thickBot="1" x14ac:dyDescent="0.35">
      <c r="F308" s="23" t="str">
        <f t="shared" si="6"/>
        <v/>
      </c>
    </row>
    <row r="309" spans="6:6" thickTop="1" thickBot="1" x14ac:dyDescent="0.35">
      <c r="F309" s="23" t="str">
        <f t="shared" si="6"/>
        <v/>
      </c>
    </row>
    <row r="310" spans="6:6" ht="14.4" x14ac:dyDescent="0.3"/>
  </sheetData>
  <sortState ref="A3:BN284">
    <sortCondition ref="A3:A284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4"/>
  <sheetViews>
    <sheetView zoomScale="85" zoomScaleNormal="85" workbookViewId="0">
      <pane xSplit="1" ySplit="2" topLeftCell="B274" activePane="bottomRight" state="frozen"/>
      <selection activeCell="B268" sqref="B268"/>
      <selection pane="topRight" activeCell="B268" sqref="B268"/>
      <selection pane="bottomLeft" activeCell="B268" sqref="B268"/>
      <selection pane="bottomRight" activeCell="B268" sqref="B268"/>
    </sheetView>
  </sheetViews>
  <sheetFormatPr defaultRowHeight="14.4" x14ac:dyDescent="0.3"/>
  <cols>
    <col min="1" max="1" width="7.33203125" style="3" customWidth="1"/>
    <col min="2" max="2" width="11.44140625" customWidth="1"/>
    <col min="3" max="3" width="11.44140625" style="3" customWidth="1"/>
    <col min="4" max="4" width="49" customWidth="1"/>
  </cols>
  <sheetData>
    <row r="1" spans="1:4" x14ac:dyDescent="0.25">
      <c r="C1" s="4" t="s">
        <v>0</v>
      </c>
    </row>
    <row r="2" spans="1:4" x14ac:dyDescent="0.25">
      <c r="A2" s="4"/>
      <c r="B2" s="4" t="s">
        <v>101</v>
      </c>
      <c r="C2" s="4" t="s">
        <v>2067</v>
      </c>
      <c r="D2" s="4" t="s">
        <v>1</v>
      </c>
    </row>
    <row r="3" spans="1:4" x14ac:dyDescent="0.25">
      <c r="A3" s="7">
        <v>225</v>
      </c>
      <c r="B3" s="8" t="s">
        <v>1237</v>
      </c>
      <c r="C3" s="7" t="s">
        <v>1848</v>
      </c>
      <c r="D3" s="8" t="s">
        <v>1849</v>
      </c>
    </row>
    <row r="4" spans="1:4" x14ac:dyDescent="0.25">
      <c r="A4" s="7">
        <v>238</v>
      </c>
      <c r="B4" s="8" t="s">
        <v>1215</v>
      </c>
      <c r="C4" s="7" t="s">
        <v>1888</v>
      </c>
      <c r="D4" s="8" t="s">
        <v>1889</v>
      </c>
    </row>
    <row r="5" spans="1:4" x14ac:dyDescent="0.25">
      <c r="A5" s="7">
        <v>245</v>
      </c>
      <c r="B5" s="8" t="s">
        <v>1239</v>
      </c>
      <c r="C5" s="7" t="s">
        <v>1907</v>
      </c>
      <c r="D5" s="8" t="s">
        <v>1908</v>
      </c>
    </row>
    <row r="6" spans="1:4" x14ac:dyDescent="0.25">
      <c r="A6" s="7">
        <v>15</v>
      </c>
      <c r="B6" s="8" t="s">
        <v>116</v>
      </c>
      <c r="C6" s="7" t="s">
        <v>45</v>
      </c>
      <c r="D6" s="8" t="s">
        <v>46</v>
      </c>
    </row>
    <row r="7" spans="1:4" x14ac:dyDescent="0.25">
      <c r="A7" s="7">
        <v>50</v>
      </c>
      <c r="B7" s="8" t="s">
        <v>279</v>
      </c>
      <c r="C7" s="7" t="s">
        <v>183</v>
      </c>
      <c r="D7" s="8" t="s">
        <v>184</v>
      </c>
    </row>
    <row r="8" spans="1:4" x14ac:dyDescent="0.25">
      <c r="A8" s="7">
        <v>145</v>
      </c>
      <c r="B8" s="8" t="s">
        <v>295</v>
      </c>
      <c r="C8" s="7" t="s">
        <v>1618</v>
      </c>
      <c r="D8" s="8" t="s">
        <v>1619</v>
      </c>
    </row>
    <row r="9" spans="1:4" x14ac:dyDescent="0.25">
      <c r="A9" s="7">
        <v>151</v>
      </c>
      <c r="B9" s="8" t="s">
        <v>315</v>
      </c>
      <c r="C9" s="7" t="s">
        <v>1636</v>
      </c>
      <c r="D9" s="8" t="s">
        <v>1625</v>
      </c>
    </row>
    <row r="10" spans="1:4" x14ac:dyDescent="0.25">
      <c r="A10" s="7">
        <v>152</v>
      </c>
      <c r="B10" s="8" t="s">
        <v>317</v>
      </c>
      <c r="C10" s="7" t="s">
        <v>1638</v>
      </c>
      <c r="D10" s="8" t="s">
        <v>1639</v>
      </c>
    </row>
    <row r="11" spans="1:4" x14ac:dyDescent="0.25">
      <c r="A11" s="7">
        <v>154</v>
      </c>
      <c r="B11" s="8" t="s">
        <v>252</v>
      </c>
      <c r="C11" s="7" t="s">
        <v>1644</v>
      </c>
      <c r="D11" s="8" t="s">
        <v>1645</v>
      </c>
    </row>
    <row r="12" spans="1:4" x14ac:dyDescent="0.25">
      <c r="A12" s="7">
        <v>155</v>
      </c>
      <c r="B12" s="8" t="s">
        <v>1319</v>
      </c>
      <c r="C12" s="7" t="s">
        <v>1647</v>
      </c>
      <c r="D12" s="8" t="s">
        <v>1648</v>
      </c>
    </row>
    <row r="13" spans="1:4" x14ac:dyDescent="0.25">
      <c r="A13" s="7">
        <v>156</v>
      </c>
      <c r="B13" s="8" t="s">
        <v>236</v>
      </c>
      <c r="C13" s="7" t="s">
        <v>1650</v>
      </c>
      <c r="D13" s="8" t="s">
        <v>4</v>
      </c>
    </row>
    <row r="14" spans="1:4" x14ac:dyDescent="0.25">
      <c r="A14" s="7">
        <v>191</v>
      </c>
      <c r="B14" s="8" t="s">
        <v>194</v>
      </c>
      <c r="C14" s="7" t="s">
        <v>1754</v>
      </c>
      <c r="D14" s="8" t="s">
        <v>1755</v>
      </c>
    </row>
    <row r="15" spans="1:4" x14ac:dyDescent="0.25">
      <c r="A15" s="7">
        <v>192</v>
      </c>
      <c r="B15" s="8" t="s">
        <v>1107</v>
      </c>
      <c r="C15" s="7" t="s">
        <v>1757</v>
      </c>
      <c r="D15" s="8" t="s">
        <v>1758</v>
      </c>
    </row>
    <row r="16" spans="1:4" x14ac:dyDescent="0.25">
      <c r="A16" s="7">
        <v>193</v>
      </c>
      <c r="B16" s="8" t="s">
        <v>1109</v>
      </c>
      <c r="C16" s="7" t="s">
        <v>1760</v>
      </c>
      <c r="D16" s="8" t="s">
        <v>1761</v>
      </c>
    </row>
    <row r="17" spans="1:4" x14ac:dyDescent="0.25">
      <c r="A17" s="7">
        <v>199</v>
      </c>
      <c r="B17" s="8" t="s">
        <v>1145</v>
      </c>
      <c r="C17" s="7" t="s">
        <v>1778</v>
      </c>
      <c r="D17" s="8" t="s">
        <v>1779</v>
      </c>
    </row>
    <row r="18" spans="1:4" x14ac:dyDescent="0.25">
      <c r="A18" s="7">
        <v>203</v>
      </c>
      <c r="B18" s="8" t="s">
        <v>1153</v>
      </c>
      <c r="C18" s="7" t="s">
        <v>2090</v>
      </c>
      <c r="D18" s="8" t="s">
        <v>1790</v>
      </c>
    </row>
    <row r="19" spans="1:4" x14ac:dyDescent="0.25">
      <c r="A19" s="7">
        <v>207</v>
      </c>
      <c r="B19" s="8" t="s">
        <v>1137</v>
      </c>
      <c r="C19" s="7" t="s">
        <v>2086</v>
      </c>
      <c r="D19" s="8" t="s">
        <v>1798</v>
      </c>
    </row>
    <row r="20" spans="1:4" x14ac:dyDescent="0.25">
      <c r="A20" s="7">
        <v>200</v>
      </c>
      <c r="B20" s="8" t="s">
        <v>1147</v>
      </c>
      <c r="C20" s="7" t="s">
        <v>1781</v>
      </c>
      <c r="D20" s="8" t="s">
        <v>1782</v>
      </c>
    </row>
    <row r="21" spans="1:4" x14ac:dyDescent="0.25">
      <c r="A21" s="7">
        <v>204</v>
      </c>
      <c r="B21" s="8" t="s">
        <v>1155</v>
      </c>
      <c r="C21" s="7" t="s">
        <v>2091</v>
      </c>
      <c r="D21" s="8" t="s">
        <v>1792</v>
      </c>
    </row>
    <row r="22" spans="1:4" x14ac:dyDescent="0.25">
      <c r="A22" s="7">
        <v>208</v>
      </c>
      <c r="B22" s="8" t="s">
        <v>1139</v>
      </c>
      <c r="C22" s="7" t="s">
        <v>2087</v>
      </c>
      <c r="D22" s="8" t="s">
        <v>1800</v>
      </c>
    </row>
    <row r="23" spans="1:4" x14ac:dyDescent="0.25">
      <c r="A23" s="7">
        <v>201</v>
      </c>
      <c r="B23" s="8" t="s">
        <v>1149</v>
      </c>
      <c r="C23" s="7" t="s">
        <v>1784</v>
      </c>
      <c r="D23" s="8" t="s">
        <v>1785</v>
      </c>
    </row>
    <row r="24" spans="1:4" x14ac:dyDescent="0.25">
      <c r="A24" s="7">
        <v>205</v>
      </c>
      <c r="B24" s="8" t="s">
        <v>1157</v>
      </c>
      <c r="C24" s="7" t="s">
        <v>2092</v>
      </c>
      <c r="D24" s="8" t="s">
        <v>1794</v>
      </c>
    </row>
    <row r="25" spans="1:4" x14ac:dyDescent="0.25">
      <c r="A25" s="7">
        <v>209</v>
      </c>
      <c r="B25" s="8" t="s">
        <v>1141</v>
      </c>
      <c r="C25" s="7" t="s">
        <v>2088</v>
      </c>
      <c r="D25" s="8" t="s">
        <v>1802</v>
      </c>
    </row>
    <row r="26" spans="1:4" x14ac:dyDescent="0.25">
      <c r="A26" s="7">
        <v>202</v>
      </c>
      <c r="B26" s="8" t="s">
        <v>1151</v>
      </c>
      <c r="C26" s="7" t="s">
        <v>1787</v>
      </c>
      <c r="D26" s="8" t="s">
        <v>1788</v>
      </c>
    </row>
    <row r="27" spans="1:4" x14ac:dyDescent="0.25">
      <c r="A27" s="7">
        <v>206</v>
      </c>
      <c r="B27" s="8" t="s">
        <v>1159</v>
      </c>
      <c r="C27" s="7" t="s">
        <v>2093</v>
      </c>
      <c r="D27" s="8" t="s">
        <v>1796</v>
      </c>
    </row>
    <row r="28" spans="1:4" x14ac:dyDescent="0.25">
      <c r="A28" s="7">
        <v>210</v>
      </c>
      <c r="B28" s="8" t="s">
        <v>1143</v>
      </c>
      <c r="C28" s="7" t="s">
        <v>2089</v>
      </c>
      <c r="D28" s="8" t="s">
        <v>1804</v>
      </c>
    </row>
    <row r="29" spans="1:4" x14ac:dyDescent="0.25">
      <c r="A29" s="7">
        <v>196</v>
      </c>
      <c r="B29" s="8" t="s">
        <v>1080</v>
      </c>
      <c r="C29" s="7" t="s">
        <v>1769</v>
      </c>
      <c r="D29" s="8" t="s">
        <v>1770</v>
      </c>
    </row>
    <row r="30" spans="1:4" x14ac:dyDescent="0.25">
      <c r="A30" s="7">
        <v>197</v>
      </c>
      <c r="B30" s="8" t="s">
        <v>1082</v>
      </c>
      <c r="C30" s="7" t="s">
        <v>1772</v>
      </c>
      <c r="D30" s="8" t="s">
        <v>1773</v>
      </c>
    </row>
    <row r="31" spans="1:4" x14ac:dyDescent="0.25">
      <c r="A31" s="7">
        <v>198</v>
      </c>
      <c r="B31" s="8" t="s">
        <v>1084</v>
      </c>
      <c r="C31" s="7" t="s">
        <v>1775</v>
      </c>
      <c r="D31" s="8" t="s">
        <v>1776</v>
      </c>
    </row>
    <row r="32" spans="1:4" x14ac:dyDescent="0.25">
      <c r="A32" s="7">
        <v>187</v>
      </c>
      <c r="B32" s="8" t="s">
        <v>1204</v>
      </c>
      <c r="C32" s="7" t="s">
        <v>1742</v>
      </c>
      <c r="D32" s="8" t="s">
        <v>1743</v>
      </c>
    </row>
    <row r="33" spans="1:4" x14ac:dyDescent="0.25">
      <c r="A33" s="7">
        <v>188</v>
      </c>
      <c r="B33" s="8" t="s">
        <v>1206</v>
      </c>
      <c r="C33" s="7" t="s">
        <v>1745</v>
      </c>
      <c r="D33" s="8" t="s">
        <v>1746</v>
      </c>
    </row>
    <row r="34" spans="1:4" x14ac:dyDescent="0.25">
      <c r="A34" s="7">
        <v>189</v>
      </c>
      <c r="B34" s="8" t="s">
        <v>233</v>
      </c>
      <c r="C34" s="7" t="s">
        <v>1748</v>
      </c>
      <c r="D34" s="8" t="s">
        <v>1749</v>
      </c>
    </row>
    <row r="35" spans="1:4" x14ac:dyDescent="0.25">
      <c r="A35" s="7">
        <v>190</v>
      </c>
      <c r="B35" s="8" t="s">
        <v>1209</v>
      </c>
      <c r="C35" s="7" t="s">
        <v>1751</v>
      </c>
      <c r="D35" s="8" t="s">
        <v>1752</v>
      </c>
    </row>
    <row r="36" spans="1:4" x14ac:dyDescent="0.25">
      <c r="A36" s="7">
        <v>159</v>
      </c>
      <c r="B36" s="8" t="s">
        <v>1092</v>
      </c>
      <c r="C36" s="7" t="s">
        <v>1658</v>
      </c>
      <c r="D36" s="8" t="s">
        <v>1659</v>
      </c>
    </row>
    <row r="37" spans="1:4" x14ac:dyDescent="0.25">
      <c r="A37" s="7">
        <v>160</v>
      </c>
      <c r="B37" s="8" t="s">
        <v>1094</v>
      </c>
      <c r="C37" s="7" t="s">
        <v>1661</v>
      </c>
      <c r="D37" s="8" t="s">
        <v>1662</v>
      </c>
    </row>
    <row r="38" spans="1:4" x14ac:dyDescent="0.25">
      <c r="A38" s="7">
        <v>161</v>
      </c>
      <c r="B38" s="8" t="s">
        <v>1096</v>
      </c>
      <c r="C38" s="7" t="s">
        <v>1664</v>
      </c>
      <c r="D38" s="8" t="s">
        <v>1665</v>
      </c>
    </row>
    <row r="39" spans="1:4" x14ac:dyDescent="0.25">
      <c r="A39" s="7">
        <v>162</v>
      </c>
      <c r="B39" s="8" t="s">
        <v>1098</v>
      </c>
      <c r="C39" s="7" t="s">
        <v>1667</v>
      </c>
      <c r="D39" s="8" t="s">
        <v>1668</v>
      </c>
    </row>
    <row r="40" spans="1:4" x14ac:dyDescent="0.25">
      <c r="A40" s="7">
        <v>163</v>
      </c>
      <c r="B40" s="8" t="s">
        <v>190</v>
      </c>
      <c r="C40" s="7" t="s">
        <v>1670</v>
      </c>
      <c r="D40" s="8" t="s">
        <v>1671</v>
      </c>
    </row>
    <row r="41" spans="1:4" x14ac:dyDescent="0.25">
      <c r="A41" s="7">
        <v>158</v>
      </c>
      <c r="B41" s="8" t="s">
        <v>237</v>
      </c>
      <c r="C41" s="7" t="s">
        <v>1655</v>
      </c>
      <c r="D41" s="8" t="s">
        <v>1656</v>
      </c>
    </row>
    <row r="42" spans="1:4" x14ac:dyDescent="0.25">
      <c r="A42" s="40">
        <v>214</v>
      </c>
      <c r="B42" s="39" t="s">
        <v>289</v>
      </c>
      <c r="C42" s="40" t="s">
        <v>1815</v>
      </c>
      <c r="D42" s="39" t="s">
        <v>1816</v>
      </c>
    </row>
    <row r="43" spans="1:4" x14ac:dyDescent="0.25">
      <c r="A43" s="7">
        <v>69</v>
      </c>
      <c r="B43" s="8" t="s">
        <v>1026</v>
      </c>
      <c r="C43" s="7" t="s">
        <v>1405</v>
      </c>
      <c r="D43" s="8" t="s">
        <v>1406</v>
      </c>
    </row>
    <row r="44" spans="1:4" x14ac:dyDescent="0.25">
      <c r="A44" s="7">
        <v>131</v>
      </c>
      <c r="B44" s="8" t="s">
        <v>1034</v>
      </c>
      <c r="C44" s="7" t="s">
        <v>1578</v>
      </c>
      <c r="D44" s="8" t="s">
        <v>1579</v>
      </c>
    </row>
    <row r="45" spans="1:4" x14ac:dyDescent="0.25">
      <c r="A45" s="7">
        <v>92</v>
      </c>
      <c r="B45" s="8" t="s">
        <v>1058</v>
      </c>
      <c r="C45" s="7" t="s">
        <v>1470</v>
      </c>
      <c r="D45" s="8" t="s">
        <v>1471</v>
      </c>
    </row>
    <row r="46" spans="1:4" x14ac:dyDescent="0.25">
      <c r="A46" s="7">
        <v>88</v>
      </c>
      <c r="B46" s="8" t="s">
        <v>226</v>
      </c>
      <c r="C46" s="7" t="s">
        <v>1460</v>
      </c>
      <c r="D46" s="8" t="s">
        <v>1461</v>
      </c>
    </row>
    <row r="47" spans="1:4" x14ac:dyDescent="0.25">
      <c r="A47" s="7">
        <v>91</v>
      </c>
      <c r="B47" s="8" t="s">
        <v>1056</v>
      </c>
      <c r="C47" s="7" t="s">
        <v>1467</v>
      </c>
      <c r="D47" s="8" t="s">
        <v>1468</v>
      </c>
    </row>
    <row r="48" spans="1:4" x14ac:dyDescent="0.25">
      <c r="A48" s="7">
        <v>90</v>
      </c>
      <c r="B48" s="8" t="s">
        <v>981</v>
      </c>
      <c r="C48" s="7" t="s">
        <v>1465</v>
      </c>
      <c r="D48" s="8" t="s">
        <v>1466</v>
      </c>
    </row>
    <row r="49" spans="1:4" x14ac:dyDescent="0.25">
      <c r="A49" s="7">
        <v>3</v>
      </c>
      <c r="B49" s="8" t="s">
        <v>104</v>
      </c>
      <c r="C49" s="7" t="s">
        <v>9</v>
      </c>
      <c r="D49" s="8" t="s">
        <v>10</v>
      </c>
    </row>
    <row r="50" spans="1:4" x14ac:dyDescent="0.25">
      <c r="A50" s="7">
        <v>4</v>
      </c>
      <c r="B50" s="8" t="s">
        <v>105</v>
      </c>
      <c r="C50" s="7" t="s">
        <v>12</v>
      </c>
      <c r="D50" s="8" t="s">
        <v>13</v>
      </c>
    </row>
    <row r="51" spans="1:4" x14ac:dyDescent="0.25">
      <c r="A51" s="7">
        <v>5</v>
      </c>
      <c r="B51" s="37" t="s">
        <v>106</v>
      </c>
      <c r="C51" s="7" t="s">
        <v>15</v>
      </c>
      <c r="D51" s="8" t="s">
        <v>17</v>
      </c>
    </row>
    <row r="52" spans="1:4" x14ac:dyDescent="0.25">
      <c r="A52" s="7">
        <v>51</v>
      </c>
      <c r="B52" s="8" t="s">
        <v>280</v>
      </c>
      <c r="C52" s="7" t="s">
        <v>186</v>
      </c>
      <c r="D52" s="8" t="s">
        <v>187</v>
      </c>
    </row>
    <row r="53" spans="1:4" x14ac:dyDescent="0.25">
      <c r="A53" s="7">
        <v>147</v>
      </c>
      <c r="B53" s="8" t="s">
        <v>901</v>
      </c>
      <c r="C53" s="7" t="s">
        <v>1624</v>
      </c>
      <c r="D53" s="8" t="s">
        <v>1625</v>
      </c>
    </row>
    <row r="54" spans="1:4" x14ac:dyDescent="0.25">
      <c r="A54" s="7">
        <v>144</v>
      </c>
      <c r="B54" s="8" t="s">
        <v>1184</v>
      </c>
      <c r="C54" s="7" t="s">
        <v>1615</v>
      </c>
      <c r="D54" s="8" t="s">
        <v>1616</v>
      </c>
    </row>
    <row r="55" spans="1:4" x14ac:dyDescent="0.25">
      <c r="A55" s="7">
        <v>153</v>
      </c>
      <c r="B55" s="8" t="s">
        <v>321</v>
      </c>
      <c r="C55" s="7" t="s">
        <v>1641</v>
      </c>
      <c r="D55" s="8" t="s">
        <v>1642</v>
      </c>
    </row>
    <row r="56" spans="1:4" x14ac:dyDescent="0.25">
      <c r="A56" s="7">
        <v>65</v>
      </c>
      <c r="B56" s="8" t="s">
        <v>285</v>
      </c>
      <c r="C56" s="7" t="s">
        <v>1393</v>
      </c>
      <c r="D56" s="8" t="s">
        <v>1394</v>
      </c>
    </row>
    <row r="57" spans="1:4" x14ac:dyDescent="0.25">
      <c r="A57" s="7">
        <v>66</v>
      </c>
      <c r="B57" s="8" t="s">
        <v>284</v>
      </c>
      <c r="C57" s="7" t="s">
        <v>1396</v>
      </c>
      <c r="D57" s="8" t="s">
        <v>1397</v>
      </c>
    </row>
    <row r="58" spans="1:4" x14ac:dyDescent="0.25">
      <c r="A58" s="7">
        <v>32</v>
      </c>
      <c r="B58" s="8" t="s">
        <v>134</v>
      </c>
      <c r="C58" s="7" t="s">
        <v>95</v>
      </c>
      <c r="D58" s="8" t="s">
        <v>96</v>
      </c>
    </row>
    <row r="59" spans="1:4" x14ac:dyDescent="0.25">
      <c r="A59" s="7">
        <v>140</v>
      </c>
      <c r="B59" s="8" t="s">
        <v>1037</v>
      </c>
      <c r="C59" s="7" t="s">
        <v>1604</v>
      </c>
      <c r="D59" s="8" t="s">
        <v>1605</v>
      </c>
    </row>
    <row r="60" spans="1:4" x14ac:dyDescent="0.25">
      <c r="A60" s="7">
        <v>29</v>
      </c>
      <c r="B60" s="8" t="s">
        <v>131</v>
      </c>
      <c r="C60" s="7" t="s">
        <v>86</v>
      </c>
      <c r="D60" s="8" t="s">
        <v>87</v>
      </c>
    </row>
    <row r="61" spans="1:4" x14ac:dyDescent="0.25">
      <c r="A61" s="7">
        <v>31</v>
      </c>
      <c r="B61" s="8" t="s">
        <v>133</v>
      </c>
      <c r="C61" s="7" t="s">
        <v>92</v>
      </c>
      <c r="D61" s="8" t="s">
        <v>93</v>
      </c>
    </row>
    <row r="62" spans="1:4" x14ac:dyDescent="0.25">
      <c r="A62" s="7">
        <v>157</v>
      </c>
      <c r="B62" s="8" t="s">
        <v>899</v>
      </c>
      <c r="C62" s="7" t="s">
        <v>1652</v>
      </c>
      <c r="D62" s="8" t="s">
        <v>1653</v>
      </c>
    </row>
    <row r="63" spans="1:4" x14ac:dyDescent="0.25">
      <c r="A63" s="7">
        <v>133</v>
      </c>
      <c r="B63" s="8" t="s">
        <v>907</v>
      </c>
      <c r="C63" s="7" t="s">
        <v>1583</v>
      </c>
      <c r="D63" s="8" t="s">
        <v>1584</v>
      </c>
    </row>
    <row r="64" spans="1:4" x14ac:dyDescent="0.25">
      <c r="A64" s="7">
        <v>135</v>
      </c>
      <c r="B64" s="8" t="s">
        <v>937</v>
      </c>
      <c r="C64" s="7" t="s">
        <v>1589</v>
      </c>
      <c r="D64" s="8" t="s">
        <v>1590</v>
      </c>
    </row>
    <row r="65" spans="1:4" x14ac:dyDescent="0.25">
      <c r="A65" s="7">
        <v>136</v>
      </c>
      <c r="B65" s="8" t="s">
        <v>296</v>
      </c>
      <c r="C65" s="7" t="s">
        <v>1592</v>
      </c>
      <c r="D65" s="8" t="s">
        <v>1593</v>
      </c>
    </row>
    <row r="66" spans="1:4" x14ac:dyDescent="0.25">
      <c r="A66" s="7">
        <v>134</v>
      </c>
      <c r="B66" s="8" t="s">
        <v>230</v>
      </c>
      <c r="C66" s="7" t="s">
        <v>1586</v>
      </c>
      <c r="D66" s="8" t="s">
        <v>1587</v>
      </c>
    </row>
    <row r="67" spans="1:4" x14ac:dyDescent="0.25">
      <c r="A67" s="7">
        <v>73</v>
      </c>
      <c r="B67" s="39" t="s">
        <v>1243</v>
      </c>
      <c r="C67" s="40" t="s">
        <v>1416</v>
      </c>
      <c r="D67" s="39" t="s">
        <v>1417</v>
      </c>
    </row>
    <row r="68" spans="1:4" x14ac:dyDescent="0.25">
      <c r="A68" s="7">
        <v>74</v>
      </c>
      <c r="B68" s="8" t="s">
        <v>1245</v>
      </c>
      <c r="C68" s="7" t="s">
        <v>1419</v>
      </c>
      <c r="D68" s="8" t="s">
        <v>1420</v>
      </c>
    </row>
    <row r="69" spans="1:4" x14ac:dyDescent="0.25">
      <c r="A69" s="7">
        <v>75</v>
      </c>
      <c r="B69" s="8" t="s">
        <v>1247</v>
      </c>
      <c r="C69" s="7" t="s">
        <v>1422</v>
      </c>
      <c r="D69" s="8" t="s">
        <v>1423</v>
      </c>
    </row>
    <row r="70" spans="1:4" x14ac:dyDescent="0.25">
      <c r="A70" s="7">
        <v>76</v>
      </c>
      <c r="B70" s="8" t="s">
        <v>1249</v>
      </c>
      <c r="C70" s="7" t="s">
        <v>1425</v>
      </c>
      <c r="D70" s="8" t="s">
        <v>1426</v>
      </c>
    </row>
    <row r="71" spans="1:4" x14ac:dyDescent="0.25">
      <c r="A71" s="7">
        <v>77</v>
      </c>
      <c r="B71" s="8" t="s">
        <v>191</v>
      </c>
      <c r="C71" s="7" t="s">
        <v>1428</v>
      </c>
      <c r="D71" s="8" t="s">
        <v>1429</v>
      </c>
    </row>
    <row r="72" spans="1:4" x14ac:dyDescent="0.25">
      <c r="A72" s="7">
        <v>83</v>
      </c>
      <c r="B72" s="8" t="s">
        <v>1129</v>
      </c>
      <c r="C72" s="7" t="s">
        <v>1446</v>
      </c>
      <c r="D72" s="8" t="s">
        <v>1447</v>
      </c>
    </row>
    <row r="73" spans="1:4" x14ac:dyDescent="0.25">
      <c r="A73" s="7">
        <v>84</v>
      </c>
      <c r="B73" s="8" t="s">
        <v>1131</v>
      </c>
      <c r="C73" s="7" t="s">
        <v>1449</v>
      </c>
      <c r="D73" s="8" t="s">
        <v>1450</v>
      </c>
    </row>
    <row r="74" spans="1:4" x14ac:dyDescent="0.25">
      <c r="A74" s="7">
        <v>85</v>
      </c>
      <c r="B74" s="8" t="s">
        <v>1133</v>
      </c>
      <c r="C74" s="7" t="s">
        <v>1452</v>
      </c>
      <c r="D74" s="8" t="s">
        <v>1453</v>
      </c>
    </row>
    <row r="75" spans="1:4" x14ac:dyDescent="0.25">
      <c r="A75" s="7">
        <v>86</v>
      </c>
      <c r="B75" s="8" t="s">
        <v>1135</v>
      </c>
      <c r="C75" s="7" t="s">
        <v>1455</v>
      </c>
      <c r="D75" s="8" t="s">
        <v>1456</v>
      </c>
    </row>
    <row r="76" spans="1:4" x14ac:dyDescent="0.25">
      <c r="A76" s="7">
        <v>224</v>
      </c>
      <c r="B76" s="8" t="s">
        <v>1221</v>
      </c>
      <c r="C76" s="7" t="s">
        <v>1845</v>
      </c>
      <c r="D76" s="8" t="s">
        <v>1846</v>
      </c>
    </row>
    <row r="77" spans="1:4" x14ac:dyDescent="0.25">
      <c r="A77" s="7">
        <v>237</v>
      </c>
      <c r="B77" s="8" t="s">
        <v>1223</v>
      </c>
      <c r="C77" s="7" t="s">
        <v>1885</v>
      </c>
      <c r="D77" s="8" t="s">
        <v>1886</v>
      </c>
    </row>
    <row r="78" spans="1:4" x14ac:dyDescent="0.25">
      <c r="A78" s="7">
        <v>244</v>
      </c>
      <c r="B78" s="8" t="s">
        <v>1225</v>
      </c>
      <c r="C78" s="7" t="s">
        <v>1904</v>
      </c>
      <c r="D78" s="8" t="s">
        <v>1905</v>
      </c>
    </row>
    <row r="79" spans="1:4" x14ac:dyDescent="0.25">
      <c r="A79" s="7">
        <v>257</v>
      </c>
      <c r="B79" s="8" t="s">
        <v>1227</v>
      </c>
      <c r="C79" s="7" t="s">
        <v>1941</v>
      </c>
      <c r="D79" s="8" t="s">
        <v>1942</v>
      </c>
    </row>
    <row r="80" spans="1:4" x14ac:dyDescent="0.25">
      <c r="A80" s="7">
        <v>270</v>
      </c>
      <c r="B80" s="8" t="s">
        <v>1229</v>
      </c>
      <c r="C80" s="7" t="s">
        <v>1978</v>
      </c>
      <c r="D80" s="8" t="s">
        <v>1979</v>
      </c>
    </row>
    <row r="81" spans="1:4" x14ac:dyDescent="0.25">
      <c r="A81" s="7">
        <v>258</v>
      </c>
      <c r="B81" s="8" t="s">
        <v>1241</v>
      </c>
      <c r="C81" s="7" t="s">
        <v>1944</v>
      </c>
      <c r="D81" s="8" t="s">
        <v>1945</v>
      </c>
    </row>
    <row r="82" spans="1:4" x14ac:dyDescent="0.25">
      <c r="A82" s="7">
        <v>226</v>
      </c>
      <c r="B82" s="8" t="s">
        <v>1231</v>
      </c>
      <c r="C82" s="7" t="s">
        <v>1851</v>
      </c>
      <c r="D82" s="8" t="s">
        <v>1852</v>
      </c>
    </row>
    <row r="83" spans="1:4" x14ac:dyDescent="0.25">
      <c r="A83" s="7">
        <v>246</v>
      </c>
      <c r="B83" s="8" t="s">
        <v>1233</v>
      </c>
      <c r="C83" s="7" t="s">
        <v>1910</v>
      </c>
      <c r="D83" s="8" t="s">
        <v>1911</v>
      </c>
    </row>
    <row r="84" spans="1:4" x14ac:dyDescent="0.25">
      <c r="A84" s="7">
        <v>259</v>
      </c>
      <c r="B84" s="8" t="s">
        <v>1235</v>
      </c>
      <c r="C84" s="7" t="s">
        <v>1947</v>
      </c>
      <c r="D84" s="8" t="s">
        <v>1948</v>
      </c>
    </row>
    <row r="85" spans="1:4" x14ac:dyDescent="0.25">
      <c r="A85" s="7">
        <v>227</v>
      </c>
      <c r="B85" s="8" t="s">
        <v>1213</v>
      </c>
      <c r="C85" s="7" t="s">
        <v>1854</v>
      </c>
      <c r="D85" s="8" t="s">
        <v>1855</v>
      </c>
    </row>
    <row r="86" spans="1:4" x14ac:dyDescent="0.25">
      <c r="A86" s="7">
        <v>247</v>
      </c>
      <c r="B86" s="8" t="s">
        <v>1217</v>
      </c>
      <c r="C86" s="7" t="s">
        <v>1913</v>
      </c>
      <c r="D86" s="8" t="s">
        <v>1914</v>
      </c>
    </row>
    <row r="87" spans="1:4" x14ac:dyDescent="0.25">
      <c r="A87" s="7">
        <v>260</v>
      </c>
      <c r="B87" s="8" t="s">
        <v>1219</v>
      </c>
      <c r="C87" s="7" t="s">
        <v>1950</v>
      </c>
      <c r="D87" s="8" t="s">
        <v>1951</v>
      </c>
    </row>
    <row r="88" spans="1:4" x14ac:dyDescent="0.25">
      <c r="A88" s="7">
        <v>228</v>
      </c>
      <c r="B88" s="8" t="s">
        <v>1086</v>
      </c>
      <c r="C88" s="7" t="s">
        <v>1857</v>
      </c>
      <c r="D88" s="8" t="s">
        <v>1858</v>
      </c>
    </row>
    <row r="89" spans="1:4" x14ac:dyDescent="0.25">
      <c r="A89" s="7">
        <v>248</v>
      </c>
      <c r="B89" s="8" t="s">
        <v>1088</v>
      </c>
      <c r="C89" s="7" t="s">
        <v>1916</v>
      </c>
      <c r="D89" s="8" t="s">
        <v>1917</v>
      </c>
    </row>
    <row r="90" spans="1:4" x14ac:dyDescent="0.25">
      <c r="A90" s="7">
        <v>261</v>
      </c>
      <c r="B90" s="8" t="s">
        <v>1090</v>
      </c>
      <c r="C90" s="7" t="s">
        <v>1953</v>
      </c>
      <c r="D90" s="8" t="s">
        <v>1954</v>
      </c>
    </row>
    <row r="91" spans="1:4" x14ac:dyDescent="0.25">
      <c r="A91" s="7">
        <v>229</v>
      </c>
      <c r="B91" s="8" t="s">
        <v>1268</v>
      </c>
      <c r="C91" s="7" t="s">
        <v>1860</v>
      </c>
      <c r="D91" s="8" t="s">
        <v>1861</v>
      </c>
    </row>
    <row r="92" spans="1:4" x14ac:dyDescent="0.25">
      <c r="A92" s="7">
        <v>249</v>
      </c>
      <c r="B92" s="8" t="s">
        <v>1270</v>
      </c>
      <c r="C92" s="7" t="s">
        <v>1919</v>
      </c>
      <c r="D92" s="8" t="s">
        <v>1920</v>
      </c>
    </row>
    <row r="93" spans="1:4" x14ac:dyDescent="0.25">
      <c r="A93" s="7">
        <v>262</v>
      </c>
      <c r="B93" s="8" t="s">
        <v>1272</v>
      </c>
      <c r="C93" s="7" t="s">
        <v>1956</v>
      </c>
      <c r="D93" s="8" t="s">
        <v>1957</v>
      </c>
    </row>
    <row r="94" spans="1:4" x14ac:dyDescent="0.25">
      <c r="A94" s="7">
        <v>230</v>
      </c>
      <c r="B94" s="8" t="s">
        <v>1111</v>
      </c>
      <c r="C94" s="7" t="s">
        <v>1863</v>
      </c>
      <c r="D94" s="8" t="s">
        <v>1864</v>
      </c>
    </row>
    <row r="95" spans="1:4" x14ac:dyDescent="0.25">
      <c r="A95" s="7">
        <v>250</v>
      </c>
      <c r="B95" s="8" t="s">
        <v>1113</v>
      </c>
      <c r="C95" s="7" t="s">
        <v>1922</v>
      </c>
      <c r="D95" s="8" t="s">
        <v>1923</v>
      </c>
    </row>
    <row r="96" spans="1:4" x14ac:dyDescent="0.25">
      <c r="A96" s="7">
        <v>263</v>
      </c>
      <c r="B96" s="8" t="s">
        <v>1115</v>
      </c>
      <c r="C96" s="7" t="s">
        <v>1959</v>
      </c>
      <c r="D96" s="8" t="s">
        <v>1960</v>
      </c>
    </row>
    <row r="97" spans="1:4" x14ac:dyDescent="0.25">
      <c r="A97" s="7">
        <v>231</v>
      </c>
      <c r="B97" s="8" t="s">
        <v>1274</v>
      </c>
      <c r="C97" s="7" t="s">
        <v>1866</v>
      </c>
      <c r="D97" s="8" t="s">
        <v>1867</v>
      </c>
    </row>
    <row r="98" spans="1:4" x14ac:dyDescent="0.25">
      <c r="A98" s="7">
        <v>251</v>
      </c>
      <c r="B98" s="8" t="s">
        <v>1276</v>
      </c>
      <c r="C98" s="7" t="s">
        <v>1925</v>
      </c>
      <c r="D98" s="8" t="s">
        <v>1926</v>
      </c>
    </row>
    <row r="99" spans="1:4" x14ac:dyDescent="0.25">
      <c r="A99" s="7">
        <v>264</v>
      </c>
      <c r="B99" s="8" t="s">
        <v>1278</v>
      </c>
      <c r="C99" s="7" t="s">
        <v>1962</v>
      </c>
      <c r="D99" s="8" t="s">
        <v>1963</v>
      </c>
    </row>
    <row r="100" spans="1:4" x14ac:dyDescent="0.25">
      <c r="A100" s="7">
        <v>232</v>
      </c>
      <c r="B100" s="8" t="s">
        <v>1258</v>
      </c>
      <c r="C100" s="7" t="s">
        <v>1869</v>
      </c>
      <c r="D100" s="8" t="s">
        <v>1870</v>
      </c>
    </row>
    <row r="101" spans="1:4" x14ac:dyDescent="0.25">
      <c r="A101" s="7">
        <v>239</v>
      </c>
      <c r="B101" s="8" t="s">
        <v>1260</v>
      </c>
      <c r="C101" s="7" t="s">
        <v>1891</v>
      </c>
      <c r="D101" s="8" t="s">
        <v>1892</v>
      </c>
    </row>
    <row r="102" spans="1:4" x14ac:dyDescent="0.25">
      <c r="A102" s="7">
        <v>252</v>
      </c>
      <c r="B102" s="8" t="s">
        <v>1262</v>
      </c>
      <c r="C102" s="7" t="s">
        <v>1928</v>
      </c>
      <c r="D102" s="8" t="s">
        <v>1929</v>
      </c>
    </row>
    <row r="103" spans="1:4" x14ac:dyDescent="0.25">
      <c r="A103" s="7">
        <v>265</v>
      </c>
      <c r="B103" s="8" t="s">
        <v>1264</v>
      </c>
      <c r="C103" s="7" t="s">
        <v>1965</v>
      </c>
      <c r="D103" s="8" t="s">
        <v>1966</v>
      </c>
    </row>
    <row r="104" spans="1:4" x14ac:dyDescent="0.25">
      <c r="A104" s="7">
        <v>271</v>
      </c>
      <c r="B104" s="8" t="s">
        <v>1251</v>
      </c>
      <c r="C104" s="7" t="s">
        <v>1981</v>
      </c>
      <c r="D104" s="8" t="s">
        <v>1982</v>
      </c>
    </row>
    <row r="105" spans="1:4" x14ac:dyDescent="0.25">
      <c r="A105" s="7">
        <v>233</v>
      </c>
      <c r="B105" s="8" t="s">
        <v>1872</v>
      </c>
      <c r="C105" s="7" t="s">
        <v>1873</v>
      </c>
      <c r="D105" s="8" t="s">
        <v>1874</v>
      </c>
    </row>
    <row r="106" spans="1:4" x14ac:dyDescent="0.25">
      <c r="A106" s="7">
        <v>234</v>
      </c>
      <c r="B106" s="8" t="s">
        <v>1161</v>
      </c>
      <c r="C106" s="7" t="s">
        <v>1876</v>
      </c>
      <c r="D106" s="8" t="s">
        <v>1877</v>
      </c>
    </row>
    <row r="107" spans="1:4" x14ac:dyDescent="0.25">
      <c r="A107" s="7">
        <v>241</v>
      </c>
      <c r="B107" s="8" t="s">
        <v>1163</v>
      </c>
      <c r="C107" s="7" t="s">
        <v>1876</v>
      </c>
      <c r="D107" s="8" t="s">
        <v>1898</v>
      </c>
    </row>
    <row r="108" spans="1:4" x14ac:dyDescent="0.25">
      <c r="A108" s="7">
        <v>254</v>
      </c>
      <c r="B108" s="8" t="s">
        <v>1165</v>
      </c>
      <c r="C108" s="7" t="s">
        <v>1876</v>
      </c>
      <c r="D108" s="8" t="s">
        <v>1935</v>
      </c>
    </row>
    <row r="109" spans="1:4" x14ac:dyDescent="0.25">
      <c r="A109" s="7">
        <v>267</v>
      </c>
      <c r="B109" s="8" t="s">
        <v>1167</v>
      </c>
      <c r="C109" s="7" t="s">
        <v>1876</v>
      </c>
      <c r="D109" s="8" t="s">
        <v>1972</v>
      </c>
    </row>
    <row r="110" spans="1:4" x14ac:dyDescent="0.25">
      <c r="A110" s="7">
        <v>235</v>
      </c>
      <c r="B110" s="8" t="s">
        <v>1169</v>
      </c>
      <c r="C110" s="7" t="s">
        <v>1879</v>
      </c>
      <c r="D110" s="8" t="s">
        <v>1880</v>
      </c>
    </row>
    <row r="111" spans="1:4" x14ac:dyDescent="0.25">
      <c r="A111" s="7">
        <v>242</v>
      </c>
      <c r="B111" s="8" t="s">
        <v>1171</v>
      </c>
      <c r="C111" s="7" t="s">
        <v>1879</v>
      </c>
      <c r="D111" s="8" t="s">
        <v>1900</v>
      </c>
    </row>
    <row r="112" spans="1:4" x14ac:dyDescent="0.25">
      <c r="A112" s="7">
        <v>255</v>
      </c>
      <c r="B112" s="8" t="s">
        <v>1173</v>
      </c>
      <c r="C112" s="7" t="s">
        <v>1879</v>
      </c>
      <c r="D112" s="8" t="s">
        <v>1937</v>
      </c>
    </row>
    <row r="113" spans="1:4" x14ac:dyDescent="0.25">
      <c r="A113" s="7">
        <v>268</v>
      </c>
      <c r="B113" s="8" t="s">
        <v>1175</v>
      </c>
      <c r="C113" s="7" t="s">
        <v>1879</v>
      </c>
      <c r="D113" s="8" t="s">
        <v>1974</v>
      </c>
    </row>
    <row r="114" spans="1:4" x14ac:dyDescent="0.25">
      <c r="A114" s="7">
        <v>236</v>
      </c>
      <c r="B114" s="8" t="s">
        <v>1346</v>
      </c>
      <c r="C114" s="7" t="s">
        <v>1882</v>
      </c>
      <c r="D114" s="8" t="s">
        <v>1883</v>
      </c>
    </row>
    <row r="115" spans="1:4" x14ac:dyDescent="0.25">
      <c r="A115" s="7">
        <v>243</v>
      </c>
      <c r="B115" s="8" t="s">
        <v>1348</v>
      </c>
      <c r="C115" s="7" t="s">
        <v>1882</v>
      </c>
      <c r="D115" s="8" t="s">
        <v>1902</v>
      </c>
    </row>
    <row r="116" spans="1:4" x14ac:dyDescent="0.25">
      <c r="A116" s="7">
        <v>256</v>
      </c>
      <c r="B116" s="8" t="s">
        <v>1350</v>
      </c>
      <c r="C116" s="7" t="s">
        <v>1882</v>
      </c>
      <c r="D116" s="8" t="s">
        <v>1939</v>
      </c>
    </row>
    <row r="117" spans="1:4" x14ac:dyDescent="0.25">
      <c r="A117" s="7">
        <v>269</v>
      </c>
      <c r="B117" s="8" t="s">
        <v>1352</v>
      </c>
      <c r="C117" s="7" t="s">
        <v>1882</v>
      </c>
      <c r="D117" s="8" t="s">
        <v>1976</v>
      </c>
    </row>
    <row r="118" spans="1:4" x14ac:dyDescent="0.25">
      <c r="A118" s="7">
        <v>240</v>
      </c>
      <c r="B118" s="8" t="s">
        <v>1894</v>
      </c>
      <c r="C118" s="7" t="s">
        <v>1895</v>
      </c>
      <c r="D118" s="8" t="s">
        <v>1896</v>
      </c>
    </row>
    <row r="119" spans="1:4" x14ac:dyDescent="0.25">
      <c r="A119" s="7">
        <v>253</v>
      </c>
      <c r="B119" s="8" t="s">
        <v>1931</v>
      </c>
      <c r="C119" s="7" t="s">
        <v>1932</v>
      </c>
      <c r="D119" s="8" t="s">
        <v>1933</v>
      </c>
    </row>
    <row r="120" spans="1:4" x14ac:dyDescent="0.25">
      <c r="A120" s="7">
        <v>266</v>
      </c>
      <c r="B120" s="8" t="s">
        <v>1968</v>
      </c>
      <c r="C120" s="7" t="s">
        <v>1969</v>
      </c>
      <c r="D120" s="8" t="s">
        <v>1970</v>
      </c>
    </row>
    <row r="121" spans="1:4" x14ac:dyDescent="0.25">
      <c r="A121" s="7">
        <v>272</v>
      </c>
      <c r="B121" s="8" t="s">
        <v>1266</v>
      </c>
      <c r="C121" s="7" t="s">
        <v>1984</v>
      </c>
      <c r="D121" s="8" t="s">
        <v>1985</v>
      </c>
    </row>
    <row r="122" spans="1:4" x14ac:dyDescent="0.25">
      <c r="A122" s="7">
        <v>141</v>
      </c>
      <c r="B122" s="8" t="s">
        <v>892</v>
      </c>
      <c r="C122" s="7" t="s">
        <v>1607</v>
      </c>
      <c r="D122" s="8" t="s">
        <v>1608</v>
      </c>
    </row>
    <row r="123" spans="1:4" x14ac:dyDescent="0.25">
      <c r="A123" s="7">
        <v>142</v>
      </c>
      <c r="B123" s="8" t="s">
        <v>895</v>
      </c>
      <c r="C123" s="7" t="s">
        <v>1607</v>
      </c>
      <c r="D123" s="8" t="s">
        <v>1610</v>
      </c>
    </row>
    <row r="124" spans="1:4" x14ac:dyDescent="0.25">
      <c r="A124" s="7">
        <v>143</v>
      </c>
      <c r="B124" s="8" t="s">
        <v>961</v>
      </c>
      <c r="C124" s="7" t="s">
        <v>1612</v>
      </c>
      <c r="D124" s="8" t="s">
        <v>1613</v>
      </c>
    </row>
    <row r="125" spans="1:4" x14ac:dyDescent="0.25">
      <c r="A125" s="7">
        <v>78</v>
      </c>
      <c r="B125" s="8" t="s">
        <v>245</v>
      </c>
      <c r="C125" s="7" t="s">
        <v>1431</v>
      </c>
      <c r="D125" s="8" t="s">
        <v>1432</v>
      </c>
    </row>
    <row r="126" spans="1:4" x14ac:dyDescent="0.25">
      <c r="A126" s="7">
        <v>79</v>
      </c>
      <c r="B126" s="8" t="s">
        <v>246</v>
      </c>
      <c r="C126" s="7" t="s">
        <v>1434</v>
      </c>
      <c r="D126" s="8" t="s">
        <v>1435</v>
      </c>
    </row>
    <row r="127" spans="1:4" x14ac:dyDescent="0.25">
      <c r="A127" s="7">
        <v>80</v>
      </c>
      <c r="B127" s="8" t="s">
        <v>247</v>
      </c>
      <c r="C127" s="7" t="s">
        <v>1437</v>
      </c>
      <c r="D127" s="8" t="s">
        <v>1438</v>
      </c>
    </row>
    <row r="128" spans="1:4" x14ac:dyDescent="0.25">
      <c r="A128" s="7">
        <v>81</v>
      </c>
      <c r="B128" s="8" t="s">
        <v>248</v>
      </c>
      <c r="C128" s="7" t="s">
        <v>1440</v>
      </c>
      <c r="D128" s="8" t="s">
        <v>1441</v>
      </c>
    </row>
    <row r="129" spans="1:4" x14ac:dyDescent="0.25">
      <c r="A129" s="7">
        <v>82</v>
      </c>
      <c r="B129" s="8" t="s">
        <v>205</v>
      </c>
      <c r="C129" s="7" t="s">
        <v>1443</v>
      </c>
      <c r="D129" s="8" t="s">
        <v>1444</v>
      </c>
    </row>
    <row r="130" spans="1:4" x14ac:dyDescent="0.25">
      <c r="A130" s="7">
        <v>16</v>
      </c>
      <c r="B130" s="8" t="s">
        <v>118</v>
      </c>
      <c r="C130" s="7" t="s">
        <v>48</v>
      </c>
      <c r="D130" s="8" t="s">
        <v>49</v>
      </c>
    </row>
    <row r="131" spans="1:4" x14ac:dyDescent="0.25">
      <c r="A131" s="7">
        <v>17</v>
      </c>
      <c r="B131" s="8" t="s">
        <v>119</v>
      </c>
      <c r="C131" s="7" t="s">
        <v>50</v>
      </c>
      <c r="D131" s="8" t="s">
        <v>51</v>
      </c>
    </row>
    <row r="132" spans="1:4" x14ac:dyDescent="0.25">
      <c r="A132" s="7">
        <v>18</v>
      </c>
      <c r="B132" s="8" t="s">
        <v>120</v>
      </c>
      <c r="C132" s="7" t="s">
        <v>53</v>
      </c>
      <c r="D132" s="8" t="s">
        <v>54</v>
      </c>
    </row>
    <row r="133" spans="1:4" x14ac:dyDescent="0.25">
      <c r="A133" s="7">
        <v>19</v>
      </c>
      <c r="B133" s="8" t="s">
        <v>121</v>
      </c>
      <c r="C133" s="7" t="s">
        <v>56</v>
      </c>
      <c r="D133" s="8" t="s">
        <v>57</v>
      </c>
    </row>
    <row r="134" spans="1:4" x14ac:dyDescent="0.25">
      <c r="A134" s="7">
        <v>20</v>
      </c>
      <c r="B134" s="8" t="s">
        <v>122</v>
      </c>
      <c r="C134" s="7" t="s">
        <v>59</v>
      </c>
      <c r="D134" s="8" t="s">
        <v>60</v>
      </c>
    </row>
    <row r="135" spans="1:4" x14ac:dyDescent="0.25">
      <c r="A135" s="7">
        <v>21</v>
      </c>
      <c r="B135" s="8" t="s">
        <v>123</v>
      </c>
      <c r="C135" s="7" t="s">
        <v>62</v>
      </c>
      <c r="D135" s="8" t="s">
        <v>63</v>
      </c>
    </row>
    <row r="136" spans="1:4" x14ac:dyDescent="0.25">
      <c r="A136" s="7">
        <v>22</v>
      </c>
      <c r="B136" s="8" t="s">
        <v>124</v>
      </c>
      <c r="C136" s="7" t="s">
        <v>65</v>
      </c>
      <c r="D136" s="8" t="s">
        <v>66</v>
      </c>
    </row>
    <row r="137" spans="1:4" x14ac:dyDescent="0.25">
      <c r="A137" s="7">
        <v>23</v>
      </c>
      <c r="B137" s="8" t="s">
        <v>125</v>
      </c>
      <c r="C137" s="7" t="s">
        <v>68</v>
      </c>
      <c r="D137" s="8" t="s">
        <v>69</v>
      </c>
    </row>
    <row r="138" spans="1:4" x14ac:dyDescent="0.25">
      <c r="A138" s="7">
        <v>24</v>
      </c>
      <c r="B138" s="8" t="s">
        <v>126</v>
      </c>
      <c r="C138" s="7" t="s">
        <v>71</v>
      </c>
      <c r="D138" s="8" t="s">
        <v>72</v>
      </c>
    </row>
    <row r="139" spans="1:4" x14ac:dyDescent="0.25">
      <c r="A139" s="7">
        <v>25</v>
      </c>
      <c r="B139" s="8" t="s">
        <v>127</v>
      </c>
      <c r="C139" s="7" t="s">
        <v>74</v>
      </c>
      <c r="D139" s="8" t="s">
        <v>75</v>
      </c>
    </row>
    <row r="140" spans="1:4" x14ac:dyDescent="0.25">
      <c r="A140" s="7">
        <v>212</v>
      </c>
      <c r="B140" s="8" t="s">
        <v>253</v>
      </c>
      <c r="C140" s="7" t="s">
        <v>1809</v>
      </c>
      <c r="D140" s="8" t="s">
        <v>1810</v>
      </c>
    </row>
    <row r="141" spans="1:4" x14ac:dyDescent="0.25">
      <c r="A141" s="7">
        <v>213</v>
      </c>
      <c r="B141" s="8" t="s">
        <v>374</v>
      </c>
      <c r="C141" s="7" t="s">
        <v>1812</v>
      </c>
      <c r="D141" s="8" t="s">
        <v>1813</v>
      </c>
    </row>
    <row r="142" spans="1:4" x14ac:dyDescent="0.25">
      <c r="A142" s="7">
        <v>211</v>
      </c>
      <c r="B142" s="8" t="s">
        <v>995</v>
      </c>
      <c r="C142" s="7" t="s">
        <v>1806</v>
      </c>
      <c r="D142" s="8" t="s">
        <v>1807</v>
      </c>
    </row>
    <row r="143" spans="1:4" x14ac:dyDescent="0.25">
      <c r="A143" s="7">
        <v>148</v>
      </c>
      <c r="B143" s="8" t="s">
        <v>1177</v>
      </c>
      <c r="C143" s="7" t="s">
        <v>1627</v>
      </c>
      <c r="D143" s="8" t="s">
        <v>1628</v>
      </c>
    </row>
    <row r="144" spans="1:4" x14ac:dyDescent="0.25">
      <c r="A144" s="7">
        <v>149</v>
      </c>
      <c r="B144" s="8" t="s">
        <v>1179</v>
      </c>
      <c r="C144" s="7" t="s">
        <v>1630</v>
      </c>
      <c r="D144" s="8" t="s">
        <v>1631</v>
      </c>
    </row>
    <row r="145" spans="1:4" x14ac:dyDescent="0.25">
      <c r="A145" s="7">
        <v>150</v>
      </c>
      <c r="B145" s="8" t="s">
        <v>1181</v>
      </c>
      <c r="C145" s="7" t="s">
        <v>1633</v>
      </c>
      <c r="D145" s="8" t="s">
        <v>1634</v>
      </c>
    </row>
    <row r="146" spans="1:4" x14ac:dyDescent="0.25">
      <c r="A146" s="7">
        <v>146</v>
      </c>
      <c r="B146" s="8" t="s">
        <v>1211</v>
      </c>
      <c r="C146" s="7" t="s">
        <v>1621</v>
      </c>
      <c r="D146" s="8" t="s">
        <v>1622</v>
      </c>
    </row>
    <row r="147" spans="1:4" x14ac:dyDescent="0.25">
      <c r="A147" s="7">
        <v>179</v>
      </c>
      <c r="B147" s="8" t="s">
        <v>1186</v>
      </c>
      <c r="C147" s="7" t="s">
        <v>1718</v>
      </c>
      <c r="D147" s="8" t="s">
        <v>1719</v>
      </c>
    </row>
    <row r="148" spans="1:4" x14ac:dyDescent="0.25">
      <c r="A148" s="7">
        <v>180</v>
      </c>
      <c r="B148" s="8" t="s">
        <v>1188</v>
      </c>
      <c r="C148" s="7" t="s">
        <v>1721</v>
      </c>
      <c r="D148" s="8" t="s">
        <v>1722</v>
      </c>
    </row>
    <row r="149" spans="1:4" x14ac:dyDescent="0.25">
      <c r="A149" s="7">
        <v>181</v>
      </c>
      <c r="B149" s="8" t="s">
        <v>1190</v>
      </c>
      <c r="C149" s="7" t="s">
        <v>1724</v>
      </c>
      <c r="D149" s="8" t="s">
        <v>1725</v>
      </c>
    </row>
    <row r="150" spans="1:4" x14ac:dyDescent="0.25">
      <c r="A150" s="7">
        <v>182</v>
      </c>
      <c r="B150" s="8" t="s">
        <v>1192</v>
      </c>
      <c r="C150" s="7" t="s">
        <v>1727</v>
      </c>
      <c r="D150" s="8" t="s">
        <v>1728</v>
      </c>
    </row>
    <row r="151" spans="1:4" x14ac:dyDescent="0.25">
      <c r="A151" s="7">
        <v>273</v>
      </c>
      <c r="B151" s="8" t="s">
        <v>1194</v>
      </c>
      <c r="C151" s="7" t="s">
        <v>1987</v>
      </c>
      <c r="D151" s="8" t="s">
        <v>1988</v>
      </c>
    </row>
    <row r="152" spans="1:4" x14ac:dyDescent="0.25">
      <c r="A152" s="7">
        <v>275</v>
      </c>
      <c r="B152" s="8" t="s">
        <v>1196</v>
      </c>
      <c r="C152" s="7" t="s">
        <v>1993</v>
      </c>
      <c r="D152" s="8" t="s">
        <v>1994</v>
      </c>
    </row>
    <row r="153" spans="1:4" x14ac:dyDescent="0.25">
      <c r="A153" s="7">
        <v>277</v>
      </c>
      <c r="B153" s="8" t="s">
        <v>1198</v>
      </c>
      <c r="C153" s="7" t="s">
        <v>1999</v>
      </c>
      <c r="D153" s="8" t="s">
        <v>2000</v>
      </c>
    </row>
    <row r="154" spans="1:4" x14ac:dyDescent="0.25">
      <c r="A154" s="7">
        <v>279</v>
      </c>
      <c r="B154" s="8" t="s">
        <v>1200</v>
      </c>
      <c r="C154" s="7" t="s">
        <v>2005</v>
      </c>
      <c r="D154" s="8" t="s">
        <v>2006</v>
      </c>
    </row>
    <row r="155" spans="1:4" x14ac:dyDescent="0.25">
      <c r="A155" s="7">
        <v>281</v>
      </c>
      <c r="B155" s="8" t="s">
        <v>1202</v>
      </c>
      <c r="C155" s="7" t="s">
        <v>2011</v>
      </c>
      <c r="D155" s="8" t="s">
        <v>2012</v>
      </c>
    </row>
    <row r="156" spans="1:4" x14ac:dyDescent="0.25">
      <c r="A156" s="7">
        <v>274</v>
      </c>
      <c r="B156" s="8" t="s">
        <v>1061</v>
      </c>
      <c r="C156" s="7" t="s">
        <v>1990</v>
      </c>
      <c r="D156" s="8" t="s">
        <v>1991</v>
      </c>
    </row>
    <row r="157" spans="1:4" x14ac:dyDescent="0.25">
      <c r="A157" s="7">
        <v>276</v>
      </c>
      <c r="B157" s="8" t="s">
        <v>1063</v>
      </c>
      <c r="C157" s="7" t="s">
        <v>1996</v>
      </c>
      <c r="D157" s="8" t="s">
        <v>1997</v>
      </c>
    </row>
    <row r="158" spans="1:4" x14ac:dyDescent="0.25">
      <c r="A158" s="7">
        <v>278</v>
      </c>
      <c r="B158" s="8" t="s">
        <v>1065</v>
      </c>
      <c r="C158" s="7" t="s">
        <v>2002</v>
      </c>
      <c r="D158" s="8" t="s">
        <v>2003</v>
      </c>
    </row>
    <row r="159" spans="1:4" x14ac:dyDescent="0.25">
      <c r="A159" s="7">
        <v>280</v>
      </c>
      <c r="B159" s="8" t="s">
        <v>1067</v>
      </c>
      <c r="C159" s="7" t="s">
        <v>2008</v>
      </c>
      <c r="D159" s="8" t="s">
        <v>2009</v>
      </c>
    </row>
    <row r="160" spans="1:4" x14ac:dyDescent="0.25">
      <c r="A160" s="7">
        <v>282</v>
      </c>
      <c r="B160" s="8" t="s">
        <v>1069</v>
      </c>
      <c r="C160" s="7" t="s">
        <v>2014</v>
      </c>
      <c r="D160" s="8" t="s">
        <v>2015</v>
      </c>
    </row>
    <row r="161" spans="1:4" x14ac:dyDescent="0.25">
      <c r="A161" s="7">
        <v>173</v>
      </c>
      <c r="B161" s="8" t="s">
        <v>1121</v>
      </c>
      <c r="C161" s="7" t="s">
        <v>1700</v>
      </c>
      <c r="D161" s="8" t="s">
        <v>1701</v>
      </c>
    </row>
    <row r="162" spans="1:4" x14ac:dyDescent="0.25">
      <c r="A162" s="7">
        <v>174</v>
      </c>
      <c r="B162" s="8" t="s">
        <v>1123</v>
      </c>
      <c r="C162" s="7" t="s">
        <v>1703</v>
      </c>
      <c r="D162" s="8" t="s">
        <v>1704</v>
      </c>
    </row>
    <row r="163" spans="1:4" x14ac:dyDescent="0.25">
      <c r="A163" s="7">
        <v>175</v>
      </c>
      <c r="B163" s="8" t="s">
        <v>1125</v>
      </c>
      <c r="C163" s="7" t="s">
        <v>1706</v>
      </c>
      <c r="D163" s="8" t="s">
        <v>1707</v>
      </c>
    </row>
    <row r="164" spans="1:4" x14ac:dyDescent="0.25">
      <c r="A164" s="7">
        <v>176</v>
      </c>
      <c r="B164" s="8" t="s">
        <v>1127</v>
      </c>
      <c r="C164" s="7" t="s">
        <v>1709</v>
      </c>
      <c r="D164" s="8" t="s">
        <v>1710</v>
      </c>
    </row>
    <row r="165" spans="1:4" x14ac:dyDescent="0.25">
      <c r="A165" s="7">
        <v>177</v>
      </c>
      <c r="B165" s="8" t="s">
        <v>990</v>
      </c>
      <c r="C165" s="7" t="s">
        <v>1712</v>
      </c>
      <c r="D165" s="8" t="s">
        <v>1713</v>
      </c>
    </row>
    <row r="166" spans="1:4" x14ac:dyDescent="0.25">
      <c r="A166" s="7">
        <v>164</v>
      </c>
      <c r="B166" s="8" t="s">
        <v>966</v>
      </c>
      <c r="C166" s="7" t="s">
        <v>1673</v>
      </c>
      <c r="D166" s="8" t="s">
        <v>1674</v>
      </c>
    </row>
    <row r="167" spans="1:4" x14ac:dyDescent="0.25">
      <c r="A167" s="7">
        <v>165</v>
      </c>
      <c r="B167" s="8" t="s">
        <v>193</v>
      </c>
      <c r="C167" s="7" t="s">
        <v>1676</v>
      </c>
      <c r="D167" s="8" t="s">
        <v>1677</v>
      </c>
    </row>
    <row r="168" spans="1:4" x14ac:dyDescent="0.25">
      <c r="A168" s="7">
        <v>166</v>
      </c>
      <c r="B168" s="8" t="s">
        <v>322</v>
      </c>
      <c r="C168" s="7" t="s">
        <v>1679</v>
      </c>
      <c r="D168" s="8" t="s">
        <v>1680</v>
      </c>
    </row>
    <row r="169" spans="1:4" x14ac:dyDescent="0.25">
      <c r="A169" s="7">
        <v>167</v>
      </c>
      <c r="B169" s="8" t="s">
        <v>313</v>
      </c>
      <c r="C169" s="7" t="s">
        <v>1682</v>
      </c>
      <c r="D169" s="8" t="s">
        <v>1683</v>
      </c>
    </row>
    <row r="170" spans="1:4" x14ac:dyDescent="0.25">
      <c r="A170" s="7">
        <v>168</v>
      </c>
      <c r="B170" s="8" t="s">
        <v>324</v>
      </c>
      <c r="C170" s="7" t="s">
        <v>1685</v>
      </c>
      <c r="D170" s="8" t="s">
        <v>1686</v>
      </c>
    </row>
    <row r="171" spans="1:4" x14ac:dyDescent="0.25">
      <c r="A171" s="7">
        <v>169</v>
      </c>
      <c r="B171" s="8" t="s">
        <v>326</v>
      </c>
      <c r="C171" s="7" t="s">
        <v>1688</v>
      </c>
      <c r="D171" s="8" t="s">
        <v>1689</v>
      </c>
    </row>
    <row r="172" spans="1:4" x14ac:dyDescent="0.25">
      <c r="A172" s="7">
        <v>170</v>
      </c>
      <c r="B172" s="8" t="s">
        <v>1100</v>
      </c>
      <c r="C172" s="7" t="s">
        <v>1691</v>
      </c>
      <c r="D172" s="8" t="s">
        <v>1692</v>
      </c>
    </row>
    <row r="173" spans="1:4" x14ac:dyDescent="0.25">
      <c r="A173" s="7">
        <v>171</v>
      </c>
      <c r="B173" s="8" t="s">
        <v>1102</v>
      </c>
      <c r="C173" s="7" t="s">
        <v>1694</v>
      </c>
      <c r="D173" s="8" t="s">
        <v>1695</v>
      </c>
    </row>
    <row r="174" spans="1:4" x14ac:dyDescent="0.25">
      <c r="A174" s="7">
        <v>172</v>
      </c>
      <c r="B174" s="8" t="s">
        <v>1104</v>
      </c>
      <c r="C174" s="7" t="s">
        <v>1697</v>
      </c>
      <c r="D174" s="8" t="s">
        <v>1698</v>
      </c>
    </row>
    <row r="175" spans="1:4" x14ac:dyDescent="0.25">
      <c r="A175" s="7">
        <v>137</v>
      </c>
      <c r="B175" s="8" t="s">
        <v>992</v>
      </c>
      <c r="C175" s="7" t="s">
        <v>1595</v>
      </c>
      <c r="D175" s="8" t="s">
        <v>1596</v>
      </c>
    </row>
    <row r="176" spans="1:4" x14ac:dyDescent="0.25">
      <c r="A176" s="7">
        <v>70</v>
      </c>
      <c r="B176" s="8" t="s">
        <v>1028</v>
      </c>
      <c r="C176" s="7" t="s">
        <v>1407</v>
      </c>
      <c r="D176" s="8" t="s">
        <v>1408</v>
      </c>
    </row>
    <row r="177" spans="1:4" x14ac:dyDescent="0.25">
      <c r="A177" s="7">
        <v>95</v>
      </c>
      <c r="B177" s="8" t="s">
        <v>1031</v>
      </c>
      <c r="C177" s="7" t="s">
        <v>1478</v>
      </c>
      <c r="D177" s="8" t="s">
        <v>1479</v>
      </c>
    </row>
    <row r="178" spans="1:4" x14ac:dyDescent="0.25">
      <c r="A178" s="7">
        <v>132</v>
      </c>
      <c r="B178" s="8" t="s">
        <v>227</v>
      </c>
      <c r="C178" s="7" t="s">
        <v>1581</v>
      </c>
      <c r="D178" s="8" t="s">
        <v>154</v>
      </c>
    </row>
    <row r="179" spans="1:4" x14ac:dyDescent="0.25">
      <c r="A179" s="7">
        <v>40</v>
      </c>
      <c r="B179" s="8" t="s">
        <v>267</v>
      </c>
      <c r="C179" s="7" t="s">
        <v>153</v>
      </c>
      <c r="D179" s="8" t="s">
        <v>154</v>
      </c>
    </row>
    <row r="180" spans="1:4" x14ac:dyDescent="0.25">
      <c r="A180" s="7">
        <v>138</v>
      </c>
      <c r="B180" s="8" t="s">
        <v>228</v>
      </c>
      <c r="C180" s="7" t="s">
        <v>1598</v>
      </c>
      <c r="D180" s="8" t="s">
        <v>1599</v>
      </c>
    </row>
    <row r="181" spans="1:4" x14ac:dyDescent="0.25">
      <c r="A181" s="7">
        <v>139</v>
      </c>
      <c r="B181" s="8" t="s">
        <v>985</v>
      </c>
      <c r="C181" s="7" t="s">
        <v>1601</v>
      </c>
      <c r="D181" s="8" t="s">
        <v>1602</v>
      </c>
    </row>
    <row r="182" spans="1:4" x14ac:dyDescent="0.25">
      <c r="A182" s="7">
        <v>130</v>
      </c>
      <c r="B182" s="8" t="s">
        <v>290</v>
      </c>
      <c r="C182" s="7" t="s">
        <v>1575</v>
      </c>
      <c r="D182" s="8" t="s">
        <v>1576</v>
      </c>
    </row>
    <row r="183" spans="1:4" x14ac:dyDescent="0.25">
      <c r="A183" s="7">
        <v>115</v>
      </c>
      <c r="B183" s="8" t="s">
        <v>1294</v>
      </c>
      <c r="C183" s="7" t="s">
        <v>1530</v>
      </c>
      <c r="D183" s="8" t="s">
        <v>1531</v>
      </c>
    </row>
    <row r="184" spans="1:4" x14ac:dyDescent="0.25">
      <c r="A184" s="7">
        <v>116</v>
      </c>
      <c r="B184" s="8" t="s">
        <v>1296</v>
      </c>
      <c r="C184" s="7" t="s">
        <v>1533</v>
      </c>
      <c r="D184" s="8" t="s">
        <v>1534</v>
      </c>
    </row>
    <row r="185" spans="1:4" x14ac:dyDescent="0.25">
      <c r="A185" s="7">
        <v>117</v>
      </c>
      <c r="B185" s="8" t="s">
        <v>1280</v>
      </c>
      <c r="C185" s="7" t="s">
        <v>1536</v>
      </c>
      <c r="D185" s="8" t="s">
        <v>1537</v>
      </c>
    </row>
    <row r="186" spans="1:4" x14ac:dyDescent="0.25">
      <c r="A186" s="7">
        <v>118</v>
      </c>
      <c r="B186" s="8" t="s">
        <v>1304</v>
      </c>
      <c r="C186" s="7" t="s">
        <v>1539</v>
      </c>
      <c r="D186" s="8" t="s">
        <v>1540</v>
      </c>
    </row>
    <row r="187" spans="1:4" x14ac:dyDescent="0.25">
      <c r="A187" s="7">
        <v>119</v>
      </c>
      <c r="B187" s="8" t="s">
        <v>1284</v>
      </c>
      <c r="C187" s="7" t="s">
        <v>1542</v>
      </c>
      <c r="D187" s="8" t="s">
        <v>1543</v>
      </c>
    </row>
    <row r="188" spans="1:4" x14ac:dyDescent="0.25">
      <c r="A188" s="7">
        <v>120</v>
      </c>
      <c r="B188" s="8" t="s">
        <v>1300</v>
      </c>
      <c r="C188" s="7" t="s">
        <v>1545</v>
      </c>
      <c r="D188" s="8" t="s">
        <v>1546</v>
      </c>
    </row>
    <row r="189" spans="1:4" x14ac:dyDescent="0.25">
      <c r="A189" s="7">
        <v>121</v>
      </c>
      <c r="B189" s="8" t="s">
        <v>1288</v>
      </c>
      <c r="C189" s="7" t="s">
        <v>1548</v>
      </c>
      <c r="D189" s="8" t="s">
        <v>1549</v>
      </c>
    </row>
    <row r="190" spans="1:4" x14ac:dyDescent="0.25">
      <c r="A190" s="7">
        <v>122</v>
      </c>
      <c r="B190" s="8" t="s">
        <v>1298</v>
      </c>
      <c r="C190" s="7" t="s">
        <v>1551</v>
      </c>
      <c r="D190" s="8" t="s">
        <v>1552</v>
      </c>
    </row>
    <row r="191" spans="1:4" x14ac:dyDescent="0.25">
      <c r="A191" s="7">
        <v>123</v>
      </c>
      <c r="B191" s="8" t="s">
        <v>983</v>
      </c>
      <c r="C191" s="7" t="s">
        <v>1554</v>
      </c>
      <c r="D191" s="8" t="s">
        <v>1555</v>
      </c>
    </row>
    <row r="192" spans="1:4" x14ac:dyDescent="0.25">
      <c r="A192" s="7">
        <v>124</v>
      </c>
      <c r="B192" s="8" t="s">
        <v>953</v>
      </c>
      <c r="C192" s="7" t="s">
        <v>1557</v>
      </c>
      <c r="D192" s="8" t="s">
        <v>1558</v>
      </c>
    </row>
    <row r="193" spans="1:4" x14ac:dyDescent="0.25">
      <c r="A193" s="7">
        <v>125</v>
      </c>
      <c r="B193" s="8" t="s">
        <v>955</v>
      </c>
      <c r="C193" s="7" t="s">
        <v>1560</v>
      </c>
      <c r="D193" s="8" t="s">
        <v>1561</v>
      </c>
    </row>
    <row r="194" spans="1:4" x14ac:dyDescent="0.25">
      <c r="A194" s="7">
        <v>126</v>
      </c>
      <c r="B194" s="8" t="s">
        <v>1313</v>
      </c>
      <c r="C194" s="7" t="s">
        <v>1563</v>
      </c>
      <c r="D194" s="8" t="s">
        <v>1564</v>
      </c>
    </row>
    <row r="195" spans="1:4" x14ac:dyDescent="0.25">
      <c r="A195" s="7">
        <v>127</v>
      </c>
      <c r="B195" s="8" t="s">
        <v>1052</v>
      </c>
      <c r="C195" s="7" t="s">
        <v>1566</v>
      </c>
      <c r="D195" s="8" t="s">
        <v>1567</v>
      </c>
    </row>
    <row r="196" spans="1:4" x14ac:dyDescent="0.25">
      <c r="A196" s="7">
        <v>128</v>
      </c>
      <c r="B196" s="8" t="s">
        <v>1001</v>
      </c>
      <c r="C196" s="7" t="s">
        <v>1569</v>
      </c>
      <c r="D196" s="8" t="s">
        <v>1570</v>
      </c>
    </row>
    <row r="197" spans="1:4" x14ac:dyDescent="0.25">
      <c r="A197" s="7">
        <v>129</v>
      </c>
      <c r="B197" s="8" t="s">
        <v>1003</v>
      </c>
      <c r="C197" s="7" t="s">
        <v>1572</v>
      </c>
      <c r="D197" s="8" t="s">
        <v>1573</v>
      </c>
    </row>
    <row r="198" spans="1:4" x14ac:dyDescent="0.25">
      <c r="A198" s="7">
        <v>41</v>
      </c>
      <c r="B198" s="8" t="s">
        <v>268</v>
      </c>
      <c r="C198" s="7" t="s">
        <v>156</v>
      </c>
      <c r="D198" s="8" t="s">
        <v>157</v>
      </c>
    </row>
    <row r="199" spans="1:4" x14ac:dyDescent="0.25">
      <c r="A199" s="7">
        <v>98</v>
      </c>
      <c r="B199" s="8" t="s">
        <v>964</v>
      </c>
      <c r="C199" s="7" t="s">
        <v>1487</v>
      </c>
      <c r="D199" s="8" t="s">
        <v>1488</v>
      </c>
    </row>
    <row r="200" spans="1:4" x14ac:dyDescent="0.25">
      <c r="A200" s="7">
        <v>97</v>
      </c>
      <c r="B200" s="8" t="s">
        <v>294</v>
      </c>
      <c r="C200" s="7" t="s">
        <v>1484</v>
      </c>
      <c r="D200" s="8" t="s">
        <v>1485</v>
      </c>
    </row>
    <row r="201" spans="1:4" x14ac:dyDescent="0.25">
      <c r="A201" s="7">
        <v>6</v>
      </c>
      <c r="B201" s="8" t="s">
        <v>107</v>
      </c>
      <c r="C201" s="7" t="s">
        <v>18</v>
      </c>
      <c r="D201" s="8" t="s">
        <v>19</v>
      </c>
    </row>
    <row r="202" spans="1:4" x14ac:dyDescent="0.25">
      <c r="A202" s="7">
        <v>55</v>
      </c>
      <c r="B202" s="8" t="s">
        <v>942</v>
      </c>
      <c r="C202" s="7" t="s">
        <v>1363</v>
      </c>
      <c r="D202" s="8" t="s">
        <v>1364</v>
      </c>
    </row>
    <row r="203" spans="1:4" x14ac:dyDescent="0.25">
      <c r="A203" s="7">
        <v>114</v>
      </c>
      <c r="B203" s="8" t="s">
        <v>987</v>
      </c>
      <c r="C203" s="7" t="s">
        <v>1363</v>
      </c>
      <c r="D203" s="8" t="s">
        <v>1528</v>
      </c>
    </row>
    <row r="204" spans="1:4" x14ac:dyDescent="0.25">
      <c r="A204" s="7">
        <v>57</v>
      </c>
      <c r="B204" s="8" t="s">
        <v>1046</v>
      </c>
      <c r="C204" s="7" t="s">
        <v>1369</v>
      </c>
      <c r="D204" s="8" t="s">
        <v>1370</v>
      </c>
    </row>
    <row r="205" spans="1:4" x14ac:dyDescent="0.25">
      <c r="A205" s="7">
        <v>112</v>
      </c>
      <c r="B205" s="8" t="s">
        <v>1290</v>
      </c>
      <c r="C205" s="7" t="s">
        <v>1369</v>
      </c>
      <c r="D205" s="8" t="s">
        <v>1523</v>
      </c>
    </row>
    <row r="206" spans="1:4" x14ac:dyDescent="0.25">
      <c r="A206" s="7">
        <v>111</v>
      </c>
      <c r="B206" s="8" t="s">
        <v>1286</v>
      </c>
      <c r="C206" s="7" t="s">
        <v>1520</v>
      </c>
      <c r="D206" s="8" t="s">
        <v>1521</v>
      </c>
    </row>
    <row r="207" spans="1:4" x14ac:dyDescent="0.25">
      <c r="A207" s="7">
        <v>109</v>
      </c>
      <c r="B207" s="8" t="s">
        <v>1282</v>
      </c>
      <c r="C207" s="7" t="s">
        <v>1514</v>
      </c>
      <c r="D207" s="8" t="s">
        <v>1515</v>
      </c>
    </row>
    <row r="208" spans="1:4" x14ac:dyDescent="0.25">
      <c r="A208" s="7">
        <v>113</v>
      </c>
      <c r="B208" s="8" t="s">
        <v>1292</v>
      </c>
      <c r="C208" s="7" t="s">
        <v>1525</v>
      </c>
      <c r="D208" s="8" t="s">
        <v>1526</v>
      </c>
    </row>
    <row r="209" spans="1:4" x14ac:dyDescent="0.25">
      <c r="A209" s="7">
        <v>110</v>
      </c>
      <c r="B209" s="8" t="s">
        <v>1302</v>
      </c>
      <c r="C209" s="7" t="s">
        <v>1517</v>
      </c>
      <c r="D209" s="8" t="s">
        <v>1518</v>
      </c>
    </row>
    <row r="210" spans="1:4" x14ac:dyDescent="0.25">
      <c r="A210" s="7">
        <v>94</v>
      </c>
      <c r="B210" s="8" t="s">
        <v>1355</v>
      </c>
      <c r="C210" s="7" t="s">
        <v>1475</v>
      </c>
      <c r="D210" s="8" t="s">
        <v>1476</v>
      </c>
    </row>
    <row r="211" spans="1:4" x14ac:dyDescent="0.25">
      <c r="A211" s="7">
        <v>56</v>
      </c>
      <c r="B211" s="8" t="s">
        <v>1009</v>
      </c>
      <c r="C211" s="7" t="s">
        <v>1366</v>
      </c>
      <c r="D211" s="8" t="s">
        <v>1367</v>
      </c>
    </row>
    <row r="212" spans="1:4" x14ac:dyDescent="0.25">
      <c r="A212" s="7">
        <v>87</v>
      </c>
      <c r="B212" s="39" t="s">
        <v>920</v>
      </c>
      <c r="C212" s="40" t="s">
        <v>1458</v>
      </c>
      <c r="D212" s="39" t="s">
        <v>1459</v>
      </c>
    </row>
    <row r="213" spans="1:4" x14ac:dyDescent="0.25">
      <c r="A213" s="40">
        <v>216</v>
      </c>
      <c r="B213" s="39" t="s">
        <v>229</v>
      </c>
      <c r="C213" s="40" t="s">
        <v>1820</v>
      </c>
      <c r="D213" s="39" t="s">
        <v>1821</v>
      </c>
    </row>
    <row r="214" spans="1:4" x14ac:dyDescent="0.25">
      <c r="A214" s="7">
        <v>64</v>
      </c>
      <c r="B214" s="8" t="s">
        <v>275</v>
      </c>
      <c r="C214" s="7" t="s">
        <v>1390</v>
      </c>
      <c r="D214" s="8" t="s">
        <v>1391</v>
      </c>
    </row>
    <row r="215" spans="1:4" x14ac:dyDescent="0.25">
      <c r="A215" s="7">
        <v>33</v>
      </c>
      <c r="B215" s="8" t="s">
        <v>135</v>
      </c>
      <c r="C215" s="7" t="s">
        <v>98</v>
      </c>
      <c r="D215" s="8" t="s">
        <v>99</v>
      </c>
    </row>
    <row r="216" spans="1:4" x14ac:dyDescent="0.25">
      <c r="A216" s="7">
        <v>34</v>
      </c>
      <c r="B216" s="8" t="s">
        <v>255</v>
      </c>
      <c r="C216" s="7" t="s">
        <v>136</v>
      </c>
      <c r="D216" s="8" t="s">
        <v>137</v>
      </c>
    </row>
    <row r="217" spans="1:4" x14ac:dyDescent="0.25">
      <c r="A217" s="7">
        <v>35</v>
      </c>
      <c r="B217" s="8" t="s">
        <v>257</v>
      </c>
      <c r="C217" s="7" t="s">
        <v>139</v>
      </c>
      <c r="D217" s="8" t="s">
        <v>140</v>
      </c>
    </row>
    <row r="218" spans="1:4" x14ac:dyDescent="0.25">
      <c r="A218" s="7">
        <v>36</v>
      </c>
      <c r="B218" s="8" t="s">
        <v>259</v>
      </c>
      <c r="C218" s="7" t="s">
        <v>142</v>
      </c>
      <c r="D218" s="8" t="s">
        <v>143</v>
      </c>
    </row>
    <row r="219" spans="1:4" x14ac:dyDescent="0.25">
      <c r="A219" s="7">
        <v>89</v>
      </c>
      <c r="B219" s="8" t="s">
        <v>979</v>
      </c>
      <c r="C219" s="7" t="s">
        <v>142</v>
      </c>
      <c r="D219" s="8" t="s">
        <v>1463</v>
      </c>
    </row>
    <row r="220" spans="1:4" x14ac:dyDescent="0.25">
      <c r="A220" s="7">
        <v>37</v>
      </c>
      <c r="B220" s="8" t="s">
        <v>261</v>
      </c>
      <c r="C220" s="7" t="s">
        <v>145</v>
      </c>
      <c r="D220" s="8" t="s">
        <v>146</v>
      </c>
    </row>
    <row r="221" spans="1:4" x14ac:dyDescent="0.25">
      <c r="A221" s="7">
        <v>93</v>
      </c>
      <c r="B221" s="39" t="s">
        <v>1054</v>
      </c>
      <c r="C221" s="40" t="s">
        <v>145</v>
      </c>
      <c r="D221" s="39" t="s">
        <v>1473</v>
      </c>
    </row>
    <row r="222" spans="1:4" x14ac:dyDescent="0.25">
      <c r="A222" s="7">
        <v>7</v>
      </c>
      <c r="B222" s="8" t="s">
        <v>108</v>
      </c>
      <c r="C222" s="7" t="s">
        <v>21</v>
      </c>
      <c r="D222" s="8" t="s">
        <v>22</v>
      </c>
    </row>
    <row r="223" spans="1:4" x14ac:dyDescent="0.25">
      <c r="A223" s="7">
        <v>38</v>
      </c>
      <c r="B223" s="8" t="s">
        <v>263</v>
      </c>
      <c r="C223" s="7" t="s">
        <v>21</v>
      </c>
      <c r="D223" s="8" t="s">
        <v>148</v>
      </c>
    </row>
    <row r="224" spans="1:4" x14ac:dyDescent="0.25">
      <c r="A224" s="7">
        <v>185</v>
      </c>
      <c r="B224" s="8" t="s">
        <v>970</v>
      </c>
      <c r="C224" s="7" t="s">
        <v>1736</v>
      </c>
      <c r="D224" s="8" t="s">
        <v>1737</v>
      </c>
    </row>
    <row r="225" spans="1:4" x14ac:dyDescent="0.25">
      <c r="A225" s="7">
        <v>186</v>
      </c>
      <c r="B225" s="8" t="s">
        <v>957</v>
      </c>
      <c r="C225" s="7" t="s">
        <v>1739</v>
      </c>
      <c r="D225" s="8" t="s">
        <v>1740</v>
      </c>
    </row>
    <row r="226" spans="1:4" x14ac:dyDescent="0.25">
      <c r="A226" s="7">
        <v>8</v>
      </c>
      <c r="B226" s="8" t="s">
        <v>109</v>
      </c>
      <c r="C226" s="7" t="s">
        <v>24</v>
      </c>
      <c r="D226" s="8" t="s">
        <v>25</v>
      </c>
    </row>
    <row r="227" spans="1:4" x14ac:dyDescent="0.25">
      <c r="A227" s="7">
        <v>2</v>
      </c>
      <c r="B227" s="8" t="s">
        <v>103</v>
      </c>
      <c r="C227" s="7" t="s">
        <v>6</v>
      </c>
      <c r="D227" s="8" t="s">
        <v>7</v>
      </c>
    </row>
    <row r="228" spans="1:4" x14ac:dyDescent="0.25">
      <c r="A228" s="7">
        <v>68</v>
      </c>
      <c r="B228" s="8" t="s">
        <v>291</v>
      </c>
      <c r="C228" s="7" t="s">
        <v>1402</v>
      </c>
      <c r="D228" s="8" t="s">
        <v>1403</v>
      </c>
    </row>
    <row r="229" spans="1:4" x14ac:dyDescent="0.25">
      <c r="A229" s="7">
        <v>195</v>
      </c>
      <c r="B229" s="8" t="s">
        <v>292</v>
      </c>
      <c r="C229" s="7" t="s">
        <v>1766</v>
      </c>
      <c r="D229" s="8" t="s">
        <v>1767</v>
      </c>
    </row>
    <row r="230" spans="1:4" x14ac:dyDescent="0.25">
      <c r="A230" s="7">
        <v>71</v>
      </c>
      <c r="B230" s="8" t="s">
        <v>250</v>
      </c>
      <c r="C230" s="7" t="s">
        <v>1410</v>
      </c>
      <c r="D230" s="8" t="s">
        <v>1411</v>
      </c>
    </row>
    <row r="231" spans="1:4" x14ac:dyDescent="0.25">
      <c r="A231" s="7">
        <v>99</v>
      </c>
      <c r="B231" s="8" t="s">
        <v>288</v>
      </c>
      <c r="C231" s="7" t="s">
        <v>1490</v>
      </c>
      <c r="D231" s="8" t="s">
        <v>1491</v>
      </c>
    </row>
    <row r="232" spans="1:4" x14ac:dyDescent="0.25">
      <c r="A232" s="7">
        <v>100</v>
      </c>
      <c r="B232" s="8" t="s">
        <v>1330</v>
      </c>
      <c r="C232" s="7" t="s">
        <v>1493</v>
      </c>
      <c r="D232" s="8" t="s">
        <v>1494</v>
      </c>
    </row>
    <row r="233" spans="1:4" x14ac:dyDescent="0.25">
      <c r="A233" s="7">
        <v>104</v>
      </c>
      <c r="B233" s="8" t="s">
        <v>1338</v>
      </c>
      <c r="C233" s="7" t="s">
        <v>1502</v>
      </c>
      <c r="D233" s="8" t="s">
        <v>1503</v>
      </c>
    </row>
    <row r="234" spans="1:4" x14ac:dyDescent="0.25">
      <c r="A234" s="7">
        <v>101</v>
      </c>
      <c r="B234" s="8" t="s">
        <v>1332</v>
      </c>
      <c r="C234" s="7" t="s">
        <v>2097</v>
      </c>
      <c r="D234" s="8" t="s">
        <v>1496</v>
      </c>
    </row>
    <row r="235" spans="1:4" x14ac:dyDescent="0.25">
      <c r="A235" s="7">
        <v>105</v>
      </c>
      <c r="B235" s="8" t="s">
        <v>1340</v>
      </c>
      <c r="C235" s="7" t="s">
        <v>2094</v>
      </c>
      <c r="D235" s="8" t="s">
        <v>1505</v>
      </c>
    </row>
    <row r="236" spans="1:4" x14ac:dyDescent="0.25">
      <c r="A236" s="7">
        <v>102</v>
      </c>
      <c r="B236" s="8" t="s">
        <v>1334</v>
      </c>
      <c r="C236" s="7" t="s">
        <v>2098</v>
      </c>
      <c r="D236" s="8" t="s">
        <v>1498</v>
      </c>
    </row>
    <row r="237" spans="1:4" x14ac:dyDescent="0.25">
      <c r="A237" s="7">
        <v>106</v>
      </c>
      <c r="B237" s="8" t="s">
        <v>1342</v>
      </c>
      <c r="C237" s="7" t="s">
        <v>2095</v>
      </c>
      <c r="D237" s="8" t="s">
        <v>1507</v>
      </c>
    </row>
    <row r="238" spans="1:4" x14ac:dyDescent="0.25">
      <c r="A238" s="7">
        <v>103</v>
      </c>
      <c r="B238" s="8" t="s">
        <v>1336</v>
      </c>
      <c r="C238" s="7" t="s">
        <v>2099</v>
      </c>
      <c r="D238" s="8" t="s">
        <v>1500</v>
      </c>
    </row>
    <row r="239" spans="1:4" x14ac:dyDescent="0.25">
      <c r="A239" s="7">
        <v>107</v>
      </c>
      <c r="B239" s="8" t="s">
        <v>1344</v>
      </c>
      <c r="C239" s="7" t="s">
        <v>2096</v>
      </c>
      <c r="D239" s="8" t="s">
        <v>1509</v>
      </c>
    </row>
    <row r="240" spans="1:4" x14ac:dyDescent="0.25">
      <c r="A240" s="7">
        <v>108</v>
      </c>
      <c r="B240" s="8" t="s">
        <v>1322</v>
      </c>
      <c r="C240" s="7" t="s">
        <v>1511</v>
      </c>
      <c r="D240" s="8" t="s">
        <v>1512</v>
      </c>
    </row>
    <row r="241" spans="1:4" x14ac:dyDescent="0.25">
      <c r="A241" s="7">
        <v>72</v>
      </c>
      <c r="B241" s="39" t="s">
        <v>306</v>
      </c>
      <c r="C241" s="40" t="s">
        <v>1413</v>
      </c>
      <c r="D241" s="39" t="s">
        <v>1414</v>
      </c>
    </row>
    <row r="242" spans="1:4" x14ac:dyDescent="0.25">
      <c r="A242" s="7">
        <v>96</v>
      </c>
      <c r="B242" s="8" t="s">
        <v>293</v>
      </c>
      <c r="C242" s="7" t="s">
        <v>1481</v>
      </c>
      <c r="D242" s="8" t="s">
        <v>1482</v>
      </c>
    </row>
    <row r="243" spans="1:4" x14ac:dyDescent="0.25">
      <c r="A243" s="7">
        <v>178</v>
      </c>
      <c r="B243" s="8" t="s">
        <v>297</v>
      </c>
      <c r="C243" s="7" t="s">
        <v>1715</v>
      </c>
      <c r="D243" s="8" t="s">
        <v>1716</v>
      </c>
    </row>
    <row r="244" spans="1:4" x14ac:dyDescent="0.25">
      <c r="A244" s="7">
        <v>1</v>
      </c>
      <c r="B244" s="8" t="s">
        <v>102</v>
      </c>
      <c r="C244" s="7" t="s">
        <v>3</v>
      </c>
      <c r="D244" s="8" t="s">
        <v>4</v>
      </c>
    </row>
    <row r="245" spans="1:4" x14ac:dyDescent="0.25">
      <c r="A245" s="7">
        <v>11</v>
      </c>
      <c r="B245" s="8" t="s">
        <v>112</v>
      </c>
      <c r="C245" s="7" t="s">
        <v>33</v>
      </c>
      <c r="D245" s="8" t="s">
        <v>34</v>
      </c>
    </row>
    <row r="246" spans="1:4" x14ac:dyDescent="0.25">
      <c r="A246" s="7">
        <v>183</v>
      </c>
      <c r="B246" s="8" t="s">
        <v>235</v>
      </c>
      <c r="C246" s="7" t="s">
        <v>1730</v>
      </c>
      <c r="D246" s="8" t="s">
        <v>1731</v>
      </c>
    </row>
    <row r="247" spans="1:4" x14ac:dyDescent="0.25">
      <c r="A247" s="7">
        <v>184</v>
      </c>
      <c r="B247" s="8" t="s">
        <v>234</v>
      </c>
      <c r="C247" s="7" t="s">
        <v>1733</v>
      </c>
      <c r="D247" s="8" t="s">
        <v>1734</v>
      </c>
    </row>
    <row r="248" spans="1:4" x14ac:dyDescent="0.25">
      <c r="A248" s="7">
        <v>9</v>
      </c>
      <c r="B248" s="8" t="s">
        <v>110</v>
      </c>
      <c r="C248" s="7" t="s">
        <v>27</v>
      </c>
      <c r="D248" s="8" t="s">
        <v>28</v>
      </c>
    </row>
    <row r="249" spans="1:4" x14ac:dyDescent="0.25">
      <c r="A249" s="7">
        <v>10</v>
      </c>
      <c r="B249" s="8" t="s">
        <v>111</v>
      </c>
      <c r="C249" s="7" t="s">
        <v>30</v>
      </c>
      <c r="D249" s="8" t="s">
        <v>31</v>
      </c>
    </row>
    <row r="250" spans="1:4" x14ac:dyDescent="0.25">
      <c r="A250" s="7">
        <v>45</v>
      </c>
      <c r="B250" s="8" t="s">
        <v>272</v>
      </c>
      <c r="C250" s="7" t="s">
        <v>168</v>
      </c>
      <c r="D250" s="8" t="s">
        <v>169</v>
      </c>
    </row>
    <row r="251" spans="1:4" x14ac:dyDescent="0.25">
      <c r="A251" s="7">
        <v>46</v>
      </c>
      <c r="B251" s="8" t="s">
        <v>273</v>
      </c>
      <c r="C251" s="7" t="s">
        <v>171</v>
      </c>
      <c r="D251" s="8" t="s">
        <v>172</v>
      </c>
    </row>
    <row r="252" spans="1:4" x14ac:dyDescent="0.25">
      <c r="A252" s="7">
        <v>47</v>
      </c>
      <c r="B252" s="8" t="s">
        <v>274</v>
      </c>
      <c r="C252" s="7" t="s">
        <v>174</v>
      </c>
      <c r="D252" s="8" t="s">
        <v>175</v>
      </c>
    </row>
    <row r="253" spans="1:4" x14ac:dyDescent="0.25">
      <c r="A253" s="7">
        <v>48</v>
      </c>
      <c r="B253" s="8" t="s">
        <v>277</v>
      </c>
      <c r="C253" s="7" t="s">
        <v>177</v>
      </c>
      <c r="D253" s="8" t="s">
        <v>178</v>
      </c>
    </row>
    <row r="254" spans="1:4" x14ac:dyDescent="0.25">
      <c r="A254" s="7">
        <v>49</v>
      </c>
      <c r="B254" s="8" t="s">
        <v>278</v>
      </c>
      <c r="C254" s="7" t="s">
        <v>180</v>
      </c>
      <c r="D254" s="8" t="s">
        <v>181</v>
      </c>
    </row>
    <row r="255" spans="1:4" x14ac:dyDescent="0.25">
      <c r="A255" s="7">
        <v>12</v>
      </c>
      <c r="B255" s="8" t="s">
        <v>113</v>
      </c>
      <c r="C255" s="7" t="s">
        <v>36</v>
      </c>
      <c r="D255" s="8" t="s">
        <v>37</v>
      </c>
    </row>
    <row r="256" spans="1:4" x14ac:dyDescent="0.25">
      <c r="A256" s="7">
        <v>13</v>
      </c>
      <c r="B256" s="8" t="s">
        <v>114</v>
      </c>
      <c r="C256" s="7" t="s">
        <v>39</v>
      </c>
      <c r="D256" s="8" t="s">
        <v>40</v>
      </c>
    </row>
    <row r="257" spans="1:4" x14ac:dyDescent="0.25">
      <c r="A257" s="7">
        <v>67</v>
      </c>
      <c r="B257" s="8" t="s">
        <v>238</v>
      </c>
      <c r="C257" s="7" t="s">
        <v>1399</v>
      </c>
      <c r="D257" s="8" t="s">
        <v>1400</v>
      </c>
    </row>
    <row r="258" spans="1:4" x14ac:dyDescent="0.25">
      <c r="A258" s="7">
        <v>194</v>
      </c>
      <c r="B258" s="8" t="s">
        <v>239</v>
      </c>
      <c r="C258" s="7" t="s">
        <v>1763</v>
      </c>
      <c r="D258" s="8" t="s">
        <v>1764</v>
      </c>
    </row>
    <row r="259" spans="1:4" x14ac:dyDescent="0.25">
      <c r="A259" s="7">
        <v>14</v>
      </c>
      <c r="B259" s="8" t="s">
        <v>115</v>
      </c>
      <c r="C259" s="7" t="s">
        <v>42</v>
      </c>
      <c r="D259" s="8" t="s">
        <v>43</v>
      </c>
    </row>
    <row r="260" spans="1:4" x14ac:dyDescent="0.25">
      <c r="A260" s="7">
        <v>26</v>
      </c>
      <c r="B260" s="8" t="s">
        <v>128</v>
      </c>
      <c r="C260" s="7" t="s">
        <v>77</v>
      </c>
      <c r="D260" s="8" t="s">
        <v>78</v>
      </c>
    </row>
    <row r="261" spans="1:4" x14ac:dyDescent="0.25">
      <c r="A261" s="7">
        <v>27</v>
      </c>
      <c r="B261" s="8" t="s">
        <v>129</v>
      </c>
      <c r="C261" s="7" t="s">
        <v>80</v>
      </c>
      <c r="D261" s="8" t="s">
        <v>81</v>
      </c>
    </row>
    <row r="262" spans="1:4" x14ac:dyDescent="0.25">
      <c r="A262" s="7">
        <v>58</v>
      </c>
      <c r="B262" s="8" t="s">
        <v>1039</v>
      </c>
      <c r="C262" s="7" t="s">
        <v>1372</v>
      </c>
      <c r="D262" s="8" t="s">
        <v>1373</v>
      </c>
    </row>
    <row r="263" spans="1:4" x14ac:dyDescent="0.25">
      <c r="A263" s="7">
        <v>59</v>
      </c>
      <c r="B263" s="8" t="s">
        <v>973</v>
      </c>
      <c r="C263" s="7" t="s">
        <v>1375</v>
      </c>
      <c r="D263" s="8" t="s">
        <v>1376</v>
      </c>
    </row>
    <row r="264" spans="1:4" x14ac:dyDescent="0.25">
      <c r="A264" s="7">
        <v>60</v>
      </c>
      <c r="B264" s="8" t="s">
        <v>997</v>
      </c>
      <c r="C264" s="7" t="s">
        <v>1378</v>
      </c>
      <c r="D264" s="8" t="s">
        <v>1379</v>
      </c>
    </row>
    <row r="265" spans="1:4" x14ac:dyDescent="0.25">
      <c r="A265" s="7">
        <v>61</v>
      </c>
      <c r="B265" s="8" t="s">
        <v>999</v>
      </c>
      <c r="C265" s="7" t="s">
        <v>1381</v>
      </c>
      <c r="D265" s="8" t="s">
        <v>1382</v>
      </c>
    </row>
    <row r="266" spans="1:4" x14ac:dyDescent="0.25">
      <c r="A266" s="7">
        <v>62</v>
      </c>
      <c r="B266" s="8" t="s">
        <v>1049</v>
      </c>
      <c r="C266" s="7" t="s">
        <v>1384</v>
      </c>
      <c r="D266" s="8" t="s">
        <v>1385</v>
      </c>
    </row>
    <row r="267" spans="1:4" x14ac:dyDescent="0.25">
      <c r="A267" s="7">
        <v>63</v>
      </c>
      <c r="B267" s="8" t="s">
        <v>1043</v>
      </c>
      <c r="C267" s="7" t="s">
        <v>1387</v>
      </c>
      <c r="D267" s="8" t="s">
        <v>1388</v>
      </c>
    </row>
    <row r="268" spans="1:4" x14ac:dyDescent="0.25">
      <c r="A268" s="7">
        <v>28</v>
      </c>
      <c r="B268" s="8" t="s">
        <v>130</v>
      </c>
      <c r="C268" s="7" t="s">
        <v>83</v>
      </c>
      <c r="D268" s="8" t="s">
        <v>84</v>
      </c>
    </row>
    <row r="269" spans="1:4" x14ac:dyDescent="0.25">
      <c r="A269" s="7">
        <v>30</v>
      </c>
      <c r="B269" s="8" t="s">
        <v>132</v>
      </c>
      <c r="C269" s="7" t="s">
        <v>89</v>
      </c>
      <c r="D269" s="8" t="s">
        <v>90</v>
      </c>
    </row>
    <row r="270" spans="1:4" x14ac:dyDescent="0.25">
      <c r="A270" s="7">
        <v>217</v>
      </c>
      <c r="B270" s="8" t="s">
        <v>1328</v>
      </c>
      <c r="C270" s="7" t="s">
        <v>1823</v>
      </c>
      <c r="D270" s="8" t="s">
        <v>1824</v>
      </c>
    </row>
    <row r="271" spans="1:4" x14ac:dyDescent="0.25">
      <c r="A271" s="7">
        <v>54</v>
      </c>
      <c r="B271" s="8" t="s">
        <v>1325</v>
      </c>
      <c r="C271" s="7" t="s">
        <v>1360</v>
      </c>
      <c r="D271" s="8" t="s">
        <v>1361</v>
      </c>
    </row>
    <row r="272" spans="1:4" x14ac:dyDescent="0.25">
      <c r="A272" s="7">
        <v>215</v>
      </c>
      <c r="B272" s="39" t="s">
        <v>924</v>
      </c>
      <c r="C272" s="40" t="s">
        <v>1817</v>
      </c>
      <c r="D272" s="39" t="s">
        <v>1818</v>
      </c>
    </row>
    <row r="273" spans="1:4" x14ac:dyDescent="0.25">
      <c r="A273" s="40">
        <v>218</v>
      </c>
      <c r="B273" s="8" t="s">
        <v>930</v>
      </c>
      <c r="C273" s="7" t="s">
        <v>1817</v>
      </c>
      <c r="D273" s="8" t="s">
        <v>1826</v>
      </c>
    </row>
    <row r="274" spans="1:4" x14ac:dyDescent="0.25">
      <c r="A274" s="7">
        <v>219</v>
      </c>
      <c r="B274" s="8" t="s">
        <v>933</v>
      </c>
      <c r="C274" s="7" t="s">
        <v>1828</v>
      </c>
      <c r="D274" s="8" t="s">
        <v>1829</v>
      </c>
    </row>
    <row r="275" spans="1:4" x14ac:dyDescent="0.25">
      <c r="A275" s="7">
        <v>43</v>
      </c>
      <c r="B275" s="8" t="s">
        <v>270</v>
      </c>
      <c r="C275" s="7" t="s">
        <v>162</v>
      </c>
      <c r="D275" s="8" t="s">
        <v>163</v>
      </c>
    </row>
    <row r="276" spans="1:4" x14ac:dyDescent="0.25">
      <c r="A276" s="7">
        <v>44</v>
      </c>
      <c r="B276" s="8" t="s">
        <v>271</v>
      </c>
      <c r="C276" s="7" t="s">
        <v>165</v>
      </c>
      <c r="D276" s="8" t="s">
        <v>166</v>
      </c>
    </row>
    <row r="277" spans="1:4" x14ac:dyDescent="0.25">
      <c r="A277" s="7">
        <v>39</v>
      </c>
      <c r="B277" s="8" t="s">
        <v>265</v>
      </c>
      <c r="C277" s="7" t="s">
        <v>150</v>
      </c>
      <c r="D277" s="8" t="s">
        <v>151</v>
      </c>
    </row>
    <row r="278" spans="1:4" x14ac:dyDescent="0.25">
      <c r="A278" s="7">
        <v>42</v>
      </c>
      <c r="B278" s="8" t="s">
        <v>269</v>
      </c>
      <c r="C278" s="7" t="s">
        <v>159</v>
      </c>
      <c r="D278" s="8" t="s">
        <v>160</v>
      </c>
    </row>
    <row r="279" spans="1:4" x14ac:dyDescent="0.25">
      <c r="A279" s="40">
        <v>220</v>
      </c>
      <c r="B279" s="8" t="s">
        <v>1831</v>
      </c>
      <c r="C279" s="7" t="s">
        <v>1832</v>
      </c>
      <c r="D279" s="8" t="s">
        <v>1833</v>
      </c>
    </row>
    <row r="280" spans="1:4" x14ac:dyDescent="0.25">
      <c r="A280" s="7">
        <v>221</v>
      </c>
      <c r="B280" s="8" t="s">
        <v>1835</v>
      </c>
      <c r="C280" s="7" t="s">
        <v>1836</v>
      </c>
      <c r="D280" s="8" t="s">
        <v>1837</v>
      </c>
    </row>
    <row r="281" spans="1:4" x14ac:dyDescent="0.25">
      <c r="A281" s="40">
        <v>222</v>
      </c>
      <c r="B281" s="8" t="s">
        <v>1041</v>
      </c>
      <c r="C281" s="7" t="s">
        <v>1839</v>
      </c>
      <c r="D281" s="8" t="s">
        <v>1840</v>
      </c>
    </row>
    <row r="282" spans="1:4" x14ac:dyDescent="0.25">
      <c r="A282" s="7">
        <v>223</v>
      </c>
      <c r="B282" s="8" t="s">
        <v>1315</v>
      </c>
      <c r="C282" s="7" t="s">
        <v>1842</v>
      </c>
      <c r="D282" s="8" t="s">
        <v>1843</v>
      </c>
    </row>
    <row r="283" spans="1:4" x14ac:dyDescent="0.25">
      <c r="A283" s="7">
        <v>52</v>
      </c>
      <c r="B283" s="8" t="s">
        <v>1359</v>
      </c>
      <c r="C283" s="7"/>
      <c r="D283" s="8" t="s">
        <v>188</v>
      </c>
    </row>
    <row r="284" spans="1:4" x14ac:dyDescent="0.25">
      <c r="A284" s="7">
        <v>334</v>
      </c>
      <c r="B284" s="8" t="s">
        <v>2017</v>
      </c>
      <c r="C284" s="7"/>
      <c r="D284" s="8" t="s">
        <v>2018</v>
      </c>
    </row>
  </sheetData>
  <sortState ref="A3:D284">
    <sortCondition ref="C3:C284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zoomScale="85" zoomScaleNormal="85" workbookViewId="0">
      <pane xSplit="1" ySplit="1" topLeftCell="B104" activePane="bottomRight" state="frozen"/>
      <selection activeCell="B268" sqref="B268"/>
      <selection pane="topRight" activeCell="B268" sqref="B268"/>
      <selection pane="bottomLeft" activeCell="B268" sqref="B268"/>
      <selection pane="bottomRight" activeCell="B268" sqref="B268"/>
    </sheetView>
  </sheetViews>
  <sheetFormatPr defaultRowHeight="14.4" x14ac:dyDescent="0.3"/>
  <cols>
    <col min="1" max="1" width="12.5546875" style="3" customWidth="1"/>
    <col min="2" max="2" width="17.5546875" customWidth="1"/>
    <col min="3" max="3" width="61.5546875" customWidth="1"/>
    <col min="4" max="4" width="14.88671875" customWidth="1"/>
  </cols>
  <sheetData>
    <row r="1" spans="1:4" s="3" customFormat="1" ht="15.75" thickBot="1" x14ac:dyDescent="0.3">
      <c r="A1" s="11" t="s">
        <v>637</v>
      </c>
      <c r="B1" s="11" t="s">
        <v>638</v>
      </c>
      <c r="C1" s="11" t="s">
        <v>1</v>
      </c>
      <c r="D1" s="11" t="s">
        <v>639</v>
      </c>
    </row>
    <row r="2" spans="1:4" ht="15" x14ac:dyDescent="0.25">
      <c r="A2" s="12">
        <v>1</v>
      </c>
      <c r="B2" s="9" t="s">
        <v>775</v>
      </c>
      <c r="C2" s="9" t="s">
        <v>776</v>
      </c>
      <c r="D2" s="9" t="s">
        <v>768</v>
      </c>
    </row>
    <row r="3" spans="1:4" ht="15" x14ac:dyDescent="0.25">
      <c r="A3" s="12">
        <v>2</v>
      </c>
      <c r="B3" s="9" t="s">
        <v>777</v>
      </c>
      <c r="C3" s="9" t="s">
        <v>778</v>
      </c>
      <c r="D3" s="9" t="s">
        <v>768</v>
      </c>
    </row>
    <row r="4" spans="1:4" ht="15" x14ac:dyDescent="0.25">
      <c r="A4" s="12">
        <v>3</v>
      </c>
      <c r="B4" s="9" t="s">
        <v>779</v>
      </c>
      <c r="C4" s="9" t="s">
        <v>780</v>
      </c>
      <c r="D4" s="9" t="s">
        <v>768</v>
      </c>
    </row>
    <row r="5" spans="1:4" ht="15" x14ac:dyDescent="0.25">
      <c r="A5" s="12">
        <v>4</v>
      </c>
      <c r="B5" s="9" t="s">
        <v>781</v>
      </c>
      <c r="C5" s="9" t="s">
        <v>782</v>
      </c>
      <c r="D5" s="9" t="s">
        <v>768</v>
      </c>
    </row>
    <row r="6" spans="1:4" ht="15" x14ac:dyDescent="0.25">
      <c r="A6" s="12">
        <v>5</v>
      </c>
      <c r="B6" s="9" t="s">
        <v>766</v>
      </c>
      <c r="C6" s="9" t="s">
        <v>767</v>
      </c>
      <c r="D6" s="9" t="s">
        <v>768</v>
      </c>
    </row>
    <row r="7" spans="1:4" ht="15" x14ac:dyDescent="0.25">
      <c r="A7" s="12">
        <v>6</v>
      </c>
      <c r="B7" s="9" t="s">
        <v>769</v>
      </c>
      <c r="C7" s="9" t="s">
        <v>770</v>
      </c>
      <c r="D7" s="9" t="s">
        <v>768</v>
      </c>
    </row>
    <row r="8" spans="1:4" ht="15" x14ac:dyDescent="0.25">
      <c r="A8" s="12">
        <v>7</v>
      </c>
      <c r="B8" s="9" t="s">
        <v>771</v>
      </c>
      <c r="C8" s="9" t="s">
        <v>772</v>
      </c>
      <c r="D8" s="9" t="s">
        <v>768</v>
      </c>
    </row>
    <row r="9" spans="1:4" ht="15" x14ac:dyDescent="0.25">
      <c r="A9" s="12">
        <v>8</v>
      </c>
      <c r="B9" s="9" t="s">
        <v>773</v>
      </c>
      <c r="C9" s="9" t="s">
        <v>774</v>
      </c>
      <c r="D9" s="9" t="s">
        <v>768</v>
      </c>
    </row>
    <row r="10" spans="1:4" ht="15" x14ac:dyDescent="0.25">
      <c r="A10" s="12">
        <v>9</v>
      </c>
      <c r="B10" s="9" t="s">
        <v>640</v>
      </c>
      <c r="C10" s="9" t="s">
        <v>641</v>
      </c>
      <c r="D10" s="9" t="s">
        <v>642</v>
      </c>
    </row>
    <row r="11" spans="1:4" ht="15" x14ac:dyDescent="0.25">
      <c r="A11" s="12">
        <v>10</v>
      </c>
      <c r="B11" s="9" t="s">
        <v>647</v>
      </c>
      <c r="C11" s="9" t="s">
        <v>648</v>
      </c>
      <c r="D11" s="9" t="s">
        <v>644</v>
      </c>
    </row>
    <row r="12" spans="1:4" ht="15" x14ac:dyDescent="0.25">
      <c r="A12" s="12">
        <v>11</v>
      </c>
      <c r="B12" s="9" t="s">
        <v>300</v>
      </c>
      <c r="C12" s="9" t="s">
        <v>643</v>
      </c>
      <c r="D12" s="9" t="s">
        <v>644</v>
      </c>
    </row>
    <row r="13" spans="1:4" ht="15" x14ac:dyDescent="0.25">
      <c r="A13" s="12">
        <v>12</v>
      </c>
      <c r="B13" s="9" t="s">
        <v>298</v>
      </c>
      <c r="C13" s="9" t="s">
        <v>645</v>
      </c>
      <c r="D13" s="9" t="s">
        <v>644</v>
      </c>
    </row>
    <row r="14" spans="1:4" ht="15" x14ac:dyDescent="0.25">
      <c r="A14" s="12">
        <v>13</v>
      </c>
      <c r="B14" s="9" t="s">
        <v>302</v>
      </c>
      <c r="C14" s="9" t="s">
        <v>646</v>
      </c>
      <c r="D14" s="9" t="s">
        <v>644</v>
      </c>
    </row>
    <row r="15" spans="1:4" ht="15" x14ac:dyDescent="0.25">
      <c r="A15" s="12">
        <v>14</v>
      </c>
      <c r="B15" s="9" t="s">
        <v>649</v>
      </c>
      <c r="C15" s="9" t="s">
        <v>650</v>
      </c>
      <c r="D15" s="9" t="s">
        <v>644</v>
      </c>
    </row>
    <row r="16" spans="1:4" ht="15" x14ac:dyDescent="0.25">
      <c r="A16" s="12">
        <v>15</v>
      </c>
      <c r="B16" s="9" t="s">
        <v>651</v>
      </c>
      <c r="C16" s="9" t="s">
        <v>652</v>
      </c>
      <c r="D16" s="9" t="s">
        <v>653</v>
      </c>
    </row>
    <row r="17" spans="1:4" ht="15" x14ac:dyDescent="0.25">
      <c r="A17" s="12">
        <v>16</v>
      </c>
      <c r="B17" s="9" t="s">
        <v>262</v>
      </c>
      <c r="C17" s="9" t="s">
        <v>654</v>
      </c>
      <c r="D17" s="9" t="s">
        <v>655</v>
      </c>
    </row>
    <row r="18" spans="1:4" ht="15" x14ac:dyDescent="0.25">
      <c r="A18" s="12">
        <v>17</v>
      </c>
      <c r="B18" s="9" t="s">
        <v>260</v>
      </c>
      <c r="C18" s="9" t="s">
        <v>656</v>
      </c>
      <c r="D18" s="9" t="s">
        <v>657</v>
      </c>
    </row>
    <row r="19" spans="1:4" ht="15" x14ac:dyDescent="0.25">
      <c r="A19" s="12">
        <v>18</v>
      </c>
      <c r="B19" s="9" t="s">
        <v>256</v>
      </c>
      <c r="C19" s="9" t="s">
        <v>658</v>
      </c>
      <c r="D19" s="9" t="s">
        <v>659</v>
      </c>
    </row>
    <row r="20" spans="1:4" x14ac:dyDescent="0.3">
      <c r="A20" s="12">
        <v>19</v>
      </c>
      <c r="B20" s="9" t="s">
        <v>254</v>
      </c>
      <c r="C20" s="9" t="s">
        <v>660</v>
      </c>
      <c r="D20" s="9" t="s">
        <v>661</v>
      </c>
    </row>
    <row r="21" spans="1:4" ht="15" x14ac:dyDescent="0.25">
      <c r="A21" s="12">
        <v>20</v>
      </c>
      <c r="B21" s="9" t="s">
        <v>258</v>
      </c>
      <c r="C21" s="9" t="s">
        <v>662</v>
      </c>
      <c r="D21" s="9" t="s">
        <v>663</v>
      </c>
    </row>
    <row r="22" spans="1:4" ht="15" x14ac:dyDescent="0.25">
      <c r="A22" s="12">
        <v>21</v>
      </c>
      <c r="B22" s="9" t="s">
        <v>264</v>
      </c>
      <c r="C22" s="9" t="s">
        <v>664</v>
      </c>
      <c r="D22" s="9" t="s">
        <v>665</v>
      </c>
    </row>
    <row r="23" spans="1:4" x14ac:dyDescent="0.3">
      <c r="A23" s="12">
        <v>22</v>
      </c>
      <c r="B23" s="9" t="s">
        <v>803</v>
      </c>
      <c r="C23" s="9" t="s">
        <v>804</v>
      </c>
      <c r="D23" s="9" t="s">
        <v>805</v>
      </c>
    </row>
    <row r="24" spans="1:4" x14ac:dyDescent="0.3">
      <c r="A24" s="12">
        <v>23</v>
      </c>
      <c r="B24" s="9" t="s">
        <v>806</v>
      </c>
      <c r="C24" s="9" t="s">
        <v>807</v>
      </c>
      <c r="D24" s="9" t="s">
        <v>805</v>
      </c>
    </row>
    <row r="25" spans="1:4" x14ac:dyDescent="0.3">
      <c r="A25" s="12">
        <v>24</v>
      </c>
      <c r="B25" s="9" t="s">
        <v>808</v>
      </c>
      <c r="C25" s="9" t="s">
        <v>809</v>
      </c>
      <c r="D25" s="9" t="s">
        <v>805</v>
      </c>
    </row>
    <row r="26" spans="1:4" x14ac:dyDescent="0.3">
      <c r="A26" s="12">
        <v>25</v>
      </c>
      <c r="B26" s="9" t="s">
        <v>810</v>
      </c>
      <c r="C26" s="9" t="s">
        <v>811</v>
      </c>
      <c r="D26" s="9" t="s">
        <v>805</v>
      </c>
    </row>
    <row r="27" spans="1:4" ht="15" x14ac:dyDescent="0.25">
      <c r="A27" s="12">
        <v>26</v>
      </c>
      <c r="B27" s="9" t="s">
        <v>189</v>
      </c>
      <c r="C27" s="9" t="s">
        <v>666</v>
      </c>
      <c r="D27" s="9" t="s">
        <v>667</v>
      </c>
    </row>
    <row r="28" spans="1:4" ht="15" x14ac:dyDescent="0.25">
      <c r="A28" s="12">
        <v>27</v>
      </c>
      <c r="B28" s="9" t="s">
        <v>668</v>
      </c>
      <c r="C28" s="9" t="s">
        <v>669</v>
      </c>
      <c r="D28" s="9" t="s">
        <v>670</v>
      </c>
    </row>
    <row r="29" spans="1:4" ht="15" x14ac:dyDescent="0.25">
      <c r="A29" s="12">
        <v>28</v>
      </c>
      <c r="B29" s="9" t="s">
        <v>671</v>
      </c>
      <c r="C29" s="9" t="s">
        <v>672</v>
      </c>
      <c r="D29" s="9" t="s">
        <v>667</v>
      </c>
    </row>
    <row r="30" spans="1:4" ht="15" x14ac:dyDescent="0.25">
      <c r="A30" s="12">
        <v>29</v>
      </c>
      <c r="B30" s="9" t="s">
        <v>673</v>
      </c>
      <c r="C30" s="9" t="s">
        <v>674</v>
      </c>
      <c r="D30" s="9" t="s">
        <v>675</v>
      </c>
    </row>
    <row r="31" spans="1:4" ht="15" x14ac:dyDescent="0.25">
      <c r="A31" s="12">
        <v>30</v>
      </c>
      <c r="B31" s="9" t="s">
        <v>676</v>
      </c>
      <c r="C31" s="9" t="s">
        <v>677</v>
      </c>
      <c r="D31" s="9" t="s">
        <v>675</v>
      </c>
    </row>
    <row r="32" spans="1:4" ht="15" x14ac:dyDescent="0.25">
      <c r="A32" s="12">
        <v>31</v>
      </c>
      <c r="B32" s="9" t="s">
        <v>678</v>
      </c>
      <c r="C32" s="9" t="s">
        <v>679</v>
      </c>
      <c r="D32" s="9" t="s">
        <v>680</v>
      </c>
    </row>
    <row r="33" spans="1:4" ht="15" x14ac:dyDescent="0.25">
      <c r="A33" s="12">
        <v>32</v>
      </c>
      <c r="B33" s="9" t="s">
        <v>681</v>
      </c>
      <c r="C33" s="9" t="s">
        <v>682</v>
      </c>
      <c r="D33" s="9" t="s">
        <v>680</v>
      </c>
    </row>
    <row r="34" spans="1:4" ht="15" x14ac:dyDescent="0.25">
      <c r="A34" s="12">
        <v>33</v>
      </c>
      <c r="B34" s="9" t="s">
        <v>683</v>
      </c>
      <c r="C34" s="9" t="s">
        <v>684</v>
      </c>
      <c r="D34" s="9" t="s">
        <v>680</v>
      </c>
    </row>
    <row r="35" spans="1:4" ht="15" x14ac:dyDescent="0.25">
      <c r="A35" s="12">
        <v>34</v>
      </c>
      <c r="B35" s="9" t="s">
        <v>685</v>
      </c>
      <c r="C35" s="9" t="s">
        <v>686</v>
      </c>
      <c r="D35" s="9" t="s">
        <v>680</v>
      </c>
    </row>
    <row r="36" spans="1:4" ht="15" x14ac:dyDescent="0.25">
      <c r="A36" s="12">
        <v>35</v>
      </c>
      <c r="B36" s="9" t="s">
        <v>687</v>
      </c>
      <c r="C36" s="9" t="s">
        <v>688</v>
      </c>
      <c r="D36" s="9" t="s">
        <v>680</v>
      </c>
    </row>
    <row r="37" spans="1:4" ht="15" x14ac:dyDescent="0.25">
      <c r="A37" s="12">
        <v>36</v>
      </c>
      <c r="B37" s="9" t="s">
        <v>689</v>
      </c>
      <c r="C37" s="9" t="s">
        <v>690</v>
      </c>
      <c r="D37" s="9" t="s">
        <v>680</v>
      </c>
    </row>
    <row r="38" spans="1:4" ht="15" x14ac:dyDescent="0.25">
      <c r="A38" s="12">
        <v>37</v>
      </c>
      <c r="B38" s="9" t="s">
        <v>691</v>
      </c>
      <c r="C38" s="9" t="s">
        <v>692</v>
      </c>
      <c r="D38" s="9" t="s">
        <v>693</v>
      </c>
    </row>
    <row r="39" spans="1:4" ht="15" x14ac:dyDescent="0.25">
      <c r="A39" s="12">
        <v>38</v>
      </c>
      <c r="B39" s="9" t="s">
        <v>694</v>
      </c>
      <c r="C39" s="9" t="s">
        <v>695</v>
      </c>
      <c r="D39" s="9" t="s">
        <v>680</v>
      </c>
    </row>
    <row r="40" spans="1:4" ht="15" x14ac:dyDescent="0.25">
      <c r="A40" s="12">
        <v>39</v>
      </c>
      <c r="B40" s="9" t="s">
        <v>696</v>
      </c>
      <c r="C40" s="9" t="s">
        <v>697</v>
      </c>
      <c r="D40" s="9" t="s">
        <v>693</v>
      </c>
    </row>
    <row r="41" spans="1:4" ht="15" x14ac:dyDescent="0.25">
      <c r="A41" s="12">
        <v>40</v>
      </c>
      <c r="B41" s="9" t="s">
        <v>231</v>
      </c>
      <c r="C41" s="9" t="s">
        <v>698</v>
      </c>
      <c r="D41" s="9" t="s">
        <v>693</v>
      </c>
    </row>
    <row r="42" spans="1:4" ht="15" x14ac:dyDescent="0.25">
      <c r="A42" s="12">
        <v>41</v>
      </c>
      <c r="B42" s="9" t="s">
        <v>699</v>
      </c>
      <c r="C42" s="9" t="s">
        <v>700</v>
      </c>
      <c r="D42" s="9" t="s">
        <v>675</v>
      </c>
    </row>
    <row r="43" spans="1:4" ht="15" x14ac:dyDescent="0.25">
      <c r="A43" s="12">
        <v>42</v>
      </c>
      <c r="B43" s="9" t="s">
        <v>701</v>
      </c>
      <c r="C43" s="9" t="s">
        <v>702</v>
      </c>
      <c r="D43" s="9" t="s">
        <v>693</v>
      </c>
    </row>
    <row r="44" spans="1:4" ht="15" x14ac:dyDescent="0.25">
      <c r="A44" s="12">
        <v>43</v>
      </c>
      <c r="B44" s="9" t="s">
        <v>703</v>
      </c>
      <c r="C44" s="9" t="s">
        <v>704</v>
      </c>
      <c r="D44" s="9" t="s">
        <v>693</v>
      </c>
    </row>
    <row r="45" spans="1:4" ht="15" x14ac:dyDescent="0.25">
      <c r="A45" s="12">
        <v>44</v>
      </c>
      <c r="B45" s="9" t="s">
        <v>705</v>
      </c>
      <c r="C45" s="9" t="s">
        <v>706</v>
      </c>
      <c r="D45" s="9" t="s">
        <v>693</v>
      </c>
    </row>
    <row r="46" spans="1:4" x14ac:dyDescent="0.3">
      <c r="A46" s="12">
        <v>45</v>
      </c>
      <c r="B46" s="9" t="s">
        <v>707</v>
      </c>
      <c r="C46" s="9" t="s">
        <v>708</v>
      </c>
      <c r="D46" s="9" t="s">
        <v>693</v>
      </c>
    </row>
    <row r="47" spans="1:4" ht="15" x14ac:dyDescent="0.25">
      <c r="A47" s="12">
        <v>46</v>
      </c>
      <c r="B47" s="9" t="s">
        <v>709</v>
      </c>
      <c r="C47" s="9" t="s">
        <v>710</v>
      </c>
      <c r="D47" s="9" t="s">
        <v>693</v>
      </c>
    </row>
    <row r="48" spans="1:4" ht="15" x14ac:dyDescent="0.25">
      <c r="A48" s="12">
        <v>47</v>
      </c>
      <c r="B48" s="9" t="s">
        <v>711</v>
      </c>
      <c r="C48" s="9" t="s">
        <v>712</v>
      </c>
      <c r="D48" s="9" t="s">
        <v>675</v>
      </c>
    </row>
    <row r="49" spans="1:4" ht="15" x14ac:dyDescent="0.25">
      <c r="A49" s="12">
        <v>48</v>
      </c>
      <c r="B49" s="9" t="s">
        <v>286</v>
      </c>
      <c r="C49" s="9" t="s">
        <v>713</v>
      </c>
      <c r="D49" s="9" t="s">
        <v>714</v>
      </c>
    </row>
    <row r="50" spans="1:4" ht="15" x14ac:dyDescent="0.25">
      <c r="A50" s="12">
        <v>49</v>
      </c>
      <c r="B50" s="9" t="s">
        <v>287</v>
      </c>
      <c r="C50" s="9" t="s">
        <v>715</v>
      </c>
      <c r="D50" s="9" t="s">
        <v>714</v>
      </c>
    </row>
    <row r="51" spans="1:4" ht="15" x14ac:dyDescent="0.25">
      <c r="A51" s="12">
        <v>50</v>
      </c>
      <c r="B51" s="9" t="s">
        <v>276</v>
      </c>
      <c r="C51" s="9" t="s">
        <v>716</v>
      </c>
      <c r="D51" s="9" t="s">
        <v>717</v>
      </c>
    </row>
    <row r="52" spans="1:4" ht="15" x14ac:dyDescent="0.25">
      <c r="A52" s="12">
        <v>51</v>
      </c>
      <c r="B52" s="9" t="s">
        <v>718</v>
      </c>
      <c r="C52" s="9" t="s">
        <v>719</v>
      </c>
      <c r="D52" s="9" t="s">
        <v>717</v>
      </c>
    </row>
    <row r="53" spans="1:4" ht="15" x14ac:dyDescent="0.25">
      <c r="A53" s="12">
        <v>52</v>
      </c>
      <c r="B53" s="9" t="s">
        <v>720</v>
      </c>
      <c r="C53" s="9" t="s">
        <v>721</v>
      </c>
      <c r="D53" s="9" t="s">
        <v>722</v>
      </c>
    </row>
    <row r="54" spans="1:4" ht="15" x14ac:dyDescent="0.25">
      <c r="A54" s="12">
        <v>53</v>
      </c>
      <c r="B54" s="9" t="s">
        <v>723</v>
      </c>
      <c r="C54" s="9" t="s">
        <v>724</v>
      </c>
      <c r="D54" s="9" t="s">
        <v>693</v>
      </c>
    </row>
    <row r="55" spans="1:4" ht="15" x14ac:dyDescent="0.25">
      <c r="A55" s="12">
        <v>54</v>
      </c>
      <c r="B55" s="9" t="s">
        <v>725</v>
      </c>
      <c r="C55" s="9" t="s">
        <v>726</v>
      </c>
      <c r="D55" s="9" t="s">
        <v>693</v>
      </c>
    </row>
    <row r="56" spans="1:4" ht="15" x14ac:dyDescent="0.25">
      <c r="A56" s="12">
        <v>55</v>
      </c>
      <c r="B56" s="9" t="s">
        <v>307</v>
      </c>
      <c r="C56" s="9" t="s">
        <v>727</v>
      </c>
      <c r="D56" s="9" t="s">
        <v>693</v>
      </c>
    </row>
    <row r="57" spans="1:4" ht="15" x14ac:dyDescent="0.25">
      <c r="A57" s="12">
        <v>56</v>
      </c>
      <c r="B57" s="9" t="s">
        <v>728</v>
      </c>
      <c r="C57" s="9" t="s">
        <v>729</v>
      </c>
      <c r="D57" s="9" t="s">
        <v>693</v>
      </c>
    </row>
    <row r="58" spans="1:4" ht="15" x14ac:dyDescent="0.25">
      <c r="A58" s="12">
        <v>57</v>
      </c>
      <c r="B58" s="9" t="s">
        <v>730</v>
      </c>
      <c r="C58" s="9" t="s">
        <v>731</v>
      </c>
      <c r="D58" s="9" t="s">
        <v>693</v>
      </c>
    </row>
    <row r="59" spans="1:4" ht="15" x14ac:dyDescent="0.25">
      <c r="A59" s="12">
        <v>58</v>
      </c>
      <c r="B59" s="9" t="s">
        <v>232</v>
      </c>
      <c r="C59" s="9" t="s">
        <v>732</v>
      </c>
      <c r="D59" s="9" t="s">
        <v>693</v>
      </c>
    </row>
    <row r="60" spans="1:4" ht="15" x14ac:dyDescent="0.25">
      <c r="A60" s="12">
        <v>59</v>
      </c>
      <c r="B60" s="9" t="s">
        <v>733</v>
      </c>
      <c r="C60" s="9" t="s">
        <v>734</v>
      </c>
      <c r="D60" s="9" t="s">
        <v>693</v>
      </c>
    </row>
    <row r="61" spans="1:4" ht="15" x14ac:dyDescent="0.25">
      <c r="A61" s="12">
        <v>60</v>
      </c>
      <c r="B61" s="9" t="s">
        <v>735</v>
      </c>
      <c r="C61" s="9" t="s">
        <v>736</v>
      </c>
      <c r="D61" s="9" t="s">
        <v>693</v>
      </c>
    </row>
    <row r="62" spans="1:4" ht="15" x14ac:dyDescent="0.25">
      <c r="A62" s="12">
        <v>61</v>
      </c>
      <c r="B62" s="9" t="s">
        <v>737</v>
      </c>
      <c r="C62" s="9" t="s">
        <v>738</v>
      </c>
      <c r="D62" s="9" t="s">
        <v>693</v>
      </c>
    </row>
    <row r="63" spans="1:4" ht="15" x14ac:dyDescent="0.25">
      <c r="A63" s="12">
        <v>62</v>
      </c>
      <c r="B63" s="9" t="s">
        <v>739</v>
      </c>
      <c r="C63" s="9" t="s">
        <v>740</v>
      </c>
      <c r="D63" s="9" t="s">
        <v>693</v>
      </c>
    </row>
    <row r="64" spans="1:4" ht="15" x14ac:dyDescent="0.25">
      <c r="A64" s="12">
        <v>63</v>
      </c>
      <c r="B64" s="9" t="s">
        <v>249</v>
      </c>
      <c r="C64" s="9" t="s">
        <v>741</v>
      </c>
      <c r="D64" s="9" t="s">
        <v>693</v>
      </c>
    </row>
    <row r="65" spans="1:4" ht="15" x14ac:dyDescent="0.25">
      <c r="A65" s="12">
        <v>64</v>
      </c>
      <c r="B65" s="9" t="s">
        <v>742</v>
      </c>
      <c r="C65" s="9" t="s">
        <v>743</v>
      </c>
      <c r="D65" s="9" t="s">
        <v>693</v>
      </c>
    </row>
    <row r="66" spans="1:4" ht="15" x14ac:dyDescent="0.25">
      <c r="A66" s="12">
        <v>65</v>
      </c>
      <c r="B66" s="9" t="s">
        <v>744</v>
      </c>
      <c r="C66" s="9" t="s">
        <v>745</v>
      </c>
      <c r="D66" s="9" t="s">
        <v>717</v>
      </c>
    </row>
    <row r="67" spans="1:4" ht="15" x14ac:dyDescent="0.25">
      <c r="A67" s="12">
        <v>66</v>
      </c>
      <c r="B67" s="9" t="s">
        <v>746</v>
      </c>
      <c r="C67" s="9" t="s">
        <v>747</v>
      </c>
      <c r="D67" s="9" t="s">
        <v>717</v>
      </c>
    </row>
    <row r="68" spans="1:4" ht="15" x14ac:dyDescent="0.25">
      <c r="A68" s="12">
        <v>67</v>
      </c>
      <c r="B68" s="9" t="s">
        <v>748</v>
      </c>
      <c r="C68" s="9" t="s">
        <v>749</v>
      </c>
      <c r="D68" s="9" t="s">
        <v>717</v>
      </c>
    </row>
    <row r="69" spans="1:4" ht="15" x14ac:dyDescent="0.25">
      <c r="A69" s="12">
        <v>68</v>
      </c>
      <c r="B69" s="9" t="s">
        <v>758</v>
      </c>
      <c r="C69" s="9" t="s">
        <v>759</v>
      </c>
      <c r="D69" s="9" t="s">
        <v>693</v>
      </c>
    </row>
    <row r="70" spans="1:4" ht="15" x14ac:dyDescent="0.25">
      <c r="A70" s="12">
        <v>69</v>
      </c>
      <c r="B70" s="9" t="s">
        <v>750</v>
      </c>
      <c r="C70" s="9" t="s">
        <v>751</v>
      </c>
      <c r="D70" s="9" t="s">
        <v>717</v>
      </c>
    </row>
    <row r="71" spans="1:4" ht="15" x14ac:dyDescent="0.25">
      <c r="A71" s="12">
        <v>70</v>
      </c>
      <c r="B71" s="9" t="s">
        <v>752</v>
      </c>
      <c r="C71" s="9" t="s">
        <v>753</v>
      </c>
      <c r="D71" s="9" t="s">
        <v>717</v>
      </c>
    </row>
    <row r="72" spans="1:4" ht="15" x14ac:dyDescent="0.25">
      <c r="A72" s="12">
        <v>71</v>
      </c>
      <c r="B72" s="9" t="s">
        <v>754</v>
      </c>
      <c r="C72" s="9" t="s">
        <v>755</v>
      </c>
      <c r="D72" s="9" t="s">
        <v>717</v>
      </c>
    </row>
    <row r="73" spans="1:4" ht="15" x14ac:dyDescent="0.25">
      <c r="A73" s="12">
        <v>72</v>
      </c>
      <c r="B73" s="9" t="s">
        <v>756</v>
      </c>
      <c r="C73" s="9" t="s">
        <v>757</v>
      </c>
      <c r="D73" s="9" t="s">
        <v>717</v>
      </c>
    </row>
    <row r="74" spans="1:4" ht="15" x14ac:dyDescent="0.25">
      <c r="A74" s="12">
        <v>73</v>
      </c>
      <c r="B74" s="9" t="s">
        <v>760</v>
      </c>
      <c r="C74" s="9" t="s">
        <v>761</v>
      </c>
      <c r="D74" s="9" t="s">
        <v>693</v>
      </c>
    </row>
    <row r="75" spans="1:4" ht="15" x14ac:dyDescent="0.25">
      <c r="A75" s="12">
        <v>74</v>
      </c>
      <c r="B75" s="9" t="s">
        <v>764</v>
      </c>
      <c r="C75" s="9" t="s">
        <v>765</v>
      </c>
      <c r="D75" s="9" t="s">
        <v>693</v>
      </c>
    </row>
    <row r="76" spans="1:4" s="15" customFormat="1" ht="15" x14ac:dyDescent="0.25">
      <c r="A76" s="12">
        <v>75</v>
      </c>
      <c r="B76" s="9" t="s">
        <v>762</v>
      </c>
      <c r="C76" s="9" t="s">
        <v>763</v>
      </c>
      <c r="D76" s="9" t="s">
        <v>693</v>
      </c>
    </row>
    <row r="77" spans="1:4" s="15" customFormat="1" ht="15" x14ac:dyDescent="0.25">
      <c r="A77" s="12">
        <v>76</v>
      </c>
      <c r="B77" s="9" t="s">
        <v>783</v>
      </c>
      <c r="C77" s="9" t="s">
        <v>784</v>
      </c>
      <c r="D77" s="9" t="s">
        <v>768</v>
      </c>
    </row>
    <row r="78" spans="1:4" s="15" customFormat="1" ht="15" x14ac:dyDescent="0.25">
      <c r="A78" s="12">
        <v>77</v>
      </c>
      <c r="B78" s="9" t="s">
        <v>785</v>
      </c>
      <c r="C78" s="9" t="s">
        <v>786</v>
      </c>
      <c r="D78" s="9" t="s">
        <v>768</v>
      </c>
    </row>
    <row r="79" spans="1:4" ht="15" x14ac:dyDescent="0.25">
      <c r="A79" s="12">
        <v>78</v>
      </c>
      <c r="B79" s="9" t="s">
        <v>787</v>
      </c>
      <c r="C79" s="9" t="s">
        <v>788</v>
      </c>
      <c r="D79" s="9" t="s">
        <v>768</v>
      </c>
    </row>
    <row r="80" spans="1:4" ht="15" x14ac:dyDescent="0.25">
      <c r="A80" s="12">
        <v>79</v>
      </c>
      <c r="B80" s="14" t="s">
        <v>789</v>
      </c>
      <c r="C80" s="14" t="s">
        <v>790</v>
      </c>
      <c r="D80" s="14" t="s">
        <v>768</v>
      </c>
    </row>
    <row r="81" spans="1:4" ht="15" x14ac:dyDescent="0.25">
      <c r="A81" s="12">
        <v>80</v>
      </c>
      <c r="B81" s="14" t="s">
        <v>791</v>
      </c>
      <c r="C81" s="14" t="s">
        <v>792</v>
      </c>
      <c r="D81" s="14" t="s">
        <v>768</v>
      </c>
    </row>
    <row r="82" spans="1:4" ht="15" x14ac:dyDescent="0.25">
      <c r="A82" s="12">
        <v>81</v>
      </c>
      <c r="B82" s="14" t="s">
        <v>793</v>
      </c>
      <c r="C82" s="14" t="s">
        <v>794</v>
      </c>
      <c r="D82" s="14" t="s">
        <v>768</v>
      </c>
    </row>
    <row r="83" spans="1:4" ht="15" x14ac:dyDescent="0.25">
      <c r="A83" s="12">
        <v>82</v>
      </c>
      <c r="B83" s="9" t="s">
        <v>795</v>
      </c>
      <c r="C83" s="9" t="s">
        <v>796</v>
      </c>
      <c r="D83" s="9" t="s">
        <v>768</v>
      </c>
    </row>
    <row r="84" spans="1:4" ht="15" x14ac:dyDescent="0.25">
      <c r="A84" s="12">
        <v>83</v>
      </c>
      <c r="B84" s="9" t="s">
        <v>797</v>
      </c>
      <c r="C84" s="9" t="s">
        <v>798</v>
      </c>
      <c r="D84" s="9" t="s">
        <v>768</v>
      </c>
    </row>
    <row r="85" spans="1:4" ht="15" x14ac:dyDescent="0.25">
      <c r="A85" s="12">
        <v>84</v>
      </c>
      <c r="B85" s="9" t="s">
        <v>799</v>
      </c>
      <c r="C85" s="9" t="s">
        <v>800</v>
      </c>
      <c r="D85" s="9" t="s">
        <v>768</v>
      </c>
    </row>
    <row r="86" spans="1:4" ht="15" x14ac:dyDescent="0.25">
      <c r="A86" s="12">
        <v>85</v>
      </c>
      <c r="B86" s="9" t="s">
        <v>801</v>
      </c>
      <c r="C86" s="9" t="s">
        <v>802</v>
      </c>
      <c r="D86" s="9" t="s">
        <v>667</v>
      </c>
    </row>
    <row r="87" spans="1:4" ht="15" x14ac:dyDescent="0.25">
      <c r="A87" s="12">
        <v>86</v>
      </c>
      <c r="B87" s="9" t="s">
        <v>812</v>
      </c>
      <c r="C87" s="9" t="s">
        <v>813</v>
      </c>
      <c r="D87" s="9" t="s">
        <v>693</v>
      </c>
    </row>
    <row r="88" spans="1:4" ht="15" x14ac:dyDescent="0.25">
      <c r="A88" s="12">
        <v>87</v>
      </c>
      <c r="B88" s="9" t="s">
        <v>814</v>
      </c>
      <c r="C88" s="9" t="s">
        <v>815</v>
      </c>
      <c r="D88" s="9" t="s">
        <v>693</v>
      </c>
    </row>
    <row r="89" spans="1:4" ht="15" x14ac:dyDescent="0.25">
      <c r="A89" s="12">
        <v>88</v>
      </c>
      <c r="B89" s="9" t="s">
        <v>816</v>
      </c>
      <c r="C89" s="9" t="s">
        <v>817</v>
      </c>
      <c r="D89" s="9" t="s">
        <v>693</v>
      </c>
    </row>
    <row r="90" spans="1:4" ht="15" x14ac:dyDescent="0.25">
      <c r="A90" s="12">
        <v>89</v>
      </c>
      <c r="B90" s="9" t="s">
        <v>635</v>
      </c>
      <c r="C90" s="9" t="s">
        <v>818</v>
      </c>
      <c r="D90" s="9" t="s">
        <v>819</v>
      </c>
    </row>
    <row r="91" spans="1:4" ht="15" x14ac:dyDescent="0.25">
      <c r="A91" s="12">
        <v>90</v>
      </c>
      <c r="B91" s="9" t="s">
        <v>820</v>
      </c>
      <c r="C91" s="9" t="s">
        <v>821</v>
      </c>
      <c r="D91" s="9" t="s">
        <v>822</v>
      </c>
    </row>
    <row r="92" spans="1:4" ht="15" x14ac:dyDescent="0.25">
      <c r="A92" s="12">
        <v>91</v>
      </c>
      <c r="B92" s="9" t="s">
        <v>823</v>
      </c>
      <c r="C92" s="9" t="s">
        <v>824</v>
      </c>
      <c r="D92" s="9" t="s">
        <v>825</v>
      </c>
    </row>
    <row r="93" spans="1:4" ht="15" x14ac:dyDescent="0.25">
      <c r="A93" s="12">
        <v>92</v>
      </c>
      <c r="B93" s="9" t="s">
        <v>826</v>
      </c>
      <c r="C93" s="9" t="s">
        <v>827</v>
      </c>
      <c r="D93" s="9" t="s">
        <v>828</v>
      </c>
    </row>
    <row r="94" spans="1:4" ht="15" x14ac:dyDescent="0.25">
      <c r="A94" s="12">
        <v>93</v>
      </c>
      <c r="B94" s="9" t="s">
        <v>636</v>
      </c>
      <c r="C94" s="9" t="s">
        <v>829</v>
      </c>
      <c r="D94" s="9" t="s">
        <v>830</v>
      </c>
    </row>
    <row r="95" spans="1:4" ht="15" x14ac:dyDescent="0.25">
      <c r="A95" s="12">
        <v>94</v>
      </c>
      <c r="B95" s="9" t="s">
        <v>831</v>
      </c>
      <c r="C95" s="9" t="s">
        <v>832</v>
      </c>
      <c r="D95" s="9" t="s">
        <v>693</v>
      </c>
    </row>
    <row r="96" spans="1:4" ht="15" x14ac:dyDescent="0.25">
      <c r="A96" s="12">
        <v>95</v>
      </c>
      <c r="B96" s="9" t="s">
        <v>833</v>
      </c>
      <c r="C96" s="9" t="s">
        <v>834</v>
      </c>
      <c r="D96" s="9" t="s">
        <v>693</v>
      </c>
    </row>
    <row r="97" spans="1:4" ht="15" x14ac:dyDescent="0.25">
      <c r="A97" s="12">
        <v>96</v>
      </c>
      <c r="B97" s="9" t="s">
        <v>835</v>
      </c>
      <c r="C97" s="9" t="s">
        <v>836</v>
      </c>
      <c r="D97" s="9" t="s">
        <v>693</v>
      </c>
    </row>
    <row r="98" spans="1:4" x14ac:dyDescent="0.3">
      <c r="A98" s="12">
        <v>97</v>
      </c>
      <c r="B98" s="14" t="s">
        <v>2034</v>
      </c>
      <c r="C98" s="14" t="s">
        <v>2077</v>
      </c>
      <c r="D98" s="14" t="s">
        <v>693</v>
      </c>
    </row>
    <row r="99" spans="1:4" x14ac:dyDescent="0.3">
      <c r="A99" s="12">
        <v>98</v>
      </c>
      <c r="B99" s="14" t="s">
        <v>2043</v>
      </c>
      <c r="C99" s="14" t="s">
        <v>2078</v>
      </c>
      <c r="D99" s="14" t="s">
        <v>693</v>
      </c>
    </row>
    <row r="100" spans="1:4" x14ac:dyDescent="0.3">
      <c r="A100" s="12">
        <v>99</v>
      </c>
      <c r="B100" s="14" t="s">
        <v>2052</v>
      </c>
      <c r="C100" s="14" t="s">
        <v>2079</v>
      </c>
      <c r="D100" s="14" t="s">
        <v>693</v>
      </c>
    </row>
    <row r="101" spans="1:4" x14ac:dyDescent="0.3">
      <c r="A101" s="12">
        <v>100</v>
      </c>
      <c r="B101" s="14" t="s">
        <v>2061</v>
      </c>
      <c r="C101" s="14" t="s">
        <v>2080</v>
      </c>
      <c r="D101" s="14" t="s">
        <v>693</v>
      </c>
    </row>
    <row r="102" spans="1:4" x14ac:dyDescent="0.3">
      <c r="A102" s="12">
        <v>101</v>
      </c>
      <c r="B102" s="14" t="s">
        <v>2022</v>
      </c>
      <c r="C102" s="14" t="s">
        <v>2081</v>
      </c>
      <c r="D102" s="14" t="s">
        <v>693</v>
      </c>
    </row>
    <row r="103" spans="1:4" x14ac:dyDescent="0.3">
      <c r="A103" s="12">
        <v>102</v>
      </c>
      <c r="B103" s="14" t="s">
        <v>2023</v>
      </c>
      <c r="C103" s="14" t="s">
        <v>2082</v>
      </c>
      <c r="D103" s="14" t="s">
        <v>693</v>
      </c>
    </row>
    <row r="104" spans="1:4" x14ac:dyDescent="0.3">
      <c r="A104" s="12">
        <v>103</v>
      </c>
      <c r="B104" s="14" t="s">
        <v>2024</v>
      </c>
      <c r="C104" s="14" t="s">
        <v>2083</v>
      </c>
      <c r="D104" s="14" t="s">
        <v>693</v>
      </c>
    </row>
    <row r="105" spans="1:4" x14ac:dyDescent="0.3">
      <c r="A105" s="12">
        <v>104</v>
      </c>
      <c r="B105" s="14" t="s">
        <v>2025</v>
      </c>
      <c r="C105" s="14" t="s">
        <v>2084</v>
      </c>
      <c r="D105" s="14" t="s">
        <v>693</v>
      </c>
    </row>
    <row r="106" spans="1:4" ht="15" x14ac:dyDescent="0.25">
      <c r="A106" s="12">
        <v>105</v>
      </c>
      <c r="B106" s="9" t="s">
        <v>837</v>
      </c>
      <c r="C106" s="9" t="s">
        <v>838</v>
      </c>
      <c r="D106" s="9" t="s">
        <v>693</v>
      </c>
    </row>
    <row r="107" spans="1:4" ht="15" x14ac:dyDescent="0.25">
      <c r="A107" s="12">
        <v>106</v>
      </c>
      <c r="B107" s="9" t="s">
        <v>839</v>
      </c>
      <c r="C107" s="9" t="s">
        <v>840</v>
      </c>
      <c r="D107" s="9" t="s">
        <v>693</v>
      </c>
    </row>
    <row r="108" spans="1:4" ht="15" x14ac:dyDescent="0.25">
      <c r="A108" s="12">
        <v>107</v>
      </c>
      <c r="B108" s="9" t="s">
        <v>841</v>
      </c>
      <c r="C108" s="9" t="s">
        <v>842</v>
      </c>
      <c r="D108" s="9" t="s">
        <v>693</v>
      </c>
    </row>
    <row r="109" spans="1:4" ht="15" x14ac:dyDescent="0.25">
      <c r="A109" s="12">
        <v>108</v>
      </c>
      <c r="B109" s="9" t="s">
        <v>843</v>
      </c>
      <c r="C109" s="9" t="s">
        <v>844</v>
      </c>
      <c r="D109" s="9" t="s">
        <v>693</v>
      </c>
    </row>
    <row r="110" spans="1:4" ht="15" x14ac:dyDescent="0.25">
      <c r="A110" s="12">
        <v>109</v>
      </c>
      <c r="B110" s="9" t="s">
        <v>355</v>
      </c>
      <c r="C110" s="9" t="s">
        <v>845</v>
      </c>
      <c r="D110" s="9" t="s">
        <v>846</v>
      </c>
    </row>
    <row r="111" spans="1:4" ht="15" x14ac:dyDescent="0.25">
      <c r="A111" s="12">
        <v>110</v>
      </c>
      <c r="B111" s="9" t="s">
        <v>847</v>
      </c>
      <c r="C111" s="9" t="s">
        <v>848</v>
      </c>
      <c r="D111" s="9" t="s">
        <v>642</v>
      </c>
    </row>
    <row r="112" spans="1:4" ht="15" x14ac:dyDescent="0.25">
      <c r="A112" s="12">
        <v>111</v>
      </c>
      <c r="B112" s="9" t="s">
        <v>303</v>
      </c>
      <c r="C112" s="9" t="s">
        <v>849</v>
      </c>
      <c r="D112" s="9" t="s">
        <v>846</v>
      </c>
    </row>
    <row r="113" spans="1:6" ht="15" x14ac:dyDescent="0.25">
      <c r="A113" s="12">
        <v>112</v>
      </c>
      <c r="B113" s="9" t="s">
        <v>850</v>
      </c>
      <c r="C113" s="9" t="s">
        <v>851</v>
      </c>
      <c r="D113" s="9" t="s">
        <v>644</v>
      </c>
    </row>
    <row r="114" spans="1:6" ht="15" x14ac:dyDescent="0.25">
      <c r="A114" s="12">
        <v>113</v>
      </c>
      <c r="B114" s="9" t="s">
        <v>852</v>
      </c>
      <c r="C114" s="9" t="s">
        <v>853</v>
      </c>
      <c r="D114" s="9" t="s">
        <v>644</v>
      </c>
    </row>
    <row r="115" spans="1:6" ht="15" x14ac:dyDescent="0.25">
      <c r="A115" s="12">
        <v>114</v>
      </c>
      <c r="B115" s="9" t="s">
        <v>860</v>
      </c>
      <c r="C115" s="9" t="s">
        <v>861</v>
      </c>
      <c r="D115" s="9" t="s">
        <v>642</v>
      </c>
    </row>
    <row r="116" spans="1:6" ht="15" x14ac:dyDescent="0.25">
      <c r="A116" s="12">
        <v>115</v>
      </c>
      <c r="B116" s="9" t="s">
        <v>862</v>
      </c>
      <c r="C116" s="9" t="s">
        <v>863</v>
      </c>
      <c r="D116" s="9" t="s">
        <v>693</v>
      </c>
    </row>
    <row r="117" spans="1:6" s="31" customFormat="1" ht="15" x14ac:dyDescent="0.25">
      <c r="A117" s="32">
        <v>116</v>
      </c>
      <c r="B117" s="33" t="s">
        <v>864</v>
      </c>
      <c r="C117" s="33" t="s">
        <v>865</v>
      </c>
      <c r="D117" s="33" t="s">
        <v>693</v>
      </c>
    </row>
    <row r="118" spans="1:6" ht="15" x14ac:dyDescent="0.25">
      <c r="A118" s="12">
        <v>117</v>
      </c>
      <c r="B118" s="9" t="s">
        <v>866</v>
      </c>
      <c r="C118" s="9" t="s">
        <v>867</v>
      </c>
      <c r="D118" s="9" t="s">
        <v>693</v>
      </c>
    </row>
    <row r="119" spans="1:6" s="15" customFormat="1" ht="15" x14ac:dyDescent="0.25">
      <c r="A119" s="12">
        <v>118</v>
      </c>
      <c r="B119" s="9" t="s">
        <v>868</v>
      </c>
      <c r="C119" s="9" t="s">
        <v>869</v>
      </c>
      <c r="D119" s="9" t="s">
        <v>693</v>
      </c>
      <c r="E119"/>
      <c r="F119"/>
    </row>
    <row r="120" spans="1:6" s="15" customFormat="1" ht="15" x14ac:dyDescent="0.25">
      <c r="A120" s="12">
        <v>119</v>
      </c>
      <c r="B120" s="9" t="s">
        <v>870</v>
      </c>
      <c r="C120" s="9" t="s">
        <v>871</v>
      </c>
      <c r="D120" s="9" t="s">
        <v>693</v>
      </c>
      <c r="E120"/>
      <c r="F120"/>
    </row>
    <row r="121" spans="1:6" s="15" customFormat="1" ht="15" x14ac:dyDescent="0.25">
      <c r="A121" s="12">
        <v>120</v>
      </c>
      <c r="B121" s="9" t="s">
        <v>872</v>
      </c>
      <c r="C121" s="9" t="s">
        <v>873</v>
      </c>
      <c r="D121" s="9" t="s">
        <v>693</v>
      </c>
      <c r="E121"/>
      <c r="F121"/>
    </row>
    <row r="122" spans="1:6" ht="15" x14ac:dyDescent="0.25">
      <c r="A122" s="12">
        <v>121</v>
      </c>
      <c r="B122" s="9" t="s">
        <v>874</v>
      </c>
      <c r="C122" s="9" t="s">
        <v>875</v>
      </c>
      <c r="D122" s="9" t="s">
        <v>876</v>
      </c>
    </row>
    <row r="123" spans="1:6" ht="15" x14ac:dyDescent="0.25">
      <c r="A123" s="12">
        <v>122</v>
      </c>
      <c r="B123" s="9" t="s">
        <v>877</v>
      </c>
      <c r="C123" s="9" t="s">
        <v>878</v>
      </c>
      <c r="D123" s="9" t="s">
        <v>642</v>
      </c>
    </row>
    <row r="124" spans="1:6" ht="15" x14ac:dyDescent="0.25">
      <c r="A124" s="12">
        <v>123</v>
      </c>
      <c r="B124" s="14" t="s">
        <v>308</v>
      </c>
      <c r="C124" s="14" t="s">
        <v>879</v>
      </c>
      <c r="D124" s="14" t="s">
        <v>880</v>
      </c>
    </row>
    <row r="125" spans="1:6" ht="15" x14ac:dyDescent="0.25">
      <c r="A125" s="12">
        <v>124</v>
      </c>
      <c r="B125" s="14" t="s">
        <v>375</v>
      </c>
      <c r="C125" s="14" t="s">
        <v>881</v>
      </c>
      <c r="D125" s="14" t="s">
        <v>714</v>
      </c>
    </row>
    <row r="126" spans="1:6" ht="15.75" thickBot="1" x14ac:dyDescent="0.3">
      <c r="A126" s="12">
        <v>125</v>
      </c>
      <c r="B126" s="10" t="s">
        <v>882</v>
      </c>
      <c r="C126" s="10" t="s">
        <v>883</v>
      </c>
      <c r="D126" s="10" t="s">
        <v>693</v>
      </c>
    </row>
    <row r="127" spans="1:6" ht="15" x14ac:dyDescent="0.25">
      <c r="A127" s="12">
        <v>126</v>
      </c>
      <c r="B127" s="9" t="s">
        <v>305</v>
      </c>
      <c r="C127" s="9" t="s">
        <v>884</v>
      </c>
      <c r="D127" s="9" t="s">
        <v>693</v>
      </c>
      <c r="E127" s="15"/>
      <c r="F127" s="15"/>
    </row>
    <row r="128" spans="1:6" ht="15" x14ac:dyDescent="0.25">
      <c r="A128" s="12">
        <v>127</v>
      </c>
      <c r="B128" s="9" t="s">
        <v>371</v>
      </c>
      <c r="C128" s="9" t="s">
        <v>885</v>
      </c>
      <c r="D128" s="9" t="s">
        <v>886</v>
      </c>
      <c r="E128" s="15"/>
      <c r="F128" s="15"/>
    </row>
    <row r="129" spans="1:6" ht="15" x14ac:dyDescent="0.25">
      <c r="A129" s="12">
        <v>128</v>
      </c>
      <c r="B129" s="9" t="s">
        <v>373</v>
      </c>
      <c r="C129" s="9" t="s">
        <v>887</v>
      </c>
      <c r="D129" s="9" t="s">
        <v>886</v>
      </c>
      <c r="E129" s="15"/>
      <c r="F129" s="15"/>
    </row>
    <row r="130" spans="1:6" ht="15" x14ac:dyDescent="0.25">
      <c r="A130" s="12">
        <v>129</v>
      </c>
      <c r="B130" s="9" t="s">
        <v>372</v>
      </c>
      <c r="C130" s="9" t="s">
        <v>888</v>
      </c>
      <c r="D130" s="9" t="s">
        <v>886</v>
      </c>
    </row>
    <row r="131" spans="1:6" ht="15" x14ac:dyDescent="0.25">
      <c r="A131" s="12">
        <v>130</v>
      </c>
      <c r="B131" s="14" t="s">
        <v>889</v>
      </c>
      <c r="C131" s="14" t="s">
        <v>890</v>
      </c>
      <c r="D131" s="14" t="s">
        <v>693</v>
      </c>
    </row>
    <row r="132" spans="1:6" ht="15" x14ac:dyDescent="0.25">
      <c r="A132" s="12">
        <v>131</v>
      </c>
      <c r="B132" s="9" t="s">
        <v>854</v>
      </c>
      <c r="C132" s="9" t="s">
        <v>855</v>
      </c>
      <c r="D132" s="9" t="s">
        <v>693</v>
      </c>
    </row>
    <row r="133" spans="1:6" s="31" customFormat="1" ht="15" x14ac:dyDescent="0.25">
      <c r="A133" s="32">
        <v>132</v>
      </c>
      <c r="B133" s="33" t="s">
        <v>856</v>
      </c>
      <c r="C133" s="33" t="s">
        <v>857</v>
      </c>
      <c r="D133" s="33" t="s">
        <v>693</v>
      </c>
    </row>
    <row r="134" spans="1:6" ht="15" x14ac:dyDescent="0.25">
      <c r="A134" s="12">
        <v>133</v>
      </c>
      <c r="B134" s="14" t="s">
        <v>858</v>
      </c>
      <c r="C134" s="14" t="s">
        <v>859</v>
      </c>
      <c r="D134" s="14" t="s">
        <v>693</v>
      </c>
    </row>
    <row r="135" spans="1:6" ht="15" x14ac:dyDescent="0.25">
      <c r="A135"/>
    </row>
    <row r="136" spans="1:6" ht="15" x14ac:dyDescent="0.25">
      <c r="A136"/>
    </row>
    <row r="137" spans="1:6" ht="15" x14ac:dyDescent="0.25">
      <c r="A137"/>
    </row>
    <row r="138" spans="1:6" ht="15" x14ac:dyDescent="0.25">
      <c r="A138"/>
    </row>
    <row r="139" spans="1:6" x14ac:dyDescent="0.3">
      <c r="A139"/>
    </row>
    <row r="140" spans="1:6" x14ac:dyDescent="0.3">
      <c r="A140"/>
    </row>
    <row r="141" spans="1:6" x14ac:dyDescent="0.3">
      <c r="A141"/>
    </row>
    <row r="142" spans="1:6" x14ac:dyDescent="0.3">
      <c r="A142"/>
    </row>
    <row r="143" spans="1:6" x14ac:dyDescent="0.3">
      <c r="A143"/>
    </row>
    <row r="144" spans="1:6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</sheetData>
  <sortState ref="A2:F275">
    <sortCondition ref="B2:B27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zoomScale="85" zoomScaleNormal="85" workbookViewId="0">
      <pane xSplit="1" ySplit="1" topLeftCell="B251" activePane="bottomRight" state="frozen"/>
      <selection activeCell="B268" sqref="B268"/>
      <selection pane="topRight" activeCell="B268" sqref="B268"/>
      <selection pane="bottomLeft" activeCell="B268" sqref="B268"/>
      <selection pane="bottomRight" activeCell="B268" sqref="B268"/>
    </sheetView>
  </sheetViews>
  <sheetFormatPr defaultRowHeight="14.4" x14ac:dyDescent="0.3"/>
  <cols>
    <col min="1" max="1" width="12.5546875" style="3" customWidth="1"/>
    <col min="2" max="2" width="17.5546875" style="8" customWidth="1"/>
    <col min="3" max="3" width="61.5546875" style="8" customWidth="1"/>
    <col min="4" max="4" width="14.88671875" style="8" customWidth="1"/>
    <col min="5" max="5" width="9.109375" style="8"/>
  </cols>
  <sheetData>
    <row r="1" spans="1:5" s="3" customFormat="1" ht="15.75" thickBot="1" x14ac:dyDescent="0.3">
      <c r="A1" s="11" t="s">
        <v>637</v>
      </c>
      <c r="B1" s="11" t="s">
        <v>638</v>
      </c>
      <c r="C1" s="11" t="s">
        <v>1</v>
      </c>
      <c r="D1" s="11" t="s">
        <v>639</v>
      </c>
      <c r="E1" s="7"/>
    </row>
    <row r="2" spans="1:5" ht="15" x14ac:dyDescent="0.25">
      <c r="A2" s="12">
        <v>1</v>
      </c>
      <c r="B2" s="9" t="s">
        <v>892</v>
      </c>
      <c r="C2" s="9" t="s">
        <v>893</v>
      </c>
      <c r="D2" s="9" t="s">
        <v>894</v>
      </c>
    </row>
    <row r="3" spans="1:5" ht="15" x14ac:dyDescent="0.25">
      <c r="A3" s="12">
        <v>2</v>
      </c>
      <c r="B3" s="9" t="s">
        <v>895</v>
      </c>
      <c r="C3" s="9" t="s">
        <v>896</v>
      </c>
      <c r="D3" s="9" t="s">
        <v>894</v>
      </c>
    </row>
    <row r="4" spans="1:5" ht="15" x14ac:dyDescent="0.25">
      <c r="A4" s="12">
        <v>3</v>
      </c>
      <c r="B4" s="9" t="s">
        <v>228</v>
      </c>
      <c r="C4" s="9" t="s">
        <v>897</v>
      </c>
      <c r="D4" s="9" t="s">
        <v>898</v>
      </c>
    </row>
    <row r="5" spans="1:5" ht="15" x14ac:dyDescent="0.25">
      <c r="A5" s="12">
        <v>4</v>
      </c>
      <c r="B5" s="9" t="s">
        <v>899</v>
      </c>
      <c r="C5" s="9" t="s">
        <v>900</v>
      </c>
      <c r="D5" s="9" t="s">
        <v>667</v>
      </c>
    </row>
    <row r="6" spans="1:5" ht="15" x14ac:dyDescent="0.25">
      <c r="A6" s="12">
        <v>5</v>
      </c>
      <c r="B6" s="9" t="s">
        <v>901</v>
      </c>
      <c r="C6" s="9" t="s">
        <v>902</v>
      </c>
      <c r="D6" s="9" t="s">
        <v>642</v>
      </c>
    </row>
    <row r="7" spans="1:5" ht="15" x14ac:dyDescent="0.25">
      <c r="A7" s="12">
        <v>6</v>
      </c>
      <c r="B7" s="9" t="s">
        <v>102</v>
      </c>
      <c r="C7" s="9" t="s">
        <v>903</v>
      </c>
      <c r="D7" s="9" t="s">
        <v>667</v>
      </c>
    </row>
    <row r="8" spans="1:5" ht="15" x14ac:dyDescent="0.25">
      <c r="A8" s="12">
        <v>7</v>
      </c>
      <c r="B8" s="9" t="s">
        <v>110</v>
      </c>
      <c r="C8" s="9" t="s">
        <v>904</v>
      </c>
      <c r="D8" s="9" t="s">
        <v>642</v>
      </c>
    </row>
    <row r="9" spans="1:5" ht="15" x14ac:dyDescent="0.25">
      <c r="A9" s="12">
        <v>8</v>
      </c>
      <c r="B9" s="9" t="s">
        <v>236</v>
      </c>
      <c r="C9" s="9" t="s">
        <v>905</v>
      </c>
      <c r="D9" s="9" t="s">
        <v>642</v>
      </c>
    </row>
    <row r="10" spans="1:5" ht="15" x14ac:dyDescent="0.25">
      <c r="A10" s="12">
        <v>9</v>
      </c>
      <c r="B10" s="9" t="s">
        <v>278</v>
      </c>
      <c r="C10" s="9" t="s">
        <v>906</v>
      </c>
      <c r="D10" s="9" t="s">
        <v>880</v>
      </c>
    </row>
    <row r="11" spans="1:5" ht="15" x14ac:dyDescent="0.25">
      <c r="A11" s="12">
        <v>10</v>
      </c>
      <c r="B11" s="9" t="s">
        <v>907</v>
      </c>
      <c r="C11" s="9" t="s">
        <v>908</v>
      </c>
      <c r="D11" s="9" t="s">
        <v>642</v>
      </c>
    </row>
    <row r="12" spans="1:5" ht="15" x14ac:dyDescent="0.25">
      <c r="A12" s="12">
        <v>11</v>
      </c>
      <c r="B12" s="9" t="s">
        <v>229</v>
      </c>
      <c r="C12" s="9" t="s">
        <v>909</v>
      </c>
      <c r="D12" s="9" t="s">
        <v>675</v>
      </c>
    </row>
    <row r="13" spans="1:5" ht="15" x14ac:dyDescent="0.25">
      <c r="A13" s="12">
        <v>12</v>
      </c>
      <c r="B13" s="9" t="s">
        <v>261</v>
      </c>
      <c r="C13" s="9" t="s">
        <v>910</v>
      </c>
      <c r="D13" s="9" t="s">
        <v>911</v>
      </c>
    </row>
    <row r="14" spans="1:5" ht="15" x14ac:dyDescent="0.25">
      <c r="A14" s="12">
        <v>13</v>
      </c>
      <c r="B14" s="9" t="s">
        <v>259</v>
      </c>
      <c r="C14" s="9" t="s">
        <v>912</v>
      </c>
      <c r="D14" s="9" t="s">
        <v>913</v>
      </c>
    </row>
    <row r="15" spans="1:5" ht="15" x14ac:dyDescent="0.25">
      <c r="A15" s="12">
        <v>14</v>
      </c>
      <c r="B15" s="9" t="s">
        <v>255</v>
      </c>
      <c r="C15" s="9" t="s">
        <v>914</v>
      </c>
      <c r="D15" s="9" t="s">
        <v>915</v>
      </c>
    </row>
    <row r="16" spans="1:5" x14ac:dyDescent="0.3">
      <c r="A16" s="12">
        <v>15</v>
      </c>
      <c r="B16" s="9" t="s">
        <v>135</v>
      </c>
      <c r="C16" s="9" t="s">
        <v>916</v>
      </c>
      <c r="D16" s="9" t="s">
        <v>917</v>
      </c>
    </row>
    <row r="17" spans="1:4" ht="15" x14ac:dyDescent="0.25">
      <c r="A17" s="12">
        <v>16</v>
      </c>
      <c r="B17" s="9" t="s">
        <v>257</v>
      </c>
      <c r="C17" s="9" t="s">
        <v>918</v>
      </c>
      <c r="D17" s="9" t="s">
        <v>919</v>
      </c>
    </row>
    <row r="18" spans="1:4" ht="15" x14ac:dyDescent="0.25">
      <c r="A18" s="12">
        <v>17</v>
      </c>
      <c r="B18" s="9" t="s">
        <v>920</v>
      </c>
      <c r="C18" s="9" t="s">
        <v>921</v>
      </c>
      <c r="D18" s="9" t="s">
        <v>846</v>
      </c>
    </row>
    <row r="19" spans="1:4" ht="15" x14ac:dyDescent="0.25">
      <c r="A19" s="12">
        <v>18</v>
      </c>
      <c r="B19" s="9" t="s">
        <v>263</v>
      </c>
      <c r="C19" s="9" t="s">
        <v>922</v>
      </c>
      <c r="D19" s="9" t="s">
        <v>923</v>
      </c>
    </row>
    <row r="20" spans="1:4" ht="15" x14ac:dyDescent="0.25">
      <c r="A20" s="12">
        <v>19</v>
      </c>
      <c r="B20" s="9" t="s">
        <v>924</v>
      </c>
      <c r="C20" s="9" t="s">
        <v>925</v>
      </c>
      <c r="D20" s="9" t="s">
        <v>653</v>
      </c>
    </row>
    <row r="21" spans="1:4" ht="15" x14ac:dyDescent="0.25">
      <c r="A21" s="12">
        <v>20</v>
      </c>
      <c r="B21" s="9" t="s">
        <v>226</v>
      </c>
      <c r="C21" s="9" t="s">
        <v>926</v>
      </c>
      <c r="D21" s="9" t="s">
        <v>927</v>
      </c>
    </row>
    <row r="22" spans="1:4" ht="15" x14ac:dyDescent="0.25">
      <c r="A22" s="12">
        <v>21</v>
      </c>
      <c r="B22" s="9" t="s">
        <v>238</v>
      </c>
      <c r="C22" s="9" t="s">
        <v>928</v>
      </c>
      <c r="D22" s="9" t="s">
        <v>667</v>
      </c>
    </row>
    <row r="23" spans="1:4" ht="15" x14ac:dyDescent="0.25">
      <c r="A23" s="12">
        <v>22</v>
      </c>
      <c r="B23" s="9" t="s">
        <v>930</v>
      </c>
      <c r="C23" s="9" t="s">
        <v>931</v>
      </c>
      <c r="D23" s="9" t="s">
        <v>932</v>
      </c>
    </row>
    <row r="24" spans="1:4" ht="15" x14ac:dyDescent="0.25">
      <c r="A24" s="12">
        <v>23</v>
      </c>
      <c r="B24" s="9" t="s">
        <v>933</v>
      </c>
      <c r="C24" s="9" t="s">
        <v>934</v>
      </c>
      <c r="D24" s="9" t="s">
        <v>642</v>
      </c>
    </row>
    <row r="25" spans="1:4" ht="15" x14ac:dyDescent="0.25">
      <c r="A25" s="12">
        <v>24</v>
      </c>
      <c r="B25" s="9" t="s">
        <v>291</v>
      </c>
      <c r="C25" s="9" t="s">
        <v>929</v>
      </c>
      <c r="D25" s="9" t="s">
        <v>642</v>
      </c>
    </row>
    <row r="26" spans="1:4" ht="15" x14ac:dyDescent="0.25">
      <c r="A26" s="12">
        <v>25</v>
      </c>
      <c r="B26" s="9" t="s">
        <v>113</v>
      </c>
      <c r="C26" s="9" t="s">
        <v>935</v>
      </c>
      <c r="D26" s="9" t="s">
        <v>667</v>
      </c>
    </row>
    <row r="27" spans="1:4" ht="15" x14ac:dyDescent="0.25">
      <c r="A27" s="12">
        <v>26</v>
      </c>
      <c r="B27" s="9" t="s">
        <v>103</v>
      </c>
      <c r="C27" s="9" t="s">
        <v>936</v>
      </c>
      <c r="D27" s="9" t="s">
        <v>642</v>
      </c>
    </row>
    <row r="28" spans="1:4" ht="15" x14ac:dyDescent="0.25">
      <c r="A28" s="12">
        <v>27</v>
      </c>
      <c r="B28" s="9" t="s">
        <v>937</v>
      </c>
      <c r="C28" s="9" t="s">
        <v>938</v>
      </c>
      <c r="D28" s="9" t="s">
        <v>667</v>
      </c>
    </row>
    <row r="29" spans="1:4" ht="15" x14ac:dyDescent="0.25">
      <c r="A29" s="12">
        <v>28</v>
      </c>
      <c r="B29" s="9" t="s">
        <v>296</v>
      </c>
      <c r="C29" s="9" t="s">
        <v>939</v>
      </c>
      <c r="D29" s="9" t="s">
        <v>667</v>
      </c>
    </row>
    <row r="30" spans="1:4" ht="15" x14ac:dyDescent="0.25">
      <c r="A30" s="12">
        <v>29</v>
      </c>
      <c r="B30" s="9" t="s">
        <v>279</v>
      </c>
      <c r="C30" s="9" t="s">
        <v>940</v>
      </c>
      <c r="D30" s="9" t="s">
        <v>880</v>
      </c>
    </row>
    <row r="31" spans="1:4" ht="15" x14ac:dyDescent="0.25">
      <c r="A31" s="12">
        <v>30</v>
      </c>
      <c r="B31" s="9" t="s">
        <v>107</v>
      </c>
      <c r="C31" s="9" t="s">
        <v>941</v>
      </c>
      <c r="D31" s="9" t="s">
        <v>642</v>
      </c>
    </row>
    <row r="32" spans="1:4" ht="15" x14ac:dyDescent="0.25">
      <c r="A32" s="12">
        <v>31</v>
      </c>
      <c r="B32" s="9" t="s">
        <v>942</v>
      </c>
      <c r="C32" s="9" t="s">
        <v>943</v>
      </c>
      <c r="D32" s="9" t="s">
        <v>880</v>
      </c>
    </row>
    <row r="33" spans="1:4" ht="15" x14ac:dyDescent="0.25">
      <c r="A33" s="12">
        <v>32</v>
      </c>
      <c r="B33" s="9" t="s">
        <v>115</v>
      </c>
      <c r="C33" s="9" t="s">
        <v>944</v>
      </c>
      <c r="D33" s="9" t="s">
        <v>667</v>
      </c>
    </row>
    <row r="34" spans="1:4" ht="15" x14ac:dyDescent="0.25">
      <c r="A34" s="12">
        <v>33</v>
      </c>
      <c r="B34" s="9" t="s">
        <v>128</v>
      </c>
      <c r="C34" s="9" t="s">
        <v>945</v>
      </c>
      <c r="D34" s="9" t="s">
        <v>667</v>
      </c>
    </row>
    <row r="35" spans="1:4" ht="15" x14ac:dyDescent="0.25">
      <c r="A35" s="12">
        <v>34</v>
      </c>
      <c r="B35" s="9" t="s">
        <v>123</v>
      </c>
      <c r="C35" s="9" t="s">
        <v>946</v>
      </c>
      <c r="D35" s="9" t="s">
        <v>667</v>
      </c>
    </row>
    <row r="36" spans="1:4" ht="15" x14ac:dyDescent="0.25">
      <c r="A36" s="12">
        <v>35</v>
      </c>
      <c r="B36" s="9" t="s">
        <v>116</v>
      </c>
      <c r="C36" s="9" t="s">
        <v>947</v>
      </c>
      <c r="D36" s="9" t="s">
        <v>667</v>
      </c>
    </row>
    <row r="37" spans="1:4" ht="15" x14ac:dyDescent="0.25">
      <c r="A37" s="12">
        <v>36</v>
      </c>
      <c r="B37" s="9" t="s">
        <v>124</v>
      </c>
      <c r="C37" s="9" t="s">
        <v>948</v>
      </c>
      <c r="D37" s="9" t="s">
        <v>667</v>
      </c>
    </row>
    <row r="38" spans="1:4" ht="15" x14ac:dyDescent="0.25">
      <c r="A38" s="12">
        <v>37</v>
      </c>
      <c r="B38" s="9" t="s">
        <v>125</v>
      </c>
      <c r="C38" s="9" t="s">
        <v>949</v>
      </c>
      <c r="D38" s="9" t="s">
        <v>667</v>
      </c>
    </row>
    <row r="39" spans="1:4" ht="15" x14ac:dyDescent="0.25">
      <c r="A39" s="12">
        <v>38</v>
      </c>
      <c r="B39" s="9" t="s">
        <v>126</v>
      </c>
      <c r="C39" s="9" t="s">
        <v>950</v>
      </c>
      <c r="D39" s="9" t="s">
        <v>667</v>
      </c>
    </row>
    <row r="40" spans="1:4" ht="15" x14ac:dyDescent="0.25">
      <c r="A40" s="12">
        <v>39</v>
      </c>
      <c r="B40" s="9" t="s">
        <v>127</v>
      </c>
      <c r="C40" s="9" t="s">
        <v>951</v>
      </c>
      <c r="D40" s="9" t="s">
        <v>667</v>
      </c>
    </row>
    <row r="41" spans="1:4" ht="15" x14ac:dyDescent="0.25">
      <c r="A41" s="12">
        <v>40</v>
      </c>
      <c r="B41" s="9" t="s">
        <v>250</v>
      </c>
      <c r="C41" s="9" t="s">
        <v>952</v>
      </c>
      <c r="D41" s="9" t="s">
        <v>642</v>
      </c>
    </row>
    <row r="42" spans="1:4" ht="15" x14ac:dyDescent="0.25">
      <c r="A42" s="12">
        <v>41</v>
      </c>
      <c r="B42" s="9" t="s">
        <v>953</v>
      </c>
      <c r="C42" s="9" t="s">
        <v>954</v>
      </c>
      <c r="D42" s="9" t="s">
        <v>642</v>
      </c>
    </row>
    <row r="43" spans="1:4" ht="15" x14ac:dyDescent="0.25">
      <c r="A43" s="12">
        <v>42</v>
      </c>
      <c r="B43" s="9" t="s">
        <v>955</v>
      </c>
      <c r="C43" s="9" t="s">
        <v>956</v>
      </c>
      <c r="D43" s="9" t="s">
        <v>642</v>
      </c>
    </row>
    <row r="44" spans="1:4" ht="15" x14ac:dyDescent="0.25">
      <c r="A44" s="12">
        <v>43</v>
      </c>
      <c r="B44" s="9" t="s">
        <v>957</v>
      </c>
      <c r="C44" s="9" t="s">
        <v>958</v>
      </c>
      <c r="D44" s="9" t="s">
        <v>642</v>
      </c>
    </row>
    <row r="45" spans="1:4" ht="15" x14ac:dyDescent="0.25">
      <c r="A45" s="12">
        <v>44</v>
      </c>
      <c r="B45" s="9" t="s">
        <v>114</v>
      </c>
      <c r="C45" s="9" t="s">
        <v>959</v>
      </c>
      <c r="D45" s="9" t="s">
        <v>667</v>
      </c>
    </row>
    <row r="46" spans="1:4" ht="15" x14ac:dyDescent="0.25">
      <c r="A46" s="12">
        <v>45</v>
      </c>
      <c r="B46" s="9" t="s">
        <v>306</v>
      </c>
      <c r="C46" s="9" t="s">
        <v>960</v>
      </c>
      <c r="D46" s="9" t="s">
        <v>642</v>
      </c>
    </row>
    <row r="47" spans="1:4" ht="15" x14ac:dyDescent="0.25">
      <c r="A47" s="12">
        <v>46</v>
      </c>
      <c r="B47" s="9" t="s">
        <v>961</v>
      </c>
      <c r="C47" s="9" t="s">
        <v>962</v>
      </c>
      <c r="D47" s="9" t="s">
        <v>963</v>
      </c>
    </row>
    <row r="48" spans="1:4" ht="15" x14ac:dyDescent="0.25">
      <c r="A48" s="12">
        <v>47</v>
      </c>
      <c r="B48" s="9" t="s">
        <v>964</v>
      </c>
      <c r="C48" s="9" t="s">
        <v>965</v>
      </c>
      <c r="D48" s="9" t="s">
        <v>642</v>
      </c>
    </row>
    <row r="49" spans="1:4" ht="15" x14ac:dyDescent="0.25">
      <c r="A49" s="12">
        <v>48</v>
      </c>
      <c r="B49" s="9" t="s">
        <v>966</v>
      </c>
      <c r="C49" s="9" t="s">
        <v>967</v>
      </c>
      <c r="D49" s="9" t="s">
        <v>667</v>
      </c>
    </row>
    <row r="50" spans="1:4" ht="15" x14ac:dyDescent="0.25">
      <c r="A50" s="12">
        <v>49</v>
      </c>
      <c r="B50" s="9" t="s">
        <v>193</v>
      </c>
      <c r="C50" s="9" t="s">
        <v>968</v>
      </c>
      <c r="D50" s="9" t="s">
        <v>667</v>
      </c>
    </row>
    <row r="51" spans="1:4" ht="15" x14ac:dyDescent="0.25">
      <c r="A51" s="12">
        <v>50</v>
      </c>
      <c r="B51" s="9" t="s">
        <v>109</v>
      </c>
      <c r="C51" s="9" t="s">
        <v>969</v>
      </c>
      <c r="D51" s="9" t="s">
        <v>642</v>
      </c>
    </row>
    <row r="52" spans="1:4" ht="15" x14ac:dyDescent="0.25">
      <c r="A52" s="12">
        <v>51</v>
      </c>
      <c r="B52" s="9" t="s">
        <v>970</v>
      </c>
      <c r="C52" s="9" t="s">
        <v>971</v>
      </c>
      <c r="D52" s="9" t="s">
        <v>642</v>
      </c>
    </row>
    <row r="53" spans="1:4" ht="15" x14ac:dyDescent="0.25">
      <c r="A53" s="12">
        <v>52</v>
      </c>
      <c r="B53" s="9" t="s">
        <v>190</v>
      </c>
      <c r="C53" s="9" t="s">
        <v>972</v>
      </c>
      <c r="D53" s="9" t="s">
        <v>667</v>
      </c>
    </row>
    <row r="54" spans="1:4" ht="15" x14ac:dyDescent="0.25">
      <c r="A54" s="12">
        <v>53</v>
      </c>
      <c r="B54" s="9" t="s">
        <v>973</v>
      </c>
      <c r="C54" s="9" t="s">
        <v>974</v>
      </c>
      <c r="D54" s="9" t="s">
        <v>880</v>
      </c>
    </row>
    <row r="55" spans="1:4" ht="15" x14ac:dyDescent="0.25">
      <c r="A55" s="12">
        <v>54</v>
      </c>
      <c r="B55" s="9" t="s">
        <v>108</v>
      </c>
      <c r="C55" s="9" t="s">
        <v>975</v>
      </c>
      <c r="D55" s="9" t="s">
        <v>642</v>
      </c>
    </row>
    <row r="56" spans="1:4" ht="15" x14ac:dyDescent="0.25">
      <c r="A56" s="12">
        <v>55</v>
      </c>
      <c r="B56" s="9" t="s">
        <v>237</v>
      </c>
      <c r="C56" s="9" t="s">
        <v>976</v>
      </c>
      <c r="D56" s="9" t="s">
        <v>667</v>
      </c>
    </row>
    <row r="57" spans="1:4" ht="15" x14ac:dyDescent="0.25">
      <c r="A57" s="12">
        <v>56</v>
      </c>
      <c r="B57" s="9" t="s">
        <v>239</v>
      </c>
      <c r="C57" s="9" t="s">
        <v>977</v>
      </c>
      <c r="D57" s="9" t="s">
        <v>667</v>
      </c>
    </row>
    <row r="58" spans="1:4" ht="15" x14ac:dyDescent="0.25">
      <c r="A58" s="12">
        <v>57</v>
      </c>
      <c r="B58" s="9" t="s">
        <v>292</v>
      </c>
      <c r="C58" s="9" t="s">
        <v>978</v>
      </c>
      <c r="D58" s="9" t="s">
        <v>642</v>
      </c>
    </row>
    <row r="59" spans="1:4" ht="15" x14ac:dyDescent="0.25">
      <c r="A59" s="12">
        <v>58</v>
      </c>
      <c r="B59" s="9" t="s">
        <v>979</v>
      </c>
      <c r="C59" s="9" t="s">
        <v>980</v>
      </c>
      <c r="D59" s="9" t="s">
        <v>717</v>
      </c>
    </row>
    <row r="60" spans="1:4" ht="15" x14ac:dyDescent="0.25">
      <c r="A60" s="12">
        <v>59</v>
      </c>
      <c r="B60" s="9" t="s">
        <v>981</v>
      </c>
      <c r="C60" s="9" t="s">
        <v>982</v>
      </c>
      <c r="D60" s="9" t="s">
        <v>717</v>
      </c>
    </row>
    <row r="61" spans="1:4" ht="15" x14ac:dyDescent="0.25">
      <c r="A61" s="12">
        <v>60</v>
      </c>
      <c r="B61" s="9" t="s">
        <v>983</v>
      </c>
      <c r="C61" s="9" t="s">
        <v>984</v>
      </c>
      <c r="D61" s="9" t="s">
        <v>642</v>
      </c>
    </row>
    <row r="62" spans="1:4" ht="15" x14ac:dyDescent="0.25">
      <c r="A62" s="12">
        <v>61</v>
      </c>
      <c r="B62" s="9" t="s">
        <v>985</v>
      </c>
      <c r="C62" s="9" t="s">
        <v>986</v>
      </c>
      <c r="D62" s="9" t="s">
        <v>642</v>
      </c>
    </row>
    <row r="63" spans="1:4" ht="15" x14ac:dyDescent="0.25">
      <c r="A63" s="12">
        <v>62</v>
      </c>
      <c r="B63" s="9" t="s">
        <v>987</v>
      </c>
      <c r="C63" s="9" t="s">
        <v>988</v>
      </c>
      <c r="D63" s="9" t="s">
        <v>642</v>
      </c>
    </row>
    <row r="64" spans="1:4" ht="15" x14ac:dyDescent="0.25">
      <c r="A64" s="12">
        <v>63</v>
      </c>
      <c r="B64" s="9" t="s">
        <v>297</v>
      </c>
      <c r="C64" s="9" t="s">
        <v>989</v>
      </c>
      <c r="D64" s="9" t="s">
        <v>667</v>
      </c>
    </row>
    <row r="65" spans="1:5" ht="15" x14ac:dyDescent="0.25">
      <c r="A65" s="12">
        <v>64</v>
      </c>
      <c r="B65" s="9" t="s">
        <v>990</v>
      </c>
      <c r="C65" s="9" t="s">
        <v>991</v>
      </c>
      <c r="D65" s="9" t="s">
        <v>667</v>
      </c>
    </row>
    <row r="66" spans="1:5" ht="15" x14ac:dyDescent="0.25">
      <c r="A66" s="12">
        <v>65</v>
      </c>
      <c r="B66" s="9" t="s">
        <v>992</v>
      </c>
      <c r="C66" s="9" t="s">
        <v>993</v>
      </c>
      <c r="D66" s="9" t="s">
        <v>667</v>
      </c>
    </row>
    <row r="67" spans="1:5" ht="15" x14ac:dyDescent="0.25">
      <c r="A67" s="12">
        <v>66</v>
      </c>
      <c r="B67" s="9" t="s">
        <v>284</v>
      </c>
      <c r="C67" s="9" t="s">
        <v>994</v>
      </c>
      <c r="D67" s="9" t="s">
        <v>846</v>
      </c>
    </row>
    <row r="68" spans="1:5" ht="15" x14ac:dyDescent="0.25">
      <c r="A68" s="12">
        <v>67</v>
      </c>
      <c r="B68" s="9" t="s">
        <v>995</v>
      </c>
      <c r="C68" s="9" t="s">
        <v>996</v>
      </c>
      <c r="D68" s="9" t="s">
        <v>714</v>
      </c>
    </row>
    <row r="69" spans="1:5" ht="15" x14ac:dyDescent="0.25">
      <c r="A69" s="12">
        <v>68</v>
      </c>
      <c r="B69" s="9" t="s">
        <v>997</v>
      </c>
      <c r="C69" s="9" t="s">
        <v>998</v>
      </c>
      <c r="D69" s="9" t="s">
        <v>880</v>
      </c>
    </row>
    <row r="70" spans="1:5" ht="15" x14ac:dyDescent="0.25">
      <c r="A70" s="12">
        <v>69</v>
      </c>
      <c r="B70" s="9" t="s">
        <v>999</v>
      </c>
      <c r="C70" s="9" t="s">
        <v>1000</v>
      </c>
      <c r="D70" s="9" t="s">
        <v>880</v>
      </c>
    </row>
    <row r="71" spans="1:5" ht="15" x14ac:dyDescent="0.25">
      <c r="A71" s="12">
        <v>70</v>
      </c>
      <c r="B71" s="9" t="s">
        <v>1003</v>
      </c>
      <c r="C71" s="9" t="s">
        <v>1004</v>
      </c>
      <c r="D71" s="9" t="s">
        <v>642</v>
      </c>
    </row>
    <row r="72" spans="1:5" ht="15" x14ac:dyDescent="0.25">
      <c r="A72" s="12">
        <v>71</v>
      </c>
      <c r="B72" s="9" t="s">
        <v>274</v>
      </c>
      <c r="C72" s="9" t="s">
        <v>1005</v>
      </c>
      <c r="D72" s="9" t="s">
        <v>642</v>
      </c>
    </row>
    <row r="73" spans="1:5" ht="15" x14ac:dyDescent="0.25">
      <c r="A73" s="12">
        <v>72</v>
      </c>
      <c r="B73" s="9" t="s">
        <v>1001</v>
      </c>
      <c r="C73" s="9" t="s">
        <v>1002</v>
      </c>
      <c r="D73" s="9" t="s">
        <v>642</v>
      </c>
    </row>
    <row r="74" spans="1:5" ht="15" x14ac:dyDescent="0.25">
      <c r="A74" s="12">
        <v>73</v>
      </c>
      <c r="B74" s="9" t="s">
        <v>374</v>
      </c>
      <c r="C74" s="9" t="s">
        <v>1006</v>
      </c>
      <c r="D74" s="9" t="s">
        <v>714</v>
      </c>
    </row>
    <row r="75" spans="1:5" ht="15" x14ac:dyDescent="0.25">
      <c r="A75" s="12">
        <v>74</v>
      </c>
      <c r="B75" s="9" t="s">
        <v>277</v>
      </c>
      <c r="C75" s="9" t="s">
        <v>1007</v>
      </c>
      <c r="D75" s="9" t="s">
        <v>880</v>
      </c>
    </row>
    <row r="76" spans="1:5" s="15" customFormat="1" ht="15" x14ac:dyDescent="0.25">
      <c r="A76" s="12">
        <v>75</v>
      </c>
      <c r="B76" s="9" t="s">
        <v>253</v>
      </c>
      <c r="C76" s="9" t="s">
        <v>1008</v>
      </c>
      <c r="D76" s="9" t="s">
        <v>714</v>
      </c>
      <c r="E76" s="16"/>
    </row>
    <row r="77" spans="1:5" s="15" customFormat="1" ht="15" x14ac:dyDescent="0.25">
      <c r="A77" s="12">
        <v>76</v>
      </c>
      <c r="B77" s="9" t="s">
        <v>1009</v>
      </c>
      <c r="C77" s="9" t="s">
        <v>1010</v>
      </c>
      <c r="D77" s="9" t="s">
        <v>880</v>
      </c>
      <c r="E77" s="16"/>
    </row>
    <row r="78" spans="1:5" s="15" customFormat="1" ht="15" x14ac:dyDescent="0.25">
      <c r="A78" s="12">
        <v>77</v>
      </c>
      <c r="B78" s="9" t="s">
        <v>130</v>
      </c>
      <c r="C78" s="9" t="s">
        <v>1011</v>
      </c>
      <c r="D78" s="9" t="s">
        <v>714</v>
      </c>
      <c r="E78" s="16"/>
    </row>
    <row r="79" spans="1:5" ht="15" x14ac:dyDescent="0.25">
      <c r="A79" s="12">
        <v>78</v>
      </c>
      <c r="B79" s="9" t="s">
        <v>252</v>
      </c>
      <c r="C79" s="9" t="s">
        <v>1012</v>
      </c>
      <c r="D79" s="9" t="s">
        <v>714</v>
      </c>
    </row>
    <row r="80" spans="1:5" ht="15" x14ac:dyDescent="0.25">
      <c r="A80" s="12">
        <v>79</v>
      </c>
      <c r="B80" s="14" t="s">
        <v>131</v>
      </c>
      <c r="C80" s="14" t="s">
        <v>1013</v>
      </c>
      <c r="D80" s="14" t="s">
        <v>714</v>
      </c>
    </row>
    <row r="81" spans="1:4" ht="15" x14ac:dyDescent="0.25">
      <c r="A81" s="12">
        <v>80</v>
      </c>
      <c r="B81" s="14" t="s">
        <v>134</v>
      </c>
      <c r="C81" s="14" t="s">
        <v>1014</v>
      </c>
      <c r="D81" s="14" t="s">
        <v>722</v>
      </c>
    </row>
    <row r="82" spans="1:4" ht="15" x14ac:dyDescent="0.25">
      <c r="A82" s="12">
        <v>81</v>
      </c>
      <c r="B82" s="14" t="s">
        <v>111</v>
      </c>
      <c r="C82" s="14" t="s">
        <v>1015</v>
      </c>
      <c r="D82" s="14" t="s">
        <v>675</v>
      </c>
    </row>
    <row r="83" spans="1:4" ht="15" x14ac:dyDescent="0.25">
      <c r="A83" s="12">
        <v>82</v>
      </c>
      <c r="B83" s="9" t="s">
        <v>112</v>
      </c>
      <c r="C83" s="9" t="s">
        <v>1016</v>
      </c>
      <c r="D83" s="9" t="s">
        <v>675</v>
      </c>
    </row>
    <row r="84" spans="1:4" ht="15" x14ac:dyDescent="0.25">
      <c r="A84" s="12">
        <v>83</v>
      </c>
      <c r="B84" s="9" t="s">
        <v>280</v>
      </c>
      <c r="C84" s="9" t="s">
        <v>1017</v>
      </c>
      <c r="D84" s="9" t="s">
        <v>1018</v>
      </c>
    </row>
    <row r="85" spans="1:4" ht="15" x14ac:dyDescent="0.25">
      <c r="A85" s="12">
        <v>84</v>
      </c>
      <c r="B85" s="9" t="s">
        <v>289</v>
      </c>
      <c r="C85" s="9" t="s">
        <v>1019</v>
      </c>
      <c r="D85" s="9" t="s">
        <v>675</v>
      </c>
    </row>
    <row r="86" spans="1:4" ht="15" x14ac:dyDescent="0.25">
      <c r="A86" s="12">
        <v>85</v>
      </c>
      <c r="B86" s="9" t="s">
        <v>104</v>
      </c>
      <c r="C86" s="9" t="s">
        <v>1020</v>
      </c>
      <c r="D86" s="9" t="s">
        <v>675</v>
      </c>
    </row>
    <row r="87" spans="1:4" ht="15" x14ac:dyDescent="0.25">
      <c r="A87" s="12">
        <v>86</v>
      </c>
      <c r="B87" s="9" t="s">
        <v>129</v>
      </c>
      <c r="C87" s="9" t="s">
        <v>1021</v>
      </c>
      <c r="D87" s="9" t="s">
        <v>675</v>
      </c>
    </row>
    <row r="88" spans="1:4" ht="15" x14ac:dyDescent="0.25">
      <c r="A88" s="12">
        <v>87</v>
      </c>
      <c r="B88" s="9" t="s">
        <v>106</v>
      </c>
      <c r="C88" s="9" t="s">
        <v>1022</v>
      </c>
      <c r="D88" s="9" t="s">
        <v>675</v>
      </c>
    </row>
    <row r="89" spans="1:4" ht="15" x14ac:dyDescent="0.25">
      <c r="A89" s="12">
        <v>88</v>
      </c>
      <c r="B89" s="9" t="s">
        <v>235</v>
      </c>
      <c r="C89" s="9" t="s">
        <v>1023</v>
      </c>
      <c r="D89" s="9" t="s">
        <v>675</v>
      </c>
    </row>
    <row r="90" spans="1:4" ht="15" x14ac:dyDescent="0.25">
      <c r="A90" s="12">
        <v>89</v>
      </c>
      <c r="B90" s="9" t="s">
        <v>105</v>
      </c>
      <c r="C90" s="9" t="s">
        <v>1024</v>
      </c>
      <c r="D90" s="9" t="s">
        <v>675</v>
      </c>
    </row>
    <row r="91" spans="1:4" ht="15" x14ac:dyDescent="0.25">
      <c r="A91" s="12">
        <v>90</v>
      </c>
      <c r="B91" s="9" t="s">
        <v>234</v>
      </c>
      <c r="C91" s="9" t="s">
        <v>1025</v>
      </c>
      <c r="D91" s="9" t="s">
        <v>675</v>
      </c>
    </row>
    <row r="92" spans="1:4" ht="15" x14ac:dyDescent="0.25">
      <c r="A92" s="12">
        <v>91</v>
      </c>
      <c r="B92" s="9" t="s">
        <v>1026</v>
      </c>
      <c r="C92" s="9" t="s">
        <v>1027</v>
      </c>
      <c r="D92" s="9" t="s">
        <v>675</v>
      </c>
    </row>
    <row r="93" spans="1:4" ht="15" x14ac:dyDescent="0.25">
      <c r="A93" s="12">
        <v>92</v>
      </c>
      <c r="B93" s="9" t="s">
        <v>1028</v>
      </c>
      <c r="C93" s="9" t="s">
        <v>1029</v>
      </c>
      <c r="D93" s="9" t="s">
        <v>768</v>
      </c>
    </row>
    <row r="94" spans="1:4" ht="15" x14ac:dyDescent="0.25">
      <c r="A94" s="12">
        <v>93</v>
      </c>
      <c r="B94" s="9" t="s">
        <v>227</v>
      </c>
      <c r="C94" s="9" t="s">
        <v>1030</v>
      </c>
      <c r="D94" s="9" t="s">
        <v>693</v>
      </c>
    </row>
    <row r="95" spans="1:4" ht="15" x14ac:dyDescent="0.25">
      <c r="A95" s="12">
        <v>94</v>
      </c>
      <c r="B95" s="9" t="s">
        <v>1031</v>
      </c>
      <c r="C95" s="9" t="s">
        <v>1032</v>
      </c>
      <c r="D95" s="9" t="s">
        <v>1033</v>
      </c>
    </row>
    <row r="96" spans="1:4" ht="15" x14ac:dyDescent="0.25">
      <c r="A96" s="12">
        <v>95</v>
      </c>
      <c r="B96" s="9" t="s">
        <v>1034</v>
      </c>
      <c r="C96" s="9" t="s">
        <v>1035</v>
      </c>
      <c r="D96" s="9" t="s">
        <v>693</v>
      </c>
    </row>
    <row r="97" spans="1:4" ht="15" x14ac:dyDescent="0.25">
      <c r="A97" s="12">
        <v>96</v>
      </c>
      <c r="B97" s="9" t="s">
        <v>267</v>
      </c>
      <c r="C97" s="9" t="s">
        <v>1036</v>
      </c>
      <c r="D97" s="9" t="s">
        <v>722</v>
      </c>
    </row>
    <row r="98" spans="1:4" ht="15" x14ac:dyDescent="0.25">
      <c r="A98" s="12">
        <v>97</v>
      </c>
      <c r="B98" s="9" t="s">
        <v>1037</v>
      </c>
      <c r="C98" s="9" t="s">
        <v>1038</v>
      </c>
      <c r="D98" s="9" t="s">
        <v>894</v>
      </c>
    </row>
    <row r="99" spans="1:4" ht="15" x14ac:dyDescent="0.25">
      <c r="A99" s="12">
        <v>98</v>
      </c>
      <c r="B99" s="9" t="s">
        <v>1039</v>
      </c>
      <c r="C99" s="9" t="s">
        <v>1040</v>
      </c>
      <c r="D99" s="9" t="s">
        <v>880</v>
      </c>
    </row>
    <row r="100" spans="1:4" ht="15" x14ac:dyDescent="0.25">
      <c r="A100" s="12">
        <v>99</v>
      </c>
      <c r="B100" s="9" t="s">
        <v>1041</v>
      </c>
      <c r="C100" s="9" t="s">
        <v>1042</v>
      </c>
      <c r="D100" s="9" t="s">
        <v>768</v>
      </c>
    </row>
    <row r="101" spans="1:4" ht="15" x14ac:dyDescent="0.25">
      <c r="A101" s="12">
        <v>100</v>
      </c>
      <c r="B101" s="9" t="s">
        <v>1043</v>
      </c>
      <c r="C101" s="9" t="s">
        <v>1044</v>
      </c>
      <c r="D101" s="9" t="s">
        <v>880</v>
      </c>
    </row>
    <row r="102" spans="1:4" ht="15" x14ac:dyDescent="0.25">
      <c r="A102" s="12">
        <v>101</v>
      </c>
      <c r="B102" s="9" t="s">
        <v>269</v>
      </c>
      <c r="C102" s="9" t="s">
        <v>1045</v>
      </c>
      <c r="D102" s="9" t="s">
        <v>880</v>
      </c>
    </row>
    <row r="103" spans="1:4" ht="15" x14ac:dyDescent="0.25">
      <c r="A103" s="12">
        <v>102</v>
      </c>
      <c r="B103" s="9" t="s">
        <v>1046</v>
      </c>
      <c r="C103" s="9" t="s">
        <v>1047</v>
      </c>
      <c r="D103" s="9" t="s">
        <v>880</v>
      </c>
    </row>
    <row r="104" spans="1:4" ht="15" x14ac:dyDescent="0.25">
      <c r="A104" s="12">
        <v>103</v>
      </c>
      <c r="B104" s="9" t="s">
        <v>290</v>
      </c>
      <c r="C104" s="9" t="s">
        <v>1048</v>
      </c>
      <c r="D104" s="9" t="s">
        <v>642</v>
      </c>
    </row>
    <row r="105" spans="1:4" ht="15" x14ac:dyDescent="0.25">
      <c r="A105" s="12">
        <v>104</v>
      </c>
      <c r="B105" s="9" t="s">
        <v>1049</v>
      </c>
      <c r="C105" s="9" t="s">
        <v>1050</v>
      </c>
      <c r="D105" s="9" t="s">
        <v>880</v>
      </c>
    </row>
    <row r="106" spans="1:4" ht="15" x14ac:dyDescent="0.25">
      <c r="A106" s="12">
        <v>105</v>
      </c>
      <c r="B106" s="9" t="s">
        <v>268</v>
      </c>
      <c r="C106" s="9" t="s">
        <v>1051</v>
      </c>
      <c r="D106" s="9" t="s">
        <v>880</v>
      </c>
    </row>
    <row r="107" spans="1:4" ht="15" x14ac:dyDescent="0.25">
      <c r="A107" s="12">
        <v>106</v>
      </c>
      <c r="B107" s="9" t="s">
        <v>1052</v>
      </c>
      <c r="C107" s="9" t="s">
        <v>1053</v>
      </c>
      <c r="D107" s="9" t="s">
        <v>642</v>
      </c>
    </row>
    <row r="108" spans="1:4" ht="15" x14ac:dyDescent="0.25">
      <c r="A108" s="12">
        <v>107</v>
      </c>
      <c r="B108" s="9" t="s">
        <v>1054</v>
      </c>
      <c r="C108" s="9" t="s">
        <v>1055</v>
      </c>
      <c r="D108" s="9" t="s">
        <v>894</v>
      </c>
    </row>
    <row r="109" spans="1:4" ht="15" x14ac:dyDescent="0.25">
      <c r="A109" s="12">
        <v>108</v>
      </c>
      <c r="B109" s="9" t="s">
        <v>1056</v>
      </c>
      <c r="C109" s="9" t="s">
        <v>1057</v>
      </c>
      <c r="D109" s="9" t="s">
        <v>717</v>
      </c>
    </row>
    <row r="110" spans="1:4" ht="15" x14ac:dyDescent="0.25">
      <c r="A110" s="12">
        <v>109</v>
      </c>
      <c r="B110" s="9" t="s">
        <v>1058</v>
      </c>
      <c r="C110" s="9" t="s">
        <v>1059</v>
      </c>
      <c r="D110" s="9" t="s">
        <v>717</v>
      </c>
    </row>
    <row r="111" spans="1:4" ht="15" x14ac:dyDescent="0.25">
      <c r="A111" s="12">
        <v>110</v>
      </c>
      <c r="B111" s="9" t="s">
        <v>275</v>
      </c>
      <c r="C111" s="9" t="s">
        <v>1060</v>
      </c>
      <c r="D111" s="9" t="s">
        <v>717</v>
      </c>
    </row>
    <row r="112" spans="1:4" ht="15" x14ac:dyDescent="0.25">
      <c r="A112" s="12">
        <v>111</v>
      </c>
      <c r="B112" s="9" t="s">
        <v>1061</v>
      </c>
      <c r="C112" s="9" t="s">
        <v>1062</v>
      </c>
      <c r="D112" s="9" t="s">
        <v>717</v>
      </c>
    </row>
    <row r="113" spans="1:5" ht="15" x14ac:dyDescent="0.25">
      <c r="A113" s="12">
        <v>112</v>
      </c>
      <c r="B113" s="9" t="s">
        <v>1063</v>
      </c>
      <c r="C113" s="9" t="s">
        <v>1064</v>
      </c>
      <c r="D113" s="9" t="s">
        <v>717</v>
      </c>
    </row>
    <row r="114" spans="1:5" ht="15" x14ac:dyDescent="0.25">
      <c r="A114" s="12">
        <v>113</v>
      </c>
      <c r="B114" s="9" t="s">
        <v>1065</v>
      </c>
      <c r="C114" s="9" t="s">
        <v>1066</v>
      </c>
      <c r="D114" s="9" t="s">
        <v>717</v>
      </c>
    </row>
    <row r="115" spans="1:5" ht="15" x14ac:dyDescent="0.25">
      <c r="A115" s="12">
        <v>114</v>
      </c>
      <c r="B115" s="9" t="s">
        <v>1067</v>
      </c>
      <c r="C115" s="9" t="s">
        <v>1068</v>
      </c>
      <c r="D115" s="9" t="s">
        <v>717</v>
      </c>
    </row>
    <row r="116" spans="1:5" ht="15" x14ac:dyDescent="0.25">
      <c r="A116" s="12">
        <v>115</v>
      </c>
      <c r="B116" s="14" t="s">
        <v>1069</v>
      </c>
      <c r="C116" s="14" t="s">
        <v>1070</v>
      </c>
      <c r="D116" s="14" t="s">
        <v>717</v>
      </c>
    </row>
    <row r="117" spans="1:5" ht="15" x14ac:dyDescent="0.25">
      <c r="A117" s="12">
        <v>116</v>
      </c>
      <c r="B117" s="14" t="s">
        <v>321</v>
      </c>
      <c r="C117" s="14" t="s">
        <v>1071</v>
      </c>
      <c r="D117" s="14" t="s">
        <v>667</v>
      </c>
    </row>
    <row r="118" spans="1:5" ht="15" x14ac:dyDescent="0.25">
      <c r="A118" s="12">
        <v>117</v>
      </c>
      <c r="B118" s="14" t="s">
        <v>315</v>
      </c>
      <c r="C118" s="14" t="s">
        <v>1072</v>
      </c>
      <c r="D118" s="14" t="s">
        <v>667</v>
      </c>
    </row>
    <row r="119" spans="1:5" s="15" customFormat="1" ht="15" x14ac:dyDescent="0.25">
      <c r="A119" s="12">
        <v>118</v>
      </c>
      <c r="B119" s="9" t="s">
        <v>317</v>
      </c>
      <c r="C119" s="9" t="s">
        <v>1073</v>
      </c>
      <c r="D119" s="9" t="s">
        <v>667</v>
      </c>
      <c r="E119" s="16"/>
    </row>
    <row r="120" spans="1:5" s="15" customFormat="1" ht="15" x14ac:dyDescent="0.25">
      <c r="A120" s="12">
        <v>119</v>
      </c>
      <c r="B120" s="9" t="s">
        <v>191</v>
      </c>
      <c r="C120" s="9" t="s">
        <v>1074</v>
      </c>
      <c r="D120" s="9" t="s">
        <v>667</v>
      </c>
      <c r="E120" s="16"/>
    </row>
    <row r="121" spans="1:5" s="15" customFormat="1" ht="15" x14ac:dyDescent="0.25">
      <c r="A121" s="12">
        <v>120</v>
      </c>
      <c r="B121" s="9" t="s">
        <v>118</v>
      </c>
      <c r="C121" s="9" t="s">
        <v>1075</v>
      </c>
      <c r="D121" s="9" t="s">
        <v>667</v>
      </c>
      <c r="E121" s="16"/>
    </row>
    <row r="122" spans="1:5" ht="15" x14ac:dyDescent="0.25">
      <c r="A122" s="12">
        <v>121</v>
      </c>
      <c r="B122" s="9" t="s">
        <v>119</v>
      </c>
      <c r="C122" s="9" t="s">
        <v>1076</v>
      </c>
      <c r="D122" s="9" t="s">
        <v>667</v>
      </c>
    </row>
    <row r="123" spans="1:5" ht="15" x14ac:dyDescent="0.25">
      <c r="A123" s="12">
        <v>122</v>
      </c>
      <c r="B123" s="14" t="s">
        <v>120</v>
      </c>
      <c r="C123" s="14" t="s">
        <v>1077</v>
      </c>
      <c r="D123" s="14" t="s">
        <v>667</v>
      </c>
    </row>
    <row r="124" spans="1:5" ht="15" x14ac:dyDescent="0.25">
      <c r="A124" s="12">
        <v>123</v>
      </c>
      <c r="B124" s="9" t="s">
        <v>121</v>
      </c>
      <c r="C124" s="9" t="s">
        <v>1078</v>
      </c>
      <c r="D124" s="9" t="s">
        <v>667</v>
      </c>
    </row>
    <row r="125" spans="1:5" ht="15" x14ac:dyDescent="0.25">
      <c r="A125" s="12">
        <v>124</v>
      </c>
      <c r="B125" s="9" t="s">
        <v>122</v>
      </c>
      <c r="C125" s="9" t="s">
        <v>1079</v>
      </c>
      <c r="D125" s="9" t="s">
        <v>667</v>
      </c>
    </row>
    <row r="126" spans="1:5" ht="15" x14ac:dyDescent="0.25">
      <c r="A126" s="12">
        <v>125</v>
      </c>
      <c r="B126" s="8" t="s">
        <v>1080</v>
      </c>
      <c r="C126" s="8" t="s">
        <v>1081</v>
      </c>
      <c r="D126" s="8" t="s">
        <v>667</v>
      </c>
    </row>
    <row r="127" spans="1:5" ht="15" x14ac:dyDescent="0.25">
      <c r="A127" s="12">
        <v>126</v>
      </c>
      <c r="B127" s="8" t="s">
        <v>1082</v>
      </c>
      <c r="C127" s="8" t="s">
        <v>1083</v>
      </c>
      <c r="D127" s="8" t="s">
        <v>667</v>
      </c>
    </row>
    <row r="128" spans="1:5" ht="15" x14ac:dyDescent="0.25">
      <c r="A128" s="12">
        <v>127</v>
      </c>
      <c r="B128" s="8" t="s">
        <v>1084</v>
      </c>
      <c r="C128" s="8" t="s">
        <v>1085</v>
      </c>
      <c r="D128" s="8" t="s">
        <v>667</v>
      </c>
    </row>
    <row r="129" spans="1:4" ht="15" x14ac:dyDescent="0.25">
      <c r="A129" s="12">
        <v>128</v>
      </c>
      <c r="B129" s="8" t="s">
        <v>1086</v>
      </c>
      <c r="C129" s="8" t="s">
        <v>1087</v>
      </c>
      <c r="D129" s="8" t="s">
        <v>667</v>
      </c>
    </row>
    <row r="130" spans="1:4" ht="15" x14ac:dyDescent="0.25">
      <c r="A130" s="12">
        <v>129</v>
      </c>
      <c r="B130" s="8" t="s">
        <v>1088</v>
      </c>
      <c r="C130" s="8" t="s">
        <v>1089</v>
      </c>
      <c r="D130" s="8" t="s">
        <v>667</v>
      </c>
    </row>
    <row r="131" spans="1:4" ht="15" x14ac:dyDescent="0.25">
      <c r="A131" s="12">
        <v>130</v>
      </c>
      <c r="B131" s="8" t="s">
        <v>1090</v>
      </c>
      <c r="C131" s="8" t="s">
        <v>1091</v>
      </c>
      <c r="D131" s="8" t="s">
        <v>667</v>
      </c>
    </row>
    <row r="132" spans="1:4" ht="15" x14ac:dyDescent="0.25">
      <c r="A132" s="12">
        <v>131</v>
      </c>
      <c r="B132" s="8" t="s">
        <v>1092</v>
      </c>
      <c r="C132" s="8" t="s">
        <v>1093</v>
      </c>
      <c r="D132" s="8" t="s">
        <v>667</v>
      </c>
    </row>
    <row r="133" spans="1:4" ht="15" x14ac:dyDescent="0.25">
      <c r="A133" s="12">
        <v>132</v>
      </c>
      <c r="B133" s="8" t="s">
        <v>1094</v>
      </c>
      <c r="C133" s="8" t="s">
        <v>1095</v>
      </c>
      <c r="D133" s="8" t="s">
        <v>667</v>
      </c>
    </row>
    <row r="134" spans="1:4" ht="15" x14ac:dyDescent="0.25">
      <c r="A134" s="12">
        <v>133</v>
      </c>
      <c r="B134" s="8" t="s">
        <v>1096</v>
      </c>
      <c r="C134" s="8" t="s">
        <v>1097</v>
      </c>
      <c r="D134" s="8" t="s">
        <v>667</v>
      </c>
    </row>
    <row r="135" spans="1:4" ht="15" x14ac:dyDescent="0.25">
      <c r="A135" s="12">
        <v>134</v>
      </c>
      <c r="B135" s="8" t="s">
        <v>1098</v>
      </c>
      <c r="C135" s="8" t="s">
        <v>1099</v>
      </c>
      <c r="D135" s="8" t="s">
        <v>667</v>
      </c>
    </row>
    <row r="136" spans="1:4" ht="15" x14ac:dyDescent="0.25">
      <c r="A136" s="12">
        <v>135</v>
      </c>
      <c r="B136" s="8" t="s">
        <v>1100</v>
      </c>
      <c r="C136" s="8" t="s">
        <v>1101</v>
      </c>
      <c r="D136" s="8" t="s">
        <v>667</v>
      </c>
    </row>
    <row r="137" spans="1:4" ht="15" x14ac:dyDescent="0.25">
      <c r="A137" s="12">
        <v>136</v>
      </c>
      <c r="B137" s="8" t="s">
        <v>1102</v>
      </c>
      <c r="C137" s="8" t="s">
        <v>1103</v>
      </c>
      <c r="D137" s="8" t="s">
        <v>667</v>
      </c>
    </row>
    <row r="138" spans="1:4" ht="15" x14ac:dyDescent="0.25">
      <c r="A138" s="12">
        <v>137</v>
      </c>
      <c r="B138" s="8" t="s">
        <v>1104</v>
      </c>
      <c r="C138" s="8" t="s">
        <v>1105</v>
      </c>
      <c r="D138" s="8" t="s">
        <v>667</v>
      </c>
    </row>
    <row r="139" spans="1:4" ht="15" x14ac:dyDescent="0.25">
      <c r="A139" s="12">
        <v>138</v>
      </c>
      <c r="B139" s="8" t="s">
        <v>194</v>
      </c>
      <c r="C139" s="8" t="s">
        <v>1106</v>
      </c>
      <c r="D139" s="8" t="s">
        <v>667</v>
      </c>
    </row>
    <row r="140" spans="1:4" ht="15" x14ac:dyDescent="0.25">
      <c r="A140" s="12">
        <v>139</v>
      </c>
      <c r="B140" s="8" t="s">
        <v>1107</v>
      </c>
      <c r="C140" s="8" t="s">
        <v>1108</v>
      </c>
      <c r="D140" s="8" t="s">
        <v>667</v>
      </c>
    </row>
    <row r="141" spans="1:4" ht="15" x14ac:dyDescent="0.25">
      <c r="A141" s="12">
        <v>140</v>
      </c>
      <c r="B141" s="8" t="s">
        <v>1109</v>
      </c>
      <c r="C141" s="8" t="s">
        <v>1110</v>
      </c>
      <c r="D141" s="8" t="s">
        <v>667</v>
      </c>
    </row>
    <row r="142" spans="1:4" ht="15" x14ac:dyDescent="0.25">
      <c r="A142" s="12">
        <v>141</v>
      </c>
      <c r="B142" s="8" t="s">
        <v>1111</v>
      </c>
      <c r="C142" s="8" t="s">
        <v>1112</v>
      </c>
      <c r="D142" s="8" t="s">
        <v>667</v>
      </c>
    </row>
    <row r="143" spans="1:4" ht="15" x14ac:dyDescent="0.25">
      <c r="A143" s="12">
        <v>142</v>
      </c>
      <c r="B143" s="8" t="s">
        <v>1113</v>
      </c>
      <c r="C143" s="8" t="s">
        <v>1114</v>
      </c>
      <c r="D143" s="8" t="s">
        <v>667</v>
      </c>
    </row>
    <row r="144" spans="1:4" ht="15" x14ac:dyDescent="0.25">
      <c r="A144" s="12">
        <v>143</v>
      </c>
      <c r="B144" s="8" t="s">
        <v>1115</v>
      </c>
      <c r="C144" s="8" t="s">
        <v>1116</v>
      </c>
      <c r="D144" s="8" t="s">
        <v>667</v>
      </c>
    </row>
    <row r="145" spans="1:4" ht="15" x14ac:dyDescent="0.25">
      <c r="A145" s="12">
        <v>144</v>
      </c>
      <c r="B145" s="8" t="s">
        <v>322</v>
      </c>
      <c r="C145" s="8" t="s">
        <v>1117</v>
      </c>
      <c r="D145" s="8" t="s">
        <v>667</v>
      </c>
    </row>
    <row r="146" spans="1:4" ht="15" x14ac:dyDescent="0.25">
      <c r="A146" s="12">
        <v>145</v>
      </c>
      <c r="B146" s="8" t="s">
        <v>313</v>
      </c>
      <c r="C146" s="8" t="s">
        <v>1118</v>
      </c>
      <c r="D146" s="8" t="s">
        <v>667</v>
      </c>
    </row>
    <row r="147" spans="1:4" ht="15" x14ac:dyDescent="0.25">
      <c r="A147" s="12">
        <v>146</v>
      </c>
      <c r="B147" s="8" t="s">
        <v>324</v>
      </c>
      <c r="C147" s="8" t="s">
        <v>1119</v>
      </c>
      <c r="D147" s="8" t="s">
        <v>667</v>
      </c>
    </row>
    <row r="148" spans="1:4" ht="15" x14ac:dyDescent="0.25">
      <c r="A148" s="12">
        <v>147</v>
      </c>
      <c r="B148" s="8" t="s">
        <v>326</v>
      </c>
      <c r="C148" s="8" t="s">
        <v>1120</v>
      </c>
      <c r="D148" s="8" t="s">
        <v>667</v>
      </c>
    </row>
    <row r="149" spans="1:4" ht="15" x14ac:dyDescent="0.25">
      <c r="A149" s="12">
        <v>148</v>
      </c>
      <c r="B149" s="8" t="s">
        <v>1121</v>
      </c>
      <c r="C149" s="8" t="s">
        <v>1122</v>
      </c>
      <c r="D149" s="8" t="s">
        <v>667</v>
      </c>
    </row>
    <row r="150" spans="1:4" ht="15" x14ac:dyDescent="0.25">
      <c r="A150" s="12">
        <v>149</v>
      </c>
      <c r="B150" s="8" t="s">
        <v>1123</v>
      </c>
      <c r="C150" s="8" t="s">
        <v>1124</v>
      </c>
      <c r="D150" s="8" t="s">
        <v>667</v>
      </c>
    </row>
    <row r="151" spans="1:4" ht="15" x14ac:dyDescent="0.25">
      <c r="A151" s="12">
        <v>150</v>
      </c>
      <c r="B151" s="8" t="s">
        <v>1125</v>
      </c>
      <c r="C151" s="8" t="s">
        <v>1126</v>
      </c>
      <c r="D151" s="8" t="s">
        <v>667</v>
      </c>
    </row>
    <row r="152" spans="1:4" ht="15" x14ac:dyDescent="0.25">
      <c r="A152" s="12">
        <v>151</v>
      </c>
      <c r="B152" s="8" t="s">
        <v>1127</v>
      </c>
      <c r="C152" s="8" t="s">
        <v>1128</v>
      </c>
      <c r="D152" s="8" t="s">
        <v>667</v>
      </c>
    </row>
    <row r="153" spans="1:4" ht="15" x14ac:dyDescent="0.25">
      <c r="A153" s="12">
        <v>152</v>
      </c>
      <c r="B153" s="8" t="s">
        <v>1129</v>
      </c>
      <c r="C153" s="8" t="s">
        <v>1130</v>
      </c>
      <c r="D153" s="8" t="s">
        <v>667</v>
      </c>
    </row>
    <row r="154" spans="1:4" ht="15" x14ac:dyDescent="0.25">
      <c r="A154" s="12">
        <v>153</v>
      </c>
      <c r="B154" s="8" t="s">
        <v>1131</v>
      </c>
      <c r="C154" s="8" t="s">
        <v>1132</v>
      </c>
      <c r="D154" s="8" t="s">
        <v>667</v>
      </c>
    </row>
    <row r="155" spans="1:4" ht="15" x14ac:dyDescent="0.25">
      <c r="A155" s="12">
        <v>154</v>
      </c>
      <c r="B155" s="8" t="s">
        <v>1133</v>
      </c>
      <c r="C155" s="8" t="s">
        <v>1134</v>
      </c>
      <c r="D155" s="8" t="s">
        <v>667</v>
      </c>
    </row>
    <row r="156" spans="1:4" ht="15" x14ac:dyDescent="0.25">
      <c r="A156" s="12">
        <v>155</v>
      </c>
      <c r="B156" s="8" t="s">
        <v>1135</v>
      </c>
      <c r="C156" s="8" t="s">
        <v>1136</v>
      </c>
      <c r="D156" s="8" t="s">
        <v>667</v>
      </c>
    </row>
    <row r="157" spans="1:4" x14ac:dyDescent="0.3">
      <c r="A157" s="12">
        <v>156</v>
      </c>
      <c r="B157" s="8" t="s">
        <v>1145</v>
      </c>
      <c r="C157" s="8" t="s">
        <v>1146</v>
      </c>
      <c r="D157" s="8" t="s">
        <v>714</v>
      </c>
    </row>
    <row r="158" spans="1:4" x14ac:dyDescent="0.3">
      <c r="A158" s="12">
        <v>157</v>
      </c>
      <c r="B158" s="8" t="s">
        <v>1147</v>
      </c>
      <c r="C158" s="8" t="s">
        <v>1148</v>
      </c>
      <c r="D158" s="8" t="s">
        <v>714</v>
      </c>
    </row>
    <row r="159" spans="1:4" ht="15" x14ac:dyDescent="0.25">
      <c r="A159" s="12">
        <v>158</v>
      </c>
      <c r="B159" s="8" t="s">
        <v>1137</v>
      </c>
      <c r="C159" s="8" t="s">
        <v>1138</v>
      </c>
      <c r="D159" s="8" t="s">
        <v>714</v>
      </c>
    </row>
    <row r="160" spans="1:4" ht="15" x14ac:dyDescent="0.25">
      <c r="A160" s="12">
        <v>159</v>
      </c>
      <c r="B160" s="8" t="s">
        <v>1139</v>
      </c>
      <c r="C160" s="8" t="s">
        <v>1140</v>
      </c>
      <c r="D160" s="8" t="s">
        <v>714</v>
      </c>
    </row>
    <row r="161" spans="1:4" ht="15" x14ac:dyDescent="0.25">
      <c r="A161" s="12">
        <v>160</v>
      </c>
      <c r="B161" s="8" t="s">
        <v>1141</v>
      </c>
      <c r="C161" s="8" t="s">
        <v>1142</v>
      </c>
      <c r="D161" s="8" t="s">
        <v>714</v>
      </c>
    </row>
    <row r="162" spans="1:4" ht="15" x14ac:dyDescent="0.25">
      <c r="A162" s="12">
        <v>161</v>
      </c>
      <c r="B162" s="8" t="s">
        <v>1143</v>
      </c>
      <c r="C162" s="8" t="s">
        <v>1144</v>
      </c>
      <c r="D162" s="8" t="s">
        <v>714</v>
      </c>
    </row>
    <row r="163" spans="1:4" ht="15" x14ac:dyDescent="0.25">
      <c r="A163" s="12">
        <v>162</v>
      </c>
      <c r="B163" s="8" t="s">
        <v>1169</v>
      </c>
      <c r="C163" s="8" t="s">
        <v>1170</v>
      </c>
      <c r="D163" s="8" t="s">
        <v>714</v>
      </c>
    </row>
    <row r="164" spans="1:4" ht="15" x14ac:dyDescent="0.25">
      <c r="A164" s="12">
        <v>163</v>
      </c>
      <c r="B164" s="8" t="s">
        <v>1171</v>
      </c>
      <c r="C164" s="8" t="s">
        <v>1172</v>
      </c>
      <c r="D164" s="8" t="s">
        <v>714</v>
      </c>
    </row>
    <row r="165" spans="1:4" ht="15" x14ac:dyDescent="0.25">
      <c r="A165" s="12">
        <v>164</v>
      </c>
      <c r="B165" s="8" t="s">
        <v>1173</v>
      </c>
      <c r="C165" s="8" t="s">
        <v>1174</v>
      </c>
      <c r="D165" s="8" t="s">
        <v>714</v>
      </c>
    </row>
    <row r="166" spans="1:4" ht="15" x14ac:dyDescent="0.25">
      <c r="A166" s="12">
        <v>165</v>
      </c>
      <c r="B166" s="8" t="s">
        <v>1175</v>
      </c>
      <c r="C166" s="8" t="s">
        <v>1176</v>
      </c>
      <c r="D166" s="8" t="s">
        <v>714</v>
      </c>
    </row>
    <row r="167" spans="1:4" ht="15" x14ac:dyDescent="0.25">
      <c r="A167" s="12">
        <v>166</v>
      </c>
      <c r="B167" s="8" t="s">
        <v>1149</v>
      </c>
      <c r="C167" s="8" t="s">
        <v>1150</v>
      </c>
      <c r="D167" s="8" t="s">
        <v>714</v>
      </c>
    </row>
    <row r="168" spans="1:4" ht="15" x14ac:dyDescent="0.25">
      <c r="A168" s="12">
        <v>167</v>
      </c>
      <c r="B168" s="8" t="s">
        <v>1151</v>
      </c>
      <c r="C168" s="8" t="s">
        <v>1152</v>
      </c>
      <c r="D168" s="8" t="s">
        <v>714</v>
      </c>
    </row>
    <row r="169" spans="1:4" ht="15" x14ac:dyDescent="0.25">
      <c r="A169" s="12">
        <v>168</v>
      </c>
      <c r="B169" s="8" t="s">
        <v>1153</v>
      </c>
      <c r="C169" s="8" t="s">
        <v>1154</v>
      </c>
      <c r="D169" s="8" t="s">
        <v>714</v>
      </c>
    </row>
    <row r="170" spans="1:4" ht="15" x14ac:dyDescent="0.25">
      <c r="A170" s="12">
        <v>169</v>
      </c>
      <c r="B170" s="8" t="s">
        <v>1155</v>
      </c>
      <c r="C170" s="8" t="s">
        <v>1156</v>
      </c>
      <c r="D170" s="8" t="s">
        <v>714</v>
      </c>
    </row>
    <row r="171" spans="1:4" ht="15" x14ac:dyDescent="0.25">
      <c r="A171" s="12">
        <v>170</v>
      </c>
      <c r="B171" s="8" t="s">
        <v>1157</v>
      </c>
      <c r="C171" s="8" t="s">
        <v>1158</v>
      </c>
      <c r="D171" s="8" t="s">
        <v>714</v>
      </c>
    </row>
    <row r="172" spans="1:4" ht="15" x14ac:dyDescent="0.25">
      <c r="A172" s="12">
        <v>171</v>
      </c>
      <c r="B172" s="8" t="s">
        <v>1159</v>
      </c>
      <c r="C172" s="8" t="s">
        <v>1160</v>
      </c>
      <c r="D172" s="8" t="s">
        <v>714</v>
      </c>
    </row>
    <row r="173" spans="1:4" ht="15" x14ac:dyDescent="0.25">
      <c r="A173" s="12">
        <v>172</v>
      </c>
      <c r="B173" s="8" t="s">
        <v>1161</v>
      </c>
      <c r="C173" s="8" t="s">
        <v>1162</v>
      </c>
      <c r="D173" s="8" t="s">
        <v>714</v>
      </c>
    </row>
    <row r="174" spans="1:4" ht="15" x14ac:dyDescent="0.25">
      <c r="A174" s="12">
        <v>173</v>
      </c>
      <c r="B174" s="8" t="s">
        <v>1163</v>
      </c>
      <c r="C174" s="8" t="s">
        <v>1164</v>
      </c>
      <c r="D174" s="8" t="s">
        <v>714</v>
      </c>
    </row>
    <row r="175" spans="1:4" ht="15" x14ac:dyDescent="0.25">
      <c r="A175" s="12">
        <v>174</v>
      </c>
      <c r="B175" s="8" t="s">
        <v>1165</v>
      </c>
      <c r="C175" s="8" t="s">
        <v>1166</v>
      </c>
      <c r="D175" s="8" t="s">
        <v>714</v>
      </c>
    </row>
    <row r="176" spans="1:4" ht="15" x14ac:dyDescent="0.25">
      <c r="A176" s="12">
        <v>175</v>
      </c>
      <c r="B176" s="8" t="s">
        <v>1167</v>
      </c>
      <c r="C176" s="8" t="s">
        <v>1168</v>
      </c>
      <c r="D176" s="8" t="s">
        <v>714</v>
      </c>
    </row>
    <row r="177" spans="1:4" ht="15" x14ac:dyDescent="0.25">
      <c r="A177" s="12">
        <v>176</v>
      </c>
      <c r="B177" s="8" t="s">
        <v>1872</v>
      </c>
      <c r="C177" s="8" t="s">
        <v>2072</v>
      </c>
      <c r="D177" s="8" t="s">
        <v>714</v>
      </c>
    </row>
    <row r="178" spans="1:4" ht="15" x14ac:dyDescent="0.25">
      <c r="A178" s="12">
        <v>177</v>
      </c>
      <c r="B178" s="8" t="s">
        <v>1894</v>
      </c>
      <c r="C178" s="8" t="s">
        <v>2073</v>
      </c>
      <c r="D178" s="8" t="s">
        <v>714</v>
      </c>
    </row>
    <row r="179" spans="1:4" ht="15" x14ac:dyDescent="0.25">
      <c r="A179" s="12">
        <v>178</v>
      </c>
      <c r="B179" s="8" t="s">
        <v>1931</v>
      </c>
      <c r="C179" s="8" t="s">
        <v>2074</v>
      </c>
      <c r="D179" s="8" t="s">
        <v>714</v>
      </c>
    </row>
    <row r="180" spans="1:4" ht="15" x14ac:dyDescent="0.25">
      <c r="A180" s="12">
        <v>179</v>
      </c>
      <c r="B180" s="8" t="s">
        <v>1968</v>
      </c>
      <c r="C180" s="8" t="s">
        <v>2075</v>
      </c>
      <c r="D180" s="8" t="s">
        <v>714</v>
      </c>
    </row>
    <row r="181" spans="1:4" ht="15" x14ac:dyDescent="0.25">
      <c r="A181" s="12">
        <v>180</v>
      </c>
      <c r="B181" s="8" t="s">
        <v>1177</v>
      </c>
      <c r="C181" s="8" t="s">
        <v>1178</v>
      </c>
      <c r="D181" s="8" t="s">
        <v>675</v>
      </c>
    </row>
    <row r="182" spans="1:4" ht="15" x14ac:dyDescent="0.25">
      <c r="A182" s="12">
        <v>181</v>
      </c>
      <c r="B182" s="8" t="s">
        <v>1179</v>
      </c>
      <c r="C182" s="8" t="s">
        <v>1180</v>
      </c>
      <c r="D182" s="8" t="s">
        <v>675</v>
      </c>
    </row>
    <row r="183" spans="1:4" ht="15" x14ac:dyDescent="0.25">
      <c r="A183" s="12">
        <v>182</v>
      </c>
      <c r="B183" s="8" t="s">
        <v>1181</v>
      </c>
      <c r="C183" s="8" t="s">
        <v>1182</v>
      </c>
      <c r="D183" s="8" t="s">
        <v>675</v>
      </c>
    </row>
    <row r="184" spans="1:4" ht="15" x14ac:dyDescent="0.25">
      <c r="A184" s="12">
        <v>183</v>
      </c>
      <c r="B184" s="8" t="s">
        <v>295</v>
      </c>
      <c r="C184" s="8" t="s">
        <v>1183</v>
      </c>
      <c r="D184" s="8" t="s">
        <v>675</v>
      </c>
    </row>
    <row r="185" spans="1:4" ht="15" x14ac:dyDescent="0.25">
      <c r="A185" s="12">
        <v>184</v>
      </c>
      <c r="B185" s="8" t="s">
        <v>1184</v>
      </c>
      <c r="C185" s="8" t="s">
        <v>1185</v>
      </c>
      <c r="D185" s="8" t="s">
        <v>768</v>
      </c>
    </row>
    <row r="186" spans="1:4" ht="15" x14ac:dyDescent="0.25">
      <c r="A186" s="12">
        <v>185</v>
      </c>
      <c r="B186" s="8" t="s">
        <v>1186</v>
      </c>
      <c r="C186" s="8" t="s">
        <v>1187</v>
      </c>
      <c r="D186" s="8" t="s">
        <v>675</v>
      </c>
    </row>
    <row r="187" spans="1:4" ht="15" x14ac:dyDescent="0.25">
      <c r="A187" s="12">
        <v>186</v>
      </c>
      <c r="B187" s="8" t="s">
        <v>1188</v>
      </c>
      <c r="C187" s="8" t="s">
        <v>1189</v>
      </c>
      <c r="D187" s="8" t="s">
        <v>675</v>
      </c>
    </row>
    <row r="188" spans="1:4" ht="15" x14ac:dyDescent="0.25">
      <c r="A188" s="12">
        <v>187</v>
      </c>
      <c r="B188" s="8" t="s">
        <v>1190</v>
      </c>
      <c r="C188" s="8" t="s">
        <v>1191</v>
      </c>
      <c r="D188" s="8" t="s">
        <v>675</v>
      </c>
    </row>
    <row r="189" spans="1:4" ht="15" x14ac:dyDescent="0.25">
      <c r="A189" s="12">
        <v>188</v>
      </c>
      <c r="B189" s="8" t="s">
        <v>1192</v>
      </c>
      <c r="C189" s="8" t="s">
        <v>1193</v>
      </c>
      <c r="D189" s="8" t="s">
        <v>675</v>
      </c>
    </row>
    <row r="190" spans="1:4" ht="15" x14ac:dyDescent="0.25">
      <c r="A190" s="12">
        <v>189</v>
      </c>
      <c r="B190" s="8" t="s">
        <v>1194</v>
      </c>
      <c r="C190" s="8" t="s">
        <v>1195</v>
      </c>
      <c r="D190" s="8" t="s">
        <v>768</v>
      </c>
    </row>
    <row r="191" spans="1:4" ht="15" x14ac:dyDescent="0.25">
      <c r="A191" s="12">
        <v>190</v>
      </c>
      <c r="B191" s="8" t="s">
        <v>1196</v>
      </c>
      <c r="C191" s="8" t="s">
        <v>1197</v>
      </c>
      <c r="D191" s="8" t="s">
        <v>768</v>
      </c>
    </row>
    <row r="192" spans="1:4" ht="15" x14ac:dyDescent="0.25">
      <c r="A192" s="12">
        <v>191</v>
      </c>
      <c r="B192" s="8" t="s">
        <v>1198</v>
      </c>
      <c r="C192" s="8" t="s">
        <v>1199</v>
      </c>
      <c r="D192" s="8" t="s">
        <v>768</v>
      </c>
    </row>
    <row r="193" spans="1:4" ht="15" x14ac:dyDescent="0.25">
      <c r="A193" s="12">
        <v>192</v>
      </c>
      <c r="B193" s="8" t="s">
        <v>1200</v>
      </c>
      <c r="C193" s="8" t="s">
        <v>1201</v>
      </c>
      <c r="D193" s="8" t="s">
        <v>768</v>
      </c>
    </row>
    <row r="194" spans="1:4" ht="15" x14ac:dyDescent="0.25">
      <c r="A194" s="12">
        <v>193</v>
      </c>
      <c r="B194" s="8" t="s">
        <v>1202</v>
      </c>
      <c r="C194" s="8" t="s">
        <v>1203</v>
      </c>
      <c r="D194" s="8" t="s">
        <v>768</v>
      </c>
    </row>
    <row r="195" spans="1:4" ht="15" x14ac:dyDescent="0.25">
      <c r="A195" s="12">
        <v>194</v>
      </c>
      <c r="B195" s="8" t="s">
        <v>1204</v>
      </c>
      <c r="C195" s="8" t="s">
        <v>1205</v>
      </c>
      <c r="D195" s="8" t="s">
        <v>675</v>
      </c>
    </row>
    <row r="196" spans="1:4" ht="15" x14ac:dyDescent="0.25">
      <c r="A196" s="12">
        <v>195</v>
      </c>
      <c r="B196" s="8" t="s">
        <v>1206</v>
      </c>
      <c r="C196" s="8" t="s">
        <v>1207</v>
      </c>
      <c r="D196" s="8" t="s">
        <v>675</v>
      </c>
    </row>
    <row r="197" spans="1:4" ht="15" x14ac:dyDescent="0.25">
      <c r="A197" s="12">
        <v>196</v>
      </c>
      <c r="B197" s="8" t="s">
        <v>233</v>
      </c>
      <c r="C197" s="8" t="s">
        <v>1208</v>
      </c>
      <c r="D197" s="8" t="s">
        <v>675</v>
      </c>
    </row>
    <row r="198" spans="1:4" ht="15" x14ac:dyDescent="0.25">
      <c r="A198" s="12">
        <v>197</v>
      </c>
      <c r="B198" s="8" t="s">
        <v>1209</v>
      </c>
      <c r="C198" s="8" t="s">
        <v>1210</v>
      </c>
      <c r="D198" s="8" t="s">
        <v>675</v>
      </c>
    </row>
    <row r="199" spans="1:4" ht="15" x14ac:dyDescent="0.25">
      <c r="A199" s="12">
        <v>198</v>
      </c>
      <c r="B199" s="8" t="s">
        <v>1211</v>
      </c>
      <c r="C199" s="8" t="s">
        <v>1212</v>
      </c>
      <c r="D199" s="8" t="s">
        <v>675</v>
      </c>
    </row>
    <row r="200" spans="1:4" ht="15" x14ac:dyDescent="0.25">
      <c r="A200" s="12">
        <v>199</v>
      </c>
      <c r="B200" s="8" t="s">
        <v>1213</v>
      </c>
      <c r="C200" s="8" t="s">
        <v>1214</v>
      </c>
      <c r="D200" s="8" t="s">
        <v>675</v>
      </c>
    </row>
    <row r="201" spans="1:4" ht="15" x14ac:dyDescent="0.25">
      <c r="A201" s="12">
        <v>200</v>
      </c>
      <c r="B201" s="8" t="s">
        <v>1215</v>
      </c>
      <c r="C201" s="8" t="s">
        <v>1216</v>
      </c>
      <c r="D201" s="8" t="s">
        <v>675</v>
      </c>
    </row>
    <row r="202" spans="1:4" ht="15" x14ac:dyDescent="0.25">
      <c r="A202" s="12">
        <v>201</v>
      </c>
      <c r="B202" s="8" t="s">
        <v>1217</v>
      </c>
      <c r="C202" s="8" t="s">
        <v>1218</v>
      </c>
      <c r="D202" s="8" t="s">
        <v>675</v>
      </c>
    </row>
    <row r="203" spans="1:4" ht="15" x14ac:dyDescent="0.25">
      <c r="A203" s="12">
        <v>202</v>
      </c>
      <c r="B203" s="8" t="s">
        <v>1219</v>
      </c>
      <c r="C203" s="8" t="s">
        <v>1220</v>
      </c>
      <c r="D203" s="8" t="s">
        <v>675</v>
      </c>
    </row>
    <row r="204" spans="1:4" ht="15" x14ac:dyDescent="0.25">
      <c r="A204" s="12">
        <v>203</v>
      </c>
      <c r="B204" s="8" t="s">
        <v>1221</v>
      </c>
      <c r="C204" s="8" t="s">
        <v>1222</v>
      </c>
      <c r="D204" s="8" t="s">
        <v>675</v>
      </c>
    </row>
    <row r="205" spans="1:4" ht="15" x14ac:dyDescent="0.25">
      <c r="A205" s="12">
        <v>204</v>
      </c>
      <c r="B205" s="8" t="s">
        <v>1223</v>
      </c>
      <c r="C205" s="8" t="s">
        <v>1224</v>
      </c>
      <c r="D205" s="8" t="s">
        <v>675</v>
      </c>
    </row>
    <row r="206" spans="1:4" ht="15" x14ac:dyDescent="0.25">
      <c r="A206" s="12">
        <v>205</v>
      </c>
      <c r="B206" s="8" t="s">
        <v>1225</v>
      </c>
      <c r="C206" s="8" t="s">
        <v>1226</v>
      </c>
      <c r="D206" s="8" t="s">
        <v>675</v>
      </c>
    </row>
    <row r="207" spans="1:4" ht="15" x14ac:dyDescent="0.25">
      <c r="A207" s="12">
        <v>206</v>
      </c>
      <c r="B207" s="8" t="s">
        <v>1227</v>
      </c>
      <c r="C207" s="8" t="s">
        <v>1228</v>
      </c>
      <c r="D207" s="8" t="s">
        <v>675</v>
      </c>
    </row>
    <row r="208" spans="1:4" ht="15" x14ac:dyDescent="0.25">
      <c r="A208" s="12">
        <v>207</v>
      </c>
      <c r="B208" s="8" t="s">
        <v>1229</v>
      </c>
      <c r="C208" s="8" t="s">
        <v>1230</v>
      </c>
      <c r="D208" s="8" t="s">
        <v>675</v>
      </c>
    </row>
    <row r="209" spans="1:4" ht="15" x14ac:dyDescent="0.25">
      <c r="A209" s="12">
        <v>208</v>
      </c>
      <c r="B209" s="8" t="s">
        <v>1231</v>
      </c>
      <c r="C209" s="8" t="s">
        <v>1232</v>
      </c>
      <c r="D209" s="8" t="s">
        <v>675</v>
      </c>
    </row>
    <row r="210" spans="1:4" ht="15" x14ac:dyDescent="0.25">
      <c r="A210" s="12">
        <v>209</v>
      </c>
      <c r="B210" s="8" t="s">
        <v>1233</v>
      </c>
      <c r="C210" s="8" t="s">
        <v>1234</v>
      </c>
      <c r="D210" s="8" t="s">
        <v>675</v>
      </c>
    </row>
    <row r="211" spans="1:4" ht="15" x14ac:dyDescent="0.25">
      <c r="A211" s="12">
        <v>210</v>
      </c>
      <c r="B211" s="8" t="s">
        <v>1235</v>
      </c>
      <c r="C211" s="8" t="s">
        <v>1236</v>
      </c>
      <c r="D211" s="8" t="s">
        <v>675</v>
      </c>
    </row>
    <row r="212" spans="1:4" ht="15" x14ac:dyDescent="0.25">
      <c r="A212" s="12">
        <v>211</v>
      </c>
      <c r="B212" s="8" t="s">
        <v>1237</v>
      </c>
      <c r="C212" s="8" t="s">
        <v>1238</v>
      </c>
      <c r="D212" s="8" t="s">
        <v>675</v>
      </c>
    </row>
    <row r="213" spans="1:4" ht="15" x14ac:dyDescent="0.25">
      <c r="A213" s="12">
        <v>212</v>
      </c>
      <c r="B213" s="8" t="s">
        <v>1239</v>
      </c>
      <c r="C213" s="8" t="s">
        <v>1240</v>
      </c>
      <c r="D213" s="8" t="s">
        <v>675</v>
      </c>
    </row>
    <row r="214" spans="1:4" ht="15" x14ac:dyDescent="0.25">
      <c r="A214" s="12">
        <v>213</v>
      </c>
      <c r="B214" s="8" t="s">
        <v>1241</v>
      </c>
      <c r="C214" s="8" t="s">
        <v>1242</v>
      </c>
      <c r="D214" s="8" t="s">
        <v>675</v>
      </c>
    </row>
    <row r="215" spans="1:4" ht="15" x14ac:dyDescent="0.25">
      <c r="A215" s="12">
        <v>214</v>
      </c>
      <c r="B215" s="8" t="s">
        <v>1243</v>
      </c>
      <c r="C215" s="8" t="s">
        <v>1244</v>
      </c>
      <c r="D215" s="8" t="s">
        <v>667</v>
      </c>
    </row>
    <row r="216" spans="1:4" ht="15" x14ac:dyDescent="0.25">
      <c r="A216" s="12">
        <v>215</v>
      </c>
      <c r="B216" s="8" t="s">
        <v>1245</v>
      </c>
      <c r="C216" s="8" t="s">
        <v>1246</v>
      </c>
      <c r="D216" s="8" t="s">
        <v>667</v>
      </c>
    </row>
    <row r="217" spans="1:4" ht="15" x14ac:dyDescent="0.25">
      <c r="A217" s="12">
        <v>216</v>
      </c>
      <c r="B217" s="8" t="s">
        <v>1247</v>
      </c>
      <c r="C217" s="8" t="s">
        <v>1248</v>
      </c>
      <c r="D217" s="8" t="s">
        <v>667</v>
      </c>
    </row>
    <row r="218" spans="1:4" ht="15" x14ac:dyDescent="0.25">
      <c r="A218" s="12">
        <v>217</v>
      </c>
      <c r="B218" s="8" t="s">
        <v>1249</v>
      </c>
      <c r="C218" s="8" t="s">
        <v>1250</v>
      </c>
      <c r="D218" s="8" t="s">
        <v>667</v>
      </c>
    </row>
    <row r="219" spans="1:4" ht="15" x14ac:dyDescent="0.25">
      <c r="A219" s="12">
        <v>218</v>
      </c>
      <c r="B219" s="8" t="s">
        <v>1251</v>
      </c>
      <c r="C219" s="8" t="s">
        <v>1252</v>
      </c>
      <c r="D219" s="8" t="s">
        <v>667</v>
      </c>
    </row>
    <row r="220" spans="1:4" ht="15" x14ac:dyDescent="0.25">
      <c r="A220" s="12">
        <v>219</v>
      </c>
      <c r="B220" s="8" t="s">
        <v>2017</v>
      </c>
      <c r="C220" s="8" t="s">
        <v>2076</v>
      </c>
      <c r="D220" s="8" t="s">
        <v>667</v>
      </c>
    </row>
    <row r="221" spans="1:4" ht="15" x14ac:dyDescent="0.25">
      <c r="A221" s="12">
        <v>220</v>
      </c>
      <c r="B221" s="8" t="s">
        <v>245</v>
      </c>
      <c r="C221" s="8" t="s">
        <v>1253</v>
      </c>
      <c r="D221" s="8" t="s">
        <v>667</v>
      </c>
    </row>
    <row r="222" spans="1:4" ht="15" x14ac:dyDescent="0.25">
      <c r="A222" s="12">
        <v>221</v>
      </c>
      <c r="B222" s="8" t="s">
        <v>246</v>
      </c>
      <c r="C222" s="8" t="s">
        <v>1254</v>
      </c>
      <c r="D222" s="8" t="s">
        <v>667</v>
      </c>
    </row>
    <row r="223" spans="1:4" ht="15" x14ac:dyDescent="0.25">
      <c r="A223" s="12">
        <v>222</v>
      </c>
      <c r="B223" s="8" t="s">
        <v>247</v>
      </c>
      <c r="C223" s="8" t="s">
        <v>1255</v>
      </c>
      <c r="D223" s="8" t="s">
        <v>667</v>
      </c>
    </row>
    <row r="224" spans="1:4" ht="15" x14ac:dyDescent="0.25">
      <c r="A224" s="12">
        <v>223</v>
      </c>
      <c r="B224" s="8" t="s">
        <v>248</v>
      </c>
      <c r="C224" s="8" t="s">
        <v>1256</v>
      </c>
      <c r="D224" s="8" t="s">
        <v>667</v>
      </c>
    </row>
    <row r="225" spans="1:4" ht="15" x14ac:dyDescent="0.25">
      <c r="A225" s="12">
        <v>224</v>
      </c>
      <c r="B225" s="8" t="s">
        <v>205</v>
      </c>
      <c r="C225" s="8" t="s">
        <v>1257</v>
      </c>
      <c r="D225" s="8" t="s">
        <v>667</v>
      </c>
    </row>
    <row r="226" spans="1:4" ht="15" x14ac:dyDescent="0.25">
      <c r="A226" s="12">
        <v>225</v>
      </c>
      <c r="B226" s="8" t="s">
        <v>1258</v>
      </c>
      <c r="C226" s="8" t="s">
        <v>1259</v>
      </c>
      <c r="D226" s="8" t="s">
        <v>667</v>
      </c>
    </row>
    <row r="227" spans="1:4" ht="15" x14ac:dyDescent="0.25">
      <c r="A227" s="12">
        <v>226</v>
      </c>
      <c r="B227" s="8" t="s">
        <v>1260</v>
      </c>
      <c r="C227" s="8" t="s">
        <v>1261</v>
      </c>
      <c r="D227" s="8" t="s">
        <v>667</v>
      </c>
    </row>
    <row r="228" spans="1:4" ht="15" x14ac:dyDescent="0.25">
      <c r="A228" s="12">
        <v>227</v>
      </c>
      <c r="B228" s="8" t="s">
        <v>1262</v>
      </c>
      <c r="C228" s="8" t="s">
        <v>1263</v>
      </c>
      <c r="D228" s="8" t="s">
        <v>667</v>
      </c>
    </row>
    <row r="229" spans="1:4" ht="15" x14ac:dyDescent="0.25">
      <c r="A229" s="12">
        <v>228</v>
      </c>
      <c r="B229" s="8" t="s">
        <v>1264</v>
      </c>
      <c r="C229" s="8" t="s">
        <v>1265</v>
      </c>
      <c r="D229" s="8" t="s">
        <v>667</v>
      </c>
    </row>
    <row r="230" spans="1:4" ht="15" x14ac:dyDescent="0.25">
      <c r="A230" s="12">
        <v>229</v>
      </c>
      <c r="B230" s="8" t="s">
        <v>1266</v>
      </c>
      <c r="C230" s="8" t="s">
        <v>1267</v>
      </c>
      <c r="D230" s="8" t="s">
        <v>667</v>
      </c>
    </row>
    <row r="231" spans="1:4" ht="15" x14ac:dyDescent="0.25">
      <c r="A231" s="12">
        <v>230</v>
      </c>
      <c r="B231" s="8" t="s">
        <v>1268</v>
      </c>
      <c r="C231" s="8" t="s">
        <v>1269</v>
      </c>
      <c r="D231" s="8" t="s">
        <v>667</v>
      </c>
    </row>
    <row r="232" spans="1:4" ht="15" x14ac:dyDescent="0.25">
      <c r="A232" s="12">
        <v>231</v>
      </c>
      <c r="B232" s="8" t="s">
        <v>1270</v>
      </c>
      <c r="C232" s="8" t="s">
        <v>1271</v>
      </c>
      <c r="D232" s="8" t="s">
        <v>667</v>
      </c>
    </row>
    <row r="233" spans="1:4" ht="15" x14ac:dyDescent="0.25">
      <c r="A233" s="12">
        <v>232</v>
      </c>
      <c r="B233" s="8" t="s">
        <v>1272</v>
      </c>
      <c r="C233" s="8" t="s">
        <v>1273</v>
      </c>
      <c r="D233" s="8" t="s">
        <v>667</v>
      </c>
    </row>
    <row r="234" spans="1:4" ht="15" x14ac:dyDescent="0.25">
      <c r="A234" s="12">
        <v>233</v>
      </c>
      <c r="B234" s="8" t="s">
        <v>1274</v>
      </c>
      <c r="C234" s="8" t="s">
        <v>1275</v>
      </c>
      <c r="D234" s="8" t="s">
        <v>667</v>
      </c>
    </row>
    <row r="235" spans="1:4" ht="15" x14ac:dyDescent="0.25">
      <c r="A235" s="12">
        <v>234</v>
      </c>
      <c r="B235" s="8" t="s">
        <v>1276</v>
      </c>
      <c r="C235" s="8" t="s">
        <v>1277</v>
      </c>
      <c r="D235" s="8" t="s">
        <v>667</v>
      </c>
    </row>
    <row r="236" spans="1:4" ht="15" x14ac:dyDescent="0.25">
      <c r="A236" s="12">
        <v>235</v>
      </c>
      <c r="B236" s="8" t="s">
        <v>1278</v>
      </c>
      <c r="C236" s="8" t="s">
        <v>1279</v>
      </c>
      <c r="D236" s="8" t="s">
        <v>667</v>
      </c>
    </row>
    <row r="237" spans="1:4" ht="15" x14ac:dyDescent="0.25">
      <c r="A237" s="12">
        <v>236</v>
      </c>
      <c r="B237" s="8" t="s">
        <v>1300</v>
      </c>
      <c r="C237" s="8" t="s">
        <v>1301</v>
      </c>
      <c r="D237" s="8" t="s">
        <v>642</v>
      </c>
    </row>
    <row r="238" spans="1:4" ht="15" x14ac:dyDescent="0.25">
      <c r="A238" s="12">
        <v>237</v>
      </c>
      <c r="B238" s="8" t="s">
        <v>1280</v>
      </c>
      <c r="C238" s="8" t="s">
        <v>1281</v>
      </c>
      <c r="D238" s="8" t="s">
        <v>642</v>
      </c>
    </row>
    <row r="239" spans="1:4" ht="15" x14ac:dyDescent="0.25">
      <c r="A239" s="12">
        <v>238</v>
      </c>
      <c r="B239" s="8" t="s">
        <v>1304</v>
      </c>
      <c r="C239" s="8" t="s">
        <v>1305</v>
      </c>
      <c r="D239" s="8" t="s">
        <v>642</v>
      </c>
    </row>
    <row r="240" spans="1:4" ht="15" x14ac:dyDescent="0.25">
      <c r="A240" s="12">
        <v>239</v>
      </c>
      <c r="B240" s="8" t="s">
        <v>1282</v>
      </c>
      <c r="C240" s="8" t="s">
        <v>1283</v>
      </c>
      <c r="D240" s="8" t="s">
        <v>642</v>
      </c>
    </row>
    <row r="241" spans="1:4" ht="15" x14ac:dyDescent="0.25">
      <c r="A241" s="12">
        <v>240</v>
      </c>
      <c r="B241" s="8" t="s">
        <v>1284</v>
      </c>
      <c r="C241" s="8" t="s">
        <v>1285</v>
      </c>
      <c r="D241" s="8" t="s">
        <v>642</v>
      </c>
    </row>
    <row r="242" spans="1:4" ht="15" x14ac:dyDescent="0.25">
      <c r="A242" s="12">
        <v>241</v>
      </c>
      <c r="B242" s="8" t="s">
        <v>1286</v>
      </c>
      <c r="C242" s="8" t="s">
        <v>1287</v>
      </c>
      <c r="D242" s="8" t="s">
        <v>642</v>
      </c>
    </row>
    <row r="243" spans="1:4" ht="15" x14ac:dyDescent="0.25">
      <c r="A243" s="12">
        <v>242</v>
      </c>
      <c r="B243" s="8" t="s">
        <v>1290</v>
      </c>
      <c r="C243" s="8" t="s">
        <v>1291</v>
      </c>
      <c r="D243" s="8" t="s">
        <v>642</v>
      </c>
    </row>
    <row r="244" spans="1:4" ht="15" x14ac:dyDescent="0.25">
      <c r="A244" s="12">
        <v>243</v>
      </c>
      <c r="B244" s="8" t="s">
        <v>1292</v>
      </c>
      <c r="C244" s="8" t="s">
        <v>1293</v>
      </c>
      <c r="D244" s="8" t="s">
        <v>642</v>
      </c>
    </row>
    <row r="245" spans="1:4" ht="15" x14ac:dyDescent="0.25">
      <c r="A245" s="12">
        <v>244</v>
      </c>
      <c r="B245" s="8" t="s">
        <v>1294</v>
      </c>
      <c r="C245" s="8" t="s">
        <v>1295</v>
      </c>
      <c r="D245" s="8" t="s">
        <v>642</v>
      </c>
    </row>
    <row r="246" spans="1:4" ht="15" x14ac:dyDescent="0.25">
      <c r="A246" s="12">
        <v>245</v>
      </c>
      <c r="B246" s="8" t="s">
        <v>1296</v>
      </c>
      <c r="C246" s="8" t="s">
        <v>1297</v>
      </c>
      <c r="D246" s="8" t="s">
        <v>642</v>
      </c>
    </row>
    <row r="247" spans="1:4" ht="15" x14ac:dyDescent="0.25">
      <c r="A247" s="12">
        <v>246</v>
      </c>
      <c r="B247" s="8" t="s">
        <v>1298</v>
      </c>
      <c r="C247" s="8" t="s">
        <v>1299</v>
      </c>
      <c r="D247" s="8" t="s">
        <v>642</v>
      </c>
    </row>
    <row r="248" spans="1:4" ht="15" x14ac:dyDescent="0.25">
      <c r="A248" s="12">
        <v>247</v>
      </c>
      <c r="B248" s="8" t="s">
        <v>1302</v>
      </c>
      <c r="C248" s="8" t="s">
        <v>1303</v>
      </c>
      <c r="D248" s="8" t="s">
        <v>642</v>
      </c>
    </row>
    <row r="249" spans="1:4" ht="15" x14ac:dyDescent="0.25">
      <c r="A249" s="12">
        <v>248</v>
      </c>
      <c r="B249" s="8" t="s">
        <v>1288</v>
      </c>
      <c r="C249" s="8" t="s">
        <v>1289</v>
      </c>
      <c r="D249" s="8" t="s">
        <v>642</v>
      </c>
    </row>
    <row r="250" spans="1:4" ht="15" x14ac:dyDescent="0.25">
      <c r="A250" s="12">
        <v>249</v>
      </c>
      <c r="B250" s="8" t="s">
        <v>272</v>
      </c>
      <c r="C250" s="8" t="s">
        <v>1306</v>
      </c>
      <c r="D250" s="8" t="s">
        <v>880</v>
      </c>
    </row>
    <row r="251" spans="1:4" ht="15" x14ac:dyDescent="0.25">
      <c r="A251" s="12">
        <v>250</v>
      </c>
      <c r="B251" s="8" t="s">
        <v>270</v>
      </c>
      <c r="C251" s="8" t="s">
        <v>1307</v>
      </c>
      <c r="D251" s="8" t="s">
        <v>880</v>
      </c>
    </row>
    <row r="252" spans="1:4" ht="15" x14ac:dyDescent="0.25">
      <c r="A252" s="12">
        <v>251</v>
      </c>
      <c r="B252" s="8" t="s">
        <v>271</v>
      </c>
      <c r="C252" s="8" t="s">
        <v>1308</v>
      </c>
      <c r="D252" s="8" t="s">
        <v>1309</v>
      </c>
    </row>
    <row r="253" spans="1:4" ht="15" x14ac:dyDescent="0.25">
      <c r="A253" s="12">
        <v>252</v>
      </c>
      <c r="B253" s="8" t="s">
        <v>273</v>
      </c>
      <c r="C253" s="8" t="s">
        <v>1310</v>
      </c>
      <c r="D253" s="8" t="s">
        <v>880</v>
      </c>
    </row>
    <row r="254" spans="1:4" ht="15" x14ac:dyDescent="0.25">
      <c r="A254" s="12">
        <v>253</v>
      </c>
      <c r="B254" s="8" t="s">
        <v>293</v>
      </c>
      <c r="C254" s="8" t="s">
        <v>1311</v>
      </c>
      <c r="D254" s="8" t="s">
        <v>642</v>
      </c>
    </row>
    <row r="255" spans="1:4" ht="15" x14ac:dyDescent="0.25">
      <c r="A255" s="12">
        <v>254</v>
      </c>
      <c r="B255" s="8" t="s">
        <v>294</v>
      </c>
      <c r="C255" s="8" t="s">
        <v>1312</v>
      </c>
      <c r="D255" s="8" t="s">
        <v>642</v>
      </c>
    </row>
    <row r="256" spans="1:4" ht="15" x14ac:dyDescent="0.25">
      <c r="A256" s="12">
        <v>255</v>
      </c>
      <c r="B256" s="8" t="s">
        <v>1313</v>
      </c>
      <c r="C256" s="8" t="s">
        <v>1314</v>
      </c>
      <c r="D256" s="8" t="s">
        <v>642</v>
      </c>
    </row>
    <row r="257" spans="1:4" ht="15" x14ac:dyDescent="0.25">
      <c r="A257" s="12">
        <v>256</v>
      </c>
      <c r="B257" s="8" t="s">
        <v>1315</v>
      </c>
      <c r="C257" s="8" t="s">
        <v>1316</v>
      </c>
      <c r="D257" s="8" t="s">
        <v>768</v>
      </c>
    </row>
    <row r="258" spans="1:4" ht="15" x14ac:dyDescent="0.25">
      <c r="A258" s="12">
        <v>257</v>
      </c>
      <c r="B258" s="8" t="s">
        <v>133</v>
      </c>
      <c r="C258" s="8" t="s">
        <v>1317</v>
      </c>
      <c r="D258" s="8" t="s">
        <v>722</v>
      </c>
    </row>
    <row r="259" spans="1:4" ht="15" x14ac:dyDescent="0.25">
      <c r="A259" s="12">
        <v>258</v>
      </c>
      <c r="B259" s="8" t="s">
        <v>132</v>
      </c>
      <c r="C259" s="8" t="s">
        <v>1318</v>
      </c>
      <c r="D259" s="8" t="s">
        <v>722</v>
      </c>
    </row>
    <row r="260" spans="1:4" ht="15" x14ac:dyDescent="0.25">
      <c r="A260" s="12">
        <v>259</v>
      </c>
      <c r="B260" s="8" t="s">
        <v>1322</v>
      </c>
      <c r="C260" s="8" t="s">
        <v>1323</v>
      </c>
      <c r="D260" s="8" t="s">
        <v>642</v>
      </c>
    </row>
    <row r="261" spans="1:4" ht="15" x14ac:dyDescent="0.25">
      <c r="A261" s="12">
        <v>260</v>
      </c>
      <c r="B261" s="8" t="s">
        <v>288</v>
      </c>
      <c r="C261" s="8" t="s">
        <v>1324</v>
      </c>
      <c r="D261" s="8" t="s">
        <v>642</v>
      </c>
    </row>
    <row r="262" spans="1:4" ht="15" x14ac:dyDescent="0.25">
      <c r="A262" s="12">
        <v>261</v>
      </c>
      <c r="B262" s="8" t="s">
        <v>1338</v>
      </c>
      <c r="C262" s="8" t="s">
        <v>1339</v>
      </c>
      <c r="D262" s="8" t="s">
        <v>1321</v>
      </c>
    </row>
    <row r="263" spans="1:4" ht="15" x14ac:dyDescent="0.25">
      <c r="A263" s="12">
        <v>262</v>
      </c>
      <c r="B263" s="8" t="s">
        <v>1340</v>
      </c>
      <c r="C263" s="8" t="s">
        <v>1341</v>
      </c>
      <c r="D263" s="8" t="s">
        <v>1321</v>
      </c>
    </row>
    <row r="264" spans="1:4" ht="15" x14ac:dyDescent="0.25">
      <c r="A264" s="12">
        <v>263</v>
      </c>
      <c r="B264" s="8" t="s">
        <v>1342</v>
      </c>
      <c r="C264" s="8" t="s">
        <v>1343</v>
      </c>
      <c r="D264" s="8" t="s">
        <v>1321</v>
      </c>
    </row>
    <row r="265" spans="1:4" ht="15" x14ac:dyDescent="0.25">
      <c r="A265" s="12">
        <v>264</v>
      </c>
      <c r="B265" s="8" t="s">
        <v>1344</v>
      </c>
      <c r="C265" s="8" t="s">
        <v>1345</v>
      </c>
      <c r="D265" s="8" t="s">
        <v>1321</v>
      </c>
    </row>
    <row r="266" spans="1:4" ht="15" x14ac:dyDescent="0.25">
      <c r="A266" s="12">
        <v>265</v>
      </c>
      <c r="B266" s="8" t="s">
        <v>1330</v>
      </c>
      <c r="C266" s="8" t="s">
        <v>1331</v>
      </c>
      <c r="D266" s="8" t="s">
        <v>1321</v>
      </c>
    </row>
    <row r="267" spans="1:4" ht="15" x14ac:dyDescent="0.25">
      <c r="A267" s="12">
        <v>266</v>
      </c>
      <c r="B267" s="8" t="s">
        <v>1332</v>
      </c>
      <c r="C267" s="8" t="s">
        <v>1333</v>
      </c>
      <c r="D267" s="8" t="s">
        <v>1321</v>
      </c>
    </row>
    <row r="268" spans="1:4" ht="15" x14ac:dyDescent="0.25">
      <c r="A268" s="12">
        <v>267</v>
      </c>
      <c r="B268" s="8" t="s">
        <v>1334</v>
      </c>
      <c r="C268" s="8" t="s">
        <v>1335</v>
      </c>
      <c r="D268" s="8" t="s">
        <v>1321</v>
      </c>
    </row>
    <row r="269" spans="1:4" ht="15" x14ac:dyDescent="0.25">
      <c r="A269" s="12">
        <v>268</v>
      </c>
      <c r="B269" s="8" t="s">
        <v>1336</v>
      </c>
      <c r="C269" s="8" t="s">
        <v>1337</v>
      </c>
      <c r="D269" s="8" t="s">
        <v>1321</v>
      </c>
    </row>
    <row r="270" spans="1:4" ht="15" x14ac:dyDescent="0.25">
      <c r="A270" s="12">
        <v>269</v>
      </c>
      <c r="B270" s="8" t="s">
        <v>1325</v>
      </c>
      <c r="C270" s="8" t="s">
        <v>1326</v>
      </c>
      <c r="D270" s="8" t="s">
        <v>1327</v>
      </c>
    </row>
    <row r="271" spans="1:4" ht="15" x14ac:dyDescent="0.25">
      <c r="A271" s="12">
        <v>270</v>
      </c>
      <c r="B271" s="8" t="s">
        <v>1319</v>
      </c>
      <c r="C271" s="8" t="s">
        <v>1320</v>
      </c>
      <c r="D271" s="8" t="s">
        <v>1321</v>
      </c>
    </row>
    <row r="272" spans="1:4" ht="15" x14ac:dyDescent="0.25">
      <c r="A272" s="12">
        <v>271</v>
      </c>
      <c r="B272" s="8" t="s">
        <v>1328</v>
      </c>
      <c r="C272" s="8" t="s">
        <v>1329</v>
      </c>
      <c r="D272" s="8" t="s">
        <v>1321</v>
      </c>
    </row>
    <row r="273" spans="1:4" ht="15" x14ac:dyDescent="0.25">
      <c r="A273" s="12">
        <v>272</v>
      </c>
      <c r="B273" s="8" t="s">
        <v>1346</v>
      </c>
      <c r="C273" s="8" t="s">
        <v>1347</v>
      </c>
      <c r="D273" s="8" t="s">
        <v>1321</v>
      </c>
    </row>
    <row r="274" spans="1:4" ht="15" x14ac:dyDescent="0.25">
      <c r="A274" s="12">
        <v>273</v>
      </c>
      <c r="B274" s="8" t="s">
        <v>1348</v>
      </c>
      <c r="C274" s="8" t="s">
        <v>1349</v>
      </c>
      <c r="D274" s="8" t="s">
        <v>1321</v>
      </c>
    </row>
    <row r="275" spans="1:4" ht="15" x14ac:dyDescent="0.25">
      <c r="A275" s="12">
        <v>274</v>
      </c>
      <c r="B275" s="8" t="s">
        <v>1350</v>
      </c>
      <c r="C275" s="8" t="s">
        <v>1351</v>
      </c>
      <c r="D275" s="8" t="s">
        <v>1321</v>
      </c>
    </row>
    <row r="276" spans="1:4" x14ac:dyDescent="0.3">
      <c r="A276" s="12">
        <v>275</v>
      </c>
      <c r="B276" s="8" t="s">
        <v>1352</v>
      </c>
      <c r="C276" s="8" t="s">
        <v>1353</v>
      </c>
      <c r="D276" s="8" t="s">
        <v>1321</v>
      </c>
    </row>
    <row r="277" spans="1:4" ht="15" x14ac:dyDescent="0.25">
      <c r="A277" s="12">
        <v>276</v>
      </c>
      <c r="B277" s="8" t="s">
        <v>285</v>
      </c>
      <c r="C277" s="8" t="s">
        <v>1354</v>
      </c>
      <c r="D277" s="8" t="s">
        <v>693</v>
      </c>
    </row>
    <row r="278" spans="1:4" ht="15" x14ac:dyDescent="0.25">
      <c r="A278" s="12">
        <v>277</v>
      </c>
      <c r="B278" s="8" t="s">
        <v>1355</v>
      </c>
      <c r="C278" s="8" t="s">
        <v>1356</v>
      </c>
      <c r="D278" s="8" t="s">
        <v>642</v>
      </c>
    </row>
    <row r="279" spans="1:4" ht="15" x14ac:dyDescent="0.25">
      <c r="A279" s="12">
        <v>278</v>
      </c>
      <c r="B279" s="8" t="s">
        <v>230</v>
      </c>
      <c r="C279" s="8" t="s">
        <v>1357</v>
      </c>
      <c r="D279" s="8" t="s">
        <v>898</v>
      </c>
    </row>
  </sheetData>
  <sortState ref="A2:E279">
    <sortCondition ref="B2:B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Input</vt:lpstr>
      <vt:lpstr>Extract_MMS</vt:lpstr>
      <vt:lpstr>TYPE_SORT</vt:lpstr>
      <vt:lpstr>ENDOG_EQN</vt:lpstr>
      <vt:lpstr>EQN</vt:lpstr>
      <vt:lpstr>EXOG</vt:lpstr>
      <vt:lpstr>ENDOG</vt:lpstr>
      <vt:lpstr>tbl</vt:lpstr>
      <vt:lpstr>VarEqnList</vt:lpstr>
    </vt:vector>
  </TitlesOfParts>
  <Company>Economic Policy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Monetary Model of Singapore</dc:title>
  <dc:subject>Monetary Model of Singapore</dc:subject>
  <dc:creator>Economic Policy Group</dc:creator>
  <cp:keywords>Monetary Model of Singapore, MMS</cp:keywords>
  <cp:lastModifiedBy>mas_wmsoh</cp:lastModifiedBy>
  <cp:lastPrinted>2014-10-27T03:34:09Z</cp:lastPrinted>
  <dcterms:created xsi:type="dcterms:W3CDTF">2014-08-08T05:46:41Z</dcterms:created>
  <dcterms:modified xsi:type="dcterms:W3CDTF">2014-10-27T03:36:37Z</dcterms:modified>
</cp:coreProperties>
</file>