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howInkAnnotation="0" codeName="ThisWorkbook"/>
  <mc:AlternateContent xmlns:mc="http://schemas.openxmlformats.org/markup-compatibility/2006">
    <mc:Choice Requires="x15">
      <x15ac:absPath xmlns:x15ac="http://schemas.microsoft.com/office/spreadsheetml/2010/11/ac" url="C:\Users\mas_wywong\Documents\My MAS Documents\Capital Policy\Liquidity\"/>
    </mc:Choice>
  </mc:AlternateContent>
  <xr:revisionPtr revIDLastSave="0" documentId="8_{1307F393-4DA4-4DB7-A2E5-1DE8C39E8A5F}" xr6:coauthVersionLast="44" xr6:coauthVersionMax="44" xr10:uidLastSave="{00000000-0000-0000-0000-000000000000}"/>
  <bookViews>
    <workbookView xWindow="20370" yWindow="-2175" windowWidth="29040" windowHeight="15840" xr2:uid="{00000000-000D-0000-FFFF-FFFF00000000}"/>
  </bookViews>
  <sheets>
    <sheet name="Cover Page" sheetId="7" r:id="rId1"/>
    <sheet name="NSFR Form" sheetId="6" r:id="rId2"/>
  </sheets>
  <definedNames>
    <definedName name="_xlnm.Print_Area" localSheetId="0">'Cover Page'!$A$1:$G$41</definedName>
    <definedName name="_xlnm.Print_Area" localSheetId="1">'NSFR Form'!$A$1:$N$343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0" i="6" l="1"/>
  <c r="G168" i="6"/>
  <c r="M142" i="6" l="1"/>
  <c r="L142" i="6"/>
  <c r="E213" i="6"/>
  <c r="M213" i="6" s="1"/>
  <c r="N213" i="6" s="1"/>
  <c r="N142" i="6" l="1"/>
  <c r="K340" i="6"/>
  <c r="D256" i="6"/>
  <c r="E212" i="6" l="1"/>
  <c r="K80" i="6" l="1"/>
  <c r="L80" i="6"/>
  <c r="M32" i="6" l="1"/>
  <c r="L32" i="6"/>
  <c r="K32" i="6"/>
  <c r="N32" i="6" l="1"/>
  <c r="L341" i="6" l="1"/>
  <c r="K341" i="6"/>
  <c r="L340" i="6"/>
  <c r="M337" i="6"/>
  <c r="M336" i="6"/>
  <c r="N336" i="6" s="1"/>
  <c r="M333" i="6"/>
  <c r="L333" i="6"/>
  <c r="K333" i="6"/>
  <c r="M332" i="6"/>
  <c r="L332" i="6"/>
  <c r="K332" i="6"/>
  <c r="M329" i="6"/>
  <c r="N329" i="6" s="1"/>
  <c r="M328" i="6"/>
  <c r="N328" i="6" s="1"/>
  <c r="M325" i="6"/>
  <c r="L325" i="6"/>
  <c r="K325" i="6"/>
  <c r="M324" i="6"/>
  <c r="L324" i="6"/>
  <c r="K324" i="6"/>
  <c r="L321" i="6"/>
  <c r="K321" i="6"/>
  <c r="L320" i="6"/>
  <c r="K320" i="6"/>
  <c r="M317" i="6"/>
  <c r="N317" i="6" s="1"/>
  <c r="M316" i="6"/>
  <c r="N316" i="6" s="1"/>
  <c r="M313" i="6"/>
  <c r="L313" i="6"/>
  <c r="K313" i="6"/>
  <c r="M312" i="6"/>
  <c r="L312" i="6"/>
  <c r="K312" i="6"/>
  <c r="L309" i="6"/>
  <c r="K309" i="6"/>
  <c r="L308" i="6"/>
  <c r="K308" i="6"/>
  <c r="L305" i="6"/>
  <c r="K305" i="6"/>
  <c r="L304" i="6"/>
  <c r="K304" i="6"/>
  <c r="L301" i="6"/>
  <c r="K301" i="6"/>
  <c r="L300" i="6"/>
  <c r="K300" i="6"/>
  <c r="M297" i="6"/>
  <c r="L297" i="6"/>
  <c r="K297" i="6"/>
  <c r="M296" i="6"/>
  <c r="L296" i="6"/>
  <c r="K296" i="6"/>
  <c r="M293" i="6"/>
  <c r="L293" i="6"/>
  <c r="K293" i="6"/>
  <c r="M292" i="6"/>
  <c r="L292" i="6"/>
  <c r="K292" i="6"/>
  <c r="M289" i="6"/>
  <c r="L289" i="6"/>
  <c r="K289" i="6"/>
  <c r="M288" i="6"/>
  <c r="L288" i="6"/>
  <c r="K288" i="6"/>
  <c r="M285" i="6"/>
  <c r="L285" i="6"/>
  <c r="K285" i="6"/>
  <c r="M284" i="6"/>
  <c r="L284" i="6"/>
  <c r="K284" i="6"/>
  <c r="M281" i="6"/>
  <c r="L281" i="6"/>
  <c r="K281" i="6"/>
  <c r="M280" i="6"/>
  <c r="L280" i="6"/>
  <c r="K280" i="6"/>
  <c r="M277" i="6"/>
  <c r="L277" i="6"/>
  <c r="K277" i="6"/>
  <c r="M276" i="6"/>
  <c r="L276" i="6"/>
  <c r="K276" i="6"/>
  <c r="M273" i="6"/>
  <c r="L273" i="6"/>
  <c r="K273" i="6"/>
  <c r="M272" i="6"/>
  <c r="L272" i="6"/>
  <c r="K272" i="6"/>
  <c r="M268" i="6"/>
  <c r="L268" i="6"/>
  <c r="K268" i="6"/>
  <c r="M267" i="6"/>
  <c r="L267" i="6"/>
  <c r="K267" i="6"/>
  <c r="E215" i="6"/>
  <c r="E214" i="6" s="1"/>
  <c r="E225" i="6" s="1"/>
  <c r="M225" i="6" s="1"/>
  <c r="N225" i="6" s="1"/>
  <c r="E221" i="6"/>
  <c r="C243" i="6"/>
  <c r="D257" i="6"/>
  <c r="M229" i="6"/>
  <c r="L229" i="6"/>
  <c r="K229" i="6"/>
  <c r="K227" i="6"/>
  <c r="N227" i="6" s="1"/>
  <c r="M226" i="6"/>
  <c r="L226" i="6"/>
  <c r="K226" i="6"/>
  <c r="M197" i="6"/>
  <c r="L197" i="6"/>
  <c r="K197" i="6"/>
  <c r="L196" i="6"/>
  <c r="K196" i="6"/>
  <c r="L195" i="6"/>
  <c r="K195" i="6"/>
  <c r="L194" i="6"/>
  <c r="K194" i="6"/>
  <c r="L192" i="6"/>
  <c r="K192" i="6"/>
  <c r="M190" i="6"/>
  <c r="N190" i="6" s="1"/>
  <c r="M189" i="6"/>
  <c r="N189" i="6" s="1"/>
  <c r="M188" i="6"/>
  <c r="N188" i="6" s="1"/>
  <c r="M186" i="6"/>
  <c r="N186" i="6" s="1"/>
  <c r="M184" i="6"/>
  <c r="L184" i="6"/>
  <c r="K184" i="6"/>
  <c r="M183" i="6"/>
  <c r="L183" i="6"/>
  <c r="K183" i="6"/>
  <c r="M182" i="6"/>
  <c r="L182" i="6"/>
  <c r="K182" i="6"/>
  <c r="M180" i="6"/>
  <c r="L180" i="6"/>
  <c r="K180" i="6"/>
  <c r="M178" i="6"/>
  <c r="N178" i="6" s="1"/>
  <c r="M177" i="6"/>
  <c r="N177" i="6" s="1"/>
  <c r="M176" i="6"/>
  <c r="N176" i="6" s="1"/>
  <c r="M174" i="6"/>
  <c r="N174" i="6" s="1"/>
  <c r="M172" i="6"/>
  <c r="L172" i="6"/>
  <c r="K172" i="6"/>
  <c r="M171" i="6"/>
  <c r="L171" i="6"/>
  <c r="K171" i="6"/>
  <c r="M170" i="6"/>
  <c r="L170" i="6"/>
  <c r="M168" i="6"/>
  <c r="L168" i="6"/>
  <c r="L166" i="6"/>
  <c r="K166" i="6"/>
  <c r="L165" i="6"/>
  <c r="K165" i="6"/>
  <c r="L164" i="6"/>
  <c r="K164" i="6"/>
  <c r="L162" i="6"/>
  <c r="K162" i="6"/>
  <c r="M160" i="6"/>
  <c r="N160" i="6" s="1"/>
  <c r="M159" i="6"/>
  <c r="N159" i="6" s="1"/>
  <c r="M158" i="6"/>
  <c r="N158" i="6" s="1"/>
  <c r="M156" i="6"/>
  <c r="N156" i="6" s="1"/>
  <c r="M154" i="6"/>
  <c r="L154" i="6"/>
  <c r="K154" i="6"/>
  <c r="M153" i="6"/>
  <c r="L153" i="6"/>
  <c r="K153" i="6"/>
  <c r="M152" i="6"/>
  <c r="L152" i="6"/>
  <c r="K152" i="6"/>
  <c r="M150" i="6"/>
  <c r="L150" i="6"/>
  <c r="K150" i="6"/>
  <c r="L148" i="6"/>
  <c r="K148" i="6"/>
  <c r="L147" i="6"/>
  <c r="K147" i="6"/>
  <c r="L146" i="6"/>
  <c r="K146" i="6"/>
  <c r="L144" i="6"/>
  <c r="K144" i="6"/>
  <c r="L141" i="6"/>
  <c r="K141" i="6"/>
  <c r="L140" i="6"/>
  <c r="K140" i="6"/>
  <c r="L139" i="6"/>
  <c r="K139" i="6"/>
  <c r="L137" i="6"/>
  <c r="K137" i="6"/>
  <c r="L135" i="6"/>
  <c r="K135" i="6"/>
  <c r="L134" i="6"/>
  <c r="K134" i="6"/>
  <c r="L133" i="6"/>
  <c r="K133" i="6"/>
  <c r="L131" i="6"/>
  <c r="K131" i="6"/>
  <c r="M129" i="6"/>
  <c r="L129" i="6"/>
  <c r="K129" i="6"/>
  <c r="M128" i="6"/>
  <c r="L128" i="6"/>
  <c r="K128" i="6"/>
  <c r="M127" i="6"/>
  <c r="L127" i="6"/>
  <c r="K127" i="6"/>
  <c r="M125" i="6"/>
  <c r="L125" i="6"/>
  <c r="K125" i="6"/>
  <c r="M123" i="6"/>
  <c r="L123" i="6"/>
  <c r="K123" i="6"/>
  <c r="M122" i="6"/>
  <c r="L122" i="6"/>
  <c r="K122" i="6"/>
  <c r="M121" i="6"/>
  <c r="L121" i="6"/>
  <c r="K121" i="6"/>
  <c r="M119" i="6"/>
  <c r="L119" i="6"/>
  <c r="K119" i="6"/>
  <c r="M117" i="6"/>
  <c r="L117" i="6"/>
  <c r="K117" i="6"/>
  <c r="M116" i="6"/>
  <c r="L116" i="6"/>
  <c r="K116" i="6"/>
  <c r="M115" i="6"/>
  <c r="L115" i="6"/>
  <c r="K115" i="6"/>
  <c r="M113" i="6"/>
  <c r="L113" i="6"/>
  <c r="K113" i="6"/>
  <c r="M111" i="6"/>
  <c r="L111" i="6"/>
  <c r="K111" i="6"/>
  <c r="M110" i="6"/>
  <c r="L110" i="6"/>
  <c r="K110" i="6"/>
  <c r="M109" i="6"/>
  <c r="L109" i="6"/>
  <c r="K109" i="6"/>
  <c r="M107" i="6"/>
  <c r="L107" i="6"/>
  <c r="K107" i="6"/>
  <c r="M105" i="6"/>
  <c r="L105" i="6"/>
  <c r="K105" i="6"/>
  <c r="M104" i="6"/>
  <c r="L104" i="6"/>
  <c r="K104" i="6"/>
  <c r="M103" i="6"/>
  <c r="L103" i="6"/>
  <c r="K103" i="6"/>
  <c r="M101" i="6"/>
  <c r="L101" i="6"/>
  <c r="K101" i="6"/>
  <c r="M99" i="6"/>
  <c r="L99" i="6"/>
  <c r="K99" i="6"/>
  <c r="M98" i="6"/>
  <c r="L98" i="6"/>
  <c r="K98" i="6"/>
  <c r="M97" i="6"/>
  <c r="L97" i="6"/>
  <c r="K97" i="6"/>
  <c r="M95" i="6"/>
  <c r="L95" i="6"/>
  <c r="K95" i="6"/>
  <c r="M93" i="6"/>
  <c r="L93" i="6"/>
  <c r="K93" i="6"/>
  <c r="M92" i="6"/>
  <c r="L92" i="6"/>
  <c r="K92" i="6"/>
  <c r="M91" i="6"/>
  <c r="L91" i="6"/>
  <c r="K91" i="6"/>
  <c r="M89" i="6"/>
  <c r="L89" i="6"/>
  <c r="K89" i="6"/>
  <c r="M86" i="6"/>
  <c r="L86" i="6"/>
  <c r="K86" i="6"/>
  <c r="M85" i="6"/>
  <c r="L85" i="6"/>
  <c r="K85" i="6"/>
  <c r="M84" i="6"/>
  <c r="L84" i="6"/>
  <c r="K84" i="6"/>
  <c r="M82" i="6"/>
  <c r="L82" i="6"/>
  <c r="K82" i="6"/>
  <c r="M80" i="6"/>
  <c r="N80" i="6" s="1"/>
  <c r="M79" i="6"/>
  <c r="L79" i="6"/>
  <c r="K79" i="6"/>
  <c r="M78" i="6"/>
  <c r="L78" i="6"/>
  <c r="K78" i="6"/>
  <c r="M77" i="6"/>
  <c r="L77" i="6"/>
  <c r="K77" i="6"/>
  <c r="M75" i="6"/>
  <c r="L75" i="6"/>
  <c r="K75" i="6"/>
  <c r="M73" i="6"/>
  <c r="L73" i="6"/>
  <c r="K73" i="6"/>
  <c r="M72" i="6"/>
  <c r="L72" i="6"/>
  <c r="K72" i="6"/>
  <c r="K71" i="6"/>
  <c r="N71" i="6" s="1"/>
  <c r="N248" i="6"/>
  <c r="N247" i="6"/>
  <c r="N246" i="6"/>
  <c r="N245" i="6"/>
  <c r="N244" i="6"/>
  <c r="N242" i="6"/>
  <c r="N241" i="6"/>
  <c r="N240" i="6"/>
  <c r="N239" i="6"/>
  <c r="N238" i="6"/>
  <c r="N237" i="6"/>
  <c r="E228" i="6"/>
  <c r="M228" i="6" s="1"/>
  <c r="D228" i="6"/>
  <c r="L228" i="6" s="1"/>
  <c r="C228" i="6"/>
  <c r="K228" i="6" s="1"/>
  <c r="E203" i="6"/>
  <c r="E209" i="6"/>
  <c r="E205" i="6"/>
  <c r="E200" i="6"/>
  <c r="E175" i="6"/>
  <c r="E173" i="6" s="1"/>
  <c r="E102" i="6"/>
  <c r="E100" i="6" s="1"/>
  <c r="D102" i="6"/>
  <c r="D100" i="6" s="1"/>
  <c r="C102" i="6"/>
  <c r="C100" i="6" s="1"/>
  <c r="E90" i="6"/>
  <c r="E88" i="6" s="1"/>
  <c r="D90" i="6"/>
  <c r="D88" i="6" s="1"/>
  <c r="C90" i="6"/>
  <c r="C88" i="6" s="1"/>
  <c r="E187" i="6"/>
  <c r="E185" i="6" s="1"/>
  <c r="D193" i="6"/>
  <c r="D191" i="6" s="1"/>
  <c r="C193" i="6"/>
  <c r="C191" i="6" s="1"/>
  <c r="E181" i="6"/>
  <c r="E179" i="6" s="1"/>
  <c r="D181" i="6"/>
  <c r="D179" i="6" s="1"/>
  <c r="C181" i="6"/>
  <c r="C179" i="6" s="1"/>
  <c r="E169" i="6"/>
  <c r="E167" i="6" s="1"/>
  <c r="D169" i="6"/>
  <c r="D167" i="6" s="1"/>
  <c r="C169" i="6"/>
  <c r="C167" i="6" s="1"/>
  <c r="D163" i="6"/>
  <c r="D161" i="6" s="1"/>
  <c r="C163" i="6"/>
  <c r="C161" i="6" s="1"/>
  <c r="E157" i="6"/>
  <c r="E155" i="6" s="1"/>
  <c r="E151" i="6"/>
  <c r="E149" i="6" s="1"/>
  <c r="D151" i="6"/>
  <c r="D149" i="6" s="1"/>
  <c r="C151" i="6"/>
  <c r="C149" i="6" s="1"/>
  <c r="D145" i="6"/>
  <c r="D143" i="6" s="1"/>
  <c r="C145" i="6"/>
  <c r="C143" i="6" s="1"/>
  <c r="D138" i="6"/>
  <c r="D136" i="6" s="1"/>
  <c r="C138" i="6"/>
  <c r="C136" i="6" s="1"/>
  <c r="D132" i="6"/>
  <c r="D130" i="6" s="1"/>
  <c r="C132" i="6"/>
  <c r="C130" i="6" s="1"/>
  <c r="E126" i="6"/>
  <c r="E124" i="6" s="1"/>
  <c r="D126" i="6"/>
  <c r="D124" i="6" s="1"/>
  <c r="C126" i="6"/>
  <c r="C124" i="6" s="1"/>
  <c r="E120" i="6"/>
  <c r="E118" i="6" s="1"/>
  <c r="D120" i="6"/>
  <c r="D118" i="6" s="1"/>
  <c r="C120" i="6"/>
  <c r="C118" i="6" s="1"/>
  <c r="E114" i="6"/>
  <c r="E112" i="6" s="1"/>
  <c r="D114" i="6"/>
  <c r="D112" i="6" s="1"/>
  <c r="C114" i="6"/>
  <c r="C112" i="6" s="1"/>
  <c r="E108" i="6"/>
  <c r="E106" i="6" s="1"/>
  <c r="D108" i="6"/>
  <c r="D106" i="6" s="1"/>
  <c r="C108" i="6"/>
  <c r="C106" i="6" s="1"/>
  <c r="E96" i="6"/>
  <c r="E94" i="6" s="1"/>
  <c r="D96" i="6"/>
  <c r="D94" i="6" s="1"/>
  <c r="C96" i="6"/>
  <c r="C94" i="6" s="1"/>
  <c r="C83" i="6"/>
  <c r="C81" i="6" s="1"/>
  <c r="E83" i="6"/>
  <c r="E81" i="6" s="1"/>
  <c r="D83" i="6"/>
  <c r="D81" i="6" s="1"/>
  <c r="N337" i="6" l="1"/>
  <c r="M342" i="6"/>
  <c r="N139" i="6"/>
  <c r="N141" i="6"/>
  <c r="N146" i="6"/>
  <c r="N148" i="6"/>
  <c r="N308" i="6"/>
  <c r="N301" i="6"/>
  <c r="N228" i="6"/>
  <c r="N85" i="6"/>
  <c r="N92" i="6"/>
  <c r="N98" i="6"/>
  <c r="N104" i="6"/>
  <c r="N110" i="6"/>
  <c r="N116" i="6"/>
  <c r="N122" i="6"/>
  <c r="N128" i="6"/>
  <c r="N183" i="6"/>
  <c r="N180" i="6"/>
  <c r="N229" i="6"/>
  <c r="N300" i="6"/>
  <c r="N131" i="6"/>
  <c r="N137" i="6"/>
  <c r="N144" i="6"/>
  <c r="L230" i="6"/>
  <c r="D87" i="6"/>
  <c r="C87" i="6"/>
  <c r="N273" i="6"/>
  <c r="N289" i="6"/>
  <c r="N309" i="6"/>
  <c r="N82" i="6"/>
  <c r="N89" i="6"/>
  <c r="N95" i="6"/>
  <c r="N101" i="6"/>
  <c r="N107" i="6"/>
  <c r="N113" i="6"/>
  <c r="N119" i="6"/>
  <c r="N125" i="6"/>
  <c r="N150" i="6"/>
  <c r="N168" i="6"/>
  <c r="N73" i="6"/>
  <c r="N192" i="6"/>
  <c r="K230" i="6"/>
  <c r="N86" i="6"/>
  <c r="N93" i="6"/>
  <c r="N99" i="6"/>
  <c r="N105" i="6"/>
  <c r="N111" i="6"/>
  <c r="N117" i="6"/>
  <c r="N123" i="6"/>
  <c r="N129" i="6"/>
  <c r="N184" i="6"/>
  <c r="N84" i="6"/>
  <c r="N91" i="6"/>
  <c r="N97" i="6"/>
  <c r="N103" i="6"/>
  <c r="N109" i="6"/>
  <c r="N115" i="6"/>
  <c r="N121" i="6"/>
  <c r="N127" i="6"/>
  <c r="E87" i="6"/>
  <c r="N72" i="6"/>
  <c r="N147" i="6"/>
  <c r="N226" i="6"/>
  <c r="N272" i="6"/>
  <c r="N288" i="6"/>
  <c r="N324" i="6"/>
  <c r="N249" i="6"/>
  <c r="N154" i="6"/>
  <c r="N172" i="6"/>
  <c r="N182" i="6"/>
  <c r="N195" i="6"/>
  <c r="N268" i="6"/>
  <c r="N277" i="6"/>
  <c r="N285" i="6"/>
  <c r="N293" i="6"/>
  <c r="L342" i="6"/>
  <c r="N75" i="6"/>
  <c r="N153" i="6"/>
  <c r="N162" i="6"/>
  <c r="N194" i="6"/>
  <c r="N196" i="6"/>
  <c r="N267" i="6"/>
  <c r="N284" i="6"/>
  <c r="N292" i="6"/>
  <c r="N320" i="6"/>
  <c r="N340" i="6"/>
  <c r="N341" i="6"/>
  <c r="N333" i="6"/>
  <c r="N332" i="6"/>
  <c r="N325" i="6"/>
  <c r="N321" i="6"/>
  <c r="N312" i="6"/>
  <c r="N313" i="6"/>
  <c r="N304" i="6"/>
  <c r="N305" i="6"/>
  <c r="N297" i="6"/>
  <c r="N296" i="6"/>
  <c r="N281" i="6"/>
  <c r="N280" i="6"/>
  <c r="N276" i="6"/>
  <c r="K342" i="6"/>
  <c r="N135" i="6"/>
  <c r="N171" i="6"/>
  <c r="N152" i="6"/>
  <c r="N170" i="6"/>
  <c r="N197" i="6"/>
  <c r="N164" i="6"/>
  <c r="N166" i="6"/>
  <c r="N78" i="6"/>
  <c r="N134" i="6"/>
  <c r="N77" i="6"/>
  <c r="N133" i="6"/>
  <c r="N140" i="6"/>
  <c r="N165" i="6"/>
  <c r="N79" i="6"/>
  <c r="L232" i="6" l="1"/>
  <c r="K232" i="6"/>
  <c r="N342" i="6"/>
  <c r="C76" i="6"/>
  <c r="C74" i="6" s="1"/>
  <c r="E76" i="6"/>
  <c r="E74" i="6" s="1"/>
  <c r="D76" i="6"/>
  <c r="D74" i="6" s="1"/>
  <c r="E58" i="6"/>
  <c r="D58" i="6"/>
  <c r="C58" i="6"/>
  <c r="E55" i="6"/>
  <c r="E46" i="6"/>
  <c r="E42" i="6"/>
  <c r="E34" i="6"/>
  <c r="D34" i="6"/>
  <c r="C34" i="6"/>
  <c r="E28" i="6" l="1"/>
  <c r="D28" i="6"/>
  <c r="C28" i="6"/>
  <c r="E24" i="6"/>
  <c r="D24" i="6"/>
  <c r="C24" i="6"/>
  <c r="E20" i="6"/>
  <c r="D20" i="6"/>
  <c r="C20" i="6"/>
  <c r="E16" i="6"/>
  <c r="D16" i="6"/>
  <c r="C16" i="6"/>
  <c r="E50" i="6"/>
  <c r="E49" i="6"/>
  <c r="M63" i="6"/>
  <c r="L63" i="6"/>
  <c r="K63" i="6"/>
  <c r="M62" i="6"/>
  <c r="L62" i="6"/>
  <c r="K62" i="6"/>
  <c r="K61" i="6"/>
  <c r="N61" i="6" s="1"/>
  <c r="M60" i="6"/>
  <c r="L60" i="6"/>
  <c r="K60" i="6"/>
  <c r="M59" i="6"/>
  <c r="L59" i="6"/>
  <c r="K59" i="6"/>
  <c r="M39" i="6"/>
  <c r="L39" i="6"/>
  <c r="K39" i="6"/>
  <c r="M38" i="6"/>
  <c r="L38" i="6"/>
  <c r="K38" i="6"/>
  <c r="M37" i="6"/>
  <c r="L37" i="6"/>
  <c r="K37" i="6"/>
  <c r="M36" i="6"/>
  <c r="L36" i="6"/>
  <c r="K36" i="6"/>
  <c r="M35" i="6"/>
  <c r="L35" i="6"/>
  <c r="K35" i="6"/>
  <c r="M33" i="6"/>
  <c r="L33" i="6"/>
  <c r="K33" i="6"/>
  <c r="M31" i="6"/>
  <c r="L31" i="6"/>
  <c r="K31" i="6"/>
  <c r="M30" i="6"/>
  <c r="L30" i="6"/>
  <c r="K30" i="6"/>
  <c r="M29" i="6"/>
  <c r="L29" i="6"/>
  <c r="K29" i="6"/>
  <c r="M27" i="6"/>
  <c r="L27" i="6"/>
  <c r="K27" i="6"/>
  <c r="M26" i="6"/>
  <c r="L26" i="6"/>
  <c r="K26" i="6"/>
  <c r="M25" i="6"/>
  <c r="L25" i="6"/>
  <c r="K25" i="6"/>
  <c r="M23" i="6"/>
  <c r="L23" i="6"/>
  <c r="K23" i="6"/>
  <c r="M22" i="6"/>
  <c r="L22" i="6"/>
  <c r="K22" i="6"/>
  <c r="M21" i="6"/>
  <c r="L21" i="6"/>
  <c r="K21" i="6"/>
  <c r="M19" i="6"/>
  <c r="L19" i="6"/>
  <c r="K19" i="6"/>
  <c r="M18" i="6"/>
  <c r="L18" i="6"/>
  <c r="K18" i="6"/>
  <c r="M17" i="6"/>
  <c r="L17" i="6"/>
  <c r="K17" i="6"/>
  <c r="M15" i="6"/>
  <c r="L15" i="6"/>
  <c r="K15" i="6"/>
  <c r="M14" i="6"/>
  <c r="L14" i="6"/>
  <c r="K14" i="6"/>
  <c r="M13" i="6"/>
  <c r="N13" i="6" s="1"/>
  <c r="M12" i="6"/>
  <c r="N12" i="6" s="1"/>
  <c r="L64" i="6" l="1"/>
  <c r="K64" i="6"/>
  <c r="N33" i="6"/>
  <c r="N37" i="6"/>
  <c r="N14" i="6"/>
  <c r="N19" i="6"/>
  <c r="N25" i="6"/>
  <c r="N30" i="6"/>
  <c r="M49" i="6"/>
  <c r="N49" i="6" s="1"/>
  <c r="M212" i="6"/>
  <c r="N15" i="6"/>
  <c r="N35" i="6"/>
  <c r="N39" i="6"/>
  <c r="N62" i="6"/>
  <c r="N29" i="6"/>
  <c r="N38" i="6"/>
  <c r="N63" i="6"/>
  <c r="N36" i="6"/>
  <c r="N59" i="6"/>
  <c r="N31" i="6"/>
  <c r="N60" i="6"/>
  <c r="N17" i="6"/>
  <c r="N22" i="6"/>
  <c r="N27" i="6"/>
  <c r="N21" i="6"/>
  <c r="N26" i="6"/>
  <c r="N18" i="6"/>
  <c r="N23" i="6"/>
  <c r="N212" i="6" l="1"/>
  <c r="N230" i="6" s="1"/>
  <c r="N232" i="6" s="1"/>
  <c r="N251" i="6" s="1"/>
  <c r="I258" i="6" s="1"/>
  <c r="M230" i="6"/>
  <c r="M232" i="6" s="1"/>
  <c r="M64" i="6"/>
  <c r="N64" i="6"/>
  <c r="F258" i="6" l="1"/>
  <c r="D258" i="6" s="1"/>
</calcChain>
</file>

<file path=xl/sharedStrings.xml><?xml version="1.0" encoding="utf-8"?>
<sst xmlns="http://schemas.openxmlformats.org/spreadsheetml/2006/main" count="471" uniqueCount="236">
  <si>
    <t>ASF factor</t>
  </si>
  <si>
    <t>&lt; 6 months</t>
  </si>
  <si>
    <t>≥ 6 months to &lt; 1 year</t>
  </si>
  <si>
    <t>≥1 year</t>
  </si>
  <si>
    <t>≥ 1 year</t>
  </si>
  <si>
    <t>Total ASF</t>
  </si>
  <si>
    <t>Capital instruments not included above with an effective residual maturity of one year or more</t>
  </si>
  <si>
    <t>Other deposits from members of a cooperative network of banks</t>
  </si>
  <si>
    <t>Retail and small business customers</t>
  </si>
  <si>
    <t>Non-financial corporates</t>
  </si>
  <si>
    <t>Central banks</t>
  </si>
  <si>
    <t>Sovereigns/PSEs/MDBs/NDBs</t>
  </si>
  <si>
    <t>Other legal entities (including financial corporates and financial institutions)</t>
  </si>
  <si>
    <t>Derivatives:</t>
  </si>
  <si>
    <t>Derivative liabilities, gross of variation margin posted</t>
  </si>
  <si>
    <t>Non-financial entities that are not systemically important</t>
  </si>
  <si>
    <t>Sovereigns/central banks/MDBs/BIS</t>
  </si>
  <si>
    <t>Total variation margin posted</t>
  </si>
  <si>
    <t xml:space="preserve">NSFR derivative liabilities (derivative liabilities less total collateral posted as variation margin on derivative liabilities) </t>
  </si>
  <si>
    <t>Total initial margin received, in the form of any collateral type, according to residual maturity of associated derivative contract(s)</t>
  </si>
  <si>
    <t>Other liability and equity categories</t>
  </si>
  <si>
    <t>Deferred tax liabilities (DTLs)</t>
  </si>
  <si>
    <t>Minority interest</t>
  </si>
  <si>
    <t>Trade date payables</t>
  </si>
  <si>
    <t>Interdependent liabilities</t>
  </si>
  <si>
    <t>All other liabilities and equity categories not included above</t>
  </si>
  <si>
    <t>1) On balance-sheet items</t>
  </si>
  <si>
    <t>RSF factor</t>
  </si>
  <si>
    <t>RSF Factor btwn 6 months and 1 year</t>
  </si>
  <si>
    <t>RSF Factor ≥ 1 year</t>
  </si>
  <si>
    <t>Calculated RSF btwn 6 months and 1 year</t>
  </si>
  <si>
    <t>Calculated RSF ≥ 1 year</t>
  </si>
  <si>
    <t>Calculated Total RSF</t>
  </si>
  <si>
    <t>Total RSF</t>
  </si>
  <si>
    <t>Coins and banknotes</t>
  </si>
  <si>
    <t>Total central bank reserves</t>
  </si>
  <si>
    <t xml:space="preserve">Of which are required central bank reserves </t>
  </si>
  <si>
    <t>Unencumbered</t>
  </si>
  <si>
    <t>Remaining period of encumbrance &lt; 6 months</t>
  </si>
  <si>
    <t>Remaining period of encumbrance ≥ 6 months to &lt; 1 year</t>
  </si>
  <si>
    <t>Remaining period of encumbrance ≥ 1 year</t>
  </si>
  <si>
    <t>Encumbered, of which:</t>
  </si>
  <si>
    <t>Loans to financial institutions, of which:</t>
  </si>
  <si>
    <t>All other secured loans to financial institutions, of which:</t>
  </si>
  <si>
    <t>Unsecured loans to financial institutions, of which:</t>
  </si>
  <si>
    <t xml:space="preserve">Other short-term unsecured instruments and transactions with a residual maturity of less than one year, of which: </t>
  </si>
  <si>
    <t>Defaulted securities and non-performing loans</t>
  </si>
  <si>
    <t>Derivative assets, gross of variation margin received</t>
  </si>
  <si>
    <t>Variation margin received, of which:</t>
  </si>
  <si>
    <t>Other variation margin received</t>
  </si>
  <si>
    <t>Of which is received from counterparties exempted from BCBS-IOSCO margin requirements</t>
  </si>
  <si>
    <t>NSFR derivative assets (derivative assets less cash collateral received as variation margin on derivative assets)</t>
  </si>
  <si>
    <t>Initial margin posted in the form of cash</t>
  </si>
  <si>
    <t>Initial margin posted in the form of Level 1 securities</t>
  </si>
  <si>
    <t>Initial margin posted in the form of all other collateral</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</si>
  <si>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</si>
  <si>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</si>
  <si>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</si>
  <si>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Trade date receivables</t>
  </si>
  <si>
    <t>Interdependent assets</t>
  </si>
  <si>
    <t>All other assets not included in above categories that qualify for 100% treatment</t>
  </si>
  <si>
    <t>2) Off balance-sheet items</t>
  </si>
  <si>
    <t xml:space="preserve">RSF 
factor </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</si>
  <si>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</si>
  <si>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</si>
  <si>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</si>
  <si>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</si>
  <si>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</si>
  <si>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</si>
  <si>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Debt-buy back requests (incl related conduits)</t>
  </si>
  <si>
    <t>Structured products</t>
  </si>
  <si>
    <t>Managed funds</t>
  </si>
  <si>
    <t>Other non-contractual obligations</t>
  </si>
  <si>
    <t>All other off balance-sheet obligations not included in the above categories</t>
  </si>
  <si>
    <t>THE MONETARY AUTHORITY OF SINGAPORE</t>
  </si>
  <si>
    <t>As at close of business on (day/month/year)</t>
  </si>
  <si>
    <t>Amount (S$'000)</t>
  </si>
  <si>
    <t>Calculated ASF (S$'000)</t>
  </si>
  <si>
    <t>Calculated RSF (S$'000)</t>
  </si>
  <si>
    <t>Computation of Net Stable Funding Ratio ("NSFR")</t>
  </si>
  <si>
    <t>B) Required Stable Funding ("RSF")</t>
  </si>
  <si>
    <t>C) NSFR for each month-end</t>
  </si>
  <si>
    <t>NSFR</t>
  </si>
  <si>
    <t>Reporting Month</t>
  </si>
  <si>
    <t>Total RSF (S$'000)</t>
  </si>
  <si>
    <t>Total ASF (S$'000)</t>
  </si>
  <si>
    <t>Off balance-sheet RSF</t>
  </si>
  <si>
    <t>Other deposits at other banks which are members of the same cooperative network of banks, of which:</t>
  </si>
  <si>
    <t>Secured borrowings and liabilities (including secured term deposits), of which are from:</t>
  </si>
  <si>
    <t>Of which are derivative liabilities where the counterparty is exempt from BCBS-IOSCO margin requirements, of which:</t>
  </si>
  <si>
    <t>Of which is posted to counterparties exempted from BCBS-IOSCO margin requirements, of which:</t>
  </si>
  <si>
    <t>Initial margin received, in the form of any collateral type, from counterparties exempt from BCBS-IOSCO margin requirements, of which:</t>
  </si>
  <si>
    <t>Deposits held at financial institutions for operational purposes, of which:</t>
  </si>
  <si>
    <t>Loans to sovereigns, PSEs, MDBs and NDBs with a residual maturity of less than one year, of which:</t>
  </si>
  <si>
    <t>Non-HQLA exchange traded equities, of which:</t>
  </si>
  <si>
    <t>Non-HQLA securities not in default, of which:</t>
  </si>
  <si>
    <t>Physical traded commodities including gold, of which:</t>
  </si>
  <si>
    <t>Of which are derivative assets where the counterparty is exempt from BCBS-IOSCO margin requirements, of which:</t>
  </si>
  <si>
    <t>Of which is received from counterparties exempted from BCBS-IOSCO margin requirements, of which:</t>
  </si>
  <si>
    <t>Total initial margin posted, of which:</t>
  </si>
  <si>
    <t>Unsecured funding from non-financial corporates, of which:</t>
  </si>
  <si>
    <t>Non-deposit unsecured funding</t>
  </si>
  <si>
    <t>Unsecured funding from central banks, of which:</t>
  </si>
  <si>
    <t>Unsecured funding from sovereigns/PSEs/MDBs/NDBs, of which:</t>
  </si>
  <si>
    <t>Unsecured funding from other legal entities (including financial corporates and financial institutions), of which:</t>
  </si>
  <si>
    <t>Total initial margin received, of which:</t>
  </si>
  <si>
    <t>Initial margin received in the form of cash</t>
  </si>
  <si>
    <t>Initial margin received in the form of Level 1 securities</t>
  </si>
  <si>
    <t>Initial margin received in the form of all other collateral</t>
  </si>
  <si>
    <t>Non-contractual obligations, of which:</t>
  </si>
  <si>
    <t>Initial margin posted on behalf of a customer</t>
  </si>
  <si>
    <t>Securities held where the institution has an offsetting reverse repurchase transaction when the security on each transaction has the same unique identifier (eg ISIN number or CUSIP) and such securities are reported on the balance sheet of the reporting institutions</t>
  </si>
  <si>
    <t>Securities held where the institution has an offsetting reverse repurchase transaction when the security on each transaction has the same unique identifier (eg ISIN number or CUSIP) and such securities are reported on the balance sheet of the reporting institutions, of which:</t>
  </si>
  <si>
    <t>Of which are encumbered for exceptional central bank liquidity operations, of which:</t>
  </si>
  <si>
    <t>Unsecured</t>
  </si>
  <si>
    <t>All other secured loans to financial institutions</t>
  </si>
  <si>
    <t>Deposits held at financial institutions for operational purposes</t>
  </si>
  <si>
    <t>Loans to central banks with a residual maturity of less than one year</t>
  </si>
  <si>
    <t>Loans to sovereigns, PSEs, MDBs and NDBs with a residual maturity of less than one year</t>
  </si>
  <si>
    <t>Loans to retail and small- and medium-sized entities (SME) (excluding residential mortgages reported above) with a residual maturity of less than one year</t>
  </si>
  <si>
    <t>Non-HQLA exchange traded equities</t>
  </si>
  <si>
    <t>Non-HQLA securities not in default</t>
  </si>
  <si>
    <t>Physical traded commodities including gold</t>
  </si>
  <si>
    <t>Other short-term unsecured instruments and transactions with a residual maturity of less than one year</t>
  </si>
  <si>
    <t>On balance-sheet RSF (Section B)</t>
  </si>
  <si>
    <t xml:space="preserve">Note: Values reported in this section should not be reported in Section B above. </t>
  </si>
  <si>
    <t>On balance-sheet RSF (Section B and Section D)</t>
  </si>
  <si>
    <t>Total RSF (Section B and Section D)</t>
  </si>
  <si>
    <t>Total RSF (Section D)</t>
  </si>
  <si>
    <t>Cash variation margin received, meeting conditions as specified in paragraph 2.11 in Annex 4A of MAS Notice 637</t>
  </si>
  <si>
    <t>A) Available Stable Funding ("ASF")</t>
  </si>
  <si>
    <t>Paragraph Number in MAS Notice 652</t>
  </si>
  <si>
    <t>Non-operational deposit</t>
  </si>
  <si>
    <t>6(a)</t>
  </si>
  <si>
    <t>6(b)</t>
  </si>
  <si>
    <t>6(c), 9(b), 9(d), 11(a)</t>
  </si>
  <si>
    <t>11(b)</t>
  </si>
  <si>
    <t>11(d)</t>
  </si>
  <si>
    <t>6(c), 9(d), 11(a), 11(b)</t>
  </si>
  <si>
    <t>Operational deposit (as set out in paragraph 10 of MAS Notice 652)</t>
  </si>
  <si>
    <t>Securities eligible as Level 1 HQLA as set out in paragraph 3 of MAS Notice 652, of which:</t>
  </si>
  <si>
    <t>Securities eligible for Level 2A HQLA as set out in paragraph 3 of MAS Notice 652, of which:</t>
  </si>
  <si>
    <t xml:space="preserve">Securities eligible for Level 2B HQLA as set out in paragraph 3 of MAS Notice 652, of which: </t>
  </si>
  <si>
    <t>Securities eligible as Level 1 HQLA as set out in paragraph 3 of MAS Notice 652</t>
  </si>
  <si>
    <t>Securities eligible for Level 2A HQLA as set out in paragraph 3 of MAS Notice 652</t>
  </si>
  <si>
    <t>Securities eligible for Level 2B HQLA as set out in paragraph 3 of MAS Notice 652</t>
  </si>
  <si>
    <t>Net Stable Funding Ratio ("NSFR")</t>
  </si>
  <si>
    <t>Cover page</t>
  </si>
  <si>
    <t>Institution code</t>
  </si>
  <si>
    <t>Institution Name</t>
  </si>
  <si>
    <t>Reporting Cycle</t>
  </si>
  <si>
    <t>(MM/YYYY)</t>
  </si>
  <si>
    <t>Business Unit</t>
  </si>
  <si>
    <t>Currency</t>
  </si>
  <si>
    <t>All currency</t>
  </si>
  <si>
    <t>Consolidated submission?</t>
  </si>
  <si>
    <t>Country level/Group details (if applicable):</t>
  </si>
  <si>
    <t>Country level/Group name</t>
  </si>
  <si>
    <t>Country level/Group ID</t>
  </si>
  <si>
    <t>Institution codes</t>
  </si>
  <si>
    <t>of entities in group:</t>
  </si>
  <si>
    <t>1.</t>
  </si>
  <si>
    <t>2.</t>
  </si>
  <si>
    <t>3.</t>
  </si>
  <si>
    <t>4.</t>
  </si>
  <si>
    <t>5.</t>
  </si>
  <si>
    <t>6.</t>
  </si>
  <si>
    <t>Approved by:</t>
  </si>
  <si>
    <t>(a)      Name</t>
  </si>
  <si>
    <t>(b)      Designation</t>
  </si>
  <si>
    <t>(c)      Date (dd/mm/yyyy)</t>
  </si>
  <si>
    <t>(d)      Person to contact for queries</t>
  </si>
  <si>
    <t>(e)      Telephone number</t>
  </si>
  <si>
    <t>(f)      Email address</t>
  </si>
  <si>
    <t>Tier 1 and Tier 2 capital, as set out in paragraphs 6.1.1 to 6.3.8 of MAS Notice 637, before the application of capital deductions and excluding the proportion of Tier 2 instruments with residual maturity of less than one year</t>
  </si>
  <si>
    <t>6(c), 9(a), 9(b)</t>
  </si>
  <si>
    <t>6(c), 9(b), 9(c)</t>
  </si>
  <si>
    <t>"Stable" (as set out in FN 2 of MAS Notice 652) demand and/or term deposits from retail and small business customers</t>
  </si>
  <si>
    <t>"Less stable" (as set out in FN 4 of MAS Notice 652) demand and/or term deposits from retail and small business customers</t>
  </si>
  <si>
    <t>Deposits from members of the same cooperative network of banks which satisfy the criteria as set out in paragraph 15 of MAS Notice 652</t>
  </si>
  <si>
    <t>6(c), 9(d), 11(a), 15</t>
  </si>
  <si>
    <t>11(c), 16, 17, FN 13</t>
  </si>
  <si>
    <t>32(a)</t>
  </si>
  <si>
    <t>32(b)</t>
  </si>
  <si>
    <t>Deposits held at other banks which are members of the same cooperative network of banks which satisfy the criteria as set out in paragraph 15 of MAS Notice 652</t>
  </si>
  <si>
    <t>15, 25, 35(b), 36(c), 40(a), 40(c)</t>
  </si>
  <si>
    <t>25, 34, 36(c), 40(a), 40(c)</t>
  </si>
  <si>
    <t>25, 35(b), 36(c), 40(a), 40(c)</t>
  </si>
  <si>
    <t>25, 33, 36(b), 40(a)</t>
  </si>
  <si>
    <t>25, 35(a), 36(b), 40(a)</t>
  </si>
  <si>
    <t>25, 36(a), 36(b), 40(a)</t>
  </si>
  <si>
    <t>25, 36(d), 40(a)</t>
  </si>
  <si>
    <t>25, 36(e), 40(a)</t>
  </si>
  <si>
    <t>25, 32(c), 36(c), 40(a)</t>
  </si>
  <si>
    <t>25, 37(b), 40(a)</t>
  </si>
  <si>
    <t>25, 38(c), 40(a)</t>
  </si>
  <si>
    <t>25, 36(e), 38(c), 40(a)</t>
  </si>
  <si>
    <t>25, 38(d), 40(a)</t>
  </si>
  <si>
    <t>40(c)</t>
  </si>
  <si>
    <t>29, 30, 31, FN 19, 40(b)</t>
  </si>
  <si>
    <t>40(d)</t>
  </si>
  <si>
    <t>38(a)</t>
  </si>
  <si>
    <t>32(d)</t>
  </si>
  <si>
    <t>Notes for completion</t>
  </si>
  <si>
    <t>Required stable funding associated with derivative liabilities (See item 4 of Notes for completion)</t>
  </si>
  <si>
    <t>Claims on central banks with a residual maturity equal to or greater than six months due to exceptional central bank liquidity absorbing operations</t>
  </si>
  <si>
    <t>25A(b)</t>
  </si>
  <si>
    <t>25A(a), FN 16</t>
  </si>
  <si>
    <t>(Name of Reporting Bank)</t>
  </si>
  <si>
    <t xml:space="preserve">6(c), 6(d), 7(a), 7(b), 7(c) </t>
  </si>
  <si>
    <t xml:space="preserve">6(c), 6(d), 8(a), 8(b), 8(c) </t>
  </si>
  <si>
    <t>6(c), 6(d), 9(a), 9(c), 9(d), 11(a)</t>
  </si>
  <si>
    <t>Loans to financial institutions secured by Level 1 collateral and where the Reporting Bank has the ability to freely rehypothecate the received collateral for the life of the loan, of which:</t>
  </si>
  <si>
    <t>Loans to non-financial corporates with a residual maturity of less than one year, of which:</t>
  </si>
  <si>
    <t>Claims on central banks with a residual maturity of less than one year, of which:</t>
  </si>
  <si>
    <t>Residential mortgages of any maturity that would qualify for the 35% or lower risk weight under paragraph 7.3.29 of MAS Notice 637, of which:</t>
  </si>
  <si>
    <t>Other loans, excluding loans to financial institutions, with a residual maturity of one year or greater that would qualify for the 35% or lower risk weight under paragraphs 7.3.13 to 7.3.20 and paragraphs 7.3.24 to 7.3.26 of MAS Notice 637, of which:</t>
  </si>
  <si>
    <r>
      <t>Performing loans (except loans to financial institutions and loans reported in above categories) with risk weights greater than 35% under paragraphs 7.3.13 to 7.3.20 and paragraphs 7.3.24 to 7.3.30 of MAS Notice 637</t>
    </r>
    <r>
      <rPr>
        <sz val="10"/>
        <rFont val="Arial"/>
        <family val="2"/>
      </rPr>
      <t>, of which:</t>
    </r>
  </si>
  <si>
    <t>Initial margin posted on Reporting Bank's own positions, of which:</t>
  </si>
  <si>
    <t>Initial margin posted on Reporting Bank's own positions, in the form of any collateral type, according to residual maturity of associated derivative contract(s)</t>
  </si>
  <si>
    <t>Initial margin posted on Reporting Bank's own positions, in the form of any collateral type, to counterparties exempt from BCBS-IOSCO margin requirements, of which:</t>
  </si>
  <si>
    <t>D) For completion only by Reporting Banks with assets encumbered for exceptional central bank liquidity operations</t>
  </si>
  <si>
    <t>Secured by Level 1 collateral and where the Reporting Bank has the ability to freely rehypothecate the received collateral for the life of the loan</t>
  </si>
  <si>
    <t>Loans to non-financial corporates with a residual maturity of less than one year</t>
  </si>
  <si>
    <t>Residential mortgages of any maturity that would qualify for the 35% or lower risk weight under paragraph 7.3.29 of MAS Notice 637</t>
  </si>
  <si>
    <t>Other loans, excluding loans to financial institutions, with a residual maturity of one year or greater that would qualify for the 35% or lower risk weight under paragraphs 7.3.13 to 7.3.20 and paragraphs 7.3.24 to 7.3.26 of MAS Notice 637</t>
  </si>
  <si>
    <t>Performing loans (except loans to financial institutions and loans reported in above categories) with risk weights greater than 35% under paragraphs 7.3.13 to 7.3.20 and paragraphs 7.3.24 to 7.3.30 of MAS Notice 637</t>
  </si>
  <si>
    <t xml:space="preserve">1. The Reporting Bank shall fill in the form in thousands of Singapore dollars (S$’000). Where amounts are in foreign currency, the Reporting Bank shall report the Singapore Dollar equivalent. Internal FX rates may be used. </t>
  </si>
  <si>
    <t>2. For Sections A, B and D, the Reporting Bank shall report the figures as of the last day of the reporting quarter. For Section C, the Reporting Bank shall report the figures as of the last day of each month within the reporting quarter.</t>
  </si>
  <si>
    <t>3. The Reporting Bank shall fill in all blank cells in the form. If the Reporting Bank does not have exposures in a particular category, please enter ‘0’.</t>
  </si>
  <si>
    <t>4. As set out in paragraph 47 of MAS Notice 652, the Required Stable Funding add-on for derivative liabilities shall take effect on 1 October 2019.</t>
  </si>
  <si>
    <t>25, 36(e), 36A, 40(a)</t>
  </si>
  <si>
    <t>25, 36(e), 36A, 37(a), 40(a)</t>
  </si>
  <si>
    <t>Loans to retail and small business customers (excluding residential mortgages) with a residual maturity of less than one year, of which:</t>
  </si>
  <si>
    <t>25, 36(e), 36A, 38(b), 40(a)</t>
  </si>
  <si>
    <t>THE BANKING ACT, CAP. 19 (SECTIONS 10C AND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</si>
</sst>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0.0%"/>
  </numFmts>
  <fonts count="10" x14ac:knownFonts="1">
    <font>
      <sz val="11"/>
      <color theme="1"/>
      <name val="Calibri"/>
      <family val="2"/>
      <scheme val="minor"/>
    </font>
    <font>
      <b/>
      <sz val="13"/>
      <color theme="3"/>
      <name val="Calibri"/>
      <family val="2"/>
      <scheme val="minor"/>
    </font>
    <font>
      <b/>
      <sz val="10"/>
      <name val="Arial"/>
      <family val="2"/>
    </font>
    <font>
      <sz val="10"/>
      <name val="Arial"/>
      <family val="2"/>
    </font>
    <font>
      <sz val="11"/>
      <color theme="1"/>
      <name val="Calibri"/>
      <family val="2"/>
      <scheme val="minor"/>
    </font>
    <font>
      <sz val="10"/>
      <name val="Arial"/>
      <family val="2"/>
    </font>
    <font>
      <sz val="10"/>
      <color theme="1"/>
      <name val="Arial"/>
      <family val="2"/>
    </font>
    <font>
      <sz val="10"/>
      <color indexed="8"/>
      <name val="Arial"/>
      <family val="2"/>
    </font>
    <font>
      <b/>
      <sz val="10"/>
      <color rgb="FFAA322F"/>
      <name val="Arial"/>
      <family val="2"/>
    </font>
    <font>
      <b/>
      <sz val="11"/>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EAA121"/>
        <bgColor indexed="64"/>
      </patternFill>
    </fill>
    <fill>
      <patternFill patternType="solid">
        <fgColor theme="6" tint="0.59996337778862885"/>
        <bgColor indexed="64"/>
      </patternFill>
    </fill>
    <fill>
      <patternFill patternType="solid">
        <fgColor rgb="FF00B0F0"/>
        <bgColor indexed="64"/>
      </patternFill>
    </fill>
    <fill>
      <patternFill patternType="solid">
        <fgColor rgb="FFFFFFFF"/>
        <bgColor indexed="64"/>
      </patternFill>
    </fill>
    <fill>
      <patternFill patternType="darkGrid">
        <bgColor rgb="FFD5D6D2"/>
      </patternFill>
    </fill>
    <fill>
      <patternFill patternType="solid">
        <fgColor theme="0" tint="-0.14999847407452621"/>
        <bgColor indexed="64"/>
      </patternFill>
    </fill>
    <fill>
      <patternFill patternType="solid">
        <fgColor theme="0" tint="-0.14996795556505021"/>
        <bgColor indexed="64"/>
      </patternFill>
    </fill>
    <fill>
      <patternFill patternType="darkGrid">
        <fgColor rgb="FFFFFFFF"/>
        <bgColor rgb="FFFFFFFF"/>
      </patternFill>
    </fill>
    <fill>
      <patternFill patternType="solid">
        <fgColor theme="7" tint="0.79998168889431442"/>
        <bgColor indexed="64"/>
      </patternFill>
    </fill>
  </fills>
  <borders count="77">
    <border>
      <left/>
      <right/>
      <top/>
      <bottom/>
      <diagonal/>
    </border>
    <border>
      <left/>
      <right/>
      <top/>
      <bottom style="thick">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indexed="64"/>
      </left>
      <right style="thin">
        <color indexed="64"/>
      </right>
      <top style="thin">
        <color indexed="64"/>
      </top>
      <bottom style="thin">
        <color indexed="64"/>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rgb="FFBCBDBC"/>
      </bottom>
      <diagonal/>
    </border>
    <border>
      <left style="thin">
        <color theme="0" tint="-0.24994659260841701"/>
      </left>
      <right style="thin">
        <color rgb="FFBCBDBC"/>
      </right>
      <top style="thin">
        <color indexed="64"/>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rgb="FFBCBDBC"/>
      </left>
      <right style="thin">
        <color rgb="FFBCBDBC"/>
      </right>
      <top style="thin">
        <color rgb="FFBCBDBC"/>
      </top>
      <bottom style="thin">
        <color indexed="64"/>
      </bottom>
      <diagonal/>
    </border>
    <border>
      <left style="thin">
        <color theme="0" tint="-0.24994659260841701"/>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rgb="FFBCBDBC"/>
      </left>
      <right style="thin">
        <color rgb="FFBCBDBC"/>
      </right>
      <top style="thin">
        <color indexed="64"/>
      </top>
      <bottom/>
      <diagonal/>
    </border>
    <border>
      <left style="thin">
        <color rgb="FFBCBDBC"/>
      </left>
      <right style="thin">
        <color rgb="FFBCBDBC"/>
      </right>
      <top/>
      <bottom style="thin">
        <color indexed="64"/>
      </bottom>
      <diagonal/>
    </border>
    <border>
      <left style="thin">
        <color rgb="FFBCBDBC"/>
      </left>
      <right style="thin">
        <color rgb="FFBCBDBC"/>
      </right>
      <top style="thin">
        <color rgb="FFBCBDBC"/>
      </top>
      <bottom/>
      <diagonal/>
    </border>
    <border>
      <left/>
      <right style="thin">
        <color rgb="FFD5D6D2"/>
      </right>
      <top style="thin">
        <color indexed="64"/>
      </top>
      <bottom style="thin">
        <color indexed="64"/>
      </bottom>
      <diagonal/>
    </border>
    <border>
      <left style="thin">
        <color rgb="FFD5D6D2"/>
      </left>
      <right style="thin">
        <color rgb="FFD5D6D2"/>
      </right>
      <top style="thin">
        <color indexed="64"/>
      </top>
      <bottom style="thin">
        <color indexed="64"/>
      </bottom>
      <diagonal/>
    </border>
    <border>
      <left style="thin">
        <color rgb="FFD5D6D2"/>
      </left>
      <right/>
      <top style="thin">
        <color indexed="64"/>
      </top>
      <bottom style="thin">
        <color indexed="64"/>
      </bottom>
      <diagonal/>
    </border>
    <border>
      <left style="thin">
        <color rgb="FFD5D6D2"/>
      </left>
      <right style="thin">
        <color rgb="FFD5D6D2"/>
      </right>
      <top style="thin">
        <color rgb="FFD5D6D2"/>
      </top>
      <bottom style="thin">
        <color rgb="FFD5D6D2"/>
      </bottom>
      <diagonal/>
    </border>
    <border>
      <left style="thin">
        <color rgb="FFD5D6D2"/>
      </left>
      <right style="thin">
        <color rgb="FFD5D6D2"/>
      </right>
      <top style="thin">
        <color rgb="FFD5D6D2"/>
      </top>
      <bottom style="thin">
        <color indexed="64"/>
      </bottom>
      <diagonal/>
    </border>
    <border>
      <left style="thin">
        <color rgb="FFD5D6D2"/>
      </left>
      <right style="thin">
        <color rgb="FFD5D6D2"/>
      </right>
      <top/>
      <bottom style="thin">
        <color rgb="FFD5D6D2"/>
      </bottom>
      <diagonal/>
    </border>
    <border>
      <left/>
      <right style="thin">
        <color rgb="FFD5D6D2"/>
      </right>
      <top/>
      <bottom style="thin">
        <color rgb="FFD5D6D2"/>
      </bottom>
      <diagonal/>
    </border>
    <border>
      <left/>
      <right style="thin">
        <color rgb="FFD5D6D2"/>
      </right>
      <top style="thin">
        <color rgb="FFD5D6D2"/>
      </top>
      <bottom style="thin">
        <color rgb="FFD5D6D2"/>
      </bottom>
      <diagonal/>
    </border>
    <border>
      <left/>
      <right style="thin">
        <color rgb="FFD5D6D2"/>
      </right>
      <top style="thin">
        <color rgb="FFD5D6D2"/>
      </top>
      <bottom style="thin">
        <color indexed="64"/>
      </bottom>
      <diagonal/>
    </border>
    <border>
      <left style="thin">
        <color rgb="FFD5D6D2"/>
      </left>
      <right style="thin">
        <color rgb="FFBCBDBC"/>
      </right>
      <top style="thin">
        <color indexed="64"/>
      </top>
      <bottom style="thin">
        <color rgb="FFBCBDBC"/>
      </bottom>
      <diagonal/>
    </border>
    <border>
      <left style="thin">
        <color rgb="FFD5D6D2"/>
      </left>
      <right style="thin">
        <color rgb="FFBCBDBC"/>
      </right>
      <top style="thin">
        <color rgb="FFBCBDBC"/>
      </top>
      <bottom style="thin">
        <color rgb="FFBCBDBC"/>
      </bottom>
      <diagonal/>
    </border>
    <border>
      <left style="thin">
        <color rgb="FFD5D6D2"/>
      </left>
      <right style="thin">
        <color rgb="FFBCBDBC"/>
      </right>
      <top style="thin">
        <color rgb="FFBCBDBC"/>
      </top>
      <bottom style="thin">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indexed="64"/>
      </bottom>
      <diagonal/>
    </border>
    <border>
      <left style="medium">
        <color indexed="64"/>
      </left>
      <right style="thin">
        <color rgb="FFBCBDBC"/>
      </right>
      <top style="thin">
        <color indexed="64"/>
      </top>
      <bottom/>
      <diagonal/>
    </border>
    <border>
      <left/>
      <right style="medium">
        <color indexed="64"/>
      </right>
      <top style="thin">
        <color indexed="64"/>
      </top>
      <bottom style="thin">
        <color indexed="64"/>
      </bottom>
      <diagonal/>
    </border>
    <border>
      <left style="medium">
        <color indexed="64"/>
      </left>
      <right style="thin">
        <color rgb="FFBCBDBC"/>
      </right>
      <top/>
      <bottom style="thin">
        <color indexed="64"/>
      </bottom>
      <diagonal/>
    </border>
    <border>
      <left style="thin">
        <color rgb="FFBCBDBC"/>
      </left>
      <right style="medium">
        <color indexed="64"/>
      </right>
      <top style="thin">
        <color indexed="64"/>
      </top>
      <bottom style="thin">
        <color indexed="64"/>
      </bottom>
      <diagonal/>
    </border>
    <border>
      <left style="medium">
        <color indexed="64"/>
      </left>
      <right style="thin">
        <color rgb="FFBCBDBC"/>
      </right>
      <top/>
      <bottom style="thin">
        <color rgb="FFBCBDBC"/>
      </bottom>
      <diagonal/>
    </border>
    <border>
      <left style="thin">
        <color rgb="FFBCBDBC"/>
      </left>
      <right style="medium">
        <color indexed="64"/>
      </right>
      <top style="thin">
        <color indexed="64"/>
      </top>
      <bottom style="thin">
        <color rgb="FFBCBDBC"/>
      </bottom>
      <diagonal/>
    </border>
    <border>
      <left style="medium">
        <color indexed="64"/>
      </left>
      <right style="thin">
        <color rgb="FFBCBDBC"/>
      </right>
      <top style="thin">
        <color rgb="FFBCBDBC"/>
      </top>
      <bottom style="thin">
        <color rgb="FFBCBDBC"/>
      </bottom>
      <diagonal/>
    </border>
    <border>
      <left style="thin">
        <color rgb="FFBCBDBC"/>
      </left>
      <right style="medium">
        <color indexed="64"/>
      </right>
      <top style="thin">
        <color rgb="FFBCBDBC"/>
      </top>
      <bottom style="thin">
        <color rgb="FFBCBDBC"/>
      </bottom>
      <diagonal/>
    </border>
    <border>
      <left style="medium">
        <color indexed="64"/>
      </left>
      <right style="thin">
        <color rgb="FFBCBDBC"/>
      </right>
      <top style="thin">
        <color rgb="FFBCBDBC"/>
      </top>
      <bottom/>
      <diagonal/>
    </border>
    <border>
      <left style="thin">
        <color rgb="FFBCBDBC"/>
      </left>
      <right style="medium">
        <color indexed="64"/>
      </right>
      <top style="thin">
        <color rgb="FFBCBDBC"/>
      </top>
      <bottom/>
      <diagonal/>
    </border>
    <border>
      <left style="medium">
        <color indexed="64"/>
      </left>
      <right style="thin">
        <color rgb="FFBCBDBC"/>
      </right>
      <top style="thin">
        <color indexed="64"/>
      </top>
      <bottom style="thin">
        <color indexed="64"/>
      </bottom>
      <diagonal/>
    </border>
    <border>
      <left style="medium">
        <color indexed="64"/>
      </left>
      <right/>
      <top/>
      <bottom style="thin">
        <color rgb="FFBCBDBC"/>
      </bottom>
      <diagonal/>
    </border>
    <border>
      <left style="medium">
        <color indexed="64"/>
      </left>
      <right/>
      <top style="thin">
        <color rgb="FFBCBDBC"/>
      </top>
      <bottom style="thin">
        <color rgb="FFBCBDBC"/>
      </bottom>
      <diagonal/>
    </border>
    <border>
      <left style="thin">
        <color rgb="FFBCBDBC"/>
      </left>
      <right style="medium">
        <color indexed="64"/>
      </right>
      <top/>
      <bottom style="thin">
        <color rgb="FFBCBDBC"/>
      </bottom>
      <diagonal/>
    </border>
    <border>
      <left/>
      <right style="medium">
        <color indexed="64"/>
      </right>
      <top style="thin">
        <color rgb="FFBCBDBC"/>
      </top>
      <bottom style="thin">
        <color rgb="FFBCBDBC"/>
      </bottom>
      <diagonal/>
    </border>
    <border>
      <left style="medium">
        <color indexed="64"/>
      </left>
      <right/>
      <top style="thin">
        <color rgb="FFBCBDBC"/>
      </top>
      <bottom style="thin">
        <color indexed="64"/>
      </bottom>
      <diagonal/>
    </border>
    <border>
      <left style="thin">
        <color rgb="FFBCBDBC"/>
      </left>
      <right style="medium">
        <color indexed="64"/>
      </right>
      <top style="thin">
        <color rgb="FFBCBDBC"/>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rgb="FFBCBDBC"/>
      </bottom>
      <diagonal/>
    </border>
    <border>
      <left style="medium">
        <color indexed="64"/>
      </left>
      <right/>
      <top/>
      <bottom style="thin">
        <color indexed="64"/>
      </bottom>
      <diagonal/>
    </border>
    <border>
      <left/>
      <right style="medium">
        <color indexed="64"/>
      </right>
      <top style="thin">
        <color rgb="FFBCBDBC"/>
      </top>
      <bottom style="thin">
        <color indexed="64"/>
      </bottom>
      <diagonal/>
    </border>
    <border>
      <left/>
      <right style="medium">
        <color indexed="64"/>
      </right>
      <top style="thin">
        <color rgb="FFBCBDBC"/>
      </top>
      <bottom/>
      <diagonal/>
    </border>
    <border>
      <left style="medium">
        <color indexed="64"/>
      </left>
      <right style="thin">
        <color rgb="FFBCBDBC"/>
      </right>
      <top style="thin">
        <color rgb="FFBCBDBC"/>
      </top>
      <bottom style="thin">
        <color indexed="64"/>
      </bottom>
      <diagonal/>
    </border>
    <border>
      <left/>
      <right style="thin">
        <color indexed="64"/>
      </right>
      <top style="thin">
        <color indexed="64"/>
      </top>
      <bottom style="thin">
        <color indexed="64"/>
      </bottom>
      <diagonal/>
    </border>
  </borders>
  <cellStyleXfs count="16">
    <xf numFmtId="0" fontId="0" fillId="0" borderId="0"/>
    <xf numFmtId="0" fontId="1" fillId="0" borderId="1" applyNumberFormat="0" applyFill="0" applyAlignment="0" applyProtection="0"/>
    <xf numFmtId="0" fontId="2" fillId="3" borderId="3" applyFont="0" applyBorder="0">
      <alignment horizontal="center" wrapText="1"/>
    </xf>
    <xf numFmtId="0" fontId="3" fillId="4" borderId="9" applyNumberFormat="0" applyFont="0" applyBorder="0">
      <alignment horizontal="center" vertical="center"/>
    </xf>
    <xf numFmtId="3" fontId="3" fillId="5" borderId="8" applyFont="0">
      <alignment horizontal="right" vertical="center"/>
      <protection locked="0"/>
    </xf>
    <xf numFmtId="165" fontId="3" fillId="3" borderId="9" applyFont="0">
      <alignment horizontal="right" vertical="center"/>
    </xf>
    <xf numFmtId="3" fontId="3" fillId="3" borderId="9" applyFont="0">
      <alignment horizontal="right" vertical="center"/>
    </xf>
    <xf numFmtId="0" fontId="3" fillId="3" borderId="9">
      <alignment horizontal="center" vertical="center"/>
    </xf>
    <xf numFmtId="0" fontId="3" fillId="6" borderId="8" applyNumberFormat="0" applyFont="0" applyProtection="0">
      <alignment horizontal="left" vertical="center"/>
    </xf>
    <xf numFmtId="3" fontId="3" fillId="6" borderId="8" applyFont="0" applyProtection="0">
      <alignment horizontal="right" vertical="center"/>
    </xf>
    <xf numFmtId="9" fontId="3" fillId="6" borderId="8" applyFont="0" applyProtection="0">
      <alignment horizontal="right" vertical="center"/>
    </xf>
    <xf numFmtId="3" fontId="3" fillId="7" borderId="8" applyFont="0">
      <alignment horizontal="right" vertical="center"/>
      <protection locked="0"/>
    </xf>
    <xf numFmtId="0" fontId="5" fillId="0" borderId="0"/>
    <xf numFmtId="0" fontId="4" fillId="0" borderId="0"/>
    <xf numFmtId="0" fontId="3" fillId="0" borderId="0"/>
    <xf numFmtId="164" fontId="4" fillId="0" borderId="0" applyFont="0" applyFill="0" applyBorder="0" applyAlignment="0" applyProtection="0"/>
  </cellStyleXfs>
  <cellXfs count="266">
    <xf numFmtId="0" fontId="0" fillId="0" borderId="0" xfId="0"/>
    <xf numFmtId="0" fontId="3" fillId="2" borderId="0" xfId="0" applyFont="1" applyFill="1" applyBorder="1" applyAlignment="1" applyProtection="1">
      <alignment vertical="center"/>
    </xf>
    <xf numFmtId="0" fontId="3" fillId="3" borderId="5" xfId="2" applyFont="1" applyBorder="1">
      <alignment horizontal="center" wrapText="1"/>
    </xf>
    <xf numFmtId="0" fontId="3" fillId="3" borderId="6" xfId="2" applyFont="1" applyBorder="1">
      <alignment horizontal="center" wrapText="1"/>
    </xf>
    <xf numFmtId="0" fontId="3" fillId="3" borderId="4" xfId="2" applyFont="1" applyBorder="1">
      <alignment horizontal="center" wrapText="1"/>
    </xf>
    <xf numFmtId="2" fontId="3" fillId="3" borderId="10" xfId="5" applyNumberFormat="1" applyFont="1" applyBorder="1">
      <alignment horizontal="right" vertical="center"/>
    </xf>
    <xf numFmtId="2" fontId="3" fillId="3" borderId="14" xfId="5" applyNumberFormat="1" applyFont="1" applyBorder="1">
      <alignment horizontal="right" vertical="center"/>
    </xf>
    <xf numFmtId="2" fontId="3" fillId="3" borderId="13" xfId="5" applyNumberFormat="1" applyFont="1" applyBorder="1">
      <alignment horizontal="right" vertical="center"/>
    </xf>
    <xf numFmtId="2" fontId="3" fillId="3" borderId="8" xfId="5" applyNumberFormat="1" applyFont="1" applyBorder="1">
      <alignment horizontal="right" vertical="center"/>
    </xf>
    <xf numFmtId="2" fontId="3" fillId="0" borderId="13" xfId="5" applyNumberFormat="1" applyFont="1" applyFill="1" applyBorder="1">
      <alignment horizontal="right" vertical="center"/>
    </xf>
    <xf numFmtId="0" fontId="3" fillId="2" borderId="33" xfId="0" applyFont="1" applyFill="1" applyBorder="1" applyAlignment="1" applyProtection="1">
      <alignment vertical="center"/>
    </xf>
    <xf numFmtId="2" fontId="3" fillId="3" borderId="21" xfId="5" applyNumberFormat="1" applyFont="1" applyBorder="1">
      <alignment horizontal="right" vertical="center"/>
    </xf>
    <xf numFmtId="2" fontId="3" fillId="2" borderId="13" xfId="0" applyNumberFormat="1" applyFont="1" applyFill="1" applyBorder="1" applyAlignment="1" applyProtection="1">
      <alignment vertical="center"/>
    </xf>
    <xf numFmtId="2" fontId="3" fillId="2" borderId="8" xfId="0" applyNumberFormat="1" applyFont="1" applyFill="1" applyBorder="1" applyAlignment="1" applyProtection="1">
      <alignment vertical="center"/>
    </xf>
    <xf numFmtId="2" fontId="3" fillId="2" borderId="14" xfId="0" applyNumberFormat="1" applyFont="1" applyFill="1" applyBorder="1" applyAlignment="1" applyProtection="1">
      <alignment vertical="center"/>
    </xf>
    <xf numFmtId="2" fontId="3" fillId="2" borderId="26" xfId="0" applyNumberFormat="1" applyFont="1" applyFill="1" applyBorder="1" applyAlignment="1" applyProtection="1">
      <alignment vertical="center"/>
    </xf>
    <xf numFmtId="2" fontId="3" fillId="2" borderId="24" xfId="0" applyNumberFormat="1" applyFont="1" applyFill="1" applyBorder="1" applyAlignment="1" applyProtection="1">
      <alignment vertical="center"/>
    </xf>
    <xf numFmtId="2" fontId="3" fillId="2" borderId="15" xfId="0" applyNumberFormat="1" applyFont="1" applyFill="1" applyBorder="1" applyAlignment="1" applyProtection="1">
      <alignment vertical="center"/>
    </xf>
    <xf numFmtId="0" fontId="2" fillId="3" borderId="4" xfId="2" applyFont="1" applyBorder="1">
      <alignment horizontal="center" wrapText="1"/>
    </xf>
    <xf numFmtId="0" fontId="2" fillId="3" borderId="2" xfId="2" applyFont="1" applyBorder="1">
      <alignment horizontal="center" wrapText="1"/>
    </xf>
    <xf numFmtId="2" fontId="3" fillId="3" borderId="17" xfId="5" applyNumberFormat="1" applyFont="1" applyBorder="1">
      <alignment horizontal="right" vertical="center"/>
    </xf>
    <xf numFmtId="0" fontId="2" fillId="2" borderId="0" xfId="0" applyFont="1" applyFill="1" applyBorder="1" applyAlignment="1" applyProtection="1">
      <alignment horizontal="left"/>
    </xf>
    <xf numFmtId="0" fontId="2" fillId="2" borderId="0" xfId="0" applyFont="1" applyFill="1" applyBorder="1" applyAlignment="1" applyProtection="1">
      <alignment vertical="center"/>
    </xf>
    <xf numFmtId="2" fontId="3" fillId="3" borderId="23" xfId="5" applyNumberFormat="1" applyFont="1" applyBorder="1">
      <alignment horizontal="right" vertical="center"/>
    </xf>
    <xf numFmtId="2" fontId="3" fillId="3" borderId="37" xfId="5" applyNumberFormat="1" applyFont="1" applyBorder="1">
      <alignment horizontal="right" vertical="center"/>
    </xf>
    <xf numFmtId="2" fontId="3" fillId="3" borderId="28" xfId="5" applyNumberFormat="1" applyFont="1" applyBorder="1">
      <alignment horizontal="right" vertical="center"/>
    </xf>
    <xf numFmtId="3" fontId="3" fillId="9" borderId="0" xfId="6" applyFont="1" applyFill="1" applyBorder="1" applyProtection="1">
      <alignment horizontal="right" vertical="center"/>
    </xf>
    <xf numFmtId="0" fontId="3" fillId="9" borderId="0" xfId="0" applyFont="1" applyFill="1" applyBorder="1" applyAlignment="1" applyProtection="1">
      <alignment vertical="center"/>
    </xf>
    <xf numFmtId="0" fontId="3" fillId="9" borderId="32" xfId="0" applyFont="1" applyFill="1" applyBorder="1" applyAlignment="1" applyProtection="1">
      <alignment vertical="center"/>
    </xf>
    <xf numFmtId="0" fontId="3" fillId="10" borderId="8" xfId="3" applyFont="1" applyFill="1" applyBorder="1" applyProtection="1">
      <alignment horizontal="center" vertical="center"/>
    </xf>
    <xf numFmtId="0" fontId="3" fillId="10" borderId="11" xfId="3" applyFont="1" applyFill="1" applyBorder="1" applyProtection="1">
      <alignment horizontal="center" vertical="center"/>
    </xf>
    <xf numFmtId="0" fontId="3" fillId="10" borderId="12" xfId="3" applyFont="1" applyFill="1" applyBorder="1" applyProtection="1">
      <alignment horizontal="center" vertical="center"/>
    </xf>
    <xf numFmtId="0" fontId="3" fillId="10" borderId="13" xfId="3" applyFont="1" applyFill="1" applyBorder="1" applyProtection="1">
      <alignment horizontal="center" vertical="center"/>
    </xf>
    <xf numFmtId="0" fontId="3" fillId="10" borderId="14" xfId="3" applyFont="1" applyFill="1" applyBorder="1" applyProtection="1">
      <alignment horizontal="center" vertical="center"/>
    </xf>
    <xf numFmtId="0" fontId="3" fillId="10" borderId="6" xfId="3" applyFont="1" applyFill="1" applyBorder="1" applyProtection="1">
      <alignment horizontal="center" vertical="center"/>
    </xf>
    <xf numFmtId="0" fontId="2" fillId="10" borderId="6" xfId="3" applyFont="1" applyFill="1" applyBorder="1" applyProtection="1">
      <alignment horizontal="center" vertical="center"/>
    </xf>
    <xf numFmtId="0" fontId="2" fillId="10" borderId="4" xfId="3" applyFont="1" applyFill="1" applyBorder="1" applyProtection="1">
      <alignment horizontal="center" vertical="center"/>
    </xf>
    <xf numFmtId="0" fontId="3" fillId="10" borderId="5" xfId="3" applyFont="1" applyFill="1" applyBorder="1" applyProtection="1">
      <alignment horizontal="center" vertical="center"/>
    </xf>
    <xf numFmtId="0" fontId="3" fillId="10" borderId="4" xfId="3" applyFont="1" applyFill="1" applyBorder="1" applyProtection="1">
      <alignment horizontal="center" vertical="center"/>
    </xf>
    <xf numFmtId="3" fontId="7" fillId="3" borderId="8" xfId="4" applyFont="1" applyFill="1" applyBorder="1" applyProtection="1">
      <alignment horizontal="right" vertical="center"/>
      <protection locked="0"/>
    </xf>
    <xf numFmtId="3" fontId="3" fillId="11" borderId="13" xfId="6" applyFont="1" applyFill="1" applyBorder="1">
      <alignment horizontal="right" vertical="center"/>
    </xf>
    <xf numFmtId="3" fontId="3" fillId="11" borderId="8" xfId="6" applyFont="1" applyFill="1" applyBorder="1">
      <alignment horizontal="right" vertical="center"/>
    </xf>
    <xf numFmtId="3" fontId="3" fillId="11" borderId="12" xfId="6" applyFont="1" applyFill="1" applyBorder="1">
      <alignment horizontal="right" vertical="center"/>
    </xf>
    <xf numFmtId="3" fontId="3" fillId="11" borderId="14" xfId="6" applyFont="1" applyFill="1" applyBorder="1" applyProtection="1">
      <alignment horizontal="right" vertical="center"/>
    </xf>
    <xf numFmtId="3" fontId="3" fillId="11" borderId="26" xfId="6" applyFont="1" applyFill="1" applyBorder="1">
      <alignment horizontal="right" vertical="center"/>
    </xf>
    <xf numFmtId="3" fontId="3" fillId="11" borderId="24" xfId="6" applyFont="1" applyFill="1" applyBorder="1">
      <alignment horizontal="right" vertical="center"/>
    </xf>
    <xf numFmtId="3" fontId="3" fillId="11" borderId="37" xfId="6" applyFont="1" applyFill="1" applyBorder="1">
      <alignment horizontal="right" vertical="center"/>
    </xf>
    <xf numFmtId="0" fontId="3" fillId="10" borderId="10" xfId="3" applyFont="1" applyFill="1" applyBorder="1" applyProtection="1">
      <alignment horizontal="center" vertical="center"/>
    </xf>
    <xf numFmtId="2" fontId="3" fillId="10" borderId="19" xfId="3" applyNumberFormat="1" applyFont="1" applyFill="1" applyBorder="1" applyProtection="1">
      <alignment horizontal="center" vertical="center"/>
    </xf>
    <xf numFmtId="2" fontId="3" fillId="10" borderId="20" xfId="3" applyNumberFormat="1" applyFont="1" applyFill="1" applyBorder="1" applyProtection="1">
      <alignment horizontal="center" vertical="center"/>
    </xf>
    <xf numFmtId="0" fontId="3" fillId="10" borderId="19" xfId="3" applyFont="1" applyFill="1" applyBorder="1" applyProtection="1">
      <alignment horizontal="center" vertical="center"/>
    </xf>
    <xf numFmtId="0" fontId="3" fillId="10" borderId="20" xfId="3" applyFont="1" applyFill="1" applyBorder="1" applyProtection="1">
      <alignment horizontal="center" vertical="center"/>
    </xf>
    <xf numFmtId="0" fontId="3" fillId="10" borderId="22" xfId="3" applyFont="1" applyFill="1" applyBorder="1" applyProtection="1">
      <alignment horizontal="center" vertical="center"/>
    </xf>
    <xf numFmtId="0" fontId="3" fillId="10" borderId="7" xfId="3" applyFont="1" applyFill="1" applyBorder="1" applyProtection="1">
      <alignment horizontal="center" vertical="center"/>
    </xf>
    <xf numFmtId="0" fontId="3" fillId="10" borderId="21" xfId="3" applyFont="1" applyFill="1" applyBorder="1" applyProtection="1">
      <alignment horizontal="center" vertical="center"/>
    </xf>
    <xf numFmtId="0" fontId="3" fillId="10" borderId="23" xfId="3" applyFont="1" applyFill="1" applyBorder="1" applyProtection="1">
      <alignment horizontal="center" vertical="center"/>
    </xf>
    <xf numFmtId="0" fontId="3" fillId="10" borderId="26" xfId="3" applyFont="1" applyFill="1" applyBorder="1" applyProtection="1">
      <alignment horizontal="center" vertical="center"/>
    </xf>
    <xf numFmtId="0" fontId="3" fillId="10" borderId="27" xfId="3" applyFont="1" applyFill="1" applyBorder="1" applyProtection="1">
      <alignment horizontal="center" vertical="center"/>
    </xf>
    <xf numFmtId="0" fontId="3" fillId="10" borderId="29" xfId="3" applyFont="1" applyFill="1" applyBorder="1" applyProtection="1">
      <alignment horizontal="center" vertical="center"/>
    </xf>
    <xf numFmtId="0" fontId="3" fillId="10" borderId="15" xfId="3" applyFont="1" applyFill="1" applyBorder="1" applyProtection="1">
      <alignment horizontal="center" vertical="center"/>
    </xf>
    <xf numFmtId="0" fontId="3" fillId="10" borderId="16" xfId="3" applyFont="1" applyFill="1" applyBorder="1" applyProtection="1">
      <alignment horizontal="center" vertical="center"/>
    </xf>
    <xf numFmtId="3" fontId="3" fillId="12" borderId="11" xfId="6" applyFont="1" applyFill="1" applyBorder="1">
      <alignment horizontal="right" vertical="center"/>
    </xf>
    <xf numFmtId="3" fontId="3" fillId="12" borderId="13" xfId="6" applyFont="1" applyFill="1" applyBorder="1">
      <alignment horizontal="right" vertical="center"/>
    </xf>
    <xf numFmtId="3" fontId="3" fillId="12" borderId="8" xfId="6" applyFont="1" applyFill="1" applyBorder="1">
      <alignment horizontal="right" vertical="center"/>
    </xf>
    <xf numFmtId="3" fontId="3" fillId="12" borderId="14" xfId="6" applyFont="1" applyFill="1" applyBorder="1" applyProtection="1">
      <alignment horizontal="right" vertical="center"/>
    </xf>
    <xf numFmtId="3" fontId="3" fillId="12" borderId="26" xfId="6" applyFont="1" applyFill="1" applyBorder="1">
      <alignment horizontal="right" vertical="center"/>
    </xf>
    <xf numFmtId="3" fontId="3" fillId="12" borderId="24" xfId="6" applyFont="1" applyFill="1" applyBorder="1">
      <alignment horizontal="right" vertical="center"/>
    </xf>
    <xf numFmtId="3" fontId="3" fillId="12" borderId="23" xfId="6" applyFont="1" applyFill="1" applyBorder="1">
      <alignment horizontal="right" vertical="center"/>
    </xf>
    <xf numFmtId="3" fontId="7" fillId="3" borderId="10" xfId="4" applyFont="1" applyFill="1" applyBorder="1" applyProtection="1">
      <alignment horizontal="right" vertical="center"/>
      <protection locked="0"/>
    </xf>
    <xf numFmtId="3" fontId="7" fillId="3" borderId="14" xfId="4" applyFont="1" applyFill="1" applyBorder="1" applyProtection="1">
      <alignment horizontal="right" vertical="center"/>
      <protection locked="0"/>
    </xf>
    <xf numFmtId="3" fontId="7" fillId="3" borderId="37" xfId="4" applyFont="1" applyFill="1" applyBorder="1" applyProtection="1">
      <alignment horizontal="right" vertical="center"/>
      <protection locked="0"/>
    </xf>
    <xf numFmtId="3" fontId="7" fillId="3" borderId="28" xfId="4" applyFont="1" applyFill="1" applyBorder="1" applyProtection="1">
      <alignment horizontal="right" vertical="center"/>
      <protection locked="0"/>
    </xf>
    <xf numFmtId="3" fontId="7" fillId="3" borderId="18" xfId="4" applyFont="1" applyFill="1" applyBorder="1" applyProtection="1">
      <alignment horizontal="right" vertical="center"/>
      <protection locked="0"/>
    </xf>
    <xf numFmtId="3" fontId="7" fillId="3" borderId="22" xfId="4" applyFont="1" applyFill="1" applyBorder="1" applyProtection="1">
      <alignment horizontal="right" vertical="center"/>
      <protection locked="0"/>
    </xf>
    <xf numFmtId="3" fontId="7" fillId="3" borderId="25" xfId="4" applyFont="1" applyFill="1" applyBorder="1" applyProtection="1">
      <alignment horizontal="right" vertical="center"/>
      <protection locked="0"/>
    </xf>
    <xf numFmtId="3" fontId="7" fillId="3" borderId="15" xfId="4" applyFont="1" applyFill="1" applyBorder="1" applyProtection="1">
      <alignment horizontal="right" vertical="center"/>
      <protection locked="0"/>
    </xf>
    <xf numFmtId="3" fontId="7" fillId="3" borderId="20" xfId="4" applyFont="1" applyFill="1" applyBorder="1" applyProtection="1">
      <alignment horizontal="right" vertical="center"/>
      <protection locked="0"/>
    </xf>
    <xf numFmtId="3" fontId="7" fillId="3" borderId="0" xfId="4" applyFont="1" applyFill="1" applyBorder="1" applyProtection="1">
      <alignment horizontal="right" vertical="center"/>
      <protection locked="0"/>
    </xf>
    <xf numFmtId="2" fontId="3" fillId="2" borderId="0" xfId="0" applyNumberFormat="1" applyFont="1" applyFill="1" applyBorder="1" applyAlignment="1" applyProtection="1">
      <alignment vertical="center"/>
    </xf>
    <xf numFmtId="2" fontId="3" fillId="9" borderId="0" xfId="0" applyNumberFormat="1" applyFont="1" applyFill="1" applyBorder="1" applyAlignment="1" applyProtection="1">
      <alignment vertical="center"/>
    </xf>
    <xf numFmtId="3" fontId="3" fillId="9" borderId="0" xfId="6" applyFont="1" applyFill="1" applyBorder="1">
      <alignment horizontal="right" vertical="center"/>
    </xf>
    <xf numFmtId="0" fontId="3" fillId="13" borderId="2" xfId="3" applyFont="1" applyFill="1" applyBorder="1" applyProtection="1">
      <alignment horizontal="center" vertical="center"/>
    </xf>
    <xf numFmtId="0" fontId="2" fillId="13" borderId="2" xfId="3" applyFont="1" applyFill="1" applyBorder="1" applyProtection="1">
      <alignment horizontal="center" vertical="center"/>
    </xf>
    <xf numFmtId="0" fontId="3" fillId="9" borderId="2" xfId="0" applyFont="1" applyFill="1" applyBorder="1" applyAlignment="1" applyProtection="1">
      <alignment vertical="center"/>
    </xf>
    <xf numFmtId="0" fontId="3" fillId="9" borderId="0" xfId="12" applyFont="1" applyFill="1" applyBorder="1"/>
    <xf numFmtId="0" fontId="3" fillId="10" borderId="2" xfId="3" applyFont="1" applyFill="1" applyBorder="1" applyProtection="1">
      <alignment horizontal="center" vertical="center"/>
    </xf>
    <xf numFmtId="0" fontId="2" fillId="13" borderId="0" xfId="3" applyFont="1" applyFill="1" applyBorder="1" applyProtection="1">
      <alignment horizontal="center" vertical="center"/>
    </xf>
    <xf numFmtId="0" fontId="3" fillId="13" borderId="0" xfId="3" applyFont="1" applyFill="1" applyBorder="1" applyProtection="1">
      <alignment horizontal="center" vertical="center"/>
    </xf>
    <xf numFmtId="0" fontId="2" fillId="9" borderId="0" xfId="8" applyFont="1" applyFill="1" applyBorder="1" applyProtection="1">
      <alignment horizontal="left" vertical="center"/>
    </xf>
    <xf numFmtId="0" fontId="2" fillId="9" borderId="5" xfId="8" applyFont="1" applyFill="1" applyBorder="1" applyProtection="1">
      <alignment horizontal="left" vertical="center"/>
    </xf>
    <xf numFmtId="0" fontId="2" fillId="9" borderId="2" xfId="8" applyFont="1" applyFill="1" applyBorder="1" applyProtection="1">
      <alignment horizontal="left" vertical="center"/>
    </xf>
    <xf numFmtId="2" fontId="3" fillId="9" borderId="13" xfId="5" applyNumberFormat="1" applyFont="1" applyFill="1" applyBorder="1">
      <alignment horizontal="right" vertical="center"/>
    </xf>
    <xf numFmtId="2" fontId="3" fillId="9" borderId="21" xfId="5" applyNumberFormat="1" applyFont="1" applyFill="1" applyBorder="1">
      <alignment horizontal="right" vertical="center"/>
    </xf>
    <xf numFmtId="0" fontId="3" fillId="9" borderId="32" xfId="12" applyFont="1" applyFill="1" applyBorder="1"/>
    <xf numFmtId="0" fontId="3" fillId="2" borderId="51" xfId="0" applyFont="1" applyFill="1" applyBorder="1" applyAlignment="1" applyProtection="1">
      <alignment vertical="center"/>
    </xf>
    <xf numFmtId="0" fontId="3" fillId="2" borderId="52" xfId="0" applyFont="1" applyFill="1" applyBorder="1" applyAlignment="1" applyProtection="1">
      <alignment vertical="center"/>
    </xf>
    <xf numFmtId="0" fontId="2" fillId="2" borderId="51" xfId="1" applyFont="1" applyFill="1" applyBorder="1" applyAlignment="1" applyProtection="1">
      <alignment horizontal="left"/>
    </xf>
    <xf numFmtId="0" fontId="3" fillId="0" borderId="0" xfId="12" applyFont="1" applyFill="1" applyBorder="1"/>
    <xf numFmtId="0" fontId="6" fillId="0" borderId="0" xfId="0" applyFont="1" applyFill="1" applyBorder="1"/>
    <xf numFmtId="0" fontId="6" fillId="0" borderId="0" xfId="0" applyFont="1" applyFill="1" applyBorder="1" applyAlignment="1">
      <alignment vertical="center"/>
    </xf>
    <xf numFmtId="0" fontId="3" fillId="0" borderId="0" xfId="0" applyFont="1" applyFill="1" applyBorder="1" applyAlignment="1">
      <alignment vertical="center"/>
    </xf>
    <xf numFmtId="0" fontId="0" fillId="0" borderId="0" xfId="0" applyFill="1" applyBorder="1" applyAlignment="1">
      <alignment vertical="center"/>
    </xf>
    <xf numFmtId="0" fontId="6" fillId="0" borderId="0" xfId="0" applyFont="1" applyFill="1" applyBorder="1" applyAlignment="1">
      <alignment horizontal="center" vertical="center"/>
    </xf>
    <xf numFmtId="0" fontId="2" fillId="0" borderId="0" xfId="12" applyFont="1" applyFill="1" applyBorder="1" applyAlignment="1"/>
    <xf numFmtId="0" fontId="3" fillId="2" borderId="0" xfId="0" applyFont="1" applyFill="1" applyBorder="1" applyAlignment="1" applyProtection="1">
      <alignment horizontal="left" vertical="center" indent="6"/>
    </xf>
    <xf numFmtId="0" fontId="3" fillId="10" borderId="8" xfId="3" applyFont="1" applyFill="1" applyBorder="1" applyAlignment="1" applyProtection="1">
      <alignment horizontal="left" vertical="center" indent="4"/>
    </xf>
    <xf numFmtId="0" fontId="3" fillId="2" borderId="0" xfId="0" applyFont="1" applyFill="1" applyBorder="1" applyAlignment="1" applyProtection="1">
      <alignment horizontal="left" vertical="center" indent="4"/>
    </xf>
    <xf numFmtId="0" fontId="3" fillId="10" borderId="13" xfId="3" applyFont="1" applyFill="1" applyBorder="1" applyAlignment="1" applyProtection="1">
      <alignment horizontal="left" vertical="center" indent="4"/>
    </xf>
    <xf numFmtId="0" fontId="2" fillId="9" borderId="51" xfId="12" applyFont="1" applyFill="1" applyBorder="1" applyAlignment="1">
      <alignment horizontal="center"/>
    </xf>
    <xf numFmtId="0" fontId="2" fillId="9" borderId="0" xfId="12" applyFont="1" applyFill="1" applyBorder="1" applyAlignment="1">
      <alignment horizontal="center"/>
    </xf>
    <xf numFmtId="0" fontId="3" fillId="9" borderId="51" xfId="12" applyFont="1" applyFill="1" applyBorder="1" applyAlignment="1">
      <alignment horizontal="center" vertical="center"/>
    </xf>
    <xf numFmtId="0" fontId="3" fillId="9" borderId="0" xfId="12" applyFont="1" applyFill="1" applyBorder="1" applyAlignment="1">
      <alignment horizontal="center" vertical="center"/>
    </xf>
    <xf numFmtId="0" fontId="3" fillId="9" borderId="32" xfId="12" applyFont="1" applyFill="1" applyBorder="1" applyAlignment="1">
      <alignment horizontal="center" vertical="center"/>
    </xf>
    <xf numFmtId="0" fontId="2" fillId="9" borderId="51" xfId="13" applyFont="1" applyFill="1" applyBorder="1" applyAlignment="1">
      <alignment horizontal="center" vertical="center"/>
    </xf>
    <xf numFmtId="0" fontId="2" fillId="9" borderId="0" xfId="13" applyFont="1" applyFill="1" applyBorder="1" applyAlignment="1">
      <alignment horizontal="center" vertical="center"/>
    </xf>
    <xf numFmtId="0" fontId="2" fillId="9" borderId="32" xfId="13" applyFont="1" applyFill="1" applyBorder="1" applyAlignment="1">
      <alignment horizontal="center" vertical="center"/>
    </xf>
    <xf numFmtId="0" fontId="3" fillId="2" borderId="8" xfId="0" applyFont="1" applyFill="1" applyBorder="1" applyAlignment="1" applyProtection="1">
      <alignment horizontal="center" vertical="center" wrapText="1"/>
    </xf>
    <xf numFmtId="0" fontId="3" fillId="2" borderId="37" xfId="0" applyFont="1" applyFill="1" applyBorder="1" applyAlignment="1" applyProtection="1">
      <alignment horizontal="center" vertical="center" wrapText="1"/>
    </xf>
    <xf numFmtId="0" fontId="3" fillId="2" borderId="24"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3" fillId="10" borderId="37" xfId="3" applyFont="1" applyFill="1" applyBorder="1" applyProtection="1">
      <alignment horizontal="center" vertical="center"/>
    </xf>
    <xf numFmtId="0" fontId="3" fillId="10" borderId="24" xfId="3" applyFont="1" applyFill="1" applyBorder="1" applyProtection="1">
      <alignment horizontal="center" vertical="center"/>
    </xf>
    <xf numFmtId="0" fontId="3" fillId="3" borderId="56" xfId="2" applyFont="1" applyBorder="1">
      <alignment horizontal="center" wrapText="1"/>
    </xf>
    <xf numFmtId="0" fontId="3" fillId="2" borderId="57" xfId="0" applyFont="1" applyFill="1" applyBorder="1" applyAlignment="1" applyProtection="1">
      <alignment vertical="center" wrapText="1"/>
    </xf>
    <xf numFmtId="3" fontId="3" fillId="11" borderId="58" xfId="6" applyFont="1" applyFill="1" applyBorder="1">
      <alignment horizontal="right" vertical="center"/>
    </xf>
    <xf numFmtId="0" fontId="3" fillId="2" borderId="59" xfId="0" applyFont="1" applyFill="1" applyBorder="1" applyAlignment="1" applyProtection="1">
      <alignment vertical="center" wrapText="1"/>
    </xf>
    <xf numFmtId="3" fontId="3" fillId="11" borderId="60" xfId="6" applyFont="1" applyFill="1" applyBorder="1">
      <alignment horizontal="right" vertical="center"/>
    </xf>
    <xf numFmtId="0" fontId="3" fillId="10" borderId="60" xfId="3" applyFont="1" applyFill="1" applyBorder="1" applyProtection="1">
      <alignment horizontal="center" vertical="center"/>
    </xf>
    <xf numFmtId="0" fontId="3" fillId="2" borderId="59" xfId="0" applyFont="1" applyFill="1" applyBorder="1" applyAlignment="1" applyProtection="1">
      <alignment horizontal="left" vertical="center" wrapText="1" indent="2"/>
    </xf>
    <xf numFmtId="0" fontId="3" fillId="0" borderId="59" xfId="0" applyFont="1" applyFill="1" applyBorder="1" applyAlignment="1" applyProtection="1">
      <alignment vertical="center" wrapText="1"/>
    </xf>
    <xf numFmtId="0" fontId="3" fillId="2" borderId="59" xfId="0" applyFont="1" applyFill="1" applyBorder="1" applyAlignment="1" applyProtection="1">
      <alignment horizontal="left" vertical="center" wrapText="1" indent="4"/>
    </xf>
    <xf numFmtId="0" fontId="3" fillId="2" borderId="59" xfId="0" applyFont="1" applyFill="1" applyBorder="1" applyAlignment="1" applyProtection="1">
      <alignment horizontal="left" vertical="center" wrapText="1" indent="6"/>
    </xf>
    <xf numFmtId="0" fontId="3" fillId="2" borderId="59" xfId="0" applyFont="1" applyFill="1" applyBorder="1" applyAlignment="1" applyProtection="1">
      <alignment horizontal="left" vertical="center" wrapText="1" indent="8"/>
    </xf>
    <xf numFmtId="0" fontId="3" fillId="2" borderId="61" xfId="0" applyFont="1" applyFill="1" applyBorder="1" applyAlignment="1" applyProtection="1">
      <alignment horizontal="left" vertical="center" wrapText="1" indent="2"/>
    </xf>
    <xf numFmtId="3" fontId="3" fillId="11" borderId="62" xfId="6" applyFont="1" applyFill="1" applyBorder="1">
      <alignment horizontal="right" vertical="center"/>
    </xf>
    <xf numFmtId="0" fontId="2" fillId="9" borderId="63" xfId="3" applyFont="1" applyFill="1" applyBorder="1" applyAlignment="1" applyProtection="1">
      <alignment horizontal="left" vertical="center"/>
    </xf>
    <xf numFmtId="0" fontId="3" fillId="2" borderId="34" xfId="0" applyFont="1" applyFill="1" applyBorder="1" applyAlignment="1" applyProtection="1">
      <alignment vertical="center"/>
    </xf>
    <xf numFmtId="0" fontId="3" fillId="2" borderId="32" xfId="0" applyFont="1" applyFill="1" applyBorder="1" applyAlignment="1" applyProtection="1">
      <alignment vertical="center"/>
    </xf>
    <xf numFmtId="0" fontId="3" fillId="2" borderId="64" xfId="0" applyFont="1" applyFill="1" applyBorder="1" applyAlignment="1" applyProtection="1">
      <alignment vertical="center" wrapText="1"/>
    </xf>
    <xf numFmtId="3" fontId="3" fillId="12" borderId="60" xfId="6" applyFont="1" applyFill="1" applyBorder="1">
      <alignment horizontal="right" vertical="center"/>
    </xf>
    <xf numFmtId="0" fontId="3" fillId="2" borderId="65" xfId="0" applyFont="1" applyFill="1" applyBorder="1" applyAlignment="1" applyProtection="1">
      <alignment vertical="center" wrapText="1"/>
    </xf>
    <xf numFmtId="0" fontId="3" fillId="2" borderId="65" xfId="0" applyFont="1" applyFill="1" applyBorder="1" applyAlignment="1" applyProtection="1">
      <alignment horizontal="left" vertical="center" wrapText="1" indent="2"/>
    </xf>
    <xf numFmtId="0" fontId="3" fillId="2" borderId="65" xfId="0" applyFont="1" applyFill="1" applyBorder="1" applyAlignment="1" applyProtection="1">
      <alignment horizontal="left" vertical="center" wrapText="1" indent="4"/>
    </xf>
    <xf numFmtId="0" fontId="3" fillId="10" borderId="66" xfId="3" applyFont="1" applyFill="1" applyBorder="1" applyProtection="1">
      <alignment horizontal="center" vertical="center"/>
    </xf>
    <xf numFmtId="0" fontId="3" fillId="2" borderId="65" xfId="0" applyFont="1" applyFill="1" applyBorder="1" applyAlignment="1" applyProtection="1">
      <alignment horizontal="left" vertical="center" wrapText="1" indent="6"/>
    </xf>
    <xf numFmtId="0" fontId="3" fillId="2" borderId="65" xfId="0" applyFont="1" applyFill="1" applyBorder="1" applyAlignment="1" applyProtection="1">
      <alignment horizontal="left" vertical="center" wrapText="1"/>
    </xf>
    <xf numFmtId="0" fontId="3" fillId="10" borderId="67" xfId="3" applyFont="1" applyFill="1" applyBorder="1" applyProtection="1">
      <alignment horizontal="center" vertical="center"/>
    </xf>
    <xf numFmtId="0" fontId="3" fillId="2" borderId="65" xfId="0" applyFont="1" applyFill="1" applyBorder="1" applyAlignment="1" applyProtection="1">
      <alignment horizontal="left" vertical="center" wrapText="1" indent="8"/>
    </xf>
    <xf numFmtId="0" fontId="3" fillId="2" borderId="68" xfId="0" applyFont="1" applyFill="1" applyBorder="1" applyAlignment="1" applyProtection="1">
      <alignment horizontal="left" vertical="center" wrapText="1"/>
    </xf>
    <xf numFmtId="3" fontId="3" fillId="12" borderId="69" xfId="6" applyFont="1" applyFill="1" applyBorder="1">
      <alignment horizontal="right" vertical="center"/>
    </xf>
    <xf numFmtId="0" fontId="3" fillId="2" borderId="51" xfId="0" applyFont="1" applyFill="1" applyBorder="1" applyAlignment="1" applyProtection="1">
      <alignment horizontal="left" vertical="center" wrapText="1"/>
    </xf>
    <xf numFmtId="3" fontId="3" fillId="9" borderId="32" xfId="6" applyFont="1" applyFill="1" applyBorder="1">
      <alignment horizontal="right" vertical="center"/>
    </xf>
    <xf numFmtId="0" fontId="3" fillId="2" borderId="70" xfId="0" applyFont="1" applyFill="1" applyBorder="1" applyAlignment="1" applyProtection="1">
      <alignment vertical="center"/>
    </xf>
    <xf numFmtId="0" fontId="2" fillId="3" borderId="54" xfId="2" applyFont="1" applyBorder="1">
      <alignment horizontal="center" wrapText="1"/>
    </xf>
    <xf numFmtId="0" fontId="3" fillId="2" borderId="51" xfId="0" applyFont="1" applyFill="1" applyBorder="1" applyAlignment="1" applyProtection="1">
      <alignment vertical="center" wrapText="1"/>
    </xf>
    <xf numFmtId="3" fontId="3" fillId="12" borderId="67" xfId="6" applyFont="1" applyFill="1" applyBorder="1">
      <alignment horizontal="right" vertical="center"/>
    </xf>
    <xf numFmtId="0" fontId="3" fillId="2" borderId="51" xfId="0" applyFont="1" applyFill="1" applyBorder="1" applyAlignment="1" applyProtection="1">
      <alignment horizontal="left" vertical="center" wrapText="1" indent="2"/>
    </xf>
    <xf numFmtId="0" fontId="3" fillId="2" borderId="72" xfId="0" applyFont="1" applyFill="1" applyBorder="1" applyAlignment="1" applyProtection="1">
      <alignment vertical="center" wrapText="1"/>
    </xf>
    <xf numFmtId="3" fontId="3" fillId="12" borderId="73" xfId="6" applyFont="1" applyFill="1" applyBorder="1">
      <alignment horizontal="right" vertical="center"/>
    </xf>
    <xf numFmtId="0" fontId="2" fillId="9" borderId="70" xfId="3" applyFont="1" applyFill="1" applyBorder="1" applyAlignment="1" applyProtection="1">
      <alignment horizontal="left" vertical="center"/>
    </xf>
    <xf numFmtId="3" fontId="2" fillId="9" borderId="54" xfId="9" applyFont="1" applyFill="1" applyBorder="1">
      <alignment horizontal="right" vertical="center"/>
    </xf>
    <xf numFmtId="0" fontId="2" fillId="0" borderId="70" xfId="3" applyFont="1" applyFill="1" applyBorder="1" applyAlignment="1" applyProtection="1">
      <alignment horizontal="left" vertical="center"/>
    </xf>
    <xf numFmtId="3" fontId="2" fillId="12" borderId="56" xfId="9" applyFont="1" applyFill="1" applyBorder="1">
      <alignment horizontal="right" vertical="center"/>
    </xf>
    <xf numFmtId="0" fontId="3" fillId="2" borderId="53" xfId="0" applyFont="1" applyFill="1" applyBorder="1" applyAlignment="1" applyProtection="1">
      <alignment vertical="center"/>
    </xf>
    <xf numFmtId="0" fontId="3" fillId="2" borderId="55" xfId="0" applyFont="1" applyFill="1" applyBorder="1" applyAlignment="1" applyProtection="1">
      <alignment vertical="center"/>
    </xf>
    <xf numFmtId="0" fontId="6" fillId="3" borderId="56" xfId="2" applyFont="1" applyBorder="1">
      <alignment horizontal="center" wrapText="1"/>
    </xf>
    <xf numFmtId="3" fontId="3" fillId="12" borderId="74" xfId="6" applyFont="1" applyFill="1" applyBorder="1">
      <alignment horizontal="right" vertical="center"/>
    </xf>
    <xf numFmtId="0" fontId="3" fillId="2" borderId="75" xfId="0" applyFont="1" applyFill="1" applyBorder="1" applyAlignment="1" applyProtection="1">
      <alignment horizontal="left" vertical="center" wrapText="1" indent="4"/>
    </xf>
    <xf numFmtId="0" fontId="2" fillId="2" borderId="51" xfId="1" applyFont="1" applyFill="1" applyBorder="1" applyAlignment="1" applyProtection="1"/>
    <xf numFmtId="0" fontId="2" fillId="2" borderId="0" xfId="1" applyFont="1" applyFill="1" applyBorder="1" applyAlignment="1" applyProtection="1"/>
    <xf numFmtId="0" fontId="2" fillId="2" borderId="32" xfId="1" applyFont="1" applyFill="1" applyBorder="1" applyAlignment="1" applyProtection="1"/>
    <xf numFmtId="0" fontId="9" fillId="0" borderId="0" xfId="0" applyFont="1"/>
    <xf numFmtId="0" fontId="0" fillId="0" borderId="9" xfId="0" applyBorder="1" applyAlignment="1">
      <alignment horizontal="left"/>
    </xf>
    <xf numFmtId="0" fontId="0" fillId="0" borderId="0" xfId="0" quotePrefix="1" applyAlignment="1">
      <alignment horizontal="right"/>
    </xf>
    <xf numFmtId="0" fontId="0" fillId="0" borderId="0" xfId="0" quotePrefix="1" applyFill="1" applyBorder="1" applyAlignment="1">
      <alignment horizontal="right"/>
    </xf>
    <xf numFmtId="0" fontId="0" fillId="0" borderId="0" xfId="0" applyFill="1" applyBorder="1" applyAlignment="1">
      <alignment horizontal="center"/>
    </xf>
    <xf numFmtId="0" fontId="2" fillId="0" borderId="0" xfId="0" applyFont="1" applyFill="1" applyBorder="1" applyAlignment="1">
      <alignment vertical="center"/>
    </xf>
    <xf numFmtId="37" fontId="2" fillId="11" borderId="56" xfId="15" applyNumberFormat="1" applyFont="1" applyFill="1" applyBorder="1" applyAlignment="1">
      <alignment horizontal="right" vertical="center"/>
    </xf>
    <xf numFmtId="37" fontId="3" fillId="9" borderId="0" xfId="15" applyNumberFormat="1" applyFont="1" applyFill="1" applyBorder="1" applyAlignment="1">
      <alignment horizontal="right" vertical="center"/>
    </xf>
    <xf numFmtId="37" fontId="3" fillId="9" borderId="32" xfId="15" applyNumberFormat="1" applyFont="1" applyFill="1" applyBorder="1" applyAlignment="1">
      <alignment horizontal="right" vertical="center"/>
    </xf>
    <xf numFmtId="3" fontId="3" fillId="12" borderId="71" xfId="6" applyNumberFormat="1" applyFont="1" applyFill="1" applyBorder="1">
      <alignment horizontal="right" vertical="center"/>
    </xf>
    <xf numFmtId="3" fontId="3" fillId="12" borderId="67" xfId="6" applyNumberFormat="1" applyFont="1" applyFill="1" applyBorder="1">
      <alignment horizontal="right" vertical="center"/>
    </xf>
    <xf numFmtId="3" fontId="3" fillId="10" borderId="67" xfId="3" applyNumberFormat="1" applyFont="1" applyFill="1" applyBorder="1" applyProtection="1">
      <alignment horizontal="center" vertical="center"/>
    </xf>
    <xf numFmtId="3" fontId="3" fillId="12" borderId="73" xfId="6" applyNumberFormat="1" applyFont="1" applyFill="1" applyBorder="1">
      <alignment horizontal="right" vertical="center"/>
    </xf>
    <xf numFmtId="3" fontId="2" fillId="11" borderId="54" xfId="9" applyNumberFormat="1" applyFont="1" applyFill="1" applyBorder="1">
      <alignment horizontal="right" vertical="center"/>
    </xf>
    <xf numFmtId="37" fontId="2" fillId="11" borderId="5" xfId="15" applyNumberFormat="1" applyFont="1" applyFill="1" applyBorder="1" applyAlignment="1" applyProtection="1">
      <alignment horizontal="right" vertical="center"/>
    </xf>
    <xf numFmtId="37" fontId="2" fillId="11" borderId="6" xfId="15" applyNumberFormat="1" applyFont="1" applyFill="1" applyBorder="1" applyAlignment="1" applyProtection="1">
      <alignment horizontal="right" vertical="center"/>
    </xf>
    <xf numFmtId="37" fontId="3" fillId="4" borderId="14" xfId="15" applyNumberFormat="1" applyFont="1" applyFill="1" applyBorder="1" applyAlignment="1" applyProtection="1">
      <alignment horizontal="right" vertical="center"/>
    </xf>
    <xf numFmtId="0" fontId="0" fillId="0" borderId="9" xfId="0" applyBorder="1" applyAlignment="1" applyProtection="1">
      <alignment horizontal="left"/>
      <protection locked="0"/>
    </xf>
    <xf numFmtId="3" fontId="3" fillId="3" borderId="14" xfId="11" applyFont="1" applyFill="1" applyBorder="1" applyProtection="1">
      <alignment horizontal="right" vertical="center"/>
      <protection locked="0"/>
    </xf>
    <xf numFmtId="3" fontId="3" fillId="3" borderId="28" xfId="11" applyFont="1" applyFill="1" applyBorder="1" applyProtection="1">
      <alignment horizontal="right" vertical="center"/>
      <protection locked="0"/>
    </xf>
    <xf numFmtId="3" fontId="3" fillId="3" borderId="15" xfId="11" applyFont="1" applyFill="1" applyBorder="1" applyProtection="1">
      <alignment horizontal="right" vertical="center"/>
      <protection locked="0"/>
    </xf>
    <xf numFmtId="0" fontId="3" fillId="3" borderId="8" xfId="3" applyFont="1" applyFill="1" applyBorder="1" applyProtection="1">
      <alignment horizontal="center" vertical="center"/>
    </xf>
    <xf numFmtId="3" fontId="3" fillId="3" borderId="8" xfId="4" applyFont="1" applyFill="1" applyBorder="1" applyProtection="1">
      <alignment horizontal="right" vertical="center"/>
      <protection locked="0"/>
    </xf>
    <xf numFmtId="3" fontId="7" fillId="12" borderId="22" xfId="4" applyFont="1" applyFill="1" applyBorder="1" applyProtection="1">
      <alignment horizontal="right" vertical="center"/>
    </xf>
    <xf numFmtId="3" fontId="7" fillId="12" borderId="14" xfId="4" applyFont="1" applyFill="1" applyBorder="1" applyProtection="1">
      <alignment horizontal="right" vertical="center"/>
    </xf>
    <xf numFmtId="3" fontId="7" fillId="11" borderId="14" xfId="4" applyFont="1" applyFill="1" applyBorder="1" applyProtection="1">
      <alignment horizontal="right" vertical="center"/>
    </xf>
    <xf numFmtId="3" fontId="7" fillId="11" borderId="8" xfId="4" applyFont="1" applyFill="1" applyBorder="1" applyProtection="1">
      <alignment horizontal="right" vertical="center"/>
    </xf>
    <xf numFmtId="2" fontId="3" fillId="14" borderId="13" xfId="5" applyNumberFormat="1" applyFont="1" applyFill="1" applyBorder="1" applyProtection="1">
      <alignment horizontal="right" vertical="center"/>
      <protection locked="0"/>
    </xf>
    <xf numFmtId="2" fontId="3" fillId="11" borderId="13" xfId="5" applyNumberFormat="1" applyFont="1" applyFill="1" applyBorder="1">
      <alignment horizontal="right" vertical="center"/>
    </xf>
    <xf numFmtId="3" fontId="3" fillId="14" borderId="13" xfId="6" applyFont="1" applyFill="1" applyBorder="1" applyProtection="1">
      <alignment horizontal="right" vertical="center"/>
      <protection locked="0"/>
    </xf>
    <xf numFmtId="0" fontId="0" fillId="0" borderId="3" xfId="0" applyFill="1" applyBorder="1" applyAlignment="1" applyProtection="1">
      <alignment horizontal="left"/>
      <protection locked="0"/>
    </xf>
    <xf numFmtId="0" fontId="0" fillId="0" borderId="2" xfId="0" applyFill="1" applyBorder="1" applyAlignment="1" applyProtection="1">
      <alignment horizontal="left"/>
      <protection locked="0"/>
    </xf>
    <xf numFmtId="0" fontId="0" fillId="0" borderId="76" xfId="0" applyFill="1" applyBorder="1" applyAlignment="1" applyProtection="1">
      <alignment horizontal="left"/>
      <protection locked="0"/>
    </xf>
    <xf numFmtId="0" fontId="2" fillId="0" borderId="0" xfId="0" applyFont="1" applyAlignment="1">
      <alignment horizontal="center"/>
    </xf>
    <xf numFmtId="0" fontId="2" fillId="0" borderId="33" xfId="0" applyFont="1" applyBorder="1" applyAlignment="1">
      <alignment horizontal="center"/>
    </xf>
    <xf numFmtId="0" fontId="8" fillId="2" borderId="51"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32" xfId="0" applyFont="1" applyFill="1" applyBorder="1" applyAlignment="1" applyProtection="1">
      <alignment horizontal="center" vertical="center" wrapText="1"/>
    </xf>
    <xf numFmtId="0" fontId="2" fillId="2" borderId="35" xfId="2" applyFont="1" applyFill="1" applyBorder="1" applyAlignment="1" applyProtection="1">
      <alignment horizontal="center" vertical="center" wrapText="1"/>
    </xf>
    <xf numFmtId="0" fontId="2" fillId="2" borderId="36" xfId="2" applyFont="1" applyFill="1" applyBorder="1" applyAlignment="1" applyProtection="1">
      <alignment horizontal="center" vertical="center" wrapText="1"/>
    </xf>
    <xf numFmtId="0" fontId="2" fillId="3" borderId="4" xfId="2" applyFont="1" applyBorder="1" applyAlignment="1">
      <alignment horizontal="center" wrapText="1"/>
    </xf>
    <xf numFmtId="0" fontId="2" fillId="3" borderId="2" xfId="2" applyFont="1" applyBorder="1" applyAlignment="1">
      <alignment horizontal="center" wrapText="1"/>
    </xf>
    <xf numFmtId="0" fontId="2" fillId="2" borderId="5" xfId="0" applyFont="1" applyFill="1" applyBorder="1" applyAlignment="1" applyProtection="1">
      <alignment horizontal="center" vertical="center"/>
    </xf>
    <xf numFmtId="0" fontId="2" fillId="2" borderId="6" xfId="0" applyFont="1" applyFill="1" applyBorder="1" applyAlignment="1" applyProtection="1">
      <alignment horizontal="center" vertical="center"/>
    </xf>
    <xf numFmtId="0" fontId="2" fillId="2" borderId="4"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3" fillId="2" borderId="45" xfId="0" applyFont="1" applyFill="1" applyBorder="1" applyAlignment="1" applyProtection="1">
      <alignment horizontal="center" vertical="center"/>
    </xf>
    <xf numFmtId="0" fontId="3" fillId="2" borderId="41" xfId="0" applyFont="1" applyFill="1" applyBorder="1" applyAlignment="1" applyProtection="1">
      <alignment horizontal="center" vertical="center"/>
    </xf>
    <xf numFmtId="166" fontId="2" fillId="12" borderId="48" xfId="0" applyNumberFormat="1" applyFont="1" applyFill="1" applyBorder="1" applyAlignment="1" applyProtection="1">
      <alignment horizontal="center" vertical="center"/>
    </xf>
    <xf numFmtId="166" fontId="2" fillId="8" borderId="8" xfId="0" applyNumberFormat="1" applyFont="1" applyFill="1" applyBorder="1" applyAlignment="1" applyProtection="1">
      <alignment horizontal="center" vertical="center"/>
    </xf>
    <xf numFmtId="37" fontId="3" fillId="3" borderId="8" xfId="15" applyNumberFormat="1" applyFont="1" applyFill="1" applyBorder="1" applyAlignment="1" applyProtection="1">
      <alignment horizontal="center" vertical="center"/>
      <protection locked="0"/>
    </xf>
    <xf numFmtId="37" fontId="3" fillId="5" borderId="8" xfId="15" applyNumberFormat="1" applyFont="1" applyFill="1" applyBorder="1" applyAlignment="1" applyProtection="1">
      <alignment horizontal="center" vertical="center"/>
      <protection locked="0"/>
    </xf>
    <xf numFmtId="37" fontId="3" fillId="5" borderId="14" xfId="15" applyNumberFormat="1" applyFont="1" applyFill="1" applyBorder="1" applyAlignment="1" applyProtection="1">
      <alignment horizontal="center" vertical="center"/>
      <protection locked="0"/>
    </xf>
    <xf numFmtId="0" fontId="3" fillId="2" borderId="46" xfId="0" applyFont="1" applyFill="1" applyBorder="1" applyAlignment="1" applyProtection="1">
      <alignment horizontal="center" vertical="center"/>
    </xf>
    <xf numFmtId="0" fontId="3" fillId="2" borderId="42" xfId="0" applyFont="1" applyFill="1" applyBorder="1" applyAlignment="1" applyProtection="1">
      <alignment horizontal="center" vertical="center"/>
    </xf>
    <xf numFmtId="166" fontId="2" fillId="12" borderId="49" xfId="0" applyNumberFormat="1" applyFont="1" applyFill="1" applyBorder="1" applyAlignment="1" applyProtection="1">
      <alignment horizontal="center" vertical="center"/>
    </xf>
    <xf numFmtId="166" fontId="2" fillId="8" borderId="24" xfId="0" applyNumberFormat="1" applyFont="1" applyFill="1" applyBorder="1" applyAlignment="1" applyProtection="1">
      <alignment horizontal="center" vertical="center"/>
    </xf>
    <xf numFmtId="37" fontId="3" fillId="12" borderId="24" xfId="15" applyNumberFormat="1" applyFont="1" applyFill="1" applyBorder="1" applyAlignment="1" applyProtection="1">
      <alignment horizontal="center" vertical="center"/>
    </xf>
    <xf numFmtId="37" fontId="3" fillId="8" borderId="24" xfId="15" applyNumberFormat="1" applyFont="1" applyFill="1" applyBorder="1" applyAlignment="1" applyProtection="1">
      <alignment horizontal="center" vertical="center"/>
    </xf>
    <xf numFmtId="37" fontId="3" fillId="8" borderId="15" xfId="15" applyNumberFormat="1" applyFont="1" applyFill="1" applyBorder="1" applyAlignment="1" applyProtection="1">
      <alignment horizontal="center" vertical="center"/>
    </xf>
    <xf numFmtId="37" fontId="3" fillId="3" borderId="12" xfId="15" applyNumberFormat="1" applyFont="1" applyFill="1" applyBorder="1" applyAlignment="1" applyProtection="1">
      <alignment horizontal="center" vertical="center"/>
      <protection locked="0"/>
    </xf>
    <xf numFmtId="37" fontId="3" fillId="5" borderId="12" xfId="15" applyNumberFormat="1" applyFont="1" applyFill="1" applyBorder="1" applyAlignment="1" applyProtection="1">
      <alignment horizontal="center" vertical="center"/>
      <protection locked="0"/>
    </xf>
    <xf numFmtId="37" fontId="3" fillId="5" borderId="10" xfId="15" applyNumberFormat="1" applyFont="1" applyFill="1" applyBorder="1" applyAlignment="1" applyProtection="1">
      <alignment horizontal="center" vertical="center"/>
      <protection locked="0"/>
    </xf>
    <xf numFmtId="0" fontId="3" fillId="2" borderId="53" xfId="0" applyFont="1" applyFill="1" applyBorder="1" applyAlignment="1" applyProtection="1">
      <alignment horizontal="center" vertical="center"/>
    </xf>
    <xf numFmtId="0" fontId="3" fillId="2" borderId="55"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2" fillId="2" borderId="38" xfId="0" applyFont="1" applyFill="1" applyBorder="1" applyAlignment="1" applyProtection="1">
      <alignment horizontal="center" vertical="center"/>
    </xf>
    <xf numFmtId="0" fontId="2" fillId="2" borderId="39"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50" xfId="1" applyFont="1" applyFill="1" applyBorder="1" applyAlignment="1" applyProtection="1">
      <alignment horizontal="center"/>
    </xf>
    <xf numFmtId="0" fontId="2" fillId="2" borderId="30" xfId="1" applyFont="1" applyFill="1" applyBorder="1" applyAlignment="1" applyProtection="1">
      <alignment horizontal="center"/>
    </xf>
    <xf numFmtId="0" fontId="2" fillId="2" borderId="31" xfId="1" applyFont="1" applyFill="1" applyBorder="1" applyAlignment="1" applyProtection="1">
      <alignment horizontal="center"/>
    </xf>
    <xf numFmtId="0" fontId="2" fillId="2" borderId="50" xfId="1" applyFont="1" applyFill="1" applyBorder="1" applyAlignment="1" applyProtection="1">
      <alignment horizontal="center" wrapText="1"/>
    </xf>
    <xf numFmtId="0" fontId="2" fillId="2" borderId="30" xfId="1" applyFont="1" applyFill="1" applyBorder="1" applyAlignment="1" applyProtection="1">
      <alignment horizontal="center" wrapText="1"/>
    </xf>
    <xf numFmtId="0" fontId="2" fillId="2" borderId="31" xfId="1" applyFont="1" applyFill="1" applyBorder="1" applyAlignment="1" applyProtection="1">
      <alignment horizontal="center" wrapText="1"/>
    </xf>
    <xf numFmtId="0" fontId="2" fillId="9" borderId="50" xfId="12" applyFont="1" applyFill="1" applyBorder="1" applyAlignment="1">
      <alignment horizontal="center"/>
    </xf>
    <xf numFmtId="0" fontId="2" fillId="9" borderId="30" xfId="12" applyFont="1" applyFill="1" applyBorder="1" applyAlignment="1">
      <alignment horizontal="center"/>
    </xf>
    <xf numFmtId="0" fontId="2" fillId="9" borderId="31" xfId="12" applyFont="1" applyFill="1" applyBorder="1" applyAlignment="1">
      <alignment horizontal="center"/>
    </xf>
    <xf numFmtId="0" fontId="2" fillId="9" borderId="51" xfId="12" applyFont="1" applyFill="1" applyBorder="1" applyAlignment="1">
      <alignment horizontal="center"/>
    </xf>
    <xf numFmtId="0" fontId="2" fillId="9" borderId="0" xfId="12" applyFont="1" applyFill="1" applyBorder="1" applyAlignment="1">
      <alignment horizontal="center"/>
    </xf>
    <xf numFmtId="0" fontId="2" fillId="9" borderId="32" xfId="12" applyFont="1" applyFill="1" applyBorder="1" applyAlignment="1">
      <alignment horizontal="center"/>
    </xf>
    <xf numFmtId="0" fontId="2" fillId="9" borderId="51" xfId="12" applyFont="1" applyFill="1" applyBorder="1" applyAlignment="1">
      <alignment horizontal="center" vertical="center"/>
    </xf>
    <xf numFmtId="0" fontId="2" fillId="9" borderId="0" xfId="12" applyFont="1" applyFill="1" applyBorder="1" applyAlignment="1">
      <alignment horizontal="center" vertical="center"/>
    </xf>
    <xf numFmtId="0" fontId="2" fillId="9" borderId="32" xfId="12" applyFont="1" applyFill="1" applyBorder="1" applyAlignment="1">
      <alignment horizontal="center" vertical="center"/>
    </xf>
    <xf numFmtId="0" fontId="3" fillId="9" borderId="51" xfId="12" applyFont="1" applyFill="1" applyBorder="1" applyAlignment="1" applyProtection="1">
      <alignment horizontal="center" vertical="center"/>
      <protection locked="0"/>
    </xf>
    <xf numFmtId="0" fontId="3" fillId="9" borderId="0" xfId="12" applyFont="1" applyFill="1" applyBorder="1" applyAlignment="1" applyProtection="1">
      <alignment horizontal="center" vertical="center"/>
      <protection locked="0"/>
    </xf>
    <xf numFmtId="0" fontId="3" fillId="9" borderId="32" xfId="12" applyFont="1" applyFill="1" applyBorder="1" applyAlignment="1" applyProtection="1">
      <alignment horizontal="center" vertical="center"/>
      <protection locked="0"/>
    </xf>
    <xf numFmtId="0" fontId="2" fillId="9" borderId="51" xfId="13" applyFont="1" applyFill="1" applyBorder="1" applyAlignment="1">
      <alignment horizontal="center" vertical="center"/>
    </xf>
    <xf numFmtId="0" fontId="2" fillId="9" borderId="0" xfId="13" applyFont="1" applyFill="1" applyBorder="1" applyAlignment="1">
      <alignment horizontal="center" vertical="center"/>
    </xf>
    <xf numFmtId="0" fontId="2" fillId="9" borderId="32" xfId="13" applyFont="1" applyFill="1" applyBorder="1" applyAlignment="1">
      <alignment horizontal="center" vertical="center"/>
    </xf>
    <xf numFmtId="0" fontId="3" fillId="2" borderId="44" xfId="0" applyFont="1" applyFill="1" applyBorder="1" applyAlignment="1" applyProtection="1">
      <alignment horizontal="center" vertical="center"/>
    </xf>
    <xf numFmtId="0" fontId="3" fillId="2" borderId="43" xfId="0" applyFont="1" applyFill="1" applyBorder="1" applyAlignment="1" applyProtection="1">
      <alignment horizontal="center" vertical="center"/>
    </xf>
    <xf numFmtId="166" fontId="2" fillId="12" borderId="47" xfId="0" applyNumberFormat="1" applyFont="1" applyFill="1" applyBorder="1" applyAlignment="1" applyProtection="1">
      <alignment horizontal="center" vertical="center"/>
    </xf>
    <xf numFmtId="166" fontId="2" fillId="8" borderId="12" xfId="0" applyNumberFormat="1" applyFont="1" applyFill="1" applyBorder="1" applyAlignment="1" applyProtection="1">
      <alignment horizontal="center" vertical="center"/>
    </xf>
  </cellXfs>
  <cellStyles count="16">
    <cellStyle name="checkLiq" xfId="7" xr:uid="{00000000-0005-0000-0000-000000000000}"/>
    <cellStyle name="Comma" xfId="15" builtinId="3"/>
    <cellStyle name="greyed" xfId="3" xr:uid="{00000000-0005-0000-0000-000002000000}"/>
    <cellStyle name="Heading 2" xfId="1" builtinId="17"/>
    <cellStyle name="HeadingTable" xfId="2" xr:uid="{00000000-0005-0000-0000-000004000000}"/>
    <cellStyle name="highlightExposure" xfId="9" xr:uid="{00000000-0005-0000-0000-000005000000}"/>
    <cellStyle name="highlightPercentage" xfId="10" xr:uid="{00000000-0005-0000-0000-000006000000}"/>
    <cellStyle name="highlightText" xfId="8" xr:uid="{00000000-0005-0000-0000-000007000000}"/>
    <cellStyle name="inputExposure" xfId="4" xr:uid="{00000000-0005-0000-0000-000008000000}"/>
    <cellStyle name="Normal" xfId="0" builtinId="0"/>
    <cellStyle name="Normal 2" xfId="12" xr:uid="{00000000-0005-0000-0000-00000A000000}"/>
    <cellStyle name="Normal 2 2" xfId="14" xr:uid="{00000000-0005-0000-0000-00000B000000}"/>
    <cellStyle name="Normal 8" xfId="13" xr:uid="{00000000-0005-0000-0000-00000C000000}"/>
    <cellStyle name="optionalExposure" xfId="11" xr:uid="{00000000-0005-0000-0000-00000D000000}"/>
    <cellStyle name="showExposure" xfId="6" xr:uid="{00000000-0005-0000-0000-00000E000000}"/>
    <cellStyle name="showParameterS" xfId="5" xr:uid="{00000000-0005-0000-0000-00000F000000}"/>
  </cellStyles>
  <dxfs count="1">
    <dxf>
      <fill>
        <patternFill>
          <bgColor rgb="FFFF0000"/>
        </patternFill>
      </fill>
    </dxf>
  </dxfs>
  <tableStyles count="0" defaultTableStyle="TableStyleMedium2" defaultPivotStyle="PivotStyleLight16"/>
  <colors>
    <mruColors>
      <color rgb="FFFFFFFF"/>
      <color rgb="FFBCBDBC"/>
      <color rgb="FFFFEC72"/>
      <color rgb="FFD5D6D2"/>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1"/>
  <sheetViews>
    <sheetView showGridLines="0" tabSelected="1" view="pageBreakPreview" zoomScaleNormal="100" zoomScaleSheetLayoutView="100" workbookViewId="0">
      <selection activeCell="A2" sqref="A2:G2"/>
    </sheetView>
  </sheetViews>
  <sheetFormatPr defaultRowHeight="15" x14ac:dyDescent="0.25"/>
  <cols>
    <col min="1" max="1" width="2.7109375" customWidth="1"/>
    <col min="2" max="2" width="18.85546875" customWidth="1"/>
    <col min="3" max="3" width="14" customWidth="1"/>
    <col min="4" max="4" width="16.85546875" customWidth="1"/>
    <col min="5" max="5" width="12.7109375" customWidth="1"/>
    <col min="6" max="6" width="19.140625" customWidth="1"/>
    <col min="7" max="7" width="2.7109375" customWidth="1"/>
  </cols>
  <sheetData>
    <row r="1" spans="1:7" x14ac:dyDescent="0.25">
      <c r="A1" s="204" t="s">
        <v>146</v>
      </c>
      <c r="B1" s="204"/>
      <c r="C1" s="204"/>
      <c r="D1" s="204"/>
      <c r="E1" s="204"/>
      <c r="F1" s="204"/>
      <c r="G1" s="204"/>
    </row>
    <row r="2" spans="1:7" x14ac:dyDescent="0.25">
      <c r="A2" s="204" t="s">
        <v>74</v>
      </c>
      <c r="B2" s="204"/>
      <c r="C2" s="204"/>
      <c r="D2" s="204"/>
      <c r="E2" s="204"/>
      <c r="F2" s="204"/>
      <c r="G2" s="204"/>
    </row>
    <row r="3" spans="1:7" ht="15.75" thickBot="1" x14ac:dyDescent="0.3">
      <c r="A3" s="205" t="s">
        <v>235</v>
      </c>
      <c r="B3" s="205"/>
      <c r="C3" s="205"/>
      <c r="D3" s="205"/>
      <c r="E3" s="205"/>
      <c r="F3" s="205"/>
      <c r="G3" s="205"/>
    </row>
    <row r="4" spans="1:7" x14ac:dyDescent="0.25">
      <c r="A4" s="204" t="s">
        <v>147</v>
      </c>
      <c r="B4" s="204"/>
      <c r="C4" s="204"/>
      <c r="D4" s="204"/>
      <c r="E4" s="204"/>
      <c r="F4" s="204"/>
      <c r="G4" s="204"/>
    </row>
    <row r="5" spans="1:7" x14ac:dyDescent="0.25">
      <c r="A5" s="171"/>
    </row>
    <row r="6" spans="1:7" x14ac:dyDescent="0.25">
      <c r="A6" s="171"/>
      <c r="B6" t="s">
        <v>148</v>
      </c>
      <c r="D6" s="188"/>
    </row>
    <row r="7" spans="1:7" ht="6.95" customHeight="1" x14ac:dyDescent="0.25">
      <c r="A7" s="171"/>
    </row>
    <row r="8" spans="1:7" x14ac:dyDescent="0.25">
      <c r="A8" s="171"/>
      <c r="B8" t="s">
        <v>149</v>
      </c>
      <c r="D8" s="201"/>
      <c r="E8" s="202"/>
      <c r="F8" s="203"/>
    </row>
    <row r="9" spans="1:7" ht="6.95" customHeight="1" x14ac:dyDescent="0.25">
      <c r="A9" s="171"/>
    </row>
    <row r="10" spans="1:7" x14ac:dyDescent="0.25">
      <c r="A10" s="171"/>
      <c r="B10" t="s">
        <v>150</v>
      </c>
      <c r="D10" s="188"/>
      <c r="E10" t="s">
        <v>151</v>
      </c>
    </row>
    <row r="11" spans="1:7" ht="6.95" customHeight="1" x14ac:dyDescent="0.25">
      <c r="A11" s="171"/>
    </row>
    <row r="12" spans="1:7" x14ac:dyDescent="0.25">
      <c r="A12" s="171"/>
      <c r="B12" t="s">
        <v>152</v>
      </c>
      <c r="D12" s="188"/>
    </row>
    <row r="13" spans="1:7" ht="6.95" customHeight="1" x14ac:dyDescent="0.25"/>
    <row r="14" spans="1:7" x14ac:dyDescent="0.25">
      <c r="B14" t="s">
        <v>153</v>
      </c>
      <c r="D14" s="172" t="s">
        <v>154</v>
      </c>
    </row>
    <row r="15" spans="1:7" ht="6.95" customHeight="1" x14ac:dyDescent="0.25"/>
    <row r="16" spans="1:7" x14ac:dyDescent="0.25">
      <c r="B16" t="s">
        <v>155</v>
      </c>
      <c r="D16" s="188"/>
    </row>
    <row r="17" spans="2:6" x14ac:dyDescent="0.25">
      <c r="B17" t="s">
        <v>156</v>
      </c>
    </row>
    <row r="18" spans="2:6" x14ac:dyDescent="0.25">
      <c r="B18" t="s">
        <v>157</v>
      </c>
      <c r="D18" s="201"/>
      <c r="E18" s="202"/>
      <c r="F18" s="203"/>
    </row>
    <row r="19" spans="2:6" x14ac:dyDescent="0.25">
      <c r="B19" t="s">
        <v>158</v>
      </c>
      <c r="D19" s="201"/>
      <c r="E19" s="202"/>
      <c r="F19" s="203"/>
    </row>
    <row r="20" spans="2:6" ht="6.95" customHeight="1" x14ac:dyDescent="0.25"/>
    <row r="21" spans="2:6" x14ac:dyDescent="0.25">
      <c r="B21" t="s">
        <v>159</v>
      </c>
    </row>
    <row r="22" spans="2:6" x14ac:dyDescent="0.25">
      <c r="B22" t="s">
        <v>160</v>
      </c>
    </row>
    <row r="23" spans="2:6" x14ac:dyDescent="0.25">
      <c r="C23" s="173" t="s">
        <v>161</v>
      </c>
      <c r="D23" s="201"/>
      <c r="E23" s="202"/>
      <c r="F23" s="203"/>
    </row>
    <row r="24" spans="2:6" x14ac:dyDescent="0.25">
      <c r="C24" s="173" t="s">
        <v>162</v>
      </c>
      <c r="D24" s="201"/>
      <c r="E24" s="202"/>
      <c r="F24" s="203"/>
    </row>
    <row r="25" spans="2:6" x14ac:dyDescent="0.25">
      <c r="C25" s="173" t="s">
        <v>163</v>
      </c>
      <c r="D25" s="201"/>
      <c r="E25" s="202"/>
      <c r="F25" s="203"/>
    </row>
    <row r="26" spans="2:6" x14ac:dyDescent="0.25">
      <c r="C26" s="173" t="s">
        <v>164</v>
      </c>
      <c r="D26" s="201"/>
      <c r="E26" s="202"/>
      <c r="F26" s="203"/>
    </row>
    <row r="27" spans="2:6" x14ac:dyDescent="0.25">
      <c r="C27" s="174" t="s">
        <v>165</v>
      </c>
      <c r="D27" s="201"/>
      <c r="E27" s="202"/>
      <c r="F27" s="203"/>
    </row>
    <row r="28" spans="2:6" x14ac:dyDescent="0.25">
      <c r="C28" s="174" t="s">
        <v>166</v>
      </c>
      <c r="D28" s="201"/>
      <c r="E28" s="202"/>
      <c r="F28" s="203"/>
    </row>
    <row r="29" spans="2:6" x14ac:dyDescent="0.25">
      <c r="C29" s="174"/>
      <c r="D29" s="175"/>
      <c r="E29" s="175"/>
      <c r="F29" s="175"/>
    </row>
    <row r="30" spans="2:6" x14ac:dyDescent="0.25">
      <c r="B30" t="s">
        <v>167</v>
      </c>
    </row>
    <row r="31" spans="2:6" x14ac:dyDescent="0.25">
      <c r="B31" t="s">
        <v>168</v>
      </c>
      <c r="D31" s="201"/>
      <c r="E31" s="202"/>
      <c r="F31" s="203"/>
    </row>
    <row r="32" spans="2:6" ht="6.95" customHeight="1" x14ac:dyDescent="0.25"/>
    <row r="33" spans="2:6" x14ac:dyDescent="0.25">
      <c r="B33" t="s">
        <v>169</v>
      </c>
      <c r="D33" s="201"/>
      <c r="E33" s="202"/>
      <c r="F33" s="203"/>
    </row>
    <row r="34" spans="2:6" ht="6.95" customHeight="1" x14ac:dyDescent="0.25"/>
    <row r="35" spans="2:6" x14ac:dyDescent="0.25">
      <c r="B35" t="s">
        <v>170</v>
      </c>
      <c r="D35" s="201"/>
      <c r="E35" s="202"/>
      <c r="F35" s="203"/>
    </row>
    <row r="36" spans="2:6" ht="6.95" customHeight="1" x14ac:dyDescent="0.25"/>
    <row r="37" spans="2:6" x14ac:dyDescent="0.25">
      <c r="B37" t="s">
        <v>171</v>
      </c>
      <c r="D37" s="201"/>
      <c r="E37" s="202"/>
      <c r="F37" s="203"/>
    </row>
    <row r="38" spans="2:6" ht="6.95" customHeight="1" x14ac:dyDescent="0.25"/>
    <row r="39" spans="2:6" x14ac:dyDescent="0.25">
      <c r="B39" t="s">
        <v>172</v>
      </c>
      <c r="D39" s="201"/>
      <c r="E39" s="202"/>
      <c r="F39" s="203"/>
    </row>
    <row r="40" spans="2:6" ht="6.95" customHeight="1" x14ac:dyDescent="0.25"/>
    <row r="41" spans="2:6" x14ac:dyDescent="0.25">
      <c r="B41" t="s">
        <v>173</v>
      </c>
      <c r="D41" s="201"/>
      <c r="E41" s="202"/>
      <c r="F41" s="203"/>
    </row>
  </sheetData>
  <sheetProtection password="F556" sheet="1" formatCells="0" formatColumns="0" formatRows="0"/>
  <mergeCells count="19">
    <mergeCell ref="D41:F41"/>
    <mergeCell ref="D28:F28"/>
    <mergeCell ref="D31:F31"/>
    <mergeCell ref="D33:F33"/>
    <mergeCell ref="D35:F35"/>
    <mergeCell ref="D37:F37"/>
    <mergeCell ref="D39:F39"/>
    <mergeCell ref="D27:F27"/>
    <mergeCell ref="A1:G1"/>
    <mergeCell ref="A2:G2"/>
    <mergeCell ref="A3:G3"/>
    <mergeCell ref="A4:G4"/>
    <mergeCell ref="D8:F8"/>
    <mergeCell ref="D18:F18"/>
    <mergeCell ref="D19:F19"/>
    <mergeCell ref="D23:F23"/>
    <mergeCell ref="D24:F24"/>
    <mergeCell ref="D25:F25"/>
    <mergeCell ref="D26:F26"/>
  </mergeCells>
  <pageMargins left="0.7" right="0.7" top="0.75" bottom="0.75" header="0.3" footer="0.3"/>
  <pageSetup paperSize="9" orientation="portrait" r:id="rId1"/>
  <ignoredErrors>
    <ignoredError sqref="C23:C2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N349"/>
  <sheetViews>
    <sheetView zoomScale="85" zoomScaleNormal="85" workbookViewId="0">
      <selection activeCell="A3" sqref="A3"/>
    </sheetView>
  </sheetViews>
  <sheetFormatPr defaultColWidth="16.7109375" defaultRowHeight="12.75" x14ac:dyDescent="0.25"/>
  <cols>
    <col min="1" max="1" width="51" style="100" customWidth="1"/>
    <col min="2" max="2" width="17.42578125" style="100" customWidth="1"/>
    <col min="3" max="5" width="12.7109375" style="99" customWidth="1"/>
    <col min="6" max="6" width="1.7109375" style="99" customWidth="1"/>
    <col min="7" max="9" width="10.7109375" style="99" customWidth="1"/>
    <col min="10" max="10" width="1.7109375" style="99" customWidth="1"/>
    <col min="11" max="14" width="12.7109375" style="99" customWidth="1"/>
    <col min="15" max="16384" width="16.7109375" style="99"/>
  </cols>
  <sheetData>
    <row r="1" spans="1:14" s="103" customFormat="1" ht="15" customHeight="1" x14ac:dyDescent="0.2">
      <c r="A1" s="247" t="s">
        <v>74</v>
      </c>
      <c r="B1" s="248"/>
      <c r="C1" s="248"/>
      <c r="D1" s="248"/>
      <c r="E1" s="248"/>
      <c r="F1" s="248"/>
      <c r="G1" s="248"/>
      <c r="H1" s="248"/>
      <c r="I1" s="248"/>
      <c r="J1" s="248"/>
      <c r="K1" s="248"/>
      <c r="L1" s="248"/>
      <c r="M1" s="248"/>
      <c r="N1" s="249"/>
    </row>
    <row r="2" spans="1:14" s="97" customFormat="1" x14ac:dyDescent="0.2">
      <c r="A2" s="250" t="s">
        <v>235</v>
      </c>
      <c r="B2" s="251"/>
      <c r="C2" s="251"/>
      <c r="D2" s="251"/>
      <c r="E2" s="251"/>
      <c r="F2" s="251"/>
      <c r="G2" s="251"/>
      <c r="H2" s="251"/>
      <c r="I2" s="251"/>
      <c r="J2" s="251"/>
      <c r="K2" s="251"/>
      <c r="L2" s="251"/>
      <c r="M2" s="251"/>
      <c r="N2" s="252"/>
    </row>
    <row r="3" spans="1:14" s="97" customFormat="1" x14ac:dyDescent="0.2">
      <c r="A3" s="108"/>
      <c r="B3" s="109"/>
      <c r="C3" s="109"/>
      <c r="D3" s="109"/>
      <c r="E3" s="109"/>
      <c r="F3" s="109"/>
      <c r="G3" s="84"/>
      <c r="H3" s="84"/>
      <c r="I3" s="84"/>
      <c r="J3" s="84"/>
      <c r="K3" s="84"/>
      <c r="L3" s="84"/>
      <c r="M3" s="84"/>
      <c r="N3" s="93"/>
    </row>
    <row r="4" spans="1:14" s="97" customFormat="1" x14ac:dyDescent="0.2">
      <c r="A4" s="253" t="s">
        <v>79</v>
      </c>
      <c r="B4" s="254"/>
      <c r="C4" s="254"/>
      <c r="D4" s="254"/>
      <c r="E4" s="254"/>
      <c r="F4" s="254"/>
      <c r="G4" s="254"/>
      <c r="H4" s="254"/>
      <c r="I4" s="254"/>
      <c r="J4" s="254"/>
      <c r="K4" s="254"/>
      <c r="L4" s="254"/>
      <c r="M4" s="254"/>
      <c r="N4" s="255"/>
    </row>
    <row r="5" spans="1:14" s="97" customFormat="1" x14ac:dyDescent="0.2">
      <c r="A5" s="256" t="s">
        <v>208</v>
      </c>
      <c r="B5" s="257"/>
      <c r="C5" s="257"/>
      <c r="D5" s="257"/>
      <c r="E5" s="257"/>
      <c r="F5" s="257"/>
      <c r="G5" s="257"/>
      <c r="H5" s="257"/>
      <c r="I5" s="257"/>
      <c r="J5" s="257"/>
      <c r="K5" s="257"/>
      <c r="L5" s="257"/>
      <c r="M5" s="257"/>
      <c r="N5" s="258"/>
    </row>
    <row r="6" spans="1:14" s="97" customFormat="1" x14ac:dyDescent="0.2">
      <c r="A6" s="256" t="s">
        <v>75</v>
      </c>
      <c r="B6" s="257"/>
      <c r="C6" s="257"/>
      <c r="D6" s="257"/>
      <c r="E6" s="257"/>
      <c r="F6" s="257"/>
      <c r="G6" s="257"/>
      <c r="H6" s="257"/>
      <c r="I6" s="257"/>
      <c r="J6" s="257"/>
      <c r="K6" s="257"/>
      <c r="L6" s="257"/>
      <c r="M6" s="257"/>
      <c r="N6" s="258"/>
    </row>
    <row r="7" spans="1:14" s="97" customFormat="1" x14ac:dyDescent="0.2">
      <c r="A7" s="110"/>
      <c r="B7" s="111"/>
      <c r="C7" s="111"/>
      <c r="D7" s="111"/>
      <c r="E7" s="111"/>
      <c r="F7" s="111"/>
      <c r="G7" s="111"/>
      <c r="H7" s="111"/>
      <c r="I7" s="111"/>
      <c r="J7" s="111"/>
      <c r="K7" s="111"/>
      <c r="L7" s="111"/>
      <c r="M7" s="111"/>
      <c r="N7" s="112"/>
    </row>
    <row r="8" spans="1:14" s="98" customFormat="1" x14ac:dyDescent="0.2">
      <c r="A8" s="259" t="s">
        <v>130</v>
      </c>
      <c r="B8" s="260"/>
      <c r="C8" s="260"/>
      <c r="D8" s="260"/>
      <c r="E8" s="260"/>
      <c r="F8" s="260"/>
      <c r="G8" s="260"/>
      <c r="H8" s="260"/>
      <c r="I8" s="260"/>
      <c r="J8" s="260"/>
      <c r="K8" s="260"/>
      <c r="L8" s="260"/>
      <c r="M8" s="260"/>
      <c r="N8" s="261"/>
    </row>
    <row r="9" spans="1:14" s="98" customFormat="1" x14ac:dyDescent="0.2">
      <c r="A9" s="113"/>
      <c r="B9" s="114"/>
      <c r="C9" s="114"/>
      <c r="D9" s="114"/>
      <c r="E9" s="114"/>
      <c r="F9" s="114"/>
      <c r="G9" s="114"/>
      <c r="H9" s="114"/>
      <c r="I9" s="114"/>
      <c r="J9" s="114"/>
      <c r="K9" s="114"/>
      <c r="L9" s="114"/>
      <c r="M9" s="114"/>
      <c r="N9" s="115"/>
    </row>
    <row r="10" spans="1:14" ht="12.75" customHeight="1" x14ac:dyDescent="0.2">
      <c r="A10" s="235"/>
      <c r="B10" s="209" t="s">
        <v>131</v>
      </c>
      <c r="C10" s="211" t="s">
        <v>76</v>
      </c>
      <c r="D10" s="212"/>
      <c r="E10" s="212"/>
      <c r="F10" s="1"/>
      <c r="G10" s="213" t="s">
        <v>0</v>
      </c>
      <c r="H10" s="214"/>
      <c r="I10" s="215"/>
      <c r="J10" s="1"/>
      <c r="K10" s="216" t="s">
        <v>77</v>
      </c>
      <c r="L10" s="216"/>
      <c r="M10" s="216"/>
      <c r="N10" s="217"/>
    </row>
    <row r="11" spans="1:14" ht="25.5" x14ac:dyDescent="0.2">
      <c r="A11" s="236"/>
      <c r="B11" s="210"/>
      <c r="C11" s="2" t="s">
        <v>1</v>
      </c>
      <c r="D11" s="3" t="s">
        <v>2</v>
      </c>
      <c r="E11" s="4" t="s">
        <v>3</v>
      </c>
      <c r="F11" s="1"/>
      <c r="G11" s="2" t="s">
        <v>1</v>
      </c>
      <c r="H11" s="3" t="s">
        <v>2</v>
      </c>
      <c r="I11" s="4" t="s">
        <v>4</v>
      </c>
      <c r="J11" s="1"/>
      <c r="K11" s="2" t="s">
        <v>1</v>
      </c>
      <c r="L11" s="3" t="s">
        <v>2</v>
      </c>
      <c r="M11" s="3" t="s">
        <v>4</v>
      </c>
      <c r="N11" s="122" t="s">
        <v>5</v>
      </c>
    </row>
    <row r="12" spans="1:14" ht="51" x14ac:dyDescent="0.25">
      <c r="A12" s="123" t="s">
        <v>174</v>
      </c>
      <c r="B12" s="116" t="s">
        <v>133</v>
      </c>
      <c r="C12" s="29"/>
      <c r="D12" s="29"/>
      <c r="E12" s="68">
        <v>0</v>
      </c>
      <c r="F12" s="1"/>
      <c r="G12" s="30"/>
      <c r="H12" s="31"/>
      <c r="I12" s="5">
        <v>1</v>
      </c>
      <c r="J12" s="1"/>
      <c r="K12" s="30"/>
      <c r="L12" s="31"/>
      <c r="M12" s="42">
        <f>IF(AND(ISNUMBER(E12),ISNUMBER(I12)),SUM(E12)*I12,"")</f>
        <v>0</v>
      </c>
      <c r="N12" s="124">
        <f>IF(ISNUMBER(M12),SUM(M12),"")</f>
        <v>0</v>
      </c>
    </row>
    <row r="13" spans="1:14" ht="25.5" x14ac:dyDescent="0.25">
      <c r="A13" s="125" t="s">
        <v>6</v>
      </c>
      <c r="B13" s="116" t="s">
        <v>134</v>
      </c>
      <c r="C13" s="29"/>
      <c r="D13" s="29"/>
      <c r="E13" s="69">
        <v>0</v>
      </c>
      <c r="F13" s="1"/>
      <c r="G13" s="32"/>
      <c r="H13" s="29"/>
      <c r="I13" s="6">
        <v>1</v>
      </c>
      <c r="J13" s="1"/>
      <c r="K13" s="32"/>
      <c r="L13" s="29"/>
      <c r="M13" s="41">
        <f>IF(AND(ISNUMBER(E13),ISNUMBER(I13)),SUM(E13)*I13,"")</f>
        <v>0</v>
      </c>
      <c r="N13" s="126">
        <f>IF(ISNUMBER(M13),SUM(M13),"")</f>
        <v>0</v>
      </c>
    </row>
    <row r="14" spans="1:14" ht="38.25" x14ac:dyDescent="0.25">
      <c r="A14" s="125" t="s">
        <v>177</v>
      </c>
      <c r="B14" s="116" t="s">
        <v>209</v>
      </c>
      <c r="C14" s="39">
        <v>0</v>
      </c>
      <c r="D14" s="39">
        <v>0</v>
      </c>
      <c r="E14" s="69">
        <v>0</v>
      </c>
      <c r="F14" s="1"/>
      <c r="G14" s="7">
        <v>0.95</v>
      </c>
      <c r="H14" s="8">
        <v>0.95</v>
      </c>
      <c r="I14" s="6">
        <v>1</v>
      </c>
      <c r="J14" s="1"/>
      <c r="K14" s="40">
        <f>IF(AND(ISNUMBER(C14),ISNUMBER(G14)), C14*G14, "")</f>
        <v>0</v>
      </c>
      <c r="L14" s="41">
        <f>IF(AND(ISNUMBER(D14),ISNUMBER(H14)), D14*H14, "")</f>
        <v>0</v>
      </c>
      <c r="M14" s="41">
        <f>IF(AND(ISNUMBER(E14),ISNUMBER(I14)),SUM(E14)*I14,"")</f>
        <v>0</v>
      </c>
      <c r="N14" s="126">
        <f>IF(AND(ISNUMBER(K14),ISNUMBER(L14),ISNUMBER(M14)), SUM(K14:M14), "")</f>
        <v>0</v>
      </c>
    </row>
    <row r="15" spans="1:14" ht="38.25" x14ac:dyDescent="0.25">
      <c r="A15" s="125" t="s">
        <v>178</v>
      </c>
      <c r="B15" s="116" t="s">
        <v>210</v>
      </c>
      <c r="C15" s="39">
        <v>0</v>
      </c>
      <c r="D15" s="39">
        <v>0</v>
      </c>
      <c r="E15" s="69">
        <v>0</v>
      </c>
      <c r="F15" s="1"/>
      <c r="G15" s="7">
        <v>0.9</v>
      </c>
      <c r="H15" s="8">
        <v>0.9</v>
      </c>
      <c r="I15" s="6">
        <v>1</v>
      </c>
      <c r="J15" s="1"/>
      <c r="K15" s="40">
        <f>IF(AND(ISNUMBER(C15),ISNUMBER(G15)), C15*G15, "")</f>
        <v>0</v>
      </c>
      <c r="L15" s="41">
        <f>IF(AND(ISNUMBER(D15),ISNUMBER(H15)), D15*H15, "")</f>
        <v>0</v>
      </c>
      <c r="M15" s="41">
        <f>IF(AND(ISNUMBER(E15),ISNUMBER(I15)),SUM(E15)*I15,"")</f>
        <v>0</v>
      </c>
      <c r="N15" s="126">
        <f>IF(AND(ISNUMBER(K15),ISNUMBER(L15),ISNUMBER(M15)), SUM(K15:M15), "")</f>
        <v>0</v>
      </c>
    </row>
    <row r="16" spans="1:14" x14ac:dyDescent="0.25">
      <c r="A16" s="125" t="s">
        <v>100</v>
      </c>
      <c r="B16" s="116" t="s">
        <v>175</v>
      </c>
      <c r="C16" s="197">
        <f>IF(AND(ISNUMBER(C17),ISNUMBER(C18),ISNUMBER(C19)),SUM(C17:C19),"")</f>
        <v>0</v>
      </c>
      <c r="D16" s="197">
        <f>IF(AND(ISNUMBER(D17),ISNUMBER(D18),ISNUMBER(D19)),SUM(D17:D19),"")</f>
        <v>0</v>
      </c>
      <c r="E16" s="196">
        <f>IF(AND(ISNUMBER(E17),ISNUMBER(E18),ISNUMBER(E19)),SUM(E17:E19),"")</f>
        <v>0</v>
      </c>
      <c r="F16" s="1"/>
      <c r="G16" s="32"/>
      <c r="H16" s="29"/>
      <c r="I16" s="33"/>
      <c r="J16" s="1"/>
      <c r="K16" s="32"/>
      <c r="L16" s="29"/>
      <c r="M16" s="29"/>
      <c r="N16" s="127"/>
    </row>
    <row r="17" spans="1:14" ht="25.5" x14ac:dyDescent="0.25">
      <c r="A17" s="128" t="s">
        <v>139</v>
      </c>
      <c r="B17" s="29"/>
      <c r="C17" s="39">
        <v>0</v>
      </c>
      <c r="D17" s="39">
        <v>0</v>
      </c>
      <c r="E17" s="69">
        <v>0</v>
      </c>
      <c r="F17" s="1"/>
      <c r="G17" s="7">
        <v>0.5</v>
      </c>
      <c r="H17" s="8">
        <v>0.5</v>
      </c>
      <c r="I17" s="6">
        <v>1</v>
      </c>
      <c r="J17" s="1"/>
      <c r="K17" s="40">
        <f t="shared" ref="K17:L19" si="0">IF(AND(ISNUMBER(C17),ISNUMBER(G17)), C17*G17, "")</f>
        <v>0</v>
      </c>
      <c r="L17" s="41">
        <f t="shared" si="0"/>
        <v>0</v>
      </c>
      <c r="M17" s="41">
        <f>IF(AND(ISNUMBER(E17),ISNUMBER(I17)),SUM(E17)*I17,"")</f>
        <v>0</v>
      </c>
      <c r="N17" s="126">
        <f>IF(AND(ISNUMBER(K17),ISNUMBER(L17),ISNUMBER(M17)), SUM(K17:M17), "")</f>
        <v>0</v>
      </c>
    </row>
    <row r="18" spans="1:14" x14ac:dyDescent="0.25">
      <c r="A18" s="128" t="s">
        <v>132</v>
      </c>
      <c r="B18" s="29"/>
      <c r="C18" s="39">
        <v>0</v>
      </c>
      <c r="D18" s="39">
        <v>0</v>
      </c>
      <c r="E18" s="69">
        <v>0</v>
      </c>
      <c r="F18" s="1"/>
      <c r="G18" s="7">
        <v>0.5</v>
      </c>
      <c r="H18" s="8">
        <v>0.5</v>
      </c>
      <c r="I18" s="6">
        <v>1</v>
      </c>
      <c r="J18" s="1"/>
      <c r="K18" s="40">
        <f t="shared" si="0"/>
        <v>0</v>
      </c>
      <c r="L18" s="41">
        <f t="shared" si="0"/>
        <v>0</v>
      </c>
      <c r="M18" s="41">
        <f>IF(AND(ISNUMBER(E18),ISNUMBER(I18)),SUM(E18)*I18,"")</f>
        <v>0</v>
      </c>
      <c r="N18" s="126">
        <f>IF(AND(ISNUMBER(K18),ISNUMBER(L18),ISNUMBER(M18)), SUM(K18:M18), "")</f>
        <v>0</v>
      </c>
    </row>
    <row r="19" spans="1:14" x14ac:dyDescent="0.25">
      <c r="A19" s="128" t="s">
        <v>101</v>
      </c>
      <c r="B19" s="29"/>
      <c r="C19" s="39">
        <v>0</v>
      </c>
      <c r="D19" s="39">
        <v>0</v>
      </c>
      <c r="E19" s="69">
        <v>0</v>
      </c>
      <c r="F19" s="1"/>
      <c r="G19" s="7">
        <v>0.5</v>
      </c>
      <c r="H19" s="8">
        <v>0.5</v>
      </c>
      <c r="I19" s="6">
        <v>1</v>
      </c>
      <c r="J19" s="1"/>
      <c r="K19" s="40">
        <f t="shared" si="0"/>
        <v>0</v>
      </c>
      <c r="L19" s="41">
        <f t="shared" si="0"/>
        <v>0</v>
      </c>
      <c r="M19" s="41">
        <f>IF(AND(ISNUMBER(E19),ISNUMBER(I19)),SUM(E19)*I19,"")</f>
        <v>0</v>
      </c>
      <c r="N19" s="126">
        <f>IF(AND(ISNUMBER(K19),ISNUMBER(L19),ISNUMBER(M19)), SUM(K19:M19), "")</f>
        <v>0</v>
      </c>
    </row>
    <row r="20" spans="1:14" ht="25.5" x14ac:dyDescent="0.25">
      <c r="A20" s="125" t="s">
        <v>102</v>
      </c>
      <c r="B20" s="116" t="s">
        <v>135</v>
      </c>
      <c r="C20" s="197">
        <f>IF(AND(ISNUMBER(C21),ISNUMBER(C22),ISNUMBER(C23)),SUM(C21:C23),"")</f>
        <v>0</v>
      </c>
      <c r="D20" s="197">
        <f>IF(AND(ISNUMBER(D21),ISNUMBER(D22),ISNUMBER(D23)),SUM(D21:D23),"")</f>
        <v>0</v>
      </c>
      <c r="E20" s="196">
        <f>IF(AND(ISNUMBER(E21),ISNUMBER(E22),ISNUMBER(E23)),SUM(E21:E23),"")</f>
        <v>0</v>
      </c>
      <c r="F20" s="1"/>
      <c r="G20" s="32"/>
      <c r="H20" s="29"/>
      <c r="I20" s="33"/>
      <c r="J20" s="1"/>
      <c r="K20" s="32"/>
      <c r="L20" s="29"/>
      <c r="M20" s="29"/>
      <c r="N20" s="127"/>
    </row>
    <row r="21" spans="1:14" ht="25.5" x14ac:dyDescent="0.25">
      <c r="A21" s="128" t="s">
        <v>139</v>
      </c>
      <c r="B21" s="29"/>
      <c r="C21" s="39">
        <v>0</v>
      </c>
      <c r="D21" s="39">
        <v>0</v>
      </c>
      <c r="E21" s="69">
        <v>0</v>
      </c>
      <c r="F21" s="1"/>
      <c r="G21" s="7">
        <v>0.5</v>
      </c>
      <c r="H21" s="8">
        <v>0.5</v>
      </c>
      <c r="I21" s="6">
        <v>1</v>
      </c>
      <c r="J21" s="1"/>
      <c r="K21" s="40">
        <f t="shared" ref="K21:L23" si="1">IF(AND(ISNUMBER(C21),ISNUMBER(G21)), C21*G21, "")</f>
        <v>0</v>
      </c>
      <c r="L21" s="41">
        <f t="shared" si="1"/>
        <v>0</v>
      </c>
      <c r="M21" s="41">
        <f>IF(AND(ISNUMBER(E21),ISNUMBER(I21)),SUM(E21)*I21,"")</f>
        <v>0</v>
      </c>
      <c r="N21" s="126">
        <f>IF(AND(ISNUMBER(K21),ISNUMBER(L21),ISNUMBER(M21)), SUM(K21:M21), "")</f>
        <v>0</v>
      </c>
    </row>
    <row r="22" spans="1:14" x14ac:dyDescent="0.25">
      <c r="A22" s="128" t="s">
        <v>132</v>
      </c>
      <c r="B22" s="29"/>
      <c r="C22" s="39">
        <v>0</v>
      </c>
      <c r="D22" s="39">
        <v>0</v>
      </c>
      <c r="E22" s="69">
        <v>0</v>
      </c>
      <c r="F22" s="1"/>
      <c r="G22" s="7">
        <v>0</v>
      </c>
      <c r="H22" s="8">
        <v>0.5</v>
      </c>
      <c r="I22" s="6">
        <v>1</v>
      </c>
      <c r="J22" s="1"/>
      <c r="K22" s="40">
        <f t="shared" si="1"/>
        <v>0</v>
      </c>
      <c r="L22" s="41">
        <f t="shared" si="1"/>
        <v>0</v>
      </c>
      <c r="M22" s="41">
        <f>IF(AND(ISNUMBER(E22),ISNUMBER(I22)),SUM(E22)*I22,"")</f>
        <v>0</v>
      </c>
      <c r="N22" s="126">
        <f>IF(AND(ISNUMBER(K22),ISNUMBER(L22),ISNUMBER(M22)), SUM(K22:M22), "")</f>
        <v>0</v>
      </c>
    </row>
    <row r="23" spans="1:14" x14ac:dyDescent="0.25">
      <c r="A23" s="128" t="s">
        <v>101</v>
      </c>
      <c r="B23" s="29"/>
      <c r="C23" s="39">
        <v>0</v>
      </c>
      <c r="D23" s="39">
        <v>0</v>
      </c>
      <c r="E23" s="69">
        <v>0</v>
      </c>
      <c r="F23" s="1"/>
      <c r="G23" s="7">
        <v>0</v>
      </c>
      <c r="H23" s="8">
        <v>0.5</v>
      </c>
      <c r="I23" s="6">
        <v>1</v>
      </c>
      <c r="J23" s="1"/>
      <c r="K23" s="40">
        <f t="shared" si="1"/>
        <v>0</v>
      </c>
      <c r="L23" s="41">
        <f t="shared" si="1"/>
        <v>0</v>
      </c>
      <c r="M23" s="41">
        <f>IF(AND(ISNUMBER(E23),ISNUMBER(I23)),SUM(E23)*I23,"")</f>
        <v>0</v>
      </c>
      <c r="N23" s="126">
        <f>IF(AND(ISNUMBER(K23),ISNUMBER(L23),ISNUMBER(M23)), SUM(K23:M23), "")</f>
        <v>0</v>
      </c>
    </row>
    <row r="24" spans="1:14" ht="25.5" x14ac:dyDescent="0.25">
      <c r="A24" s="129" t="s">
        <v>103</v>
      </c>
      <c r="B24" s="116" t="s">
        <v>176</v>
      </c>
      <c r="C24" s="197">
        <f>IF(AND(ISNUMBER(C25),ISNUMBER(C26),ISNUMBER(C27)),SUM(C25:C27),"")</f>
        <v>0</v>
      </c>
      <c r="D24" s="197">
        <f>IF(AND(ISNUMBER(D25),ISNUMBER(D26),ISNUMBER(D27)),SUM(D25:D27),"")</f>
        <v>0</v>
      </c>
      <c r="E24" s="196">
        <f>IF(AND(ISNUMBER(E25),ISNUMBER(E26),ISNUMBER(E27)),SUM(E25:E27),"")</f>
        <v>0</v>
      </c>
      <c r="F24" s="1"/>
      <c r="G24" s="32"/>
      <c r="H24" s="29"/>
      <c r="I24" s="33"/>
      <c r="J24" s="1"/>
      <c r="K24" s="32"/>
      <c r="L24" s="29"/>
      <c r="M24" s="29"/>
      <c r="N24" s="127"/>
    </row>
    <row r="25" spans="1:14" ht="25.5" x14ac:dyDescent="0.25">
      <c r="A25" s="128" t="s">
        <v>139</v>
      </c>
      <c r="B25" s="29"/>
      <c r="C25" s="39">
        <v>0</v>
      </c>
      <c r="D25" s="39">
        <v>0</v>
      </c>
      <c r="E25" s="69">
        <v>0</v>
      </c>
      <c r="F25" s="1"/>
      <c r="G25" s="7">
        <v>0.5</v>
      </c>
      <c r="H25" s="8">
        <v>0.5</v>
      </c>
      <c r="I25" s="6">
        <v>1</v>
      </c>
      <c r="J25" s="1"/>
      <c r="K25" s="40">
        <f t="shared" ref="K25:L27" si="2">IF(AND(ISNUMBER(C25),ISNUMBER(G25)), C25*G25, "")</f>
        <v>0</v>
      </c>
      <c r="L25" s="41">
        <f t="shared" si="2"/>
        <v>0</v>
      </c>
      <c r="M25" s="41">
        <f>IF(AND(ISNUMBER(E25),ISNUMBER(I25)),SUM(E25)*I25,"")</f>
        <v>0</v>
      </c>
      <c r="N25" s="126">
        <f>IF(AND(ISNUMBER(K25),ISNUMBER(L25),ISNUMBER(M25)), SUM(K25:M25), "")</f>
        <v>0</v>
      </c>
    </row>
    <row r="26" spans="1:14" x14ac:dyDescent="0.25">
      <c r="A26" s="128" t="s">
        <v>132</v>
      </c>
      <c r="B26" s="29"/>
      <c r="C26" s="39">
        <v>0</v>
      </c>
      <c r="D26" s="39">
        <v>0</v>
      </c>
      <c r="E26" s="69">
        <v>0</v>
      </c>
      <c r="F26" s="1"/>
      <c r="G26" s="9">
        <v>0.5</v>
      </c>
      <c r="H26" s="8">
        <v>0.5</v>
      </c>
      <c r="I26" s="6">
        <v>1</v>
      </c>
      <c r="J26" s="1"/>
      <c r="K26" s="40">
        <f t="shared" si="2"/>
        <v>0</v>
      </c>
      <c r="L26" s="41">
        <f t="shared" si="2"/>
        <v>0</v>
      </c>
      <c r="M26" s="41">
        <f>IF(AND(ISNUMBER(E26),ISNUMBER(I26)),SUM(E26)*I26,"")</f>
        <v>0</v>
      </c>
      <c r="N26" s="126">
        <f>IF(AND(ISNUMBER(K26),ISNUMBER(L26),ISNUMBER(M26)), SUM(K26:M26), "")</f>
        <v>0</v>
      </c>
    </row>
    <row r="27" spans="1:14" x14ac:dyDescent="0.25">
      <c r="A27" s="128" t="s">
        <v>101</v>
      </c>
      <c r="B27" s="29"/>
      <c r="C27" s="39">
        <v>0</v>
      </c>
      <c r="D27" s="39">
        <v>0</v>
      </c>
      <c r="E27" s="69">
        <v>0</v>
      </c>
      <c r="F27" s="1"/>
      <c r="G27" s="9">
        <v>0.5</v>
      </c>
      <c r="H27" s="8">
        <v>0.5</v>
      </c>
      <c r="I27" s="6">
        <v>1</v>
      </c>
      <c r="J27" s="1"/>
      <c r="K27" s="40">
        <f t="shared" si="2"/>
        <v>0</v>
      </c>
      <c r="L27" s="41">
        <f t="shared" si="2"/>
        <v>0</v>
      </c>
      <c r="M27" s="41">
        <f>IF(AND(ISNUMBER(E27),ISNUMBER(I27)),SUM(E27)*I27,"")</f>
        <v>0</v>
      </c>
      <c r="N27" s="126">
        <f>IF(AND(ISNUMBER(K27),ISNUMBER(L27),ISNUMBER(M27)), SUM(K27:M27), "")</f>
        <v>0</v>
      </c>
    </row>
    <row r="28" spans="1:14" ht="25.5" x14ac:dyDescent="0.25">
      <c r="A28" s="125" t="s">
        <v>104</v>
      </c>
      <c r="B28" s="116" t="s">
        <v>135</v>
      </c>
      <c r="C28" s="197">
        <f>IF(AND(ISNUMBER(C29),ISNUMBER(C30),ISNUMBER(C31)),SUM(C29:C31),"")</f>
        <v>0</v>
      </c>
      <c r="D28" s="197">
        <f>IF(AND(ISNUMBER(D29),ISNUMBER(D30),ISNUMBER(D31)),SUM(D29:D31),"")</f>
        <v>0</v>
      </c>
      <c r="E28" s="196">
        <f>IF(AND(ISNUMBER(E29),ISNUMBER(E30),ISNUMBER(E31)),SUM(E29:E31),"")</f>
        <v>0</v>
      </c>
      <c r="F28" s="1"/>
      <c r="G28" s="32"/>
      <c r="H28" s="29"/>
      <c r="I28" s="33"/>
      <c r="J28" s="1"/>
      <c r="K28" s="32"/>
      <c r="L28" s="29"/>
      <c r="M28" s="29"/>
      <c r="N28" s="127"/>
    </row>
    <row r="29" spans="1:14" ht="25.5" x14ac:dyDescent="0.25">
      <c r="A29" s="128" t="s">
        <v>139</v>
      </c>
      <c r="B29" s="29"/>
      <c r="C29" s="39">
        <v>0</v>
      </c>
      <c r="D29" s="39">
        <v>0</v>
      </c>
      <c r="E29" s="69">
        <v>0</v>
      </c>
      <c r="F29" s="1"/>
      <c r="G29" s="7">
        <v>0.5</v>
      </c>
      <c r="H29" s="8">
        <v>0.5</v>
      </c>
      <c r="I29" s="6">
        <v>1</v>
      </c>
      <c r="J29" s="1"/>
      <c r="K29" s="40">
        <f t="shared" ref="K29:L31" si="3">IF(AND(ISNUMBER(C29),ISNUMBER(G29)), C29*G29, "")</f>
        <v>0</v>
      </c>
      <c r="L29" s="41">
        <f t="shared" si="3"/>
        <v>0</v>
      </c>
      <c r="M29" s="41">
        <f>IF(AND(ISNUMBER(E29),ISNUMBER(I29)),SUM(E29)*I29,"")</f>
        <v>0</v>
      </c>
      <c r="N29" s="126">
        <f>IF(AND(ISNUMBER(K29),ISNUMBER(L29),ISNUMBER(M29)), SUM(K29:M29), "")</f>
        <v>0</v>
      </c>
    </row>
    <row r="30" spans="1:14" x14ac:dyDescent="0.25">
      <c r="A30" s="128" t="s">
        <v>132</v>
      </c>
      <c r="B30" s="29"/>
      <c r="C30" s="39">
        <v>0</v>
      </c>
      <c r="D30" s="39">
        <v>0</v>
      </c>
      <c r="E30" s="69">
        <v>0</v>
      </c>
      <c r="F30" s="1"/>
      <c r="G30" s="7">
        <v>0</v>
      </c>
      <c r="H30" s="8">
        <v>0.5</v>
      </c>
      <c r="I30" s="6">
        <v>1</v>
      </c>
      <c r="J30" s="1"/>
      <c r="K30" s="40">
        <f t="shared" si="3"/>
        <v>0</v>
      </c>
      <c r="L30" s="41">
        <f t="shared" si="3"/>
        <v>0</v>
      </c>
      <c r="M30" s="41">
        <f>IF(AND(ISNUMBER(E30),ISNUMBER(I30)),SUM(E30)*I30,"")</f>
        <v>0</v>
      </c>
      <c r="N30" s="126">
        <f>IF(AND(ISNUMBER(K30),ISNUMBER(L30),ISNUMBER(M30)), SUM(K30:M30), "")</f>
        <v>0</v>
      </c>
    </row>
    <row r="31" spans="1:14" x14ac:dyDescent="0.25">
      <c r="A31" s="128" t="s">
        <v>101</v>
      </c>
      <c r="B31" s="29"/>
      <c r="C31" s="39">
        <v>0</v>
      </c>
      <c r="D31" s="39">
        <v>0</v>
      </c>
      <c r="E31" s="69">
        <v>0</v>
      </c>
      <c r="F31" s="1"/>
      <c r="G31" s="7">
        <v>0</v>
      </c>
      <c r="H31" s="8">
        <v>0.5</v>
      </c>
      <c r="I31" s="6">
        <v>1</v>
      </c>
      <c r="J31" s="1"/>
      <c r="K31" s="40">
        <f t="shared" si="3"/>
        <v>0</v>
      </c>
      <c r="L31" s="41">
        <f t="shared" si="3"/>
        <v>0</v>
      </c>
      <c r="M31" s="41">
        <f>IF(AND(ISNUMBER(E31),ISNUMBER(I31)),SUM(E31)*I31,"")</f>
        <v>0</v>
      </c>
      <c r="N31" s="126">
        <f>IF(AND(ISNUMBER(K31),ISNUMBER(L31),ISNUMBER(M31)), SUM(K31:M31), "")</f>
        <v>0</v>
      </c>
    </row>
    <row r="32" spans="1:14" ht="38.25" x14ac:dyDescent="0.25">
      <c r="A32" s="125" t="s">
        <v>179</v>
      </c>
      <c r="B32" s="116" t="s">
        <v>180</v>
      </c>
      <c r="C32" s="39">
        <v>0</v>
      </c>
      <c r="D32" s="39">
        <v>0</v>
      </c>
      <c r="E32" s="69">
        <v>0</v>
      </c>
      <c r="F32" s="1"/>
      <c r="G32" s="7">
        <v>0</v>
      </c>
      <c r="H32" s="8">
        <v>0.5</v>
      </c>
      <c r="I32" s="6">
        <v>1</v>
      </c>
      <c r="J32" s="1"/>
      <c r="K32" s="40">
        <f>IF(AND(ISNUMBER(C32),ISNUMBER(G32)), C32*G32, "")</f>
        <v>0</v>
      </c>
      <c r="L32" s="41">
        <f>IF(AND(ISNUMBER(D32),ISNUMBER(H32)), D32*H32, "")</f>
        <v>0</v>
      </c>
      <c r="M32" s="41">
        <f>IF(AND(ISNUMBER(E32),ISNUMBER(I32)),SUM(E32)*I32,"")</f>
        <v>0</v>
      </c>
      <c r="N32" s="126">
        <f>IF(AND(ISNUMBER(K32),ISNUMBER(L32),ISNUMBER(M32)), SUM(K32:M32), "")</f>
        <v>0</v>
      </c>
    </row>
    <row r="33" spans="1:14" ht="25.5" x14ac:dyDescent="0.25">
      <c r="A33" s="125" t="s">
        <v>7</v>
      </c>
      <c r="B33" s="29"/>
      <c r="C33" s="39">
        <v>0</v>
      </c>
      <c r="D33" s="39">
        <v>0</v>
      </c>
      <c r="E33" s="69">
        <v>0</v>
      </c>
      <c r="F33" s="1"/>
      <c r="G33" s="7">
        <v>0</v>
      </c>
      <c r="H33" s="8">
        <v>0.5</v>
      </c>
      <c r="I33" s="6">
        <v>1</v>
      </c>
      <c r="J33" s="1"/>
      <c r="K33" s="40">
        <f>IF(AND(ISNUMBER(C33),ISNUMBER(G33)), C33*G33, "")</f>
        <v>0</v>
      </c>
      <c r="L33" s="41">
        <f>IF(AND(ISNUMBER(D33),ISNUMBER(H33)), D33*H33, "")</f>
        <v>0</v>
      </c>
      <c r="M33" s="41">
        <f>IF(AND(ISNUMBER(E33),ISNUMBER(I33)),SUM(E33)*I33,"")</f>
        <v>0</v>
      </c>
      <c r="N33" s="126">
        <f>IF(AND(ISNUMBER(K33),ISNUMBER(L33),ISNUMBER(M33)), SUM(K33:M33), "")</f>
        <v>0</v>
      </c>
    </row>
    <row r="34" spans="1:14" ht="25.5" x14ac:dyDescent="0.25">
      <c r="A34" s="125" t="s">
        <v>88</v>
      </c>
      <c r="B34" s="116" t="s">
        <v>211</v>
      </c>
      <c r="C34" s="197">
        <f>IF(AND(ISNUMBER(C35),ISNUMBER(C36),ISNUMBER(C37),ISNUMBER(C38),ISNUMBER(C39)),SUM(C35:C39),"")</f>
        <v>0</v>
      </c>
      <c r="D34" s="197">
        <f t="shared" ref="D34:E34" si="4">IF(AND(ISNUMBER(D35),ISNUMBER(D36),ISNUMBER(D37),ISNUMBER(D38),ISNUMBER(D39)),SUM(D35:D39),"")</f>
        <v>0</v>
      </c>
      <c r="E34" s="196">
        <f t="shared" si="4"/>
        <v>0</v>
      </c>
      <c r="F34" s="1"/>
      <c r="G34" s="32"/>
      <c r="H34" s="29"/>
      <c r="I34" s="33"/>
      <c r="J34" s="1"/>
      <c r="K34" s="32"/>
      <c r="L34" s="29"/>
      <c r="M34" s="29"/>
      <c r="N34" s="127"/>
    </row>
    <row r="35" spans="1:14" x14ac:dyDescent="0.25">
      <c r="A35" s="128" t="s">
        <v>8</v>
      </c>
      <c r="B35" s="29"/>
      <c r="C35" s="39">
        <v>0</v>
      </c>
      <c r="D35" s="39">
        <v>0</v>
      </c>
      <c r="E35" s="69">
        <v>0</v>
      </c>
      <c r="F35" s="1"/>
      <c r="G35" s="7">
        <v>0</v>
      </c>
      <c r="H35" s="8">
        <v>0.5</v>
      </c>
      <c r="I35" s="6">
        <v>1</v>
      </c>
      <c r="J35" s="1"/>
      <c r="K35" s="40">
        <f t="shared" ref="K35:L39" si="5">IF(AND(ISNUMBER(C35),ISNUMBER(G35)), C35*G35, "")</f>
        <v>0</v>
      </c>
      <c r="L35" s="41">
        <f t="shared" si="5"/>
        <v>0</v>
      </c>
      <c r="M35" s="41">
        <f>IF(AND(ISNUMBER(E35),ISNUMBER(I35)),SUM(E35)*I35,"")</f>
        <v>0</v>
      </c>
      <c r="N35" s="126">
        <f>IF(AND(ISNUMBER(K35),ISNUMBER(L35),ISNUMBER(M35)), SUM(K35:M35), "")</f>
        <v>0</v>
      </c>
    </row>
    <row r="36" spans="1:14" x14ac:dyDescent="0.25">
      <c r="A36" s="128" t="s">
        <v>9</v>
      </c>
      <c r="B36" s="29"/>
      <c r="C36" s="39">
        <v>0</v>
      </c>
      <c r="D36" s="39">
        <v>0</v>
      </c>
      <c r="E36" s="69">
        <v>0</v>
      </c>
      <c r="F36" s="1"/>
      <c r="G36" s="7">
        <v>0.5</v>
      </c>
      <c r="H36" s="8">
        <v>0.5</v>
      </c>
      <c r="I36" s="6">
        <v>1</v>
      </c>
      <c r="J36" s="1"/>
      <c r="K36" s="40">
        <f t="shared" si="5"/>
        <v>0</v>
      </c>
      <c r="L36" s="41">
        <f t="shared" si="5"/>
        <v>0</v>
      </c>
      <c r="M36" s="41">
        <f>IF(AND(ISNUMBER(E36),ISNUMBER(I36)),SUM(E36)*I36,"")</f>
        <v>0</v>
      </c>
      <c r="N36" s="126">
        <f>IF(AND(ISNUMBER(K36),ISNUMBER(L36),ISNUMBER(M36)), SUM(K36:M36), "")</f>
        <v>0</v>
      </c>
    </row>
    <row r="37" spans="1:14" x14ac:dyDescent="0.25">
      <c r="A37" s="128" t="s">
        <v>10</v>
      </c>
      <c r="B37" s="29"/>
      <c r="C37" s="39">
        <v>0</v>
      </c>
      <c r="D37" s="39">
        <v>0</v>
      </c>
      <c r="E37" s="69">
        <v>0</v>
      </c>
      <c r="F37" s="1"/>
      <c r="G37" s="7">
        <v>0</v>
      </c>
      <c r="H37" s="8">
        <v>0.5</v>
      </c>
      <c r="I37" s="6">
        <v>1</v>
      </c>
      <c r="J37" s="1"/>
      <c r="K37" s="40">
        <f t="shared" si="5"/>
        <v>0</v>
      </c>
      <c r="L37" s="41">
        <f t="shared" si="5"/>
        <v>0</v>
      </c>
      <c r="M37" s="41">
        <f>IF(AND(ISNUMBER(E37),ISNUMBER(I37)),SUM(E37)*I37,"")</f>
        <v>0</v>
      </c>
      <c r="N37" s="126">
        <f>IF(AND(ISNUMBER(K37),ISNUMBER(L37),ISNUMBER(M37)), SUM(K37:M37), "")</f>
        <v>0</v>
      </c>
    </row>
    <row r="38" spans="1:14" x14ac:dyDescent="0.25">
      <c r="A38" s="128" t="s">
        <v>11</v>
      </c>
      <c r="B38" s="29"/>
      <c r="C38" s="39">
        <v>0</v>
      </c>
      <c r="D38" s="39">
        <v>0</v>
      </c>
      <c r="E38" s="69">
        <v>0</v>
      </c>
      <c r="F38" s="1"/>
      <c r="G38" s="7">
        <v>0.5</v>
      </c>
      <c r="H38" s="8">
        <v>0.5</v>
      </c>
      <c r="I38" s="6">
        <v>1</v>
      </c>
      <c r="J38" s="1"/>
      <c r="K38" s="40">
        <f t="shared" si="5"/>
        <v>0</v>
      </c>
      <c r="L38" s="41">
        <f t="shared" si="5"/>
        <v>0</v>
      </c>
      <c r="M38" s="41">
        <f>IF(AND(ISNUMBER(E38),ISNUMBER(I38)),SUM(E38)*I38,"")</f>
        <v>0</v>
      </c>
      <c r="N38" s="126">
        <f>IF(AND(ISNUMBER(K38),ISNUMBER(L38),ISNUMBER(M38)), SUM(K38:M38), "")</f>
        <v>0</v>
      </c>
    </row>
    <row r="39" spans="1:14" ht="25.5" x14ac:dyDescent="0.25">
      <c r="A39" s="128" t="s">
        <v>12</v>
      </c>
      <c r="B39" s="29"/>
      <c r="C39" s="39">
        <v>0</v>
      </c>
      <c r="D39" s="39">
        <v>0</v>
      </c>
      <c r="E39" s="69">
        <v>0</v>
      </c>
      <c r="F39" s="1"/>
      <c r="G39" s="7">
        <v>0</v>
      </c>
      <c r="H39" s="8">
        <v>0.5</v>
      </c>
      <c r="I39" s="6">
        <v>1</v>
      </c>
      <c r="J39" s="1"/>
      <c r="K39" s="40">
        <f t="shared" si="5"/>
        <v>0</v>
      </c>
      <c r="L39" s="41">
        <f t="shared" si="5"/>
        <v>0</v>
      </c>
      <c r="M39" s="41">
        <f>IF(AND(ISNUMBER(E39),ISNUMBER(I39)),SUM(E39)*I39,"")</f>
        <v>0</v>
      </c>
      <c r="N39" s="126">
        <f>IF(AND(ISNUMBER(K39),ISNUMBER(L39),ISNUMBER(M39)), SUM(K39:M39), "")</f>
        <v>0</v>
      </c>
    </row>
    <row r="40" spans="1:14" x14ac:dyDescent="0.25">
      <c r="A40" s="125" t="s">
        <v>13</v>
      </c>
      <c r="B40" s="29"/>
      <c r="C40" s="29"/>
      <c r="D40" s="29"/>
      <c r="E40" s="33"/>
      <c r="F40" s="1"/>
      <c r="G40" s="32"/>
      <c r="H40" s="29"/>
      <c r="I40" s="33"/>
      <c r="J40" s="1"/>
      <c r="K40" s="32"/>
      <c r="L40" s="29"/>
      <c r="M40" s="29"/>
      <c r="N40" s="127"/>
    </row>
    <row r="41" spans="1:14" x14ac:dyDescent="0.25">
      <c r="A41" s="128" t="s">
        <v>14</v>
      </c>
      <c r="B41" s="116">
        <v>16</v>
      </c>
      <c r="C41" s="29"/>
      <c r="D41" s="29"/>
      <c r="E41" s="69">
        <v>0</v>
      </c>
      <c r="F41" s="1"/>
      <c r="G41" s="32"/>
      <c r="H41" s="29"/>
      <c r="I41" s="33"/>
      <c r="J41" s="1"/>
      <c r="K41" s="32"/>
      <c r="L41" s="29"/>
      <c r="M41" s="29"/>
      <c r="N41" s="127"/>
    </row>
    <row r="42" spans="1:14" ht="38.25" x14ac:dyDescent="0.25">
      <c r="A42" s="130" t="s">
        <v>89</v>
      </c>
      <c r="B42" s="29"/>
      <c r="C42" s="29"/>
      <c r="D42" s="29"/>
      <c r="E42" s="196">
        <f>IF(AND(ISNUMBER(E43),ISNUMBER(E44)),SUM(E43:E44),"")</f>
        <v>0</v>
      </c>
      <c r="F42" s="1"/>
      <c r="G42" s="32"/>
      <c r="H42" s="29"/>
      <c r="I42" s="33"/>
      <c r="J42" s="1"/>
      <c r="K42" s="32"/>
      <c r="L42" s="29"/>
      <c r="M42" s="29"/>
      <c r="N42" s="127"/>
    </row>
    <row r="43" spans="1:14" ht="25.5" x14ac:dyDescent="0.25">
      <c r="A43" s="131" t="s">
        <v>15</v>
      </c>
      <c r="B43" s="29"/>
      <c r="C43" s="29"/>
      <c r="D43" s="29"/>
      <c r="E43" s="69">
        <v>0</v>
      </c>
      <c r="F43" s="1"/>
      <c r="G43" s="32"/>
      <c r="H43" s="29"/>
      <c r="I43" s="33"/>
      <c r="J43" s="1"/>
      <c r="K43" s="32"/>
      <c r="L43" s="29"/>
      <c r="M43" s="29"/>
      <c r="N43" s="127"/>
    </row>
    <row r="44" spans="1:14" x14ac:dyDescent="0.25">
      <c r="A44" s="131" t="s">
        <v>16</v>
      </c>
      <c r="B44" s="29"/>
      <c r="C44" s="29"/>
      <c r="D44" s="29"/>
      <c r="E44" s="69">
        <v>0</v>
      </c>
      <c r="F44" s="1"/>
      <c r="G44" s="32"/>
      <c r="H44" s="29"/>
      <c r="I44" s="33"/>
      <c r="J44" s="1"/>
      <c r="K44" s="32"/>
      <c r="L44" s="29"/>
      <c r="M44" s="29"/>
      <c r="N44" s="127"/>
    </row>
    <row r="45" spans="1:14" x14ac:dyDescent="0.25">
      <c r="A45" s="130" t="s">
        <v>17</v>
      </c>
      <c r="B45" s="29"/>
      <c r="C45" s="29"/>
      <c r="D45" s="29"/>
      <c r="E45" s="69">
        <v>0</v>
      </c>
      <c r="F45" s="1"/>
      <c r="G45" s="32"/>
      <c r="H45" s="29"/>
      <c r="I45" s="33"/>
      <c r="J45" s="1"/>
      <c r="K45" s="32"/>
      <c r="L45" s="29"/>
      <c r="M45" s="29"/>
      <c r="N45" s="127"/>
    </row>
    <row r="46" spans="1:14" ht="38.25" x14ac:dyDescent="0.25">
      <c r="A46" s="131" t="s">
        <v>90</v>
      </c>
      <c r="B46" s="29"/>
      <c r="C46" s="105"/>
      <c r="D46" s="105"/>
      <c r="E46" s="196">
        <f>IF(AND(ISNUMBER(E47),ISNUMBER(E48)),SUM(E47:E48),"")</f>
        <v>0</v>
      </c>
      <c r="F46" s="106"/>
      <c r="G46" s="107"/>
      <c r="H46" s="105"/>
      <c r="I46" s="33"/>
      <c r="J46" s="106"/>
      <c r="K46" s="107"/>
      <c r="L46" s="105"/>
      <c r="M46" s="29"/>
      <c r="N46" s="127"/>
    </row>
    <row r="47" spans="1:14" ht="25.5" x14ac:dyDescent="0.25">
      <c r="A47" s="132" t="s">
        <v>15</v>
      </c>
      <c r="B47" s="29"/>
      <c r="C47" s="29"/>
      <c r="D47" s="29"/>
      <c r="E47" s="69">
        <v>0</v>
      </c>
      <c r="F47" s="1"/>
      <c r="G47" s="32"/>
      <c r="H47" s="29"/>
      <c r="I47" s="33"/>
      <c r="J47" s="1"/>
      <c r="K47" s="32"/>
      <c r="L47" s="29"/>
      <c r="M47" s="29"/>
      <c r="N47" s="127"/>
    </row>
    <row r="48" spans="1:14" x14ac:dyDescent="0.25">
      <c r="A48" s="132" t="s">
        <v>16</v>
      </c>
      <c r="B48" s="29"/>
      <c r="C48" s="29"/>
      <c r="D48" s="29"/>
      <c r="E48" s="69">
        <v>0</v>
      </c>
      <c r="F48" s="1"/>
      <c r="G48" s="32"/>
      <c r="H48" s="29"/>
      <c r="I48" s="33"/>
      <c r="J48" s="1"/>
      <c r="K48" s="32"/>
      <c r="L48" s="29"/>
      <c r="M48" s="29"/>
      <c r="N48" s="127"/>
    </row>
    <row r="49" spans="1:14" ht="38.25" x14ac:dyDescent="0.25">
      <c r="A49" s="128" t="s">
        <v>18</v>
      </c>
      <c r="B49" s="116" t="s">
        <v>181</v>
      </c>
      <c r="C49" s="29"/>
      <c r="D49" s="29"/>
      <c r="E49" s="43">
        <f>IF(AND(ISNUMBER(E41),ISNUMBER(E45)),E41-E45,"")</f>
        <v>0</v>
      </c>
      <c r="F49" s="1"/>
      <c r="G49" s="32"/>
      <c r="H49" s="29"/>
      <c r="I49" s="6">
        <v>0</v>
      </c>
      <c r="J49" s="1"/>
      <c r="K49" s="32"/>
      <c r="L49" s="29"/>
      <c r="M49" s="41">
        <f>IF(AND(ISNUMBER(E49),ISNUMBER(E212),ISNUMBER(I49)),MAX((E49-E212),0)*I49,"")</f>
        <v>0</v>
      </c>
      <c r="N49" s="126">
        <f>IF(ISNUMBER(M49),M49,"")</f>
        <v>0</v>
      </c>
    </row>
    <row r="50" spans="1:14" x14ac:dyDescent="0.25">
      <c r="A50" s="128" t="s">
        <v>105</v>
      </c>
      <c r="B50" s="29"/>
      <c r="C50" s="29"/>
      <c r="D50" s="29"/>
      <c r="E50" s="196">
        <f>IF(AND(ISNUMBER(E51),ISNUMBER(E52),ISNUMBER(E53)),SUM(E51:E53),"")</f>
        <v>0</v>
      </c>
      <c r="F50" s="1"/>
      <c r="G50" s="32"/>
      <c r="H50" s="29"/>
      <c r="I50" s="33"/>
      <c r="J50" s="1"/>
      <c r="K50" s="32"/>
      <c r="L50" s="29"/>
      <c r="M50" s="29"/>
      <c r="N50" s="127"/>
    </row>
    <row r="51" spans="1:14" x14ac:dyDescent="0.25">
      <c r="A51" s="130" t="s">
        <v>106</v>
      </c>
      <c r="B51" s="29"/>
      <c r="C51" s="29"/>
      <c r="D51" s="29"/>
      <c r="E51" s="69">
        <v>0</v>
      </c>
      <c r="F51" s="1"/>
      <c r="G51" s="32"/>
      <c r="H51" s="29"/>
      <c r="I51" s="33"/>
      <c r="J51" s="1"/>
      <c r="K51" s="32"/>
      <c r="L51" s="29"/>
      <c r="M51" s="29"/>
      <c r="N51" s="127"/>
    </row>
    <row r="52" spans="1:14" ht="25.5" x14ac:dyDescent="0.25">
      <c r="A52" s="130" t="s">
        <v>107</v>
      </c>
      <c r="B52" s="29"/>
      <c r="C52" s="29"/>
      <c r="D52" s="29"/>
      <c r="E52" s="69">
        <v>0</v>
      </c>
      <c r="F52" s="1"/>
      <c r="G52" s="32"/>
      <c r="H52" s="29"/>
      <c r="I52" s="33"/>
      <c r="J52" s="1"/>
      <c r="K52" s="32"/>
      <c r="L52" s="29"/>
      <c r="M52" s="29"/>
      <c r="N52" s="127"/>
    </row>
    <row r="53" spans="1:14" ht="25.5" x14ac:dyDescent="0.25">
      <c r="A53" s="130" t="s">
        <v>108</v>
      </c>
      <c r="B53" s="29"/>
      <c r="C53" s="29"/>
      <c r="D53" s="29"/>
      <c r="E53" s="69">
        <v>0</v>
      </c>
      <c r="F53" s="1"/>
      <c r="G53" s="32"/>
      <c r="H53" s="29"/>
      <c r="I53" s="33"/>
      <c r="J53" s="1"/>
      <c r="K53" s="32"/>
      <c r="L53" s="29"/>
      <c r="M53" s="29"/>
      <c r="N53" s="127"/>
    </row>
    <row r="54" spans="1:14" ht="38.25" x14ac:dyDescent="0.25">
      <c r="A54" s="128" t="s">
        <v>19</v>
      </c>
      <c r="B54" s="29"/>
      <c r="C54" s="39">
        <v>0</v>
      </c>
      <c r="D54" s="39">
        <v>0</v>
      </c>
      <c r="E54" s="69">
        <v>0</v>
      </c>
      <c r="F54" s="1"/>
      <c r="G54" s="32"/>
      <c r="H54" s="29"/>
      <c r="I54" s="33"/>
      <c r="J54" s="1"/>
      <c r="K54" s="32"/>
      <c r="L54" s="29"/>
      <c r="M54" s="29"/>
      <c r="N54" s="127"/>
    </row>
    <row r="55" spans="1:14" ht="38.25" x14ac:dyDescent="0.25">
      <c r="A55" s="128" t="s">
        <v>91</v>
      </c>
      <c r="B55" s="29"/>
      <c r="C55" s="29"/>
      <c r="D55" s="29"/>
      <c r="E55" s="196">
        <f>IF(AND(ISNUMBER(E56),ISNUMBER(E57)),SUM(E56:E57),"")</f>
        <v>0</v>
      </c>
      <c r="F55" s="1"/>
      <c r="G55" s="32"/>
      <c r="H55" s="29"/>
      <c r="I55" s="33"/>
      <c r="J55" s="1"/>
      <c r="K55" s="32"/>
      <c r="L55" s="29"/>
      <c r="M55" s="29"/>
      <c r="N55" s="127"/>
    </row>
    <row r="56" spans="1:14" ht="25.5" x14ac:dyDescent="0.25">
      <c r="A56" s="130" t="s">
        <v>15</v>
      </c>
      <c r="B56" s="29"/>
      <c r="C56" s="29"/>
      <c r="D56" s="29"/>
      <c r="E56" s="69">
        <v>0</v>
      </c>
      <c r="F56" s="1"/>
      <c r="G56" s="32"/>
      <c r="H56" s="29"/>
      <c r="I56" s="33"/>
      <c r="J56" s="1"/>
      <c r="K56" s="32"/>
      <c r="L56" s="29"/>
      <c r="M56" s="29"/>
      <c r="N56" s="127"/>
    </row>
    <row r="57" spans="1:14" x14ac:dyDescent="0.25">
      <c r="A57" s="130" t="s">
        <v>16</v>
      </c>
      <c r="B57" s="29"/>
      <c r="C57" s="29"/>
      <c r="D57" s="29"/>
      <c r="E57" s="69">
        <v>0</v>
      </c>
      <c r="F57" s="1"/>
      <c r="G57" s="32"/>
      <c r="H57" s="29"/>
      <c r="I57" s="33"/>
      <c r="J57" s="1"/>
      <c r="K57" s="32"/>
      <c r="L57" s="29"/>
      <c r="M57" s="29"/>
      <c r="N57" s="127"/>
    </row>
    <row r="58" spans="1:14" x14ac:dyDescent="0.25">
      <c r="A58" s="125" t="s">
        <v>20</v>
      </c>
      <c r="B58" s="29"/>
      <c r="C58" s="197">
        <f>IF(AND(ISNUMBER(C59),ISNUMBER(C60),ISNUMBER(C61),ISNUMBER(C62),ISNUMBER(C63)),SUM(C59:C63),"")</f>
        <v>0</v>
      </c>
      <c r="D58" s="197">
        <f>IF(AND(ISNUMBER(D59),ISNUMBER(D60),ISNUMBER(D62),ISNUMBER(D63)),SUM(D59:D63),"")</f>
        <v>0</v>
      </c>
      <c r="E58" s="196">
        <f>IF(AND(ISNUMBER(E59),ISNUMBER(E60),ISNUMBER(E62),ISNUMBER(E63)),SUM(E59:E63),"")</f>
        <v>0</v>
      </c>
      <c r="F58" s="1"/>
      <c r="G58" s="32"/>
      <c r="H58" s="29"/>
      <c r="I58" s="33"/>
      <c r="J58" s="1"/>
      <c r="K58" s="32"/>
      <c r="L58" s="29"/>
      <c r="M58" s="29"/>
      <c r="N58" s="127"/>
    </row>
    <row r="59" spans="1:14" x14ac:dyDescent="0.25">
      <c r="A59" s="128" t="s">
        <v>21</v>
      </c>
      <c r="B59" s="116" t="s">
        <v>136</v>
      </c>
      <c r="C59" s="39">
        <v>0</v>
      </c>
      <c r="D59" s="39">
        <v>0</v>
      </c>
      <c r="E59" s="69">
        <v>0</v>
      </c>
      <c r="F59" s="1"/>
      <c r="G59" s="7">
        <v>0</v>
      </c>
      <c r="H59" s="8">
        <v>0.5</v>
      </c>
      <c r="I59" s="6">
        <v>1</v>
      </c>
      <c r="J59" s="1"/>
      <c r="K59" s="40">
        <f t="shared" ref="K59:M63" si="6">IF(AND(ISNUMBER(C59),ISNUMBER(G59)), C59*G59, "")</f>
        <v>0</v>
      </c>
      <c r="L59" s="41">
        <f t="shared" si="6"/>
        <v>0</v>
      </c>
      <c r="M59" s="41">
        <f>IF(AND(ISNUMBER(E59),ISNUMBER(I59)),SUM(E59)*I59,"")</f>
        <v>0</v>
      </c>
      <c r="N59" s="126">
        <f>IF(AND(ISNUMBER(K59),ISNUMBER(L59),ISNUMBER(M59)), SUM(K59:M59), "")</f>
        <v>0</v>
      </c>
    </row>
    <row r="60" spans="1:14" x14ac:dyDescent="0.25">
      <c r="A60" s="128" t="s">
        <v>22</v>
      </c>
      <c r="B60" s="116" t="s">
        <v>136</v>
      </c>
      <c r="C60" s="39">
        <v>0</v>
      </c>
      <c r="D60" s="39">
        <v>0</v>
      </c>
      <c r="E60" s="69">
        <v>0</v>
      </c>
      <c r="F60" s="1"/>
      <c r="G60" s="7">
        <v>0</v>
      </c>
      <c r="H60" s="8">
        <v>0.5</v>
      </c>
      <c r="I60" s="6">
        <v>1</v>
      </c>
      <c r="J60" s="1"/>
      <c r="K60" s="40">
        <f t="shared" si="6"/>
        <v>0</v>
      </c>
      <c r="L60" s="41">
        <f t="shared" si="6"/>
        <v>0</v>
      </c>
      <c r="M60" s="41">
        <f>IF(AND(ISNUMBER(E60),ISNUMBER(I60)),SUM(E60)*I60,"")</f>
        <v>0</v>
      </c>
      <c r="N60" s="126">
        <f>IF(AND(ISNUMBER(K60),ISNUMBER(L60),ISNUMBER(M60)), SUM(K60:M60), "")</f>
        <v>0</v>
      </c>
    </row>
    <row r="61" spans="1:14" x14ac:dyDescent="0.25">
      <c r="A61" s="128" t="s">
        <v>23</v>
      </c>
      <c r="B61" s="116" t="s">
        <v>137</v>
      </c>
      <c r="C61" s="69">
        <v>0</v>
      </c>
      <c r="D61" s="29"/>
      <c r="E61" s="33"/>
      <c r="F61" s="1"/>
      <c r="G61" s="7">
        <v>0</v>
      </c>
      <c r="H61" s="29"/>
      <c r="I61" s="33"/>
      <c r="J61" s="1"/>
      <c r="K61" s="40">
        <f t="shared" si="6"/>
        <v>0</v>
      </c>
      <c r="L61" s="29"/>
      <c r="M61" s="29"/>
      <c r="N61" s="126">
        <f>IF(ISNUMBER(K61), K61, "")</f>
        <v>0</v>
      </c>
    </row>
    <row r="62" spans="1:14" x14ac:dyDescent="0.25">
      <c r="A62" s="128" t="s">
        <v>24</v>
      </c>
      <c r="B62" s="116">
        <v>41</v>
      </c>
      <c r="C62" s="39">
        <v>0</v>
      </c>
      <c r="D62" s="39">
        <v>0</v>
      </c>
      <c r="E62" s="69">
        <v>0</v>
      </c>
      <c r="F62" s="1"/>
      <c r="G62" s="7">
        <v>0</v>
      </c>
      <c r="H62" s="8">
        <v>0</v>
      </c>
      <c r="I62" s="6">
        <v>0</v>
      </c>
      <c r="J62" s="1"/>
      <c r="K62" s="40">
        <f t="shared" si="6"/>
        <v>0</v>
      </c>
      <c r="L62" s="41">
        <f t="shared" si="6"/>
        <v>0</v>
      </c>
      <c r="M62" s="41">
        <f t="shared" si="6"/>
        <v>0</v>
      </c>
      <c r="N62" s="126">
        <f>IF(AND(ISNUMBER(K62),ISNUMBER(L62),ISNUMBER(M62)), SUM(K62:M62), "")</f>
        <v>0</v>
      </c>
    </row>
    <row r="63" spans="1:14" ht="25.5" x14ac:dyDescent="0.25">
      <c r="A63" s="133" t="s">
        <v>25</v>
      </c>
      <c r="B63" s="117" t="s">
        <v>138</v>
      </c>
      <c r="C63" s="70">
        <v>0</v>
      </c>
      <c r="D63" s="70">
        <v>0</v>
      </c>
      <c r="E63" s="71">
        <v>0</v>
      </c>
      <c r="F63" s="1"/>
      <c r="G63" s="23">
        <v>0</v>
      </c>
      <c r="H63" s="24">
        <v>0.5</v>
      </c>
      <c r="I63" s="25">
        <v>1</v>
      </c>
      <c r="J63" s="1"/>
      <c r="K63" s="44">
        <f t="shared" si="6"/>
        <v>0</v>
      </c>
      <c r="L63" s="45">
        <f t="shared" si="6"/>
        <v>0</v>
      </c>
      <c r="M63" s="46">
        <f>IF(AND(ISNUMBER(E63),ISNUMBER(I63)),SUM(E63)*I63,"")</f>
        <v>0</v>
      </c>
      <c r="N63" s="134">
        <f>IF(AND(ISNUMBER(K63),ISNUMBER(L63),ISNUMBER(M63)), SUM(K63:M63), "")</f>
        <v>0</v>
      </c>
    </row>
    <row r="64" spans="1:14" x14ac:dyDescent="0.25">
      <c r="A64" s="135" t="s">
        <v>5</v>
      </c>
      <c r="B64" s="34"/>
      <c r="C64" s="35"/>
      <c r="D64" s="35"/>
      <c r="E64" s="36"/>
      <c r="F64" s="27"/>
      <c r="G64" s="37"/>
      <c r="H64" s="34"/>
      <c r="I64" s="38"/>
      <c r="J64" s="27"/>
      <c r="K64" s="185">
        <f>IF(AND(ISNUMBER(K63),ISNUMBER(K14)),SUM(K12:K63),"")</f>
        <v>0</v>
      </c>
      <c r="L64" s="186">
        <f t="shared" ref="L64:N64" si="7">IF(AND(ISNUMBER(L63),ISNUMBER(L14)),SUM(L12:L63),"")</f>
        <v>0</v>
      </c>
      <c r="M64" s="186">
        <f t="shared" si="7"/>
        <v>0</v>
      </c>
      <c r="N64" s="177">
        <f t="shared" si="7"/>
        <v>0</v>
      </c>
    </row>
    <row r="65" spans="1:14" ht="13.5" thickBot="1" x14ac:dyDescent="0.3">
      <c r="A65" s="95"/>
      <c r="B65" s="1"/>
      <c r="C65" s="10"/>
      <c r="D65" s="10"/>
      <c r="E65" s="10"/>
      <c r="F65" s="10"/>
      <c r="G65" s="10"/>
      <c r="H65" s="10"/>
      <c r="I65" s="10"/>
      <c r="J65" s="10"/>
      <c r="K65" s="10"/>
      <c r="L65" s="10"/>
      <c r="M65" s="10"/>
      <c r="N65" s="136"/>
    </row>
    <row r="66" spans="1:14" s="100" customFormat="1" ht="15" customHeight="1" x14ac:dyDescent="0.2">
      <c r="A66" s="241" t="s">
        <v>80</v>
      </c>
      <c r="B66" s="242"/>
      <c r="C66" s="242"/>
      <c r="D66" s="242"/>
      <c r="E66" s="242"/>
      <c r="F66" s="242"/>
      <c r="G66" s="242"/>
      <c r="H66" s="242"/>
      <c r="I66" s="242"/>
      <c r="J66" s="242"/>
      <c r="K66" s="242"/>
      <c r="L66" s="242"/>
      <c r="M66" s="242"/>
      <c r="N66" s="243"/>
    </row>
    <row r="67" spans="1:14" s="100" customFormat="1" x14ac:dyDescent="0.2">
      <c r="A67" s="168" t="s">
        <v>26</v>
      </c>
      <c r="B67" s="169"/>
      <c r="C67" s="169"/>
      <c r="D67" s="169"/>
      <c r="E67" s="169"/>
      <c r="F67" s="169"/>
      <c r="G67" s="169"/>
      <c r="H67" s="169"/>
      <c r="I67" s="169"/>
      <c r="J67" s="169"/>
      <c r="K67" s="169"/>
      <c r="L67" s="169"/>
      <c r="M67" s="169"/>
      <c r="N67" s="170"/>
    </row>
    <row r="68" spans="1:14" x14ac:dyDescent="0.25">
      <c r="A68" s="94"/>
      <c r="B68" s="1"/>
      <c r="C68" s="1"/>
      <c r="D68" s="1"/>
      <c r="E68" s="1"/>
      <c r="F68" s="1"/>
      <c r="G68" s="1"/>
      <c r="H68" s="1"/>
      <c r="I68" s="1"/>
      <c r="J68" s="1"/>
      <c r="K68" s="1"/>
      <c r="L68" s="1"/>
      <c r="M68" s="1"/>
      <c r="N68" s="137"/>
    </row>
    <row r="69" spans="1:14" ht="12.75" customHeight="1" x14ac:dyDescent="0.2">
      <c r="A69" s="235"/>
      <c r="B69" s="209" t="s">
        <v>131</v>
      </c>
      <c r="C69" s="211" t="s">
        <v>76</v>
      </c>
      <c r="D69" s="212"/>
      <c r="E69" s="212"/>
      <c r="F69" s="1"/>
      <c r="G69" s="213" t="s">
        <v>27</v>
      </c>
      <c r="H69" s="214" t="s">
        <v>28</v>
      </c>
      <c r="I69" s="215" t="s">
        <v>29</v>
      </c>
      <c r="J69" s="1"/>
      <c r="K69" s="216" t="s">
        <v>78</v>
      </c>
      <c r="L69" s="216" t="s">
        <v>30</v>
      </c>
      <c r="M69" s="216" t="s">
        <v>31</v>
      </c>
      <c r="N69" s="217" t="s">
        <v>32</v>
      </c>
    </row>
    <row r="70" spans="1:14" ht="25.5" x14ac:dyDescent="0.2">
      <c r="A70" s="236"/>
      <c r="B70" s="210"/>
      <c r="C70" s="2" t="s">
        <v>1</v>
      </c>
      <c r="D70" s="3" t="s">
        <v>2</v>
      </c>
      <c r="E70" s="4" t="s">
        <v>3</v>
      </c>
      <c r="F70" s="1"/>
      <c r="G70" s="2" t="s">
        <v>1</v>
      </c>
      <c r="H70" s="3" t="s">
        <v>2</v>
      </c>
      <c r="I70" s="4" t="s">
        <v>4</v>
      </c>
      <c r="J70" s="1"/>
      <c r="K70" s="2" t="s">
        <v>1</v>
      </c>
      <c r="L70" s="3" t="s">
        <v>2</v>
      </c>
      <c r="M70" s="3" t="s">
        <v>4</v>
      </c>
      <c r="N70" s="122" t="s">
        <v>33</v>
      </c>
    </row>
    <row r="71" spans="1:14" x14ac:dyDescent="0.25">
      <c r="A71" s="138" t="s">
        <v>34</v>
      </c>
      <c r="B71" s="116" t="s">
        <v>182</v>
      </c>
      <c r="C71" s="72">
        <v>0</v>
      </c>
      <c r="D71" s="29"/>
      <c r="E71" s="47"/>
      <c r="F71" s="1"/>
      <c r="G71" s="7">
        <v>0</v>
      </c>
      <c r="H71" s="48"/>
      <c r="I71" s="49"/>
      <c r="J71" s="1"/>
      <c r="K71" s="61">
        <f>IF(ISNUMBER(C71), C71*G71, "")</f>
        <v>0</v>
      </c>
      <c r="L71" s="50"/>
      <c r="M71" s="51"/>
      <c r="N71" s="139">
        <f>IF(ISNUMBER(K71), K71, "")</f>
        <v>0</v>
      </c>
    </row>
    <row r="72" spans="1:14" x14ac:dyDescent="0.25">
      <c r="A72" s="140" t="s">
        <v>35</v>
      </c>
      <c r="B72" s="116" t="s">
        <v>183</v>
      </c>
      <c r="C72" s="73">
        <v>0</v>
      </c>
      <c r="D72" s="39">
        <v>0</v>
      </c>
      <c r="E72" s="69">
        <v>0</v>
      </c>
      <c r="F72" s="1"/>
      <c r="G72" s="7">
        <v>0</v>
      </c>
      <c r="H72" s="7">
        <v>0</v>
      </c>
      <c r="I72" s="6">
        <v>0</v>
      </c>
      <c r="J72" s="1"/>
      <c r="K72" s="62">
        <f>IF(AND(ISNUMBER(C72),ISNUMBER(G72)), C72*G72, "")</f>
        <v>0</v>
      </c>
      <c r="L72" s="63">
        <f>IF(AND(ISNUMBER(D72),ISNUMBER(H72)), D72*H72, "")</f>
        <v>0</v>
      </c>
      <c r="M72" s="62">
        <f>IF(AND(ISNUMBER(E72),ISNUMBER(I72)),E72*I72,"")</f>
        <v>0</v>
      </c>
      <c r="N72" s="139">
        <f>IF(AND(ISNUMBER(K72),ISNUMBER(L72),ISNUMBER(M72)), SUM(K72:M72), "")</f>
        <v>0</v>
      </c>
    </row>
    <row r="73" spans="1:14" x14ac:dyDescent="0.25">
      <c r="A73" s="141" t="s">
        <v>36</v>
      </c>
      <c r="B73" s="29"/>
      <c r="C73" s="73">
        <v>0</v>
      </c>
      <c r="D73" s="39">
        <v>0</v>
      </c>
      <c r="E73" s="69">
        <v>0</v>
      </c>
      <c r="F73" s="1"/>
      <c r="G73" s="7">
        <v>0</v>
      </c>
      <c r="H73" s="7">
        <v>0</v>
      </c>
      <c r="I73" s="7">
        <v>0</v>
      </c>
      <c r="J73" s="1"/>
      <c r="K73" s="62">
        <f>IF(AND(ISNUMBER(C73),ISNUMBER(G73)), C73*G73, "")</f>
        <v>0</v>
      </c>
      <c r="L73" s="63">
        <f>IF(AND(ISNUMBER(D73),ISNUMBER(H73)), D73*H73, "")</f>
        <v>0</v>
      </c>
      <c r="M73" s="62">
        <f>IF(AND(ISNUMBER(E73),ISNUMBER(I73)),E73*I73,"")</f>
        <v>0</v>
      </c>
      <c r="N73" s="139">
        <f>IF(AND(ISNUMBER(K73),ISNUMBER(L73),ISNUMBER(M73)), SUM(K73:M73), "")</f>
        <v>0</v>
      </c>
    </row>
    <row r="74" spans="1:14" ht="63.75" x14ac:dyDescent="0.25">
      <c r="A74" s="140" t="s">
        <v>112</v>
      </c>
      <c r="B74" s="29"/>
      <c r="C74" s="197">
        <f>IF(AND(ISNUMBER(C75),ISNUMBER(C76)),SUM(C75:C76),"")</f>
        <v>0</v>
      </c>
      <c r="D74" s="197">
        <f t="shared" ref="D74:E74" si="8">IF(AND(ISNUMBER(D75),ISNUMBER(D76)),SUM(D75:D76),"")</f>
        <v>0</v>
      </c>
      <c r="E74" s="196">
        <f t="shared" si="8"/>
        <v>0</v>
      </c>
      <c r="F74" s="1"/>
      <c r="G74" s="32"/>
      <c r="H74" s="29"/>
      <c r="I74" s="33"/>
      <c r="J74" s="1"/>
      <c r="K74" s="32"/>
      <c r="L74" s="29"/>
      <c r="M74" s="29"/>
      <c r="N74" s="127"/>
    </row>
    <row r="75" spans="1:14" x14ac:dyDescent="0.25">
      <c r="A75" s="141" t="s">
        <v>37</v>
      </c>
      <c r="B75" s="29"/>
      <c r="C75" s="73">
        <v>0</v>
      </c>
      <c r="D75" s="39">
        <v>0</v>
      </c>
      <c r="E75" s="69">
        <v>0</v>
      </c>
      <c r="F75" s="1"/>
      <c r="G75" s="7">
        <v>0</v>
      </c>
      <c r="H75" s="7">
        <v>0</v>
      </c>
      <c r="I75" s="6">
        <v>0</v>
      </c>
      <c r="J75" s="1"/>
      <c r="K75" s="62">
        <f>IF(AND(ISNUMBER(C75),ISNUMBER(G75)), C75*G75, "")</f>
        <v>0</v>
      </c>
      <c r="L75" s="63">
        <f>IF(AND(ISNUMBER(D75),ISNUMBER(H75)), D75*H75, "")</f>
        <v>0</v>
      </c>
      <c r="M75" s="62">
        <f>IF(AND(ISNUMBER(E75),ISNUMBER(I75)),E75*I75,"")</f>
        <v>0</v>
      </c>
      <c r="N75" s="139">
        <f>IF(AND(ISNUMBER(K75),ISNUMBER(L75),ISNUMBER(M75)), SUM(K75:M75), "")</f>
        <v>0</v>
      </c>
    </row>
    <row r="76" spans="1:14" x14ac:dyDescent="0.25">
      <c r="A76" s="141" t="s">
        <v>41</v>
      </c>
      <c r="B76" s="29"/>
      <c r="C76" s="197">
        <f>IF(AND(ISNUMBER(C77),ISNUMBER(C78),ISNUMBER(C79)),SUM(C77:C79),"")</f>
        <v>0</v>
      </c>
      <c r="D76" s="197">
        <f>IF(AND(ISNUMBER(D77),ISNUMBER(D78),ISNUMBER(D79)),SUM(D77:D79),"")</f>
        <v>0</v>
      </c>
      <c r="E76" s="196">
        <f>IF(AND(ISNUMBER(E77),ISNUMBER(E78),ISNUMBER(E79)),SUM(E77:E79),"")</f>
        <v>0</v>
      </c>
      <c r="F76" s="1"/>
      <c r="G76" s="32"/>
      <c r="H76" s="29"/>
      <c r="I76" s="33"/>
      <c r="J76" s="1"/>
      <c r="K76" s="32"/>
      <c r="L76" s="29"/>
      <c r="M76" s="29"/>
      <c r="N76" s="127"/>
    </row>
    <row r="77" spans="1:14" x14ac:dyDescent="0.25">
      <c r="A77" s="142" t="s">
        <v>38</v>
      </c>
      <c r="B77" s="29"/>
      <c r="C77" s="73">
        <v>0</v>
      </c>
      <c r="D77" s="39">
        <v>0</v>
      </c>
      <c r="E77" s="69">
        <v>0</v>
      </c>
      <c r="F77" s="1"/>
      <c r="G77" s="7">
        <v>0</v>
      </c>
      <c r="H77" s="7">
        <v>0</v>
      </c>
      <c r="I77" s="6">
        <v>0</v>
      </c>
      <c r="J77" s="1"/>
      <c r="K77" s="62">
        <f t="shared" ref="K77:L79" si="9">IF(AND(ISNUMBER(C77),ISNUMBER(G77)), C77*G77, "")</f>
        <v>0</v>
      </c>
      <c r="L77" s="63">
        <f t="shared" si="9"/>
        <v>0</v>
      </c>
      <c r="M77" s="62">
        <f>IF(AND(ISNUMBER(E77),ISNUMBER(I77)),E77*I77,"")</f>
        <v>0</v>
      </c>
      <c r="N77" s="139">
        <f>IF(AND(ISNUMBER(K77),ISNUMBER(L77),ISNUMBER(M77)), SUM(K77:M77), "")</f>
        <v>0</v>
      </c>
    </row>
    <row r="78" spans="1:14" ht="25.5" x14ac:dyDescent="0.25">
      <c r="A78" s="142" t="s">
        <v>39</v>
      </c>
      <c r="B78" s="29"/>
      <c r="C78" s="73">
        <v>0</v>
      </c>
      <c r="D78" s="39">
        <v>0</v>
      </c>
      <c r="E78" s="69">
        <v>0</v>
      </c>
      <c r="F78" s="1"/>
      <c r="G78" s="7">
        <v>0</v>
      </c>
      <c r="H78" s="7">
        <v>0</v>
      </c>
      <c r="I78" s="6">
        <v>0</v>
      </c>
      <c r="J78" s="1"/>
      <c r="K78" s="62">
        <f t="shared" si="9"/>
        <v>0</v>
      </c>
      <c r="L78" s="63">
        <f t="shared" si="9"/>
        <v>0</v>
      </c>
      <c r="M78" s="62">
        <f>IF(AND(ISNUMBER(E78),ISNUMBER(I78)),E78*I78,"")</f>
        <v>0</v>
      </c>
      <c r="N78" s="139">
        <f>IF(AND(ISNUMBER(K78),ISNUMBER(L78),ISNUMBER(M78)), SUM(K78:M78), "")</f>
        <v>0</v>
      </c>
    </row>
    <row r="79" spans="1:14" x14ac:dyDescent="0.25">
      <c r="A79" s="142" t="s">
        <v>40</v>
      </c>
      <c r="B79" s="29"/>
      <c r="C79" s="73">
        <v>0</v>
      </c>
      <c r="D79" s="39">
        <v>0</v>
      </c>
      <c r="E79" s="69">
        <v>0</v>
      </c>
      <c r="F79" s="1"/>
      <c r="G79" s="7">
        <v>0</v>
      </c>
      <c r="H79" s="7">
        <v>0</v>
      </c>
      <c r="I79" s="6">
        <v>0</v>
      </c>
      <c r="J79" s="1"/>
      <c r="K79" s="62">
        <f t="shared" si="9"/>
        <v>0</v>
      </c>
      <c r="L79" s="63">
        <f t="shared" si="9"/>
        <v>0</v>
      </c>
      <c r="M79" s="62">
        <f>IF(AND(ISNUMBER(E79),ISNUMBER(I79)),E79*I79,"")</f>
        <v>0</v>
      </c>
      <c r="N79" s="139">
        <f>IF(AND(ISNUMBER(K79),ISNUMBER(L79),ISNUMBER(M79)), SUM(K79:M79), "")</f>
        <v>0</v>
      </c>
    </row>
    <row r="80" spans="1:14" ht="38.25" x14ac:dyDescent="0.25">
      <c r="A80" s="140" t="s">
        <v>184</v>
      </c>
      <c r="B80" s="116" t="s">
        <v>185</v>
      </c>
      <c r="C80" s="73">
        <v>0</v>
      </c>
      <c r="D80" s="39">
        <v>0</v>
      </c>
      <c r="E80" s="69">
        <v>0</v>
      </c>
      <c r="F80" s="1"/>
      <c r="G80" s="7">
        <v>0.15</v>
      </c>
      <c r="H80" s="7">
        <v>0.5</v>
      </c>
      <c r="I80" s="6">
        <v>1</v>
      </c>
      <c r="J80" s="1"/>
      <c r="K80" s="62">
        <f>IF(AND(ISNUMBER(C80),ISNUMBER(G80)),C80*G80,"")</f>
        <v>0</v>
      </c>
      <c r="L80" s="62">
        <f>IF(AND(ISNUMBER(D80),ISNUMBER(H80)),D80*H80,"")</f>
        <v>0</v>
      </c>
      <c r="M80" s="62">
        <f>IF(AND(ISNUMBER(E80),ISNUMBER(I80)),E80*I80,"")</f>
        <v>0</v>
      </c>
      <c r="N80" s="139">
        <f>IF(ISNUMBER(M80), M80, "")</f>
        <v>0</v>
      </c>
    </row>
    <row r="81" spans="1:14" ht="25.5" x14ac:dyDescent="0.25">
      <c r="A81" s="140" t="s">
        <v>87</v>
      </c>
      <c r="B81" s="29"/>
      <c r="C81" s="197">
        <f>IF(AND(ISNUMBER(C82),ISNUMBER(C83)),SUM(C82:C83),"")</f>
        <v>0</v>
      </c>
      <c r="D81" s="197">
        <f t="shared" ref="D81" si="10">IF(AND(ISNUMBER(D82),ISNUMBER(D83)),SUM(D82:D83),"")</f>
        <v>0</v>
      </c>
      <c r="E81" s="196">
        <f t="shared" ref="E81" si="11">IF(AND(ISNUMBER(E82),ISNUMBER(E83)),SUM(E82:E83),"")</f>
        <v>0</v>
      </c>
      <c r="F81" s="1"/>
      <c r="G81" s="32"/>
      <c r="H81" s="29"/>
      <c r="I81" s="33"/>
      <c r="J81" s="1"/>
      <c r="K81" s="53"/>
      <c r="L81" s="50"/>
      <c r="M81" s="51"/>
      <c r="N81" s="143"/>
    </row>
    <row r="82" spans="1:14" x14ac:dyDescent="0.25">
      <c r="A82" s="141" t="s">
        <v>37</v>
      </c>
      <c r="B82" s="29"/>
      <c r="C82" s="73">
        <v>0</v>
      </c>
      <c r="D82" s="39">
        <v>0</v>
      </c>
      <c r="E82" s="69">
        <v>0</v>
      </c>
      <c r="F82" s="1"/>
      <c r="G82" s="7">
        <v>0.15</v>
      </c>
      <c r="H82" s="7">
        <v>0.5</v>
      </c>
      <c r="I82" s="6">
        <v>1</v>
      </c>
      <c r="J82" s="1"/>
      <c r="K82" s="62">
        <f>IF(AND(ISNUMBER(C82),ISNUMBER(G82)), C82*G82, "")</f>
        <v>0</v>
      </c>
      <c r="L82" s="63">
        <f>IF(AND(ISNUMBER(D82),ISNUMBER(H82)), D82*H82, "")</f>
        <v>0</v>
      </c>
      <c r="M82" s="62">
        <f>IF(AND(ISNUMBER(E82),ISNUMBER(I82)),E82*I82,"")</f>
        <v>0</v>
      </c>
      <c r="N82" s="139">
        <f>IF(AND(ISNUMBER(K82),ISNUMBER(L82),ISNUMBER(M82)), SUM(K82:M82), "")</f>
        <v>0</v>
      </c>
    </row>
    <row r="83" spans="1:14" x14ac:dyDescent="0.25">
      <c r="A83" s="141" t="s">
        <v>41</v>
      </c>
      <c r="B83" s="29"/>
      <c r="C83" s="197">
        <f>IF(AND(ISNUMBER(C84),ISNUMBER(C85),ISNUMBER(C86)),SUM(C84:C86),"")</f>
        <v>0</v>
      </c>
      <c r="D83" s="197">
        <f>IF(AND(ISNUMBER(D84),ISNUMBER(D85),ISNUMBER(D86)),SUM(D84:D86),"")</f>
        <v>0</v>
      </c>
      <c r="E83" s="196">
        <f>IF(AND(ISNUMBER(E84),ISNUMBER(E85),ISNUMBER(E86)),SUM(E84:E86),"")</f>
        <v>0</v>
      </c>
      <c r="F83" s="1"/>
      <c r="G83" s="32"/>
      <c r="H83" s="29"/>
      <c r="I83" s="33"/>
      <c r="J83" s="1"/>
      <c r="K83" s="32"/>
      <c r="L83" s="29"/>
      <c r="M83" s="29"/>
      <c r="N83" s="127"/>
    </row>
    <row r="84" spans="1:14" x14ac:dyDescent="0.25">
      <c r="A84" s="142" t="s">
        <v>38</v>
      </c>
      <c r="B84" s="29"/>
      <c r="C84" s="73">
        <v>0</v>
      </c>
      <c r="D84" s="39">
        <v>0</v>
      </c>
      <c r="E84" s="69">
        <v>0</v>
      </c>
      <c r="F84" s="1"/>
      <c r="G84" s="7">
        <v>0.15</v>
      </c>
      <c r="H84" s="7">
        <v>0.5</v>
      </c>
      <c r="I84" s="6">
        <v>1</v>
      </c>
      <c r="J84" s="1"/>
      <c r="K84" s="62">
        <f t="shared" ref="K84:L86" si="12">IF(AND(ISNUMBER(C84),ISNUMBER(G84)), C84*G84, "")</f>
        <v>0</v>
      </c>
      <c r="L84" s="63">
        <f t="shared" si="12"/>
        <v>0</v>
      </c>
      <c r="M84" s="62">
        <f>IF(AND(ISNUMBER(E84),ISNUMBER(I84)),E84*I84,"")</f>
        <v>0</v>
      </c>
      <c r="N84" s="139">
        <f>IF(AND(ISNUMBER(K84),ISNUMBER(L84),ISNUMBER(M84)), SUM(K84:M84), "")</f>
        <v>0</v>
      </c>
    </row>
    <row r="85" spans="1:14" ht="25.5" x14ac:dyDescent="0.25">
      <c r="A85" s="142" t="s">
        <v>39</v>
      </c>
      <c r="B85" s="29"/>
      <c r="C85" s="73">
        <v>0</v>
      </c>
      <c r="D85" s="39">
        <v>0</v>
      </c>
      <c r="E85" s="69">
        <v>0</v>
      </c>
      <c r="F85" s="1"/>
      <c r="G85" s="7">
        <v>0.5</v>
      </c>
      <c r="H85" s="7">
        <v>0.5</v>
      </c>
      <c r="I85" s="6">
        <v>1</v>
      </c>
      <c r="J85" s="1"/>
      <c r="K85" s="62">
        <f t="shared" si="12"/>
        <v>0</v>
      </c>
      <c r="L85" s="63">
        <f t="shared" si="12"/>
        <v>0</v>
      </c>
      <c r="M85" s="62">
        <f>IF(AND(ISNUMBER(E85),ISNUMBER(I85)),E85*I85,"")</f>
        <v>0</v>
      </c>
      <c r="N85" s="139">
        <f>IF(AND(ISNUMBER(K85),ISNUMBER(L85),ISNUMBER(M85)), SUM(K85:M85), "")</f>
        <v>0</v>
      </c>
    </row>
    <row r="86" spans="1:14" x14ac:dyDescent="0.25">
      <c r="A86" s="142" t="s">
        <v>40</v>
      </c>
      <c r="B86" s="29"/>
      <c r="C86" s="73">
        <v>0</v>
      </c>
      <c r="D86" s="39">
        <v>0</v>
      </c>
      <c r="E86" s="69">
        <v>0</v>
      </c>
      <c r="F86" s="1"/>
      <c r="G86" s="7">
        <v>1</v>
      </c>
      <c r="H86" s="7">
        <v>1</v>
      </c>
      <c r="I86" s="6">
        <v>1</v>
      </c>
      <c r="J86" s="1"/>
      <c r="K86" s="62">
        <f t="shared" si="12"/>
        <v>0</v>
      </c>
      <c r="L86" s="63">
        <f t="shared" si="12"/>
        <v>0</v>
      </c>
      <c r="M86" s="62">
        <f>IF(AND(ISNUMBER(E86),ISNUMBER(I86)),E86*I86,"")</f>
        <v>0</v>
      </c>
      <c r="N86" s="139">
        <f>IF(AND(ISNUMBER(K86),ISNUMBER(L86),ISNUMBER(M86)), SUM(K86:M86), "")</f>
        <v>0</v>
      </c>
    </row>
    <row r="87" spans="1:14" x14ac:dyDescent="0.25">
      <c r="A87" s="140" t="s">
        <v>42</v>
      </c>
      <c r="B87" s="29"/>
      <c r="C87" s="197">
        <f>IF(AND(ISNUMBER(C88),ISNUMBER(C94),ISNUMBER(C100)),C88+C94+C100,"")</f>
        <v>0</v>
      </c>
      <c r="D87" s="197">
        <f t="shared" ref="D87:E87" si="13">IF(AND(ISNUMBER(D88),ISNUMBER(D94),ISNUMBER(D100)),D88+D94+D100,"")</f>
        <v>0</v>
      </c>
      <c r="E87" s="196">
        <f t="shared" si="13"/>
        <v>0</v>
      </c>
      <c r="F87" s="1"/>
      <c r="G87" s="32"/>
      <c r="H87" s="29"/>
      <c r="I87" s="33"/>
      <c r="J87" s="1"/>
      <c r="K87" s="32"/>
      <c r="L87" s="29"/>
      <c r="M87" s="29"/>
      <c r="N87" s="127"/>
    </row>
    <row r="88" spans="1:14" ht="51" x14ac:dyDescent="0.25">
      <c r="A88" s="141" t="s">
        <v>212</v>
      </c>
      <c r="B88" s="116" t="s">
        <v>186</v>
      </c>
      <c r="C88" s="197">
        <f>IF(AND(ISNUMBER(C89),ISNUMBER(C90)),SUM(C89:C90),"")</f>
        <v>0</v>
      </c>
      <c r="D88" s="197">
        <f t="shared" ref="D88" si="14">IF(AND(ISNUMBER(D89),ISNUMBER(D90)),SUM(D89:D90),"")</f>
        <v>0</v>
      </c>
      <c r="E88" s="196">
        <f t="shared" ref="E88" si="15">IF(AND(ISNUMBER(E89),ISNUMBER(E90)),SUM(E89:E90),"")</f>
        <v>0</v>
      </c>
      <c r="F88" s="1"/>
      <c r="G88" s="32"/>
      <c r="H88" s="29"/>
      <c r="I88" s="33"/>
      <c r="J88" s="1"/>
      <c r="K88" s="32"/>
      <c r="L88" s="29"/>
      <c r="M88" s="29"/>
      <c r="N88" s="127"/>
    </row>
    <row r="89" spans="1:14" x14ac:dyDescent="0.25">
      <c r="A89" s="142" t="s">
        <v>37</v>
      </c>
      <c r="B89" s="29"/>
      <c r="C89" s="73">
        <v>0</v>
      </c>
      <c r="D89" s="39">
        <v>0</v>
      </c>
      <c r="E89" s="69">
        <v>0</v>
      </c>
      <c r="F89" s="1"/>
      <c r="G89" s="7">
        <v>0.1</v>
      </c>
      <c r="H89" s="7">
        <v>0.5</v>
      </c>
      <c r="I89" s="6">
        <v>1</v>
      </c>
      <c r="J89" s="1"/>
      <c r="K89" s="62">
        <f>IF(AND(ISNUMBER(C89),ISNUMBER(G89)), C89*G89, "")</f>
        <v>0</v>
      </c>
      <c r="L89" s="63">
        <f>IF(AND(ISNUMBER(D89),ISNUMBER(H89)), D89*H89, "")</f>
        <v>0</v>
      </c>
      <c r="M89" s="62">
        <f>IF(AND(ISNUMBER(E89),ISNUMBER(I89)),E89*I89,"")</f>
        <v>0</v>
      </c>
      <c r="N89" s="139">
        <f>IF(AND(ISNUMBER(K89),ISNUMBER(L89),ISNUMBER(M89)),SUM(K89:M89),"")</f>
        <v>0</v>
      </c>
    </row>
    <row r="90" spans="1:14" x14ac:dyDescent="0.25">
      <c r="A90" s="142" t="s">
        <v>41</v>
      </c>
      <c r="B90" s="29"/>
      <c r="C90" s="197">
        <f>IF(AND(ISNUMBER(C91),ISNUMBER(C92),ISNUMBER(C93)),SUM(C91:C93),"")</f>
        <v>0</v>
      </c>
      <c r="D90" s="197">
        <f>IF(AND(ISNUMBER(D91),ISNUMBER(D92),ISNUMBER(D93)),SUM(D91:D93),"")</f>
        <v>0</v>
      </c>
      <c r="E90" s="196">
        <f>IF(AND(ISNUMBER(E91),ISNUMBER(E92),ISNUMBER(E93)),SUM(E91:E93),"")</f>
        <v>0</v>
      </c>
      <c r="F90" s="1"/>
      <c r="G90" s="32"/>
      <c r="H90" s="29"/>
      <c r="I90" s="33"/>
      <c r="J90" s="1"/>
      <c r="K90" s="32"/>
      <c r="L90" s="29"/>
      <c r="M90" s="29"/>
      <c r="N90" s="127"/>
    </row>
    <row r="91" spans="1:14" x14ac:dyDescent="0.25">
      <c r="A91" s="144" t="s">
        <v>38</v>
      </c>
      <c r="B91" s="29"/>
      <c r="C91" s="73">
        <v>0</v>
      </c>
      <c r="D91" s="39">
        <v>0</v>
      </c>
      <c r="E91" s="69">
        <v>0</v>
      </c>
      <c r="F91" s="1"/>
      <c r="G91" s="7">
        <v>0.1</v>
      </c>
      <c r="H91" s="7">
        <v>0.5</v>
      </c>
      <c r="I91" s="6">
        <v>1</v>
      </c>
      <c r="J91" s="1"/>
      <c r="K91" s="62">
        <f t="shared" ref="K91:L93" si="16">IF(AND(ISNUMBER(C91),ISNUMBER(G91)), C91*G91, "")</f>
        <v>0</v>
      </c>
      <c r="L91" s="63">
        <f t="shared" si="16"/>
        <v>0</v>
      </c>
      <c r="M91" s="62">
        <f>IF(AND(ISNUMBER(E91),ISNUMBER(I91)),E91*I91,"")</f>
        <v>0</v>
      </c>
      <c r="N91" s="139">
        <f>IF(AND(ISNUMBER(K91),ISNUMBER(L91),ISNUMBER(M91)),SUM(K91:M91),"")</f>
        <v>0</v>
      </c>
    </row>
    <row r="92" spans="1:14" ht="25.5" x14ac:dyDescent="0.25">
      <c r="A92" s="144" t="s">
        <v>39</v>
      </c>
      <c r="B92" s="29"/>
      <c r="C92" s="73">
        <v>0</v>
      </c>
      <c r="D92" s="39">
        <v>0</v>
      </c>
      <c r="E92" s="69">
        <v>0</v>
      </c>
      <c r="F92" s="1"/>
      <c r="G92" s="7">
        <v>0.5</v>
      </c>
      <c r="H92" s="7">
        <v>0.5</v>
      </c>
      <c r="I92" s="6">
        <v>1</v>
      </c>
      <c r="J92" s="1"/>
      <c r="K92" s="62">
        <f t="shared" si="16"/>
        <v>0</v>
      </c>
      <c r="L92" s="63">
        <f t="shared" si="16"/>
        <v>0</v>
      </c>
      <c r="M92" s="62">
        <f>IF(AND(ISNUMBER(E92),ISNUMBER(I92)),E92*I92,"")</f>
        <v>0</v>
      </c>
      <c r="N92" s="139">
        <f>IF(AND(ISNUMBER(K92),ISNUMBER(L92),ISNUMBER(M92)),SUM(K92:M92),"")</f>
        <v>0</v>
      </c>
    </row>
    <row r="93" spans="1:14" x14ac:dyDescent="0.25">
      <c r="A93" s="144" t="s">
        <v>40</v>
      </c>
      <c r="B93" s="29"/>
      <c r="C93" s="73">
        <v>0</v>
      </c>
      <c r="D93" s="39">
        <v>0</v>
      </c>
      <c r="E93" s="69">
        <v>0</v>
      </c>
      <c r="F93" s="1"/>
      <c r="G93" s="7">
        <v>1</v>
      </c>
      <c r="H93" s="7">
        <v>1</v>
      </c>
      <c r="I93" s="6">
        <v>1</v>
      </c>
      <c r="J93" s="1"/>
      <c r="K93" s="62">
        <f t="shared" si="16"/>
        <v>0</v>
      </c>
      <c r="L93" s="63">
        <f t="shared" si="16"/>
        <v>0</v>
      </c>
      <c r="M93" s="62">
        <f>IF(AND(ISNUMBER(E93),ISNUMBER(I93)),E93*I93,"")</f>
        <v>0</v>
      </c>
      <c r="N93" s="139">
        <f>IF(AND(ISNUMBER(K93),ISNUMBER(L93),ISNUMBER(M93)),SUM(K93:M93),"")</f>
        <v>0</v>
      </c>
    </row>
    <row r="94" spans="1:14" ht="25.5" x14ac:dyDescent="0.25">
      <c r="A94" s="141" t="s">
        <v>43</v>
      </c>
      <c r="B94" s="116" t="s">
        <v>187</v>
      </c>
      <c r="C94" s="197">
        <f>IF(AND(ISNUMBER(C95),ISNUMBER(C96)),SUM(C95:C96),"")</f>
        <v>0</v>
      </c>
      <c r="D94" s="197">
        <f t="shared" ref="D94" si="17">IF(AND(ISNUMBER(D95),ISNUMBER(D96)),SUM(D95:D96),"")</f>
        <v>0</v>
      </c>
      <c r="E94" s="196">
        <f t="shared" ref="E94" si="18">IF(AND(ISNUMBER(E95),ISNUMBER(E96)),SUM(E95:E96),"")</f>
        <v>0</v>
      </c>
      <c r="F94" s="1"/>
      <c r="G94" s="32"/>
      <c r="H94" s="32"/>
      <c r="I94" s="33"/>
      <c r="J94" s="1"/>
      <c r="K94" s="32"/>
      <c r="L94" s="32"/>
      <c r="M94" s="32"/>
      <c r="N94" s="127"/>
    </row>
    <row r="95" spans="1:14" x14ac:dyDescent="0.25">
      <c r="A95" s="142" t="s">
        <v>37</v>
      </c>
      <c r="B95" s="29"/>
      <c r="C95" s="73">
        <v>0</v>
      </c>
      <c r="D95" s="39">
        <v>0</v>
      </c>
      <c r="E95" s="69">
        <v>0</v>
      </c>
      <c r="F95" s="1"/>
      <c r="G95" s="7">
        <v>0.15</v>
      </c>
      <c r="H95" s="7">
        <v>0.5</v>
      </c>
      <c r="I95" s="6">
        <v>1</v>
      </c>
      <c r="J95" s="1"/>
      <c r="K95" s="62">
        <f>IF(AND(ISNUMBER(C95),ISNUMBER(G95)), C95*G95, "")</f>
        <v>0</v>
      </c>
      <c r="L95" s="63">
        <f>IF(AND(ISNUMBER(D95),ISNUMBER(H95)), D95*H95, "")</f>
        <v>0</v>
      </c>
      <c r="M95" s="62">
        <f>IF(AND(ISNUMBER(E95),ISNUMBER(I95)),E95*I95,"")</f>
        <v>0</v>
      </c>
      <c r="N95" s="139">
        <f>IF(AND(ISNUMBER(K95),ISNUMBER(L95),ISNUMBER(M95)),SUM(K95:M95),"")</f>
        <v>0</v>
      </c>
    </row>
    <row r="96" spans="1:14" x14ac:dyDescent="0.25">
      <c r="A96" s="142" t="s">
        <v>41</v>
      </c>
      <c r="B96" s="29"/>
      <c r="C96" s="197">
        <f>IF(AND(ISNUMBER(C97),ISNUMBER(C98),ISNUMBER(C99)),SUM(C97:C99),"")</f>
        <v>0</v>
      </c>
      <c r="D96" s="197">
        <f>IF(AND(ISNUMBER(D97),ISNUMBER(D98),ISNUMBER(D99)),SUM(D97:D99),"")</f>
        <v>0</v>
      </c>
      <c r="E96" s="196">
        <f>IF(AND(ISNUMBER(E97),ISNUMBER(E98),ISNUMBER(E99)),SUM(E97:E99),"")</f>
        <v>0</v>
      </c>
      <c r="F96" s="1"/>
      <c r="G96" s="32"/>
      <c r="H96" s="29"/>
      <c r="I96" s="33"/>
      <c r="J96" s="1"/>
      <c r="K96" s="32"/>
      <c r="L96" s="29"/>
      <c r="M96" s="29"/>
      <c r="N96" s="127"/>
    </row>
    <row r="97" spans="1:14" x14ac:dyDescent="0.25">
      <c r="A97" s="144" t="s">
        <v>38</v>
      </c>
      <c r="B97" s="29"/>
      <c r="C97" s="73">
        <v>0</v>
      </c>
      <c r="D97" s="39">
        <v>0</v>
      </c>
      <c r="E97" s="69">
        <v>0</v>
      </c>
      <c r="F97" s="1"/>
      <c r="G97" s="7">
        <v>0.15</v>
      </c>
      <c r="H97" s="7">
        <v>0.5</v>
      </c>
      <c r="I97" s="6">
        <v>1</v>
      </c>
      <c r="J97" s="1"/>
      <c r="K97" s="62">
        <f t="shared" ref="K97:L99" si="19">IF(AND(ISNUMBER(C97),ISNUMBER(G97)), C97*G97, "")</f>
        <v>0</v>
      </c>
      <c r="L97" s="63">
        <f t="shared" si="19"/>
        <v>0</v>
      </c>
      <c r="M97" s="62">
        <f>IF(AND(ISNUMBER(E97),ISNUMBER(I97)),E97*I97,"")</f>
        <v>0</v>
      </c>
      <c r="N97" s="139">
        <f>IF(AND(ISNUMBER(K97),ISNUMBER(L97),ISNUMBER(M97)),SUM(K97:M97),"")</f>
        <v>0</v>
      </c>
    </row>
    <row r="98" spans="1:14" ht="25.5" x14ac:dyDescent="0.25">
      <c r="A98" s="144" t="s">
        <v>39</v>
      </c>
      <c r="B98" s="29"/>
      <c r="C98" s="73">
        <v>0</v>
      </c>
      <c r="D98" s="39">
        <v>0</v>
      </c>
      <c r="E98" s="69">
        <v>0</v>
      </c>
      <c r="F98" s="1"/>
      <c r="G98" s="7">
        <v>0.5</v>
      </c>
      <c r="H98" s="7">
        <v>0.5</v>
      </c>
      <c r="I98" s="6">
        <v>1</v>
      </c>
      <c r="J98" s="1"/>
      <c r="K98" s="62">
        <f t="shared" si="19"/>
        <v>0</v>
      </c>
      <c r="L98" s="63">
        <f t="shared" si="19"/>
        <v>0</v>
      </c>
      <c r="M98" s="62">
        <f>IF(AND(ISNUMBER(E98),ISNUMBER(I98)),E98*I98,"")</f>
        <v>0</v>
      </c>
      <c r="N98" s="139">
        <f>IF(AND(ISNUMBER(K98),ISNUMBER(L98),ISNUMBER(M98)),SUM(K98:M98),"")</f>
        <v>0</v>
      </c>
    </row>
    <row r="99" spans="1:14" x14ac:dyDescent="0.25">
      <c r="A99" s="144" t="s">
        <v>40</v>
      </c>
      <c r="B99" s="29"/>
      <c r="C99" s="73">
        <v>0</v>
      </c>
      <c r="D99" s="39">
        <v>0</v>
      </c>
      <c r="E99" s="69">
        <v>0</v>
      </c>
      <c r="F99" s="1"/>
      <c r="G99" s="7">
        <v>1</v>
      </c>
      <c r="H99" s="7">
        <v>1</v>
      </c>
      <c r="I99" s="6">
        <v>1</v>
      </c>
      <c r="J99" s="1"/>
      <c r="K99" s="62">
        <f t="shared" si="19"/>
        <v>0</v>
      </c>
      <c r="L99" s="63">
        <f t="shared" si="19"/>
        <v>0</v>
      </c>
      <c r="M99" s="62">
        <f>IF(AND(ISNUMBER(E99),ISNUMBER(I99)),E99*I99,"")</f>
        <v>0</v>
      </c>
      <c r="N99" s="139">
        <f>IF(AND(ISNUMBER(K99),ISNUMBER(L99),ISNUMBER(M99)),SUM(K99:M99),"")</f>
        <v>0</v>
      </c>
    </row>
    <row r="100" spans="1:14" ht="25.5" x14ac:dyDescent="0.25">
      <c r="A100" s="141" t="s">
        <v>44</v>
      </c>
      <c r="B100" s="116" t="s">
        <v>187</v>
      </c>
      <c r="C100" s="197">
        <f>IF(AND(ISNUMBER(C101),ISNUMBER(C102)),SUM(C101:C102),"")</f>
        <v>0</v>
      </c>
      <c r="D100" s="197">
        <f t="shared" ref="D100" si="20">IF(AND(ISNUMBER(D101),ISNUMBER(D102)),SUM(D101:D102),"")</f>
        <v>0</v>
      </c>
      <c r="E100" s="196">
        <f t="shared" ref="E100" si="21">IF(AND(ISNUMBER(E101),ISNUMBER(E102)),SUM(E101:E102),"")</f>
        <v>0</v>
      </c>
      <c r="F100" s="1"/>
      <c r="G100" s="32"/>
      <c r="H100" s="32"/>
      <c r="I100" s="33"/>
      <c r="J100" s="1"/>
      <c r="K100" s="32"/>
      <c r="L100" s="32"/>
      <c r="M100" s="32"/>
      <c r="N100" s="127"/>
    </row>
    <row r="101" spans="1:14" x14ac:dyDescent="0.25">
      <c r="A101" s="142" t="s">
        <v>37</v>
      </c>
      <c r="B101" s="29"/>
      <c r="C101" s="73">
        <v>0</v>
      </c>
      <c r="D101" s="39">
        <v>0</v>
      </c>
      <c r="E101" s="69">
        <v>0</v>
      </c>
      <c r="F101" s="1"/>
      <c r="G101" s="7">
        <v>0.15</v>
      </c>
      <c r="H101" s="7">
        <v>0.5</v>
      </c>
      <c r="I101" s="6">
        <v>1</v>
      </c>
      <c r="J101" s="1"/>
      <c r="K101" s="62">
        <f>IF(AND(ISNUMBER(C101),ISNUMBER(G101)), C101*G101, "")</f>
        <v>0</v>
      </c>
      <c r="L101" s="63">
        <f>IF(AND(ISNUMBER(D101),ISNUMBER(H101)), D101*H101, "")</f>
        <v>0</v>
      </c>
      <c r="M101" s="62">
        <f>IF(AND(ISNUMBER(E101),ISNUMBER(I101)),E101*I101,"")</f>
        <v>0</v>
      </c>
      <c r="N101" s="139">
        <f>IF(AND(ISNUMBER(K101),ISNUMBER(L101),ISNUMBER(M101)),SUM(K101:M101),"")</f>
        <v>0</v>
      </c>
    </row>
    <row r="102" spans="1:14" x14ac:dyDescent="0.25">
      <c r="A102" s="142" t="s">
        <v>41</v>
      </c>
      <c r="B102" s="29"/>
      <c r="C102" s="197">
        <f>IF(AND(ISNUMBER(C103),ISNUMBER(C104),ISNUMBER(C105)),SUM(C103:C105),"")</f>
        <v>0</v>
      </c>
      <c r="D102" s="197">
        <f>IF(AND(ISNUMBER(D103),ISNUMBER(D104),ISNUMBER(D105)),SUM(D103:D105),"")</f>
        <v>0</v>
      </c>
      <c r="E102" s="196">
        <f>IF(AND(ISNUMBER(E103),ISNUMBER(E104),ISNUMBER(E105)),SUM(E103:E105),"")</f>
        <v>0</v>
      </c>
      <c r="F102" s="1"/>
      <c r="G102" s="32"/>
      <c r="H102" s="29"/>
      <c r="I102" s="33"/>
      <c r="J102" s="1"/>
      <c r="K102" s="32"/>
      <c r="L102" s="29"/>
      <c r="M102" s="29"/>
      <c r="N102" s="127"/>
    </row>
    <row r="103" spans="1:14" x14ac:dyDescent="0.25">
      <c r="A103" s="144" t="s">
        <v>38</v>
      </c>
      <c r="B103" s="29"/>
      <c r="C103" s="73">
        <v>0</v>
      </c>
      <c r="D103" s="39">
        <v>0</v>
      </c>
      <c r="E103" s="69">
        <v>0</v>
      </c>
      <c r="F103" s="1"/>
      <c r="G103" s="7">
        <v>0.15</v>
      </c>
      <c r="H103" s="7">
        <v>0.5</v>
      </c>
      <c r="I103" s="6">
        <v>1</v>
      </c>
      <c r="J103" s="1"/>
      <c r="K103" s="62">
        <f t="shared" ref="K103:L105" si="22">IF(AND(ISNUMBER(C103),ISNUMBER(G103)), C103*G103, "")</f>
        <v>0</v>
      </c>
      <c r="L103" s="63">
        <f t="shared" si="22"/>
        <v>0</v>
      </c>
      <c r="M103" s="62">
        <f>IF(AND(ISNUMBER(E103),ISNUMBER(I103)),E103*I103,"")</f>
        <v>0</v>
      </c>
      <c r="N103" s="139">
        <f>IF(AND(ISNUMBER(K103),ISNUMBER(L103),ISNUMBER(M103)),SUM(K103:M103),"")</f>
        <v>0</v>
      </c>
    </row>
    <row r="104" spans="1:14" ht="25.5" x14ac:dyDescent="0.25">
      <c r="A104" s="144" t="s">
        <v>39</v>
      </c>
      <c r="B104" s="29"/>
      <c r="C104" s="73">
        <v>0</v>
      </c>
      <c r="D104" s="39">
        <v>0</v>
      </c>
      <c r="E104" s="69">
        <v>0</v>
      </c>
      <c r="F104" s="1"/>
      <c r="G104" s="7">
        <v>0.5</v>
      </c>
      <c r="H104" s="7">
        <v>0.5</v>
      </c>
      <c r="I104" s="6">
        <v>1</v>
      </c>
      <c r="J104" s="1"/>
      <c r="K104" s="62">
        <f t="shared" si="22"/>
        <v>0</v>
      </c>
      <c r="L104" s="63">
        <f t="shared" si="22"/>
        <v>0</v>
      </c>
      <c r="M104" s="62">
        <f>IF(AND(ISNUMBER(E104),ISNUMBER(I104)),E104*I104,"")</f>
        <v>0</v>
      </c>
      <c r="N104" s="139">
        <f>IF(AND(ISNUMBER(K104),ISNUMBER(L104),ISNUMBER(M104)),SUM(K104:M104),"")</f>
        <v>0</v>
      </c>
    </row>
    <row r="105" spans="1:14" x14ac:dyDescent="0.25">
      <c r="A105" s="144" t="s">
        <v>40</v>
      </c>
      <c r="B105" s="29"/>
      <c r="C105" s="73">
        <v>0</v>
      </c>
      <c r="D105" s="39">
        <v>0</v>
      </c>
      <c r="E105" s="69">
        <v>0</v>
      </c>
      <c r="F105" s="1"/>
      <c r="G105" s="7">
        <v>1</v>
      </c>
      <c r="H105" s="7">
        <v>1</v>
      </c>
      <c r="I105" s="6">
        <v>1</v>
      </c>
      <c r="J105" s="1"/>
      <c r="K105" s="62">
        <f t="shared" si="22"/>
        <v>0</v>
      </c>
      <c r="L105" s="63">
        <f t="shared" si="22"/>
        <v>0</v>
      </c>
      <c r="M105" s="62">
        <f>IF(AND(ISNUMBER(E105),ISNUMBER(I105)),E105*I105,"")</f>
        <v>0</v>
      </c>
      <c r="N105" s="139">
        <f>IF(AND(ISNUMBER(K105),ISNUMBER(L105),ISNUMBER(M105)),SUM(K105:M105),"")</f>
        <v>0</v>
      </c>
    </row>
    <row r="106" spans="1:14" ht="25.5" x14ac:dyDescent="0.25">
      <c r="A106" s="140" t="s">
        <v>140</v>
      </c>
      <c r="B106" s="116" t="s">
        <v>188</v>
      </c>
      <c r="C106" s="197">
        <f>IF(AND(ISNUMBER(C107),ISNUMBER(C108)),SUM(C107:C108),"")</f>
        <v>0</v>
      </c>
      <c r="D106" s="197">
        <f t="shared" ref="D106" si="23">IF(AND(ISNUMBER(D107),ISNUMBER(D108)),SUM(D107:D108),"")</f>
        <v>0</v>
      </c>
      <c r="E106" s="196">
        <f t="shared" ref="E106" si="24">IF(AND(ISNUMBER(E107),ISNUMBER(E108)),SUM(E107:E108),"")</f>
        <v>0</v>
      </c>
      <c r="F106" s="1"/>
      <c r="G106" s="32"/>
      <c r="H106" s="29"/>
      <c r="I106" s="33"/>
      <c r="J106" s="1"/>
      <c r="K106" s="32"/>
      <c r="L106" s="29"/>
      <c r="M106" s="29"/>
      <c r="N106" s="127"/>
    </row>
    <row r="107" spans="1:14" x14ac:dyDescent="0.25">
      <c r="A107" s="141" t="s">
        <v>37</v>
      </c>
      <c r="B107" s="29"/>
      <c r="C107" s="73">
        <v>0</v>
      </c>
      <c r="D107" s="39">
        <v>0</v>
      </c>
      <c r="E107" s="69">
        <v>0</v>
      </c>
      <c r="F107" s="1"/>
      <c r="G107" s="7">
        <v>0.05</v>
      </c>
      <c r="H107" s="7">
        <v>0.05</v>
      </c>
      <c r="I107" s="6">
        <v>0.05</v>
      </c>
      <c r="J107" s="1"/>
      <c r="K107" s="62">
        <f>IF(AND(ISNUMBER(C107),ISNUMBER(G107)), C107*G107, "")</f>
        <v>0</v>
      </c>
      <c r="L107" s="63">
        <f>IF(AND(ISNUMBER(D107),ISNUMBER(H107)), D107*H107, "")</f>
        <v>0</v>
      </c>
      <c r="M107" s="62">
        <f>IF(AND(ISNUMBER(E107),ISNUMBER(I107)),E107*I107,"")</f>
        <v>0</v>
      </c>
      <c r="N107" s="139">
        <f>IF(AND(ISNUMBER(K107),ISNUMBER(L107),ISNUMBER(M107)),SUM(K107:M107),"")</f>
        <v>0</v>
      </c>
    </row>
    <row r="108" spans="1:14" x14ac:dyDescent="0.25">
      <c r="A108" s="141" t="s">
        <v>41</v>
      </c>
      <c r="B108" s="29"/>
      <c r="C108" s="197">
        <f>IF(AND(ISNUMBER(C109),ISNUMBER(C110),ISNUMBER(C111)),SUM(C109:C111),"")</f>
        <v>0</v>
      </c>
      <c r="D108" s="197">
        <f>IF(AND(ISNUMBER(D109),ISNUMBER(D110),ISNUMBER(D111)),SUM(D109:D111),"")</f>
        <v>0</v>
      </c>
      <c r="E108" s="196">
        <f>IF(AND(ISNUMBER(E109),ISNUMBER(E110),ISNUMBER(E111)),SUM(E109:E111),"")</f>
        <v>0</v>
      </c>
      <c r="F108" s="1"/>
      <c r="G108" s="32"/>
      <c r="H108" s="29"/>
      <c r="I108" s="33"/>
      <c r="J108" s="1"/>
      <c r="K108" s="32"/>
      <c r="L108" s="29"/>
      <c r="M108" s="29"/>
      <c r="N108" s="127"/>
    </row>
    <row r="109" spans="1:14" x14ac:dyDescent="0.25">
      <c r="A109" s="142" t="s">
        <v>38</v>
      </c>
      <c r="B109" s="29"/>
      <c r="C109" s="73">
        <v>0</v>
      </c>
      <c r="D109" s="39">
        <v>0</v>
      </c>
      <c r="E109" s="69">
        <v>0</v>
      </c>
      <c r="F109" s="1"/>
      <c r="G109" s="7">
        <v>0.05</v>
      </c>
      <c r="H109" s="7">
        <v>0.05</v>
      </c>
      <c r="I109" s="6">
        <v>0.05</v>
      </c>
      <c r="J109" s="1"/>
      <c r="K109" s="62">
        <f t="shared" ref="K109:L111" si="25">IF(AND(ISNUMBER(C109),ISNUMBER(G109)), C109*G109, "")</f>
        <v>0</v>
      </c>
      <c r="L109" s="63">
        <f t="shared" si="25"/>
        <v>0</v>
      </c>
      <c r="M109" s="62">
        <f>IF(AND(ISNUMBER(E109),ISNUMBER(I109)),E109*I109,"")</f>
        <v>0</v>
      </c>
      <c r="N109" s="139">
        <f>IF(AND(ISNUMBER(K109),ISNUMBER(L109),ISNUMBER(M109)),SUM(K109:M109),"")</f>
        <v>0</v>
      </c>
    </row>
    <row r="110" spans="1:14" ht="25.5" x14ac:dyDescent="0.25">
      <c r="A110" s="142" t="s">
        <v>39</v>
      </c>
      <c r="B110" s="29"/>
      <c r="C110" s="73">
        <v>0</v>
      </c>
      <c r="D110" s="39">
        <v>0</v>
      </c>
      <c r="E110" s="69">
        <v>0</v>
      </c>
      <c r="F110" s="1"/>
      <c r="G110" s="7">
        <v>0.5</v>
      </c>
      <c r="H110" s="7">
        <v>0.5</v>
      </c>
      <c r="I110" s="6">
        <v>0.5</v>
      </c>
      <c r="J110" s="1"/>
      <c r="K110" s="62">
        <f t="shared" si="25"/>
        <v>0</v>
      </c>
      <c r="L110" s="63">
        <f t="shared" si="25"/>
        <v>0</v>
      </c>
      <c r="M110" s="62">
        <f>IF(AND(ISNUMBER(E110),ISNUMBER(I110)),E110*I110,"")</f>
        <v>0</v>
      </c>
      <c r="N110" s="139">
        <f>IF(AND(ISNUMBER(K110),ISNUMBER(L110),ISNUMBER(M110)),SUM(K110:M110),"")</f>
        <v>0</v>
      </c>
    </row>
    <row r="111" spans="1:14" x14ac:dyDescent="0.25">
      <c r="A111" s="142" t="s">
        <v>40</v>
      </c>
      <c r="B111" s="29"/>
      <c r="C111" s="73">
        <v>0</v>
      </c>
      <c r="D111" s="39">
        <v>0</v>
      </c>
      <c r="E111" s="69">
        <v>0</v>
      </c>
      <c r="F111" s="1"/>
      <c r="G111" s="7">
        <v>1</v>
      </c>
      <c r="H111" s="7">
        <v>1</v>
      </c>
      <c r="I111" s="6">
        <v>1</v>
      </c>
      <c r="J111" s="1"/>
      <c r="K111" s="62">
        <f t="shared" si="25"/>
        <v>0</v>
      </c>
      <c r="L111" s="63">
        <f t="shared" si="25"/>
        <v>0</v>
      </c>
      <c r="M111" s="62">
        <f>IF(AND(ISNUMBER(E111),ISNUMBER(I111)),E111*I111,"")</f>
        <v>0</v>
      </c>
      <c r="N111" s="139">
        <f>IF(AND(ISNUMBER(K111),ISNUMBER(L111),ISNUMBER(M111)),SUM(K111:M111),"")</f>
        <v>0</v>
      </c>
    </row>
    <row r="112" spans="1:14" ht="25.5" x14ac:dyDescent="0.25">
      <c r="A112" s="140" t="s">
        <v>141</v>
      </c>
      <c r="B112" s="116" t="s">
        <v>189</v>
      </c>
      <c r="C112" s="197">
        <f>IF(AND(ISNUMBER(C113),ISNUMBER(C114)),SUM(C113:C114),"")</f>
        <v>0</v>
      </c>
      <c r="D112" s="197">
        <f t="shared" ref="D112" si="26">IF(AND(ISNUMBER(D113),ISNUMBER(D114)),SUM(D113:D114),"")</f>
        <v>0</v>
      </c>
      <c r="E112" s="196">
        <f t="shared" ref="E112" si="27">IF(AND(ISNUMBER(E113),ISNUMBER(E114)),SUM(E113:E114),"")</f>
        <v>0</v>
      </c>
      <c r="F112" s="1"/>
      <c r="G112" s="32"/>
      <c r="H112" s="29"/>
      <c r="I112" s="33"/>
      <c r="J112" s="1"/>
      <c r="K112" s="32"/>
      <c r="L112" s="29"/>
      <c r="M112" s="29"/>
      <c r="N112" s="127"/>
    </row>
    <row r="113" spans="1:14" x14ac:dyDescent="0.25">
      <c r="A113" s="141" t="s">
        <v>37</v>
      </c>
      <c r="B113" s="29"/>
      <c r="C113" s="73">
        <v>0</v>
      </c>
      <c r="D113" s="39">
        <v>0</v>
      </c>
      <c r="E113" s="69">
        <v>0</v>
      </c>
      <c r="F113" s="1"/>
      <c r="G113" s="7">
        <v>0.15</v>
      </c>
      <c r="H113" s="7">
        <v>0.15</v>
      </c>
      <c r="I113" s="6">
        <v>0.15</v>
      </c>
      <c r="J113" s="1"/>
      <c r="K113" s="62">
        <f>IF(AND(ISNUMBER(C113),ISNUMBER(G113)), C113*G113, "")</f>
        <v>0</v>
      </c>
      <c r="L113" s="63">
        <f>IF(AND(ISNUMBER(D113),ISNUMBER(H113)), D113*H113, "")</f>
        <v>0</v>
      </c>
      <c r="M113" s="62">
        <f>IF(AND(ISNUMBER(E113),ISNUMBER(I113)),E113*I113,"")</f>
        <v>0</v>
      </c>
      <c r="N113" s="139">
        <f>IF(AND(ISNUMBER(K113),ISNUMBER(L113),ISNUMBER(M113)),SUM(K113:M113),"")</f>
        <v>0</v>
      </c>
    </row>
    <row r="114" spans="1:14" x14ac:dyDescent="0.25">
      <c r="A114" s="141" t="s">
        <v>41</v>
      </c>
      <c r="B114" s="29"/>
      <c r="C114" s="197">
        <f>IF(AND(ISNUMBER(C115),ISNUMBER(C116),ISNUMBER(C117)),SUM(C115:C117),"")</f>
        <v>0</v>
      </c>
      <c r="D114" s="197">
        <f>IF(AND(ISNUMBER(D115),ISNUMBER(D116),ISNUMBER(D117)),SUM(D115:D117),"")</f>
        <v>0</v>
      </c>
      <c r="E114" s="196">
        <f>IF(AND(ISNUMBER(E115),ISNUMBER(E116),ISNUMBER(E117)),SUM(E115:E117),"")</f>
        <v>0</v>
      </c>
      <c r="F114" s="1"/>
      <c r="G114" s="32"/>
      <c r="H114" s="29"/>
      <c r="I114" s="33"/>
      <c r="J114" s="1"/>
      <c r="K114" s="32"/>
      <c r="L114" s="29"/>
      <c r="M114" s="29"/>
      <c r="N114" s="127"/>
    </row>
    <row r="115" spans="1:14" x14ac:dyDescent="0.25">
      <c r="A115" s="142" t="s">
        <v>38</v>
      </c>
      <c r="B115" s="29"/>
      <c r="C115" s="73">
        <v>0</v>
      </c>
      <c r="D115" s="39">
        <v>0</v>
      </c>
      <c r="E115" s="69">
        <v>0</v>
      </c>
      <c r="F115" s="1"/>
      <c r="G115" s="7">
        <v>0.15</v>
      </c>
      <c r="H115" s="7">
        <v>0.15</v>
      </c>
      <c r="I115" s="6">
        <v>0.15</v>
      </c>
      <c r="J115" s="1"/>
      <c r="K115" s="62">
        <f t="shared" ref="K115:L117" si="28">IF(AND(ISNUMBER(C115),ISNUMBER(G115)), C115*G115, "")</f>
        <v>0</v>
      </c>
      <c r="L115" s="63">
        <f t="shared" si="28"/>
        <v>0</v>
      </c>
      <c r="M115" s="62">
        <f>IF(AND(ISNUMBER(E115),ISNUMBER(I115)),E115*I115,"")</f>
        <v>0</v>
      </c>
      <c r="N115" s="139">
        <f>IF(AND(ISNUMBER(K115),ISNUMBER(L115),ISNUMBER(M115)),SUM(K115:M115),"")</f>
        <v>0</v>
      </c>
    </row>
    <row r="116" spans="1:14" ht="25.5" x14ac:dyDescent="0.25">
      <c r="A116" s="142" t="s">
        <v>39</v>
      </c>
      <c r="B116" s="29"/>
      <c r="C116" s="73">
        <v>0</v>
      </c>
      <c r="D116" s="39">
        <v>0</v>
      </c>
      <c r="E116" s="69">
        <v>0</v>
      </c>
      <c r="F116" s="1"/>
      <c r="G116" s="7">
        <v>0.5</v>
      </c>
      <c r="H116" s="7">
        <v>0.5</v>
      </c>
      <c r="I116" s="6">
        <v>0.5</v>
      </c>
      <c r="J116" s="1"/>
      <c r="K116" s="62">
        <f t="shared" si="28"/>
        <v>0</v>
      </c>
      <c r="L116" s="63">
        <f t="shared" si="28"/>
        <v>0</v>
      </c>
      <c r="M116" s="62">
        <f>IF(AND(ISNUMBER(E116),ISNUMBER(I116)),E116*I116,"")</f>
        <v>0</v>
      </c>
      <c r="N116" s="139">
        <f>IF(AND(ISNUMBER(K116),ISNUMBER(L116),ISNUMBER(M116)),SUM(K116:M116),"")</f>
        <v>0</v>
      </c>
    </row>
    <row r="117" spans="1:14" x14ac:dyDescent="0.25">
      <c r="A117" s="142" t="s">
        <v>40</v>
      </c>
      <c r="B117" s="29"/>
      <c r="C117" s="73">
        <v>0</v>
      </c>
      <c r="D117" s="39">
        <v>0</v>
      </c>
      <c r="E117" s="69">
        <v>0</v>
      </c>
      <c r="F117" s="1"/>
      <c r="G117" s="7">
        <v>1</v>
      </c>
      <c r="H117" s="7">
        <v>1</v>
      </c>
      <c r="I117" s="6">
        <v>1</v>
      </c>
      <c r="J117" s="1"/>
      <c r="K117" s="62">
        <f t="shared" si="28"/>
        <v>0</v>
      </c>
      <c r="L117" s="63">
        <f t="shared" si="28"/>
        <v>0</v>
      </c>
      <c r="M117" s="62">
        <f>IF(AND(ISNUMBER(E117),ISNUMBER(I117)),E117*I117,"")</f>
        <v>0</v>
      </c>
      <c r="N117" s="139">
        <f>IF(AND(ISNUMBER(K117),ISNUMBER(L117),ISNUMBER(M117)),SUM(K117:M117),"")</f>
        <v>0</v>
      </c>
    </row>
    <row r="118" spans="1:14" ht="25.5" x14ac:dyDescent="0.25">
      <c r="A118" s="140" t="s">
        <v>142</v>
      </c>
      <c r="B118" s="116" t="s">
        <v>190</v>
      </c>
      <c r="C118" s="197">
        <f>IF(AND(ISNUMBER(C119),ISNUMBER(C120)),SUM(C119:C120),"")</f>
        <v>0</v>
      </c>
      <c r="D118" s="197">
        <f t="shared" ref="D118" si="29">IF(AND(ISNUMBER(D119),ISNUMBER(D120)),SUM(D119:D120),"")</f>
        <v>0</v>
      </c>
      <c r="E118" s="196">
        <f t="shared" ref="E118" si="30">IF(AND(ISNUMBER(E119),ISNUMBER(E120)),SUM(E119:E120),"")</f>
        <v>0</v>
      </c>
      <c r="F118" s="1"/>
      <c r="G118" s="32"/>
      <c r="H118" s="29"/>
      <c r="I118" s="33"/>
      <c r="J118" s="1"/>
      <c r="K118" s="32"/>
      <c r="L118" s="29"/>
      <c r="M118" s="29"/>
      <c r="N118" s="127"/>
    </row>
    <row r="119" spans="1:14" x14ac:dyDescent="0.25">
      <c r="A119" s="141" t="s">
        <v>37</v>
      </c>
      <c r="B119" s="29"/>
      <c r="C119" s="73">
        <v>0</v>
      </c>
      <c r="D119" s="39">
        <v>0</v>
      </c>
      <c r="E119" s="69">
        <v>0</v>
      </c>
      <c r="F119" s="1"/>
      <c r="G119" s="7">
        <v>0.5</v>
      </c>
      <c r="H119" s="7">
        <v>0.5</v>
      </c>
      <c r="I119" s="6">
        <v>0.5</v>
      </c>
      <c r="J119" s="1"/>
      <c r="K119" s="62">
        <f>IF(AND(ISNUMBER(C119),ISNUMBER(G119)), C119*G119, "")</f>
        <v>0</v>
      </c>
      <c r="L119" s="63">
        <f>IF(AND(ISNUMBER(D119),ISNUMBER(H119)), D119*H119, "")</f>
        <v>0</v>
      </c>
      <c r="M119" s="62">
        <f>IF(AND(ISNUMBER(E119),ISNUMBER(I119)),E119*I119,"")</f>
        <v>0</v>
      </c>
      <c r="N119" s="139">
        <f>IF(AND(ISNUMBER(K119),ISNUMBER(L119),ISNUMBER(M119)),SUM(K119:M119),"")</f>
        <v>0</v>
      </c>
    </row>
    <row r="120" spans="1:14" x14ac:dyDescent="0.25">
      <c r="A120" s="141" t="s">
        <v>41</v>
      </c>
      <c r="B120" s="29"/>
      <c r="C120" s="197">
        <f>IF(AND(ISNUMBER(C121),ISNUMBER(C122),ISNUMBER(C123)),SUM(C121:C123),"")</f>
        <v>0</v>
      </c>
      <c r="D120" s="197">
        <f>IF(AND(ISNUMBER(D121),ISNUMBER(D122),ISNUMBER(D123)),SUM(D121:D123),"")</f>
        <v>0</v>
      </c>
      <c r="E120" s="196">
        <f>IF(AND(ISNUMBER(E121),ISNUMBER(E122),ISNUMBER(E123)),SUM(E121:E123),"")</f>
        <v>0</v>
      </c>
      <c r="F120" s="1"/>
      <c r="G120" s="32"/>
      <c r="H120" s="29"/>
      <c r="I120" s="33"/>
      <c r="J120" s="1"/>
      <c r="K120" s="32"/>
      <c r="L120" s="29"/>
      <c r="M120" s="29"/>
      <c r="N120" s="127"/>
    </row>
    <row r="121" spans="1:14" x14ac:dyDescent="0.25">
      <c r="A121" s="142" t="s">
        <v>38</v>
      </c>
      <c r="B121" s="29"/>
      <c r="C121" s="73">
        <v>0</v>
      </c>
      <c r="D121" s="39">
        <v>0</v>
      </c>
      <c r="E121" s="69">
        <v>0</v>
      </c>
      <c r="F121" s="1"/>
      <c r="G121" s="7">
        <v>0.5</v>
      </c>
      <c r="H121" s="7">
        <v>0.5</v>
      </c>
      <c r="I121" s="6">
        <v>0.5</v>
      </c>
      <c r="J121" s="1"/>
      <c r="K121" s="62">
        <f t="shared" ref="K121:L123" si="31">IF(AND(ISNUMBER(C121),ISNUMBER(G121)), C121*G121, "")</f>
        <v>0</v>
      </c>
      <c r="L121" s="63">
        <f t="shared" si="31"/>
        <v>0</v>
      </c>
      <c r="M121" s="62">
        <f>IF(AND(ISNUMBER(E121),ISNUMBER(I121)),E121*I121,"")</f>
        <v>0</v>
      </c>
      <c r="N121" s="139">
        <f>IF(AND(ISNUMBER(K121),ISNUMBER(L121),ISNUMBER(M121)),SUM(K121:M121),"")</f>
        <v>0</v>
      </c>
    </row>
    <row r="122" spans="1:14" ht="25.5" x14ac:dyDescent="0.25">
      <c r="A122" s="142" t="s">
        <v>39</v>
      </c>
      <c r="B122" s="29"/>
      <c r="C122" s="73">
        <v>0</v>
      </c>
      <c r="D122" s="39">
        <v>0</v>
      </c>
      <c r="E122" s="69">
        <v>0</v>
      </c>
      <c r="F122" s="1"/>
      <c r="G122" s="7">
        <v>0.5</v>
      </c>
      <c r="H122" s="7">
        <v>0.5</v>
      </c>
      <c r="I122" s="6">
        <v>0.5</v>
      </c>
      <c r="J122" s="1"/>
      <c r="K122" s="62">
        <f t="shared" si="31"/>
        <v>0</v>
      </c>
      <c r="L122" s="63">
        <f t="shared" si="31"/>
        <v>0</v>
      </c>
      <c r="M122" s="62">
        <f>IF(AND(ISNUMBER(E122),ISNUMBER(I122)),E122*I122,"")</f>
        <v>0</v>
      </c>
      <c r="N122" s="139">
        <f>IF(AND(ISNUMBER(K122),ISNUMBER(L122),ISNUMBER(M122)),SUM(K122:M122),"")</f>
        <v>0</v>
      </c>
    </row>
    <row r="123" spans="1:14" x14ac:dyDescent="0.25">
      <c r="A123" s="142" t="s">
        <v>40</v>
      </c>
      <c r="B123" s="29"/>
      <c r="C123" s="73">
        <v>0</v>
      </c>
      <c r="D123" s="39">
        <v>0</v>
      </c>
      <c r="E123" s="69">
        <v>0</v>
      </c>
      <c r="F123" s="1"/>
      <c r="G123" s="7">
        <v>1</v>
      </c>
      <c r="H123" s="7">
        <v>1</v>
      </c>
      <c r="I123" s="6">
        <v>1</v>
      </c>
      <c r="J123" s="1"/>
      <c r="K123" s="62">
        <f t="shared" si="31"/>
        <v>0</v>
      </c>
      <c r="L123" s="63">
        <f t="shared" si="31"/>
        <v>0</v>
      </c>
      <c r="M123" s="62">
        <f>IF(AND(ISNUMBER(E123),ISNUMBER(I123)),E123*I123,"")</f>
        <v>0</v>
      </c>
      <c r="N123" s="139">
        <f>IF(AND(ISNUMBER(K123),ISNUMBER(L123),ISNUMBER(M123)),SUM(K123:M123),"")</f>
        <v>0</v>
      </c>
    </row>
    <row r="124" spans="1:14" ht="25.5" x14ac:dyDescent="0.25">
      <c r="A124" s="140" t="s">
        <v>92</v>
      </c>
      <c r="B124" s="116" t="s">
        <v>191</v>
      </c>
      <c r="C124" s="197">
        <f>IF(AND(ISNUMBER(C125),ISNUMBER(C126)),SUM(C125:C126),"")</f>
        <v>0</v>
      </c>
      <c r="D124" s="197">
        <f t="shared" ref="D124" si="32">IF(AND(ISNUMBER(D125),ISNUMBER(D126)),SUM(D125:D126),"")</f>
        <v>0</v>
      </c>
      <c r="E124" s="196">
        <f t="shared" ref="E124" si="33">IF(AND(ISNUMBER(E125),ISNUMBER(E126)),SUM(E125:E126),"")</f>
        <v>0</v>
      </c>
      <c r="F124" s="1"/>
      <c r="G124" s="32"/>
      <c r="H124" s="29"/>
      <c r="I124" s="33"/>
      <c r="J124" s="1"/>
      <c r="K124" s="32"/>
      <c r="L124" s="29"/>
      <c r="M124" s="29"/>
      <c r="N124" s="127"/>
    </row>
    <row r="125" spans="1:14" x14ac:dyDescent="0.25">
      <c r="A125" s="141" t="s">
        <v>37</v>
      </c>
      <c r="B125" s="29"/>
      <c r="C125" s="73">
        <v>0</v>
      </c>
      <c r="D125" s="39">
        <v>0</v>
      </c>
      <c r="E125" s="69">
        <v>0</v>
      </c>
      <c r="F125" s="1"/>
      <c r="G125" s="7">
        <v>0.5</v>
      </c>
      <c r="H125" s="7">
        <v>0.5</v>
      </c>
      <c r="I125" s="6">
        <v>1</v>
      </c>
      <c r="J125" s="1"/>
      <c r="K125" s="62">
        <f>IF(AND(ISNUMBER(C125),ISNUMBER(G125)), C125*G125, "")</f>
        <v>0</v>
      </c>
      <c r="L125" s="63">
        <f>IF(AND(ISNUMBER(D125),ISNUMBER(H125)), D125*H125, "")</f>
        <v>0</v>
      </c>
      <c r="M125" s="62">
        <f>IF(AND(ISNUMBER(E125),ISNUMBER(I125)),E125*I125,"")</f>
        <v>0</v>
      </c>
      <c r="N125" s="139">
        <f>IF(AND(ISNUMBER(K125),ISNUMBER(L125),ISNUMBER(M125)),SUM(K125:M125),"")</f>
        <v>0</v>
      </c>
    </row>
    <row r="126" spans="1:14" x14ac:dyDescent="0.25">
      <c r="A126" s="141" t="s">
        <v>41</v>
      </c>
      <c r="B126" s="29"/>
      <c r="C126" s="197">
        <f>IF(AND(ISNUMBER(C127),ISNUMBER(C128),ISNUMBER(C129)),SUM(C127:C129),"")</f>
        <v>0</v>
      </c>
      <c r="D126" s="197">
        <f>IF(AND(ISNUMBER(D127),ISNUMBER(D128),ISNUMBER(D129)),SUM(D127:D129),"")</f>
        <v>0</v>
      </c>
      <c r="E126" s="196">
        <f>IF(AND(ISNUMBER(E127),ISNUMBER(E128),ISNUMBER(E129)),SUM(E127:E129),"")</f>
        <v>0</v>
      </c>
      <c r="F126" s="1"/>
      <c r="G126" s="32"/>
      <c r="H126" s="29"/>
      <c r="I126" s="33"/>
      <c r="J126" s="1"/>
      <c r="K126" s="32"/>
      <c r="L126" s="29"/>
      <c r="M126" s="29"/>
      <c r="N126" s="127"/>
    </row>
    <row r="127" spans="1:14" x14ac:dyDescent="0.25">
      <c r="A127" s="142" t="s">
        <v>38</v>
      </c>
      <c r="B127" s="29"/>
      <c r="C127" s="73">
        <v>0</v>
      </c>
      <c r="D127" s="39">
        <v>0</v>
      </c>
      <c r="E127" s="69">
        <v>0</v>
      </c>
      <c r="F127" s="1"/>
      <c r="G127" s="7">
        <v>0.5</v>
      </c>
      <c r="H127" s="7">
        <v>0.5</v>
      </c>
      <c r="I127" s="6">
        <v>1</v>
      </c>
      <c r="J127" s="1"/>
      <c r="K127" s="62">
        <f t="shared" ref="K127:L129" si="34">IF(AND(ISNUMBER(C127),ISNUMBER(G127)), C127*G127, "")</f>
        <v>0</v>
      </c>
      <c r="L127" s="63">
        <f t="shared" si="34"/>
        <v>0</v>
      </c>
      <c r="M127" s="62">
        <f>IF(AND(ISNUMBER(E127),ISNUMBER(I127)),E127*I127,"")</f>
        <v>0</v>
      </c>
      <c r="N127" s="139">
        <f>IF(AND(ISNUMBER(K127),ISNUMBER(L127),ISNUMBER(M127)),SUM(K127:M127),"")</f>
        <v>0</v>
      </c>
    </row>
    <row r="128" spans="1:14" ht="25.5" x14ac:dyDescent="0.25">
      <c r="A128" s="142" t="s">
        <v>39</v>
      </c>
      <c r="B128" s="29"/>
      <c r="C128" s="73">
        <v>0</v>
      </c>
      <c r="D128" s="39">
        <v>0</v>
      </c>
      <c r="E128" s="69">
        <v>0</v>
      </c>
      <c r="F128" s="1"/>
      <c r="G128" s="7">
        <v>0.5</v>
      </c>
      <c r="H128" s="7">
        <v>0.5</v>
      </c>
      <c r="I128" s="6">
        <v>1</v>
      </c>
      <c r="J128" s="1"/>
      <c r="K128" s="62">
        <f t="shared" si="34"/>
        <v>0</v>
      </c>
      <c r="L128" s="63">
        <f t="shared" si="34"/>
        <v>0</v>
      </c>
      <c r="M128" s="62">
        <f>IF(AND(ISNUMBER(E128),ISNUMBER(I128)),E128*I128,"")</f>
        <v>0</v>
      </c>
      <c r="N128" s="139">
        <f>IF(AND(ISNUMBER(K128),ISNUMBER(L128),ISNUMBER(M128)),SUM(K128:M128),"")</f>
        <v>0</v>
      </c>
    </row>
    <row r="129" spans="1:14" x14ac:dyDescent="0.25">
      <c r="A129" s="142" t="s">
        <v>40</v>
      </c>
      <c r="B129" s="29"/>
      <c r="C129" s="73">
        <v>0</v>
      </c>
      <c r="D129" s="39">
        <v>0</v>
      </c>
      <c r="E129" s="69">
        <v>0</v>
      </c>
      <c r="F129" s="1"/>
      <c r="G129" s="7">
        <v>1</v>
      </c>
      <c r="H129" s="7">
        <v>1</v>
      </c>
      <c r="I129" s="6">
        <v>1</v>
      </c>
      <c r="J129" s="1"/>
      <c r="K129" s="62">
        <f t="shared" si="34"/>
        <v>0</v>
      </c>
      <c r="L129" s="63">
        <f t="shared" si="34"/>
        <v>0</v>
      </c>
      <c r="M129" s="62">
        <f>IF(AND(ISNUMBER(E129),ISNUMBER(I129)),E129*I129,"")</f>
        <v>0</v>
      </c>
      <c r="N129" s="139">
        <f>IF(AND(ISNUMBER(K129),ISNUMBER(L129),ISNUMBER(M129)),SUM(K129:M129),"")</f>
        <v>0</v>
      </c>
    </row>
    <row r="130" spans="1:14" ht="25.5" x14ac:dyDescent="0.25">
      <c r="A130" s="140" t="s">
        <v>213</v>
      </c>
      <c r="B130" s="116" t="s">
        <v>231</v>
      </c>
      <c r="C130" s="197">
        <f>IF(AND(ISNUMBER(C131),ISNUMBER(C132)),SUM(C131:C132),"")</f>
        <v>0</v>
      </c>
      <c r="D130" s="197">
        <f t="shared" ref="D130" si="35">IF(AND(ISNUMBER(D131),ISNUMBER(D132)),SUM(D131:D132),"")</f>
        <v>0</v>
      </c>
      <c r="E130" s="33"/>
      <c r="F130" s="1"/>
      <c r="G130" s="32"/>
      <c r="H130" s="29"/>
      <c r="I130" s="33"/>
      <c r="J130" s="1"/>
      <c r="K130" s="32"/>
      <c r="L130" s="29"/>
      <c r="M130" s="29"/>
      <c r="N130" s="127"/>
    </row>
    <row r="131" spans="1:14" x14ac:dyDescent="0.25">
      <c r="A131" s="141" t="s">
        <v>37</v>
      </c>
      <c r="B131" s="29"/>
      <c r="C131" s="73">
        <v>0</v>
      </c>
      <c r="D131" s="39">
        <v>0</v>
      </c>
      <c r="E131" s="33"/>
      <c r="F131" s="1"/>
      <c r="G131" s="198">
        <v>0.25</v>
      </c>
      <c r="H131" s="7">
        <v>0.5</v>
      </c>
      <c r="I131" s="33"/>
      <c r="J131" s="1"/>
      <c r="K131" s="62">
        <f>IF(AND(ISNUMBER(C131),ISNUMBER(G131)), C131*G131, "")</f>
        <v>0</v>
      </c>
      <c r="L131" s="63">
        <f>IF(AND(ISNUMBER(D131),ISNUMBER(H131)), D131*H131, "")</f>
        <v>0</v>
      </c>
      <c r="M131" s="29"/>
      <c r="N131" s="139">
        <f>IF(AND(ISNUMBER(K131),ISNUMBER(L131)),SUM(K131:L131),"")</f>
        <v>0</v>
      </c>
    </row>
    <row r="132" spans="1:14" x14ac:dyDescent="0.25">
      <c r="A132" s="141" t="s">
        <v>41</v>
      </c>
      <c r="B132" s="29"/>
      <c r="C132" s="197">
        <f>IF(AND(ISNUMBER(C133),ISNUMBER(C134),ISNUMBER(C135)),SUM(C133:C135),"")</f>
        <v>0</v>
      </c>
      <c r="D132" s="197">
        <f>IF(AND(ISNUMBER(D133),ISNUMBER(D134),ISNUMBER(D135)),SUM(D133:D135),"")</f>
        <v>0</v>
      </c>
      <c r="E132" s="33"/>
      <c r="F132" s="1"/>
      <c r="G132" s="32"/>
      <c r="H132" s="29"/>
      <c r="I132" s="33"/>
      <c r="J132" s="1"/>
      <c r="K132" s="32"/>
      <c r="L132" s="29"/>
      <c r="M132" s="29"/>
      <c r="N132" s="127"/>
    </row>
    <row r="133" spans="1:14" x14ac:dyDescent="0.25">
      <c r="A133" s="142" t="s">
        <v>38</v>
      </c>
      <c r="B133" s="29"/>
      <c r="C133" s="73">
        <v>0</v>
      </c>
      <c r="D133" s="39">
        <v>0</v>
      </c>
      <c r="E133" s="33"/>
      <c r="F133" s="1"/>
      <c r="G133" s="198">
        <v>0.25</v>
      </c>
      <c r="H133" s="7">
        <v>0.5</v>
      </c>
      <c r="I133" s="33"/>
      <c r="J133" s="1"/>
      <c r="K133" s="62">
        <f t="shared" ref="K133:L135" si="36">IF(AND(ISNUMBER(C133),ISNUMBER(G133)), C133*G133, "")</f>
        <v>0</v>
      </c>
      <c r="L133" s="63">
        <f t="shared" si="36"/>
        <v>0</v>
      </c>
      <c r="M133" s="29"/>
      <c r="N133" s="139">
        <f>IF(AND(ISNUMBER(K133),ISNUMBER(L133)),SUM(K133:L133),"")</f>
        <v>0</v>
      </c>
    </row>
    <row r="134" spans="1:14" ht="25.5" x14ac:dyDescent="0.25">
      <c r="A134" s="142" t="s">
        <v>39</v>
      </c>
      <c r="B134" s="29"/>
      <c r="C134" s="73">
        <v>0</v>
      </c>
      <c r="D134" s="39">
        <v>0</v>
      </c>
      <c r="E134" s="33"/>
      <c r="F134" s="1"/>
      <c r="G134" s="7">
        <v>0.5</v>
      </c>
      <c r="H134" s="7">
        <v>0.5</v>
      </c>
      <c r="I134" s="33"/>
      <c r="J134" s="1"/>
      <c r="K134" s="62">
        <f t="shared" si="36"/>
        <v>0</v>
      </c>
      <c r="L134" s="63">
        <f t="shared" si="36"/>
        <v>0</v>
      </c>
      <c r="M134" s="29"/>
      <c r="N134" s="139">
        <f>IF(AND(ISNUMBER(K134),ISNUMBER(L134)),SUM(K134:L134),"")</f>
        <v>0</v>
      </c>
    </row>
    <row r="135" spans="1:14" x14ac:dyDescent="0.25">
      <c r="A135" s="142" t="s">
        <v>40</v>
      </c>
      <c r="B135" s="29"/>
      <c r="C135" s="73">
        <v>0</v>
      </c>
      <c r="D135" s="39">
        <v>0</v>
      </c>
      <c r="E135" s="33"/>
      <c r="F135" s="1"/>
      <c r="G135" s="7">
        <v>1</v>
      </c>
      <c r="H135" s="7">
        <v>1</v>
      </c>
      <c r="I135" s="33"/>
      <c r="J135" s="1"/>
      <c r="K135" s="62">
        <f t="shared" si="36"/>
        <v>0</v>
      </c>
      <c r="L135" s="63">
        <f t="shared" si="36"/>
        <v>0</v>
      </c>
      <c r="M135" s="29"/>
      <c r="N135" s="139">
        <f>IF(AND(ISNUMBER(K135),ISNUMBER(L135)),SUM(K135:L135),"")</f>
        <v>0</v>
      </c>
    </row>
    <row r="136" spans="1:14" ht="25.5" x14ac:dyDescent="0.25">
      <c r="A136" s="140" t="s">
        <v>214</v>
      </c>
      <c r="B136" s="116" t="s">
        <v>193</v>
      </c>
      <c r="C136" s="197">
        <f>IF(AND(ISNUMBER(C137),ISNUMBER(C138)),SUM(C137:C138),"")</f>
        <v>0</v>
      </c>
      <c r="D136" s="197">
        <f t="shared" ref="D136" si="37">IF(AND(ISNUMBER(D137),ISNUMBER(D138)),SUM(D137:D138),"")</f>
        <v>0</v>
      </c>
      <c r="E136" s="33"/>
      <c r="F136" s="1"/>
      <c r="G136" s="32"/>
      <c r="H136" s="29"/>
      <c r="I136" s="33"/>
      <c r="J136" s="1"/>
      <c r="K136" s="32"/>
      <c r="L136" s="29"/>
      <c r="M136" s="29"/>
      <c r="N136" s="127"/>
    </row>
    <row r="137" spans="1:14" x14ac:dyDescent="0.25">
      <c r="A137" s="141" t="s">
        <v>37</v>
      </c>
      <c r="B137" s="29"/>
      <c r="C137" s="73">
        <v>0</v>
      </c>
      <c r="D137" s="39">
        <v>0</v>
      </c>
      <c r="E137" s="33"/>
      <c r="F137" s="1"/>
      <c r="G137" s="7">
        <v>0</v>
      </c>
      <c r="H137" s="7">
        <v>0.5</v>
      </c>
      <c r="I137" s="33"/>
      <c r="J137" s="1"/>
      <c r="K137" s="62">
        <f>IF(AND(ISNUMBER(C137),ISNUMBER(G137)), C137*G137, "")</f>
        <v>0</v>
      </c>
      <c r="L137" s="63">
        <f>IF(AND(ISNUMBER(D137),ISNUMBER(H137)), D137*H137, "")</f>
        <v>0</v>
      </c>
      <c r="M137" s="29"/>
      <c r="N137" s="139">
        <f>IF(AND(ISNUMBER(K137),ISNUMBER(L137)),SUM(K137:L137),"")</f>
        <v>0</v>
      </c>
    </row>
    <row r="138" spans="1:14" x14ac:dyDescent="0.25">
      <c r="A138" s="141" t="s">
        <v>41</v>
      </c>
      <c r="B138" s="29"/>
      <c r="C138" s="197">
        <f>IF(AND(ISNUMBER(C139),ISNUMBER(C140),ISNUMBER(C141)),SUM(C139:C141),"")</f>
        <v>0</v>
      </c>
      <c r="D138" s="197">
        <f>IF(AND(ISNUMBER(D139),ISNUMBER(D140),ISNUMBER(D141)),SUM(D139:D141),"")</f>
        <v>0</v>
      </c>
      <c r="E138" s="33"/>
      <c r="F138" s="1"/>
      <c r="G138" s="32"/>
      <c r="H138" s="29"/>
      <c r="I138" s="33"/>
      <c r="J138" s="1"/>
      <c r="K138" s="32"/>
      <c r="L138" s="29"/>
      <c r="M138" s="29"/>
      <c r="N138" s="127"/>
    </row>
    <row r="139" spans="1:14" x14ac:dyDescent="0.25">
      <c r="A139" s="142" t="s">
        <v>38</v>
      </c>
      <c r="B139" s="29"/>
      <c r="C139" s="73">
        <v>0</v>
      </c>
      <c r="D139" s="39">
        <v>0</v>
      </c>
      <c r="E139" s="33"/>
      <c r="F139" s="1"/>
      <c r="G139" s="7">
        <v>0</v>
      </c>
      <c r="H139" s="7">
        <v>0.5</v>
      </c>
      <c r="I139" s="33"/>
      <c r="J139" s="1"/>
      <c r="K139" s="62">
        <f t="shared" ref="K139:M142" si="38">IF(AND(ISNUMBER(C139),ISNUMBER(G139)), C139*G139, "")</f>
        <v>0</v>
      </c>
      <c r="L139" s="63">
        <f t="shared" si="38"/>
        <v>0</v>
      </c>
      <c r="M139" s="29"/>
      <c r="N139" s="139">
        <f>IF(AND(ISNUMBER(K139),ISNUMBER(L139)),SUM(K139:L139),"")</f>
        <v>0</v>
      </c>
    </row>
    <row r="140" spans="1:14" ht="25.5" x14ac:dyDescent="0.25">
      <c r="A140" s="142" t="s">
        <v>39</v>
      </c>
      <c r="B140" s="29"/>
      <c r="C140" s="73">
        <v>0</v>
      </c>
      <c r="D140" s="39">
        <v>0</v>
      </c>
      <c r="E140" s="33"/>
      <c r="F140" s="1"/>
      <c r="G140" s="7">
        <v>0.5</v>
      </c>
      <c r="H140" s="7">
        <v>0.5</v>
      </c>
      <c r="I140" s="33"/>
      <c r="J140" s="1"/>
      <c r="K140" s="62">
        <f t="shared" si="38"/>
        <v>0</v>
      </c>
      <c r="L140" s="63">
        <f t="shared" si="38"/>
        <v>0</v>
      </c>
      <c r="M140" s="29"/>
      <c r="N140" s="139">
        <f>IF(AND(ISNUMBER(K140),ISNUMBER(L140)),SUM(K140:L140),"")</f>
        <v>0</v>
      </c>
    </row>
    <row r="141" spans="1:14" x14ac:dyDescent="0.25">
      <c r="A141" s="142" t="s">
        <v>40</v>
      </c>
      <c r="B141" s="29"/>
      <c r="C141" s="73">
        <v>0</v>
      </c>
      <c r="D141" s="39">
        <v>0</v>
      </c>
      <c r="E141" s="33"/>
      <c r="F141" s="1"/>
      <c r="G141" s="7">
        <v>1</v>
      </c>
      <c r="H141" s="7">
        <v>1</v>
      </c>
      <c r="I141" s="33"/>
      <c r="J141" s="1"/>
      <c r="K141" s="62">
        <f t="shared" si="38"/>
        <v>0</v>
      </c>
      <c r="L141" s="63">
        <f t="shared" si="38"/>
        <v>0</v>
      </c>
      <c r="M141" s="29"/>
      <c r="N141" s="139">
        <f>IF(AND(ISNUMBER(K141),ISNUMBER(L141)),SUM(K141:L141),"")</f>
        <v>0</v>
      </c>
    </row>
    <row r="142" spans="1:14" ht="38.25" x14ac:dyDescent="0.25">
      <c r="A142" s="145" t="s">
        <v>205</v>
      </c>
      <c r="B142" s="192" t="s">
        <v>206</v>
      </c>
      <c r="C142" s="33"/>
      <c r="D142" s="193">
        <v>0</v>
      </c>
      <c r="E142" s="193">
        <v>0</v>
      </c>
      <c r="F142" s="1"/>
      <c r="G142" s="33"/>
      <c r="H142" s="7">
        <v>0.05</v>
      </c>
      <c r="I142" s="7">
        <v>0.05</v>
      </c>
      <c r="J142" s="1"/>
      <c r="K142" s="29"/>
      <c r="L142" s="63">
        <f t="shared" si="38"/>
        <v>0</v>
      </c>
      <c r="M142" s="63">
        <f t="shared" si="38"/>
        <v>0</v>
      </c>
      <c r="N142" s="139">
        <f>IF(AND(ISNUMBER(L142),ISNUMBER(M142)),SUM(L142:M142),"")</f>
        <v>0</v>
      </c>
    </row>
    <row r="143" spans="1:14" ht="25.5" x14ac:dyDescent="0.25">
      <c r="A143" s="140" t="s">
        <v>93</v>
      </c>
      <c r="B143" s="116" t="s">
        <v>192</v>
      </c>
      <c r="C143" s="197">
        <f>IF(AND(ISNUMBER(C144),ISNUMBER(C145)),SUM(C144:C145),"")</f>
        <v>0</v>
      </c>
      <c r="D143" s="197">
        <f t="shared" ref="D143" si="39">IF(AND(ISNUMBER(D144),ISNUMBER(D145)),SUM(D144:D145),"")</f>
        <v>0</v>
      </c>
      <c r="E143" s="33"/>
      <c r="F143" s="1"/>
      <c r="G143" s="32"/>
      <c r="H143" s="29"/>
      <c r="I143" s="33"/>
      <c r="J143" s="1"/>
      <c r="K143" s="32"/>
      <c r="L143" s="29"/>
      <c r="M143" s="29"/>
      <c r="N143" s="127"/>
    </row>
    <row r="144" spans="1:14" x14ac:dyDescent="0.25">
      <c r="A144" s="141" t="s">
        <v>37</v>
      </c>
      <c r="B144" s="29"/>
      <c r="C144" s="73">
        <v>0</v>
      </c>
      <c r="D144" s="39">
        <v>0</v>
      </c>
      <c r="E144" s="33"/>
      <c r="F144" s="1"/>
      <c r="G144" s="7">
        <v>0.5</v>
      </c>
      <c r="H144" s="7">
        <v>0.5</v>
      </c>
      <c r="I144" s="33"/>
      <c r="J144" s="1"/>
      <c r="K144" s="62">
        <f>IF(AND(ISNUMBER(C144),ISNUMBER(G144)), C144*G144, "")</f>
        <v>0</v>
      </c>
      <c r="L144" s="63">
        <f>IF(AND(ISNUMBER(D144),ISNUMBER(H144)), D144*H144, "")</f>
        <v>0</v>
      </c>
      <c r="M144" s="29"/>
      <c r="N144" s="139">
        <f>IF(AND(ISNUMBER(K144),ISNUMBER(L144)),SUM(K144:L144),"")</f>
        <v>0</v>
      </c>
    </row>
    <row r="145" spans="1:14" x14ac:dyDescent="0.25">
      <c r="A145" s="141" t="s">
        <v>41</v>
      </c>
      <c r="B145" s="29"/>
      <c r="C145" s="197">
        <f>IF(AND(ISNUMBER(C146),ISNUMBER(C147),ISNUMBER(C148)),SUM(C146:C148),"")</f>
        <v>0</v>
      </c>
      <c r="D145" s="197">
        <f>IF(AND(ISNUMBER(D146),ISNUMBER(D147),ISNUMBER(D148)),SUM(D146:D148),"")</f>
        <v>0</v>
      </c>
      <c r="E145" s="33"/>
      <c r="F145" s="1"/>
      <c r="G145" s="32"/>
      <c r="H145" s="29"/>
      <c r="I145" s="33"/>
      <c r="J145" s="1"/>
      <c r="K145" s="32"/>
      <c r="L145" s="29"/>
      <c r="M145" s="29"/>
      <c r="N145" s="127"/>
    </row>
    <row r="146" spans="1:14" x14ac:dyDescent="0.25">
      <c r="A146" s="142" t="s">
        <v>38</v>
      </c>
      <c r="B146" s="29"/>
      <c r="C146" s="73">
        <v>0</v>
      </c>
      <c r="D146" s="39">
        <v>0</v>
      </c>
      <c r="E146" s="33"/>
      <c r="F146" s="1"/>
      <c r="G146" s="7">
        <v>0.5</v>
      </c>
      <c r="H146" s="7">
        <v>0.5</v>
      </c>
      <c r="I146" s="33"/>
      <c r="J146" s="1"/>
      <c r="K146" s="62">
        <f t="shared" ref="K146:L148" si="40">IF(AND(ISNUMBER(C146),ISNUMBER(G146)), C146*G146, "")</f>
        <v>0</v>
      </c>
      <c r="L146" s="63">
        <f t="shared" si="40"/>
        <v>0</v>
      </c>
      <c r="M146" s="29"/>
      <c r="N146" s="139">
        <f>IF(AND(ISNUMBER(K146),ISNUMBER(L146)),SUM(K146:L146),"")</f>
        <v>0</v>
      </c>
    </row>
    <row r="147" spans="1:14" ht="25.5" x14ac:dyDescent="0.25">
      <c r="A147" s="142" t="s">
        <v>39</v>
      </c>
      <c r="B147" s="29"/>
      <c r="C147" s="73">
        <v>0</v>
      </c>
      <c r="D147" s="39">
        <v>0</v>
      </c>
      <c r="E147" s="33"/>
      <c r="F147" s="1"/>
      <c r="G147" s="7">
        <v>0.5</v>
      </c>
      <c r="H147" s="7">
        <v>0.5</v>
      </c>
      <c r="I147" s="33"/>
      <c r="J147" s="1"/>
      <c r="K147" s="62">
        <f t="shared" si="40"/>
        <v>0</v>
      </c>
      <c r="L147" s="63">
        <f t="shared" si="40"/>
        <v>0</v>
      </c>
      <c r="M147" s="29"/>
      <c r="N147" s="139">
        <f>IF(AND(ISNUMBER(K147),ISNUMBER(L147)),SUM(K147:L147),"")</f>
        <v>0</v>
      </c>
    </row>
    <row r="148" spans="1:14" x14ac:dyDescent="0.25">
      <c r="A148" s="142" t="s">
        <v>40</v>
      </c>
      <c r="B148" s="29"/>
      <c r="C148" s="73">
        <v>0</v>
      </c>
      <c r="D148" s="39">
        <v>0</v>
      </c>
      <c r="E148" s="33"/>
      <c r="F148" s="1"/>
      <c r="G148" s="7">
        <v>1</v>
      </c>
      <c r="H148" s="7">
        <v>1</v>
      </c>
      <c r="I148" s="33"/>
      <c r="J148" s="1"/>
      <c r="K148" s="62">
        <f t="shared" si="40"/>
        <v>0</v>
      </c>
      <c r="L148" s="63">
        <f t="shared" si="40"/>
        <v>0</v>
      </c>
      <c r="M148" s="29"/>
      <c r="N148" s="139">
        <f>IF(AND(ISNUMBER(K148),ISNUMBER(L148)),SUM(K148:L148),"")</f>
        <v>0</v>
      </c>
    </row>
    <row r="149" spans="1:14" ht="38.25" x14ac:dyDescent="0.25">
      <c r="A149" s="140" t="s">
        <v>215</v>
      </c>
      <c r="B149" s="116" t="s">
        <v>232</v>
      </c>
      <c r="C149" s="197">
        <f>IF(AND(ISNUMBER(C150),ISNUMBER(C151)),SUM(C150:C151),"")</f>
        <v>0</v>
      </c>
      <c r="D149" s="197">
        <f t="shared" ref="D149" si="41">IF(AND(ISNUMBER(D150),ISNUMBER(D151)),SUM(D150:D151),"")</f>
        <v>0</v>
      </c>
      <c r="E149" s="196">
        <f t="shared" ref="E149" si="42">IF(AND(ISNUMBER(E150),ISNUMBER(E151)),SUM(E150:E151),"")</f>
        <v>0</v>
      </c>
      <c r="F149" s="1"/>
      <c r="G149" s="32"/>
      <c r="H149" s="29"/>
      <c r="I149" s="33"/>
      <c r="J149" s="1"/>
      <c r="K149" s="32"/>
      <c r="L149" s="29"/>
      <c r="M149" s="29"/>
      <c r="N149" s="127"/>
    </row>
    <row r="150" spans="1:14" x14ac:dyDescent="0.25">
      <c r="A150" s="141" t="s">
        <v>37</v>
      </c>
      <c r="B150" s="29"/>
      <c r="C150" s="73">
        <v>0</v>
      </c>
      <c r="D150" s="39">
        <v>0</v>
      </c>
      <c r="E150" s="69">
        <v>0</v>
      </c>
      <c r="F150" s="1"/>
      <c r="G150" s="198">
        <v>0.25</v>
      </c>
      <c r="H150" s="7">
        <v>0.5</v>
      </c>
      <c r="I150" s="6">
        <v>0.65</v>
      </c>
      <c r="J150" s="1"/>
      <c r="K150" s="62">
        <f>IF(AND(ISNUMBER(C150),ISNUMBER(G150)), C150*G150, "")</f>
        <v>0</v>
      </c>
      <c r="L150" s="63">
        <f>IF(AND(ISNUMBER(D150),ISNUMBER(H150)), D150*H150, "")</f>
        <v>0</v>
      </c>
      <c r="M150" s="62">
        <f>IF(AND(ISNUMBER(E150),ISNUMBER(I150)),E150*I150,"")</f>
        <v>0</v>
      </c>
      <c r="N150" s="139">
        <f>IF(AND(ISNUMBER(K150),ISNUMBER(L150),ISNUMBER(M150)),SUM(K150:M150),"")</f>
        <v>0</v>
      </c>
    </row>
    <row r="151" spans="1:14" x14ac:dyDescent="0.25">
      <c r="A151" s="141" t="s">
        <v>41</v>
      </c>
      <c r="B151" s="29"/>
      <c r="C151" s="197">
        <f>IF(AND(ISNUMBER(C152),ISNUMBER(C153),ISNUMBER(C154)),SUM(C152:C154),"")</f>
        <v>0</v>
      </c>
      <c r="D151" s="197">
        <f>IF(AND(ISNUMBER(D152),ISNUMBER(D153),ISNUMBER(D154)),SUM(D152:D154),"")</f>
        <v>0</v>
      </c>
      <c r="E151" s="196">
        <f>IF(AND(ISNUMBER(E152),ISNUMBER(E153),ISNUMBER(E154)),SUM(E152:E154),"")</f>
        <v>0</v>
      </c>
      <c r="F151" s="1"/>
      <c r="G151" s="32"/>
      <c r="H151" s="29"/>
      <c r="I151" s="33"/>
      <c r="J151" s="1"/>
      <c r="K151" s="32"/>
      <c r="L151" s="29"/>
      <c r="M151" s="29"/>
      <c r="N151" s="127"/>
    </row>
    <row r="152" spans="1:14" x14ac:dyDescent="0.25">
      <c r="A152" s="142" t="s">
        <v>38</v>
      </c>
      <c r="B152" s="29"/>
      <c r="C152" s="73">
        <v>0</v>
      </c>
      <c r="D152" s="39">
        <v>0</v>
      </c>
      <c r="E152" s="69">
        <v>0</v>
      </c>
      <c r="F152" s="1"/>
      <c r="G152" s="198">
        <v>0.25</v>
      </c>
      <c r="H152" s="7">
        <v>0.5</v>
      </c>
      <c r="I152" s="6">
        <v>0.65</v>
      </c>
      <c r="J152" s="1"/>
      <c r="K152" s="62">
        <f t="shared" ref="K152:L154" si="43">IF(AND(ISNUMBER(C152),ISNUMBER(G152)), C152*G152, "")</f>
        <v>0</v>
      </c>
      <c r="L152" s="63">
        <f t="shared" si="43"/>
        <v>0</v>
      </c>
      <c r="M152" s="62">
        <f>IF(AND(ISNUMBER(E152),ISNUMBER(I152)),E152*I152,"")</f>
        <v>0</v>
      </c>
      <c r="N152" s="139">
        <f>IF(AND(ISNUMBER(K152),ISNUMBER(L152),ISNUMBER(M152)),SUM(K152:M152),"")</f>
        <v>0</v>
      </c>
    </row>
    <row r="153" spans="1:14" ht="25.5" x14ac:dyDescent="0.25">
      <c r="A153" s="142" t="s">
        <v>39</v>
      </c>
      <c r="B153" s="29"/>
      <c r="C153" s="73">
        <v>0</v>
      </c>
      <c r="D153" s="39">
        <v>0</v>
      </c>
      <c r="E153" s="69">
        <v>0</v>
      </c>
      <c r="F153" s="1"/>
      <c r="G153" s="7">
        <v>0.5</v>
      </c>
      <c r="H153" s="7">
        <v>0.5</v>
      </c>
      <c r="I153" s="6">
        <v>0.65</v>
      </c>
      <c r="J153" s="1"/>
      <c r="K153" s="62">
        <f t="shared" si="43"/>
        <v>0</v>
      </c>
      <c r="L153" s="63">
        <f t="shared" si="43"/>
        <v>0</v>
      </c>
      <c r="M153" s="62">
        <f>IF(AND(ISNUMBER(E153),ISNUMBER(I153)),E153*I153,"")</f>
        <v>0</v>
      </c>
      <c r="N153" s="139">
        <f>IF(AND(ISNUMBER(K153),ISNUMBER(L153),ISNUMBER(M153)),SUM(K153:M153),"")</f>
        <v>0</v>
      </c>
    </row>
    <row r="154" spans="1:14" x14ac:dyDescent="0.25">
      <c r="A154" s="142" t="s">
        <v>40</v>
      </c>
      <c r="B154" s="29"/>
      <c r="C154" s="73">
        <v>0</v>
      </c>
      <c r="D154" s="39">
        <v>0</v>
      </c>
      <c r="E154" s="69">
        <v>0</v>
      </c>
      <c r="F154" s="1"/>
      <c r="G154" s="7">
        <v>1</v>
      </c>
      <c r="H154" s="7">
        <v>1</v>
      </c>
      <c r="I154" s="6">
        <v>1</v>
      </c>
      <c r="J154" s="1"/>
      <c r="K154" s="62">
        <f t="shared" si="43"/>
        <v>0</v>
      </c>
      <c r="L154" s="63">
        <f t="shared" si="43"/>
        <v>0</v>
      </c>
      <c r="M154" s="62">
        <f>IF(AND(ISNUMBER(E154),ISNUMBER(I154)),E154*I154,"")</f>
        <v>0</v>
      </c>
      <c r="N154" s="139">
        <f>IF(AND(ISNUMBER(K154),ISNUMBER(L154),ISNUMBER(M154)),SUM(K154:M154),"")</f>
        <v>0</v>
      </c>
    </row>
    <row r="155" spans="1:14" ht="63.75" x14ac:dyDescent="0.25">
      <c r="A155" s="140" t="s">
        <v>216</v>
      </c>
      <c r="B155" s="116" t="s">
        <v>194</v>
      </c>
      <c r="C155" s="52"/>
      <c r="D155" s="29"/>
      <c r="E155" s="196">
        <f t="shared" ref="E155" si="44">IF(AND(ISNUMBER(E156),ISNUMBER(E157)),SUM(E156:E157),"")</f>
        <v>0</v>
      </c>
      <c r="F155" s="1"/>
      <c r="G155" s="32"/>
      <c r="H155" s="29"/>
      <c r="I155" s="33"/>
      <c r="J155" s="1"/>
      <c r="K155" s="32"/>
      <c r="L155" s="29"/>
      <c r="M155" s="29"/>
      <c r="N155" s="127"/>
    </row>
    <row r="156" spans="1:14" x14ac:dyDescent="0.25">
      <c r="A156" s="141" t="s">
        <v>37</v>
      </c>
      <c r="B156" s="29"/>
      <c r="C156" s="52"/>
      <c r="D156" s="29"/>
      <c r="E156" s="69">
        <v>0</v>
      </c>
      <c r="F156" s="1"/>
      <c r="G156" s="32"/>
      <c r="H156" s="29"/>
      <c r="I156" s="6">
        <v>0.65</v>
      </c>
      <c r="J156" s="1"/>
      <c r="K156" s="32"/>
      <c r="L156" s="29"/>
      <c r="M156" s="62">
        <f>IF(AND(ISNUMBER(E156),ISNUMBER(I156)),E156*I156,"")</f>
        <v>0</v>
      </c>
      <c r="N156" s="139">
        <f>IF(ISNUMBER(M156),M156,"")</f>
        <v>0</v>
      </c>
    </row>
    <row r="157" spans="1:14" x14ac:dyDescent="0.25">
      <c r="A157" s="141" t="s">
        <v>41</v>
      </c>
      <c r="B157" s="29"/>
      <c r="C157" s="52"/>
      <c r="D157" s="29"/>
      <c r="E157" s="196">
        <f>IF(AND(ISNUMBER(E158),ISNUMBER(E159),ISNUMBER(E160)),SUM(E158:E160),"")</f>
        <v>0</v>
      </c>
      <c r="F157" s="1"/>
      <c r="G157" s="32"/>
      <c r="H157" s="29"/>
      <c r="I157" s="33"/>
      <c r="J157" s="1"/>
      <c r="K157" s="32"/>
      <c r="L157" s="29"/>
      <c r="M157" s="29"/>
      <c r="N157" s="127"/>
    </row>
    <row r="158" spans="1:14" x14ac:dyDescent="0.25">
      <c r="A158" s="142" t="s">
        <v>38</v>
      </c>
      <c r="B158" s="29"/>
      <c r="C158" s="52"/>
      <c r="D158" s="29"/>
      <c r="E158" s="69">
        <v>0</v>
      </c>
      <c r="F158" s="1"/>
      <c r="G158" s="32"/>
      <c r="H158" s="29"/>
      <c r="I158" s="6">
        <v>0.65</v>
      </c>
      <c r="J158" s="1"/>
      <c r="K158" s="32"/>
      <c r="L158" s="29"/>
      <c r="M158" s="62">
        <f>IF(AND(ISNUMBER(E158),ISNUMBER(I158)),E158*I158,"")</f>
        <v>0</v>
      </c>
      <c r="N158" s="139">
        <f>IF(ISNUMBER(M158),M158,"")</f>
        <v>0</v>
      </c>
    </row>
    <row r="159" spans="1:14" ht="25.5" x14ac:dyDescent="0.25">
      <c r="A159" s="142" t="s">
        <v>39</v>
      </c>
      <c r="B159" s="29"/>
      <c r="C159" s="52"/>
      <c r="D159" s="29"/>
      <c r="E159" s="69">
        <v>0</v>
      </c>
      <c r="F159" s="1"/>
      <c r="G159" s="32"/>
      <c r="H159" s="29"/>
      <c r="I159" s="6">
        <v>0.65</v>
      </c>
      <c r="J159" s="1"/>
      <c r="K159" s="32"/>
      <c r="L159" s="29"/>
      <c r="M159" s="62">
        <f>IF(AND(ISNUMBER(E159),ISNUMBER(I159)),E159*I159,"")</f>
        <v>0</v>
      </c>
      <c r="N159" s="139">
        <f>IF(ISNUMBER(M159),M159,"")</f>
        <v>0</v>
      </c>
    </row>
    <row r="160" spans="1:14" x14ac:dyDescent="0.25">
      <c r="A160" s="142" t="s">
        <v>40</v>
      </c>
      <c r="B160" s="29"/>
      <c r="C160" s="52"/>
      <c r="D160" s="29"/>
      <c r="E160" s="69">
        <v>0</v>
      </c>
      <c r="F160" s="1"/>
      <c r="G160" s="32"/>
      <c r="H160" s="29"/>
      <c r="I160" s="6">
        <v>1</v>
      </c>
      <c r="J160" s="1"/>
      <c r="K160" s="32"/>
      <c r="L160" s="29"/>
      <c r="M160" s="62">
        <f>IF(AND(ISNUMBER(E160),ISNUMBER(I160)),E160*I160,"")</f>
        <v>0</v>
      </c>
      <c r="N160" s="139">
        <f>IF(ISNUMBER(M160),M160,"")</f>
        <v>0</v>
      </c>
    </row>
    <row r="161" spans="1:14" ht="38.25" x14ac:dyDescent="0.25">
      <c r="A161" s="140" t="s">
        <v>233</v>
      </c>
      <c r="B161" s="116" t="s">
        <v>231</v>
      </c>
      <c r="C161" s="197">
        <f>IF(AND(ISNUMBER(C162),ISNUMBER(C163)),SUM(C162:C163),"")</f>
        <v>0</v>
      </c>
      <c r="D161" s="197">
        <f t="shared" ref="D161" si="45">IF(AND(ISNUMBER(D162),ISNUMBER(D163)),SUM(D162:D163),"")</f>
        <v>0</v>
      </c>
      <c r="E161" s="33"/>
      <c r="F161" s="1"/>
      <c r="G161" s="32"/>
      <c r="H161" s="29"/>
      <c r="I161" s="33"/>
      <c r="J161" s="1"/>
      <c r="K161" s="32"/>
      <c r="L161" s="29"/>
      <c r="M161" s="29"/>
      <c r="N161" s="127"/>
    </row>
    <row r="162" spans="1:14" x14ac:dyDescent="0.25">
      <c r="A162" s="141" t="s">
        <v>37</v>
      </c>
      <c r="B162" s="29"/>
      <c r="C162" s="73">
        <v>0</v>
      </c>
      <c r="D162" s="39">
        <v>0</v>
      </c>
      <c r="E162" s="33"/>
      <c r="F162" s="1"/>
      <c r="G162" s="198">
        <v>0.25</v>
      </c>
      <c r="H162" s="7">
        <v>0.5</v>
      </c>
      <c r="I162" s="33"/>
      <c r="J162" s="1"/>
      <c r="K162" s="62">
        <f>IF(AND(ISNUMBER(C162),ISNUMBER(G162)), C162*G162, "")</f>
        <v>0</v>
      </c>
      <c r="L162" s="63">
        <f>IF(AND(ISNUMBER(D162),ISNUMBER(H162)), D162*H162, "")</f>
        <v>0</v>
      </c>
      <c r="M162" s="29"/>
      <c r="N162" s="139">
        <f>IF(AND(ISNUMBER(K162),ISNUMBER(L162)),SUM(K162:L162),"")</f>
        <v>0</v>
      </c>
    </row>
    <row r="163" spans="1:14" x14ac:dyDescent="0.25">
      <c r="A163" s="141" t="s">
        <v>41</v>
      </c>
      <c r="B163" s="29"/>
      <c r="C163" s="197">
        <f>IF(AND(ISNUMBER(C164),ISNUMBER(C165),ISNUMBER(C166)),SUM(C164:C166),"")</f>
        <v>0</v>
      </c>
      <c r="D163" s="197">
        <f>IF(AND(ISNUMBER(D164),ISNUMBER(D165),ISNUMBER(D166)),SUM(D164:D166),"")</f>
        <v>0</v>
      </c>
      <c r="E163" s="33"/>
      <c r="F163" s="1"/>
      <c r="G163" s="32"/>
      <c r="H163" s="29"/>
      <c r="I163" s="33"/>
      <c r="J163" s="1"/>
      <c r="K163" s="32"/>
      <c r="L163" s="29"/>
      <c r="M163" s="29"/>
      <c r="N163" s="127"/>
    </row>
    <row r="164" spans="1:14" x14ac:dyDescent="0.25">
      <c r="A164" s="142" t="s">
        <v>38</v>
      </c>
      <c r="B164" s="29"/>
      <c r="C164" s="73">
        <v>0</v>
      </c>
      <c r="D164" s="39">
        <v>0</v>
      </c>
      <c r="E164" s="33"/>
      <c r="F164" s="1"/>
      <c r="G164" s="198">
        <v>0.25</v>
      </c>
      <c r="H164" s="7">
        <v>0.5</v>
      </c>
      <c r="I164" s="33"/>
      <c r="J164" s="1"/>
      <c r="K164" s="62">
        <f t="shared" ref="K164:L166" si="46">IF(AND(ISNUMBER(C164),ISNUMBER(G164)), C164*G164, "")</f>
        <v>0</v>
      </c>
      <c r="L164" s="63">
        <f t="shared" si="46"/>
        <v>0</v>
      </c>
      <c r="M164" s="29"/>
      <c r="N164" s="139">
        <f>IF(AND(ISNUMBER(K164),ISNUMBER(L164)),SUM(K164:L164),"")</f>
        <v>0</v>
      </c>
    </row>
    <row r="165" spans="1:14" ht="25.5" x14ac:dyDescent="0.25">
      <c r="A165" s="142" t="s">
        <v>39</v>
      </c>
      <c r="B165" s="29"/>
      <c r="C165" s="73">
        <v>0</v>
      </c>
      <c r="D165" s="39">
        <v>0</v>
      </c>
      <c r="E165" s="33"/>
      <c r="F165" s="1"/>
      <c r="G165" s="7">
        <v>0.5</v>
      </c>
      <c r="H165" s="7">
        <v>0.5</v>
      </c>
      <c r="I165" s="33"/>
      <c r="J165" s="1"/>
      <c r="K165" s="62">
        <f t="shared" si="46"/>
        <v>0</v>
      </c>
      <c r="L165" s="63">
        <f t="shared" si="46"/>
        <v>0</v>
      </c>
      <c r="M165" s="29"/>
      <c r="N165" s="139">
        <f>IF(AND(ISNUMBER(K165),ISNUMBER(L165)),SUM(K165:L165),"")</f>
        <v>0</v>
      </c>
    </row>
    <row r="166" spans="1:14" x14ac:dyDescent="0.25">
      <c r="A166" s="142" t="s">
        <v>40</v>
      </c>
      <c r="B166" s="29"/>
      <c r="C166" s="73">
        <v>0</v>
      </c>
      <c r="D166" s="39">
        <v>0</v>
      </c>
      <c r="E166" s="33"/>
      <c r="F166" s="1"/>
      <c r="G166" s="7">
        <v>1</v>
      </c>
      <c r="H166" s="7">
        <v>1</v>
      </c>
      <c r="I166" s="33"/>
      <c r="J166" s="1"/>
      <c r="K166" s="62">
        <f t="shared" si="46"/>
        <v>0</v>
      </c>
      <c r="L166" s="63">
        <f t="shared" si="46"/>
        <v>0</v>
      </c>
      <c r="M166" s="29"/>
      <c r="N166" s="139">
        <f>IF(AND(ISNUMBER(K166),ISNUMBER(L166)),SUM(K166:L166),"")</f>
        <v>0</v>
      </c>
    </row>
    <row r="167" spans="1:14" ht="51" x14ac:dyDescent="0.25">
      <c r="A167" s="140" t="s">
        <v>217</v>
      </c>
      <c r="B167" s="116" t="s">
        <v>234</v>
      </c>
      <c r="C167" s="197">
        <f>IF(AND(ISNUMBER(C168),ISNUMBER(C169)),SUM(C168:C169),"")</f>
        <v>0</v>
      </c>
      <c r="D167" s="197">
        <f t="shared" ref="D167" si="47">IF(AND(ISNUMBER(D168),ISNUMBER(D169)),SUM(D168:D169),"")</f>
        <v>0</v>
      </c>
      <c r="E167" s="196">
        <f t="shared" ref="E167" si="48">IF(AND(ISNUMBER(E168),ISNUMBER(E169)),SUM(E168:E169),"")</f>
        <v>0</v>
      </c>
      <c r="F167" s="1"/>
      <c r="G167" s="32"/>
      <c r="H167" s="29"/>
      <c r="I167" s="33"/>
      <c r="J167" s="1"/>
      <c r="K167" s="32"/>
      <c r="L167" s="29"/>
      <c r="M167" s="29"/>
      <c r="N167" s="127"/>
    </row>
    <row r="168" spans="1:14" x14ac:dyDescent="0.25">
      <c r="A168" s="141" t="s">
        <v>37</v>
      </c>
      <c r="B168" s="29"/>
      <c r="C168" s="73">
        <v>0</v>
      </c>
      <c r="D168" s="39">
        <v>0</v>
      </c>
      <c r="E168" s="69">
        <v>0</v>
      </c>
      <c r="F168" s="1"/>
      <c r="G168" s="199">
        <f>IF(AND(ISNUMBER(C168),ISNUMBER(K168),C168&lt;&gt;0), K168/C168, 0.5)</f>
        <v>0.5</v>
      </c>
      <c r="H168" s="7">
        <v>0.5</v>
      </c>
      <c r="I168" s="6">
        <v>0.85</v>
      </c>
      <c r="J168" s="1"/>
      <c r="K168" s="200">
        <v>0</v>
      </c>
      <c r="L168" s="63">
        <f>IF(AND(ISNUMBER(D168),ISNUMBER(H168)), D168*H168, "")</f>
        <v>0</v>
      </c>
      <c r="M168" s="62">
        <f>IF(AND(ISNUMBER(E168),ISNUMBER(I168)),E168*I168,"")</f>
        <v>0</v>
      </c>
      <c r="N168" s="139">
        <f>IF(AND(ISNUMBER(K168),ISNUMBER(L168),ISNUMBER(M168)),SUM(K168:M168),"")</f>
        <v>0</v>
      </c>
    </row>
    <row r="169" spans="1:14" x14ac:dyDescent="0.25">
      <c r="A169" s="141" t="s">
        <v>41</v>
      </c>
      <c r="B169" s="29"/>
      <c r="C169" s="197">
        <f>IF(AND(ISNUMBER(C170),ISNUMBER(C171),ISNUMBER(C172)),SUM(C170:C172),"")</f>
        <v>0</v>
      </c>
      <c r="D169" s="197">
        <f>IF(AND(ISNUMBER(D170),ISNUMBER(D171),ISNUMBER(D172)),SUM(D170:D172),"")</f>
        <v>0</v>
      </c>
      <c r="E169" s="196">
        <f>IF(AND(ISNUMBER(E170),ISNUMBER(E171),ISNUMBER(E172)),SUM(E170:E172),"")</f>
        <v>0</v>
      </c>
      <c r="F169" s="1"/>
      <c r="G169" s="32"/>
      <c r="H169" s="29"/>
      <c r="I169" s="33"/>
      <c r="J169" s="1"/>
      <c r="K169" s="32"/>
      <c r="L169" s="29"/>
      <c r="M169" s="29"/>
      <c r="N169" s="127"/>
    </row>
    <row r="170" spans="1:14" x14ac:dyDescent="0.25">
      <c r="A170" s="142" t="s">
        <v>38</v>
      </c>
      <c r="B170" s="29"/>
      <c r="C170" s="73">
        <v>0</v>
      </c>
      <c r="D170" s="39">
        <v>0</v>
      </c>
      <c r="E170" s="69">
        <v>0</v>
      </c>
      <c r="F170" s="1"/>
      <c r="G170" s="199">
        <f>IF(AND(ISNUMBER(C170),ISNUMBER(K170),C170&lt;&gt;0), K170/C170, 0.5)</f>
        <v>0.5</v>
      </c>
      <c r="H170" s="7">
        <v>0.5</v>
      </c>
      <c r="I170" s="6">
        <v>0.85</v>
      </c>
      <c r="J170" s="1"/>
      <c r="K170" s="200">
        <v>0</v>
      </c>
      <c r="L170" s="63">
        <f t="shared" ref="K170:L172" si="49">IF(AND(ISNUMBER(D170),ISNUMBER(H170)), D170*H170, "")</f>
        <v>0</v>
      </c>
      <c r="M170" s="62">
        <f>IF(AND(ISNUMBER(E170),ISNUMBER(I170)),E170*I170,"")</f>
        <v>0</v>
      </c>
      <c r="N170" s="139">
        <f>IF(AND(ISNUMBER(K170),ISNUMBER(L170),ISNUMBER(M170)),SUM(K170:M170),"")</f>
        <v>0</v>
      </c>
    </row>
    <row r="171" spans="1:14" ht="25.5" x14ac:dyDescent="0.25">
      <c r="A171" s="142" t="s">
        <v>39</v>
      </c>
      <c r="B171" s="29"/>
      <c r="C171" s="73">
        <v>0</v>
      </c>
      <c r="D171" s="39">
        <v>0</v>
      </c>
      <c r="E171" s="69">
        <v>0</v>
      </c>
      <c r="F171" s="1"/>
      <c r="G171" s="7">
        <v>0.5</v>
      </c>
      <c r="H171" s="7">
        <v>0.5</v>
      </c>
      <c r="I171" s="6">
        <v>0.85</v>
      </c>
      <c r="J171" s="1"/>
      <c r="K171" s="62">
        <f t="shared" si="49"/>
        <v>0</v>
      </c>
      <c r="L171" s="63">
        <f t="shared" si="49"/>
        <v>0</v>
      </c>
      <c r="M171" s="62">
        <f>IF(AND(ISNUMBER(E171),ISNUMBER(I171)),E171*I171,"")</f>
        <v>0</v>
      </c>
      <c r="N171" s="139">
        <f>IF(AND(ISNUMBER(K171),ISNUMBER(L171),ISNUMBER(M171)),SUM(K171:M171),"")</f>
        <v>0</v>
      </c>
    </row>
    <row r="172" spans="1:14" x14ac:dyDescent="0.25">
      <c r="A172" s="142" t="s">
        <v>40</v>
      </c>
      <c r="B172" s="29"/>
      <c r="C172" s="73">
        <v>0</v>
      </c>
      <c r="D172" s="39">
        <v>0</v>
      </c>
      <c r="E172" s="69">
        <v>0</v>
      </c>
      <c r="F172" s="1"/>
      <c r="G172" s="7">
        <v>1</v>
      </c>
      <c r="H172" s="7">
        <v>1</v>
      </c>
      <c r="I172" s="6">
        <v>1</v>
      </c>
      <c r="J172" s="1"/>
      <c r="K172" s="62">
        <f t="shared" si="49"/>
        <v>0</v>
      </c>
      <c r="L172" s="63">
        <f t="shared" si="49"/>
        <v>0</v>
      </c>
      <c r="M172" s="62">
        <f>IF(AND(ISNUMBER(E172),ISNUMBER(I172)),E172*I172,"")</f>
        <v>0</v>
      </c>
      <c r="N172" s="139">
        <f>IF(AND(ISNUMBER(K172),ISNUMBER(L172),ISNUMBER(M172)),SUM(K172:M172),"")</f>
        <v>0</v>
      </c>
    </row>
    <row r="173" spans="1:14" x14ac:dyDescent="0.25">
      <c r="A173" s="140" t="s">
        <v>94</v>
      </c>
      <c r="B173" s="116" t="s">
        <v>195</v>
      </c>
      <c r="C173" s="52"/>
      <c r="D173" s="29"/>
      <c r="E173" s="196">
        <f t="shared" ref="E173" si="50">IF(AND(ISNUMBER(E174),ISNUMBER(E175)),SUM(E174:E175),"")</f>
        <v>0</v>
      </c>
      <c r="F173" s="1"/>
      <c r="G173" s="32"/>
      <c r="H173" s="29"/>
      <c r="I173" s="33"/>
      <c r="J173" s="1"/>
      <c r="K173" s="32"/>
      <c r="L173" s="29"/>
      <c r="M173" s="29"/>
      <c r="N173" s="127"/>
    </row>
    <row r="174" spans="1:14" x14ac:dyDescent="0.25">
      <c r="A174" s="141" t="s">
        <v>37</v>
      </c>
      <c r="B174" s="29"/>
      <c r="C174" s="52"/>
      <c r="D174" s="29"/>
      <c r="E174" s="69">
        <v>0</v>
      </c>
      <c r="F174" s="1"/>
      <c r="G174" s="32"/>
      <c r="H174" s="29"/>
      <c r="I174" s="6">
        <v>0.85</v>
      </c>
      <c r="J174" s="1"/>
      <c r="K174" s="32"/>
      <c r="L174" s="29"/>
      <c r="M174" s="62">
        <f>IF(AND(ISNUMBER(E174),ISNUMBER(I174)),E174*I174,"")</f>
        <v>0</v>
      </c>
      <c r="N174" s="139">
        <f>IF(ISNUMBER(M174),M174,"")</f>
        <v>0</v>
      </c>
    </row>
    <row r="175" spans="1:14" x14ac:dyDescent="0.25">
      <c r="A175" s="141" t="s">
        <v>41</v>
      </c>
      <c r="B175" s="29"/>
      <c r="C175" s="52"/>
      <c r="D175" s="29"/>
      <c r="E175" s="196">
        <f>IF(AND(ISNUMBER(E176),ISNUMBER(E177),ISNUMBER(E178)),SUM(E176:E178),"")</f>
        <v>0</v>
      </c>
      <c r="F175" s="1"/>
      <c r="G175" s="32"/>
      <c r="H175" s="29"/>
      <c r="I175" s="33"/>
      <c r="J175" s="1"/>
      <c r="K175" s="32"/>
      <c r="L175" s="29"/>
      <c r="M175" s="29"/>
      <c r="N175" s="127"/>
    </row>
    <row r="176" spans="1:14" x14ac:dyDescent="0.25">
      <c r="A176" s="142" t="s">
        <v>38</v>
      </c>
      <c r="B176" s="29"/>
      <c r="C176" s="52"/>
      <c r="D176" s="29"/>
      <c r="E176" s="69">
        <v>0</v>
      </c>
      <c r="F176" s="1"/>
      <c r="G176" s="32"/>
      <c r="H176" s="29"/>
      <c r="I176" s="6">
        <v>0.85</v>
      </c>
      <c r="J176" s="1"/>
      <c r="K176" s="32"/>
      <c r="L176" s="29"/>
      <c r="M176" s="62">
        <f>IF(AND(ISNUMBER(E176),ISNUMBER(I176)),E176*I176,"")</f>
        <v>0</v>
      </c>
      <c r="N176" s="139">
        <f>IF(ISNUMBER(M176),M176,"")</f>
        <v>0</v>
      </c>
    </row>
    <row r="177" spans="1:14" ht="25.5" x14ac:dyDescent="0.25">
      <c r="A177" s="142" t="s">
        <v>39</v>
      </c>
      <c r="B177" s="29"/>
      <c r="C177" s="52"/>
      <c r="D177" s="29"/>
      <c r="E177" s="69">
        <v>0</v>
      </c>
      <c r="F177" s="1"/>
      <c r="G177" s="32"/>
      <c r="H177" s="29"/>
      <c r="I177" s="6">
        <v>0.85</v>
      </c>
      <c r="J177" s="1"/>
      <c r="K177" s="32"/>
      <c r="L177" s="29"/>
      <c r="M177" s="62">
        <f>IF(AND(ISNUMBER(E177),ISNUMBER(I177)),E177*I177,"")</f>
        <v>0</v>
      </c>
      <c r="N177" s="139">
        <f>IF(ISNUMBER(M177),M177,"")</f>
        <v>0</v>
      </c>
    </row>
    <row r="178" spans="1:14" x14ac:dyDescent="0.25">
      <c r="A178" s="142" t="s">
        <v>40</v>
      </c>
      <c r="B178" s="29"/>
      <c r="C178" s="52"/>
      <c r="D178" s="29"/>
      <c r="E178" s="69">
        <v>0</v>
      </c>
      <c r="F178" s="1"/>
      <c r="G178" s="32"/>
      <c r="H178" s="29"/>
      <c r="I178" s="6">
        <v>1</v>
      </c>
      <c r="J178" s="1"/>
      <c r="K178" s="32"/>
      <c r="L178" s="29"/>
      <c r="M178" s="62">
        <f>IF(AND(ISNUMBER(E178),ISNUMBER(I178)),E178*I178,"")</f>
        <v>0</v>
      </c>
      <c r="N178" s="139">
        <f>IF(ISNUMBER(M178),M178,"")</f>
        <v>0</v>
      </c>
    </row>
    <row r="179" spans="1:14" ht="25.5" x14ac:dyDescent="0.25">
      <c r="A179" s="140" t="s">
        <v>95</v>
      </c>
      <c r="B179" s="116" t="s">
        <v>196</v>
      </c>
      <c r="C179" s="197">
        <f>IF(AND(ISNUMBER(C180),ISNUMBER(C181)),SUM(C180:C181),"")</f>
        <v>0</v>
      </c>
      <c r="D179" s="197">
        <f t="shared" ref="D179" si="51">IF(AND(ISNUMBER(D180),ISNUMBER(D181)),SUM(D180:D181),"")</f>
        <v>0</v>
      </c>
      <c r="E179" s="196">
        <f t="shared" ref="E179" si="52">IF(AND(ISNUMBER(E180),ISNUMBER(E181)),SUM(E180:E181),"")</f>
        <v>0</v>
      </c>
      <c r="F179" s="1"/>
      <c r="G179" s="32"/>
      <c r="H179" s="29"/>
      <c r="I179" s="33"/>
      <c r="J179" s="1"/>
      <c r="K179" s="32"/>
      <c r="L179" s="29"/>
      <c r="M179" s="29"/>
      <c r="N179" s="127"/>
    </row>
    <row r="180" spans="1:14" x14ac:dyDescent="0.25">
      <c r="A180" s="141" t="s">
        <v>37</v>
      </c>
      <c r="B180" s="29"/>
      <c r="C180" s="73">
        <v>0</v>
      </c>
      <c r="D180" s="39">
        <v>0</v>
      </c>
      <c r="E180" s="69">
        <v>0</v>
      </c>
      <c r="F180" s="1"/>
      <c r="G180" s="7">
        <v>0.5</v>
      </c>
      <c r="H180" s="7">
        <v>0.5</v>
      </c>
      <c r="I180" s="6">
        <v>0.85</v>
      </c>
      <c r="J180" s="1"/>
      <c r="K180" s="62">
        <f>IF(AND(ISNUMBER(C180),ISNUMBER(G180)), C180*G180, "")</f>
        <v>0</v>
      </c>
      <c r="L180" s="63">
        <f>IF(AND(ISNUMBER(D180),ISNUMBER(H180)), D180*H180, "")</f>
        <v>0</v>
      </c>
      <c r="M180" s="62">
        <f>IF(AND(ISNUMBER(E180),ISNUMBER(I180)),E180*I180,"")</f>
        <v>0</v>
      </c>
      <c r="N180" s="139">
        <f>IF(AND(ISNUMBER(K180),ISNUMBER(L180),ISNUMBER(M180)),SUM(K180:M180),"")</f>
        <v>0</v>
      </c>
    </row>
    <row r="181" spans="1:14" x14ac:dyDescent="0.25">
      <c r="A181" s="141" t="s">
        <v>41</v>
      </c>
      <c r="B181" s="29"/>
      <c r="C181" s="197">
        <f>IF(AND(ISNUMBER(C182),ISNUMBER(C183),ISNUMBER(C184)),SUM(C182:C184),"")</f>
        <v>0</v>
      </c>
      <c r="D181" s="197">
        <f>IF(AND(ISNUMBER(D182),ISNUMBER(D183),ISNUMBER(D184)),SUM(D182:D184),"")</f>
        <v>0</v>
      </c>
      <c r="E181" s="196">
        <f>IF(AND(ISNUMBER(E182),ISNUMBER(E183),ISNUMBER(E184)),SUM(E182:E184),"")</f>
        <v>0</v>
      </c>
      <c r="F181" s="1"/>
      <c r="G181" s="32"/>
      <c r="H181" s="29"/>
      <c r="I181" s="33"/>
      <c r="J181" s="1"/>
      <c r="K181" s="32"/>
      <c r="L181" s="29"/>
      <c r="M181" s="29"/>
      <c r="N181" s="127"/>
    </row>
    <row r="182" spans="1:14" x14ac:dyDescent="0.25">
      <c r="A182" s="142" t="s">
        <v>38</v>
      </c>
      <c r="B182" s="29"/>
      <c r="C182" s="73">
        <v>0</v>
      </c>
      <c r="D182" s="39">
        <v>0</v>
      </c>
      <c r="E182" s="69">
        <v>0</v>
      </c>
      <c r="F182" s="1"/>
      <c r="G182" s="7">
        <v>0.5</v>
      </c>
      <c r="H182" s="7">
        <v>0.5</v>
      </c>
      <c r="I182" s="6">
        <v>0.85</v>
      </c>
      <c r="J182" s="1"/>
      <c r="K182" s="62">
        <f t="shared" ref="K182:L184" si="53">IF(AND(ISNUMBER(C182),ISNUMBER(G182)), C182*G182, "")</f>
        <v>0</v>
      </c>
      <c r="L182" s="63">
        <f t="shared" si="53"/>
        <v>0</v>
      </c>
      <c r="M182" s="62">
        <f>IF(AND(ISNUMBER(E182),ISNUMBER(I182)),E182*I182,"")</f>
        <v>0</v>
      </c>
      <c r="N182" s="139">
        <f>IF(AND(ISNUMBER(K182),ISNUMBER(L182),ISNUMBER(M182)),SUM(K182:M182),"")</f>
        <v>0</v>
      </c>
    </row>
    <row r="183" spans="1:14" ht="25.5" x14ac:dyDescent="0.25">
      <c r="A183" s="142" t="s">
        <v>39</v>
      </c>
      <c r="B183" s="29"/>
      <c r="C183" s="73">
        <v>0</v>
      </c>
      <c r="D183" s="39">
        <v>0</v>
      </c>
      <c r="E183" s="69">
        <v>0</v>
      </c>
      <c r="F183" s="1"/>
      <c r="G183" s="7">
        <v>0.5</v>
      </c>
      <c r="H183" s="7">
        <v>0.5</v>
      </c>
      <c r="I183" s="6">
        <v>0.85</v>
      </c>
      <c r="J183" s="1"/>
      <c r="K183" s="62">
        <f t="shared" si="53"/>
        <v>0</v>
      </c>
      <c r="L183" s="63">
        <f t="shared" si="53"/>
        <v>0</v>
      </c>
      <c r="M183" s="62">
        <f>IF(AND(ISNUMBER(E183),ISNUMBER(I183)),E183*I183,"")</f>
        <v>0</v>
      </c>
      <c r="N183" s="139">
        <f>IF(AND(ISNUMBER(K183),ISNUMBER(L183),ISNUMBER(M183)),SUM(K183:M183),"")</f>
        <v>0</v>
      </c>
    </row>
    <row r="184" spans="1:14" x14ac:dyDescent="0.25">
      <c r="A184" s="142" t="s">
        <v>40</v>
      </c>
      <c r="B184" s="29"/>
      <c r="C184" s="73">
        <v>0</v>
      </c>
      <c r="D184" s="39">
        <v>0</v>
      </c>
      <c r="E184" s="69">
        <v>0</v>
      </c>
      <c r="F184" s="1"/>
      <c r="G184" s="7">
        <v>1</v>
      </c>
      <c r="H184" s="7">
        <v>1</v>
      </c>
      <c r="I184" s="6">
        <v>1</v>
      </c>
      <c r="J184" s="1"/>
      <c r="K184" s="62">
        <f t="shared" si="53"/>
        <v>0</v>
      </c>
      <c r="L184" s="63">
        <f t="shared" si="53"/>
        <v>0</v>
      </c>
      <c r="M184" s="62">
        <f>IF(AND(ISNUMBER(E184),ISNUMBER(I184)),E184*I184,"")</f>
        <v>0</v>
      </c>
      <c r="N184" s="139">
        <f>IF(AND(ISNUMBER(K184),ISNUMBER(L184),ISNUMBER(M184)),SUM(K184:M184),"")</f>
        <v>0</v>
      </c>
    </row>
    <row r="185" spans="1:14" x14ac:dyDescent="0.25">
      <c r="A185" s="140" t="s">
        <v>96</v>
      </c>
      <c r="B185" s="116" t="s">
        <v>197</v>
      </c>
      <c r="C185" s="52"/>
      <c r="D185" s="29"/>
      <c r="E185" s="196">
        <f t="shared" ref="E185" si="54">IF(AND(ISNUMBER(E186),ISNUMBER(E187)),SUM(E186:E187),"")</f>
        <v>0</v>
      </c>
      <c r="F185" s="1"/>
      <c r="G185" s="32"/>
      <c r="H185" s="29"/>
      <c r="I185" s="33"/>
      <c r="J185" s="1"/>
      <c r="K185" s="32"/>
      <c r="L185" s="29"/>
      <c r="M185" s="29"/>
      <c r="N185" s="127"/>
    </row>
    <row r="186" spans="1:14" x14ac:dyDescent="0.25">
      <c r="A186" s="141" t="s">
        <v>37</v>
      </c>
      <c r="B186" s="29"/>
      <c r="C186" s="52"/>
      <c r="D186" s="29"/>
      <c r="E186" s="69">
        <v>0</v>
      </c>
      <c r="F186" s="1"/>
      <c r="G186" s="32"/>
      <c r="H186" s="29"/>
      <c r="I186" s="6">
        <v>0.85</v>
      </c>
      <c r="J186" s="1"/>
      <c r="K186" s="32"/>
      <c r="L186" s="32"/>
      <c r="M186" s="62">
        <f>IF(AND(ISNUMBER(E186),ISNUMBER(I186)),E186*I186,"")</f>
        <v>0</v>
      </c>
      <c r="N186" s="139">
        <f>IF(ISNUMBER(M186),M186,"")</f>
        <v>0</v>
      </c>
    </row>
    <row r="187" spans="1:14" x14ac:dyDescent="0.25">
      <c r="A187" s="141" t="s">
        <v>41</v>
      </c>
      <c r="B187" s="29"/>
      <c r="C187" s="52"/>
      <c r="D187" s="29"/>
      <c r="E187" s="196">
        <f>IF(AND(ISNUMBER(E188),ISNUMBER(E189),ISNUMBER(E190)),SUM(E188:E190),"")</f>
        <v>0</v>
      </c>
      <c r="F187" s="1"/>
      <c r="G187" s="32"/>
      <c r="H187" s="29"/>
      <c r="I187" s="33"/>
      <c r="J187" s="1"/>
      <c r="K187" s="32"/>
      <c r="L187" s="32"/>
      <c r="M187" s="29"/>
      <c r="N187" s="127"/>
    </row>
    <row r="188" spans="1:14" x14ac:dyDescent="0.25">
      <c r="A188" s="142" t="s">
        <v>38</v>
      </c>
      <c r="B188" s="29"/>
      <c r="C188" s="52"/>
      <c r="D188" s="29"/>
      <c r="E188" s="69">
        <v>0</v>
      </c>
      <c r="F188" s="1"/>
      <c r="G188" s="32"/>
      <c r="H188" s="29"/>
      <c r="I188" s="6">
        <v>0.85</v>
      </c>
      <c r="J188" s="1"/>
      <c r="K188" s="32"/>
      <c r="L188" s="32"/>
      <c r="M188" s="62">
        <f>IF(AND(ISNUMBER(E188),ISNUMBER(I188)),E188*I188,"")</f>
        <v>0</v>
      </c>
      <c r="N188" s="139">
        <f>IF(ISNUMBER(M188),M188,"")</f>
        <v>0</v>
      </c>
    </row>
    <row r="189" spans="1:14" ht="25.5" x14ac:dyDescent="0.25">
      <c r="A189" s="142" t="s">
        <v>39</v>
      </c>
      <c r="B189" s="29"/>
      <c r="C189" s="52"/>
      <c r="D189" s="29"/>
      <c r="E189" s="69">
        <v>0</v>
      </c>
      <c r="F189" s="1"/>
      <c r="G189" s="32"/>
      <c r="H189" s="29"/>
      <c r="I189" s="6">
        <v>0.85</v>
      </c>
      <c r="J189" s="1"/>
      <c r="K189" s="32"/>
      <c r="L189" s="32"/>
      <c r="M189" s="62">
        <f>IF(AND(ISNUMBER(E189),ISNUMBER(I189)),E189*I189,"")</f>
        <v>0</v>
      </c>
      <c r="N189" s="139">
        <f>IF(ISNUMBER(M189),M189,"")</f>
        <v>0</v>
      </c>
    </row>
    <row r="190" spans="1:14" x14ac:dyDescent="0.25">
      <c r="A190" s="142" t="s">
        <v>40</v>
      </c>
      <c r="B190" s="29"/>
      <c r="C190" s="52"/>
      <c r="D190" s="29"/>
      <c r="E190" s="69">
        <v>0</v>
      </c>
      <c r="F190" s="1"/>
      <c r="G190" s="32"/>
      <c r="H190" s="29"/>
      <c r="I190" s="6">
        <v>1</v>
      </c>
      <c r="J190" s="1"/>
      <c r="K190" s="32"/>
      <c r="L190" s="32"/>
      <c r="M190" s="62">
        <f>IF(AND(ISNUMBER(E190),ISNUMBER(I190)),E190*I190,"")</f>
        <v>0</v>
      </c>
      <c r="N190" s="139">
        <f>IF(ISNUMBER(M190),M190,"")</f>
        <v>0</v>
      </c>
    </row>
    <row r="191" spans="1:14" ht="25.5" x14ac:dyDescent="0.25">
      <c r="A191" s="140" t="s">
        <v>45</v>
      </c>
      <c r="B191" s="116" t="s">
        <v>192</v>
      </c>
      <c r="C191" s="197">
        <f>IF(AND(ISNUMBER(C192),ISNUMBER(C193)),SUM(C192:C193),"")</f>
        <v>0</v>
      </c>
      <c r="D191" s="197">
        <f t="shared" ref="D191" si="55">IF(AND(ISNUMBER(D192),ISNUMBER(D193)),SUM(D192:D193),"")</f>
        <v>0</v>
      </c>
      <c r="E191" s="33"/>
      <c r="F191" s="1"/>
      <c r="G191" s="32"/>
      <c r="H191" s="29"/>
      <c r="I191" s="33"/>
      <c r="J191" s="1"/>
      <c r="K191" s="32"/>
      <c r="L191" s="29"/>
      <c r="M191" s="29"/>
      <c r="N191" s="127"/>
    </row>
    <row r="192" spans="1:14" x14ac:dyDescent="0.25">
      <c r="A192" s="141" t="s">
        <v>37</v>
      </c>
      <c r="B192" s="29"/>
      <c r="C192" s="73">
        <v>0</v>
      </c>
      <c r="D192" s="39">
        <v>0</v>
      </c>
      <c r="E192" s="33"/>
      <c r="F192" s="1"/>
      <c r="G192" s="11">
        <v>0.5</v>
      </c>
      <c r="H192" s="6">
        <v>0.5</v>
      </c>
      <c r="I192" s="54"/>
      <c r="J192" s="1"/>
      <c r="K192" s="62">
        <f>IF(AND(ISNUMBER(C192),ISNUMBER(G192)), C192*G192, "")</f>
        <v>0</v>
      </c>
      <c r="L192" s="63">
        <f>IF(AND(ISNUMBER(D192),ISNUMBER(H192)), D192*H192, "")</f>
        <v>0</v>
      </c>
      <c r="M192" s="29"/>
      <c r="N192" s="139">
        <f>IF(AND(ISNUMBER(K192),ISNUMBER(L192)),SUM(K192:L192),"")</f>
        <v>0</v>
      </c>
    </row>
    <row r="193" spans="1:14" x14ac:dyDescent="0.25">
      <c r="A193" s="141" t="s">
        <v>41</v>
      </c>
      <c r="B193" s="29"/>
      <c r="C193" s="197">
        <f>IF(AND(ISNUMBER(C194),ISNUMBER(C195),ISNUMBER(C196)),SUM(C194:C196),"")</f>
        <v>0</v>
      </c>
      <c r="D193" s="197">
        <f>IF(AND(ISNUMBER(D194),ISNUMBER(D195),ISNUMBER(D196)),SUM(D194:D196),"")</f>
        <v>0</v>
      </c>
      <c r="E193" s="33"/>
      <c r="F193" s="1"/>
      <c r="G193" s="32"/>
      <c r="H193" s="29"/>
      <c r="I193" s="54"/>
      <c r="J193" s="1"/>
      <c r="K193" s="32"/>
      <c r="L193" s="32"/>
      <c r="M193" s="29"/>
      <c r="N193" s="127"/>
    </row>
    <row r="194" spans="1:14" x14ac:dyDescent="0.25">
      <c r="A194" s="142" t="s">
        <v>38</v>
      </c>
      <c r="B194" s="29"/>
      <c r="C194" s="73">
        <v>0</v>
      </c>
      <c r="D194" s="39">
        <v>0</v>
      </c>
      <c r="E194" s="33"/>
      <c r="F194" s="1"/>
      <c r="G194" s="11">
        <v>0.5</v>
      </c>
      <c r="H194" s="6">
        <v>0.5</v>
      </c>
      <c r="I194" s="54"/>
      <c r="J194" s="1"/>
      <c r="K194" s="62">
        <f t="shared" ref="K194:L197" si="56">IF(AND(ISNUMBER(C194),ISNUMBER(G194)), C194*G194, "")</f>
        <v>0</v>
      </c>
      <c r="L194" s="63">
        <f t="shared" si="56"/>
        <v>0</v>
      </c>
      <c r="M194" s="29"/>
      <c r="N194" s="139">
        <f>IF(AND(ISNUMBER(K194),ISNUMBER(L194)),SUM(K194:L194),"")</f>
        <v>0</v>
      </c>
    </row>
    <row r="195" spans="1:14" ht="25.5" x14ac:dyDescent="0.25">
      <c r="A195" s="142" t="s">
        <v>39</v>
      </c>
      <c r="B195" s="29"/>
      <c r="C195" s="73">
        <v>0</v>
      </c>
      <c r="D195" s="39">
        <v>0</v>
      </c>
      <c r="E195" s="33"/>
      <c r="F195" s="1"/>
      <c r="G195" s="11">
        <v>0.5</v>
      </c>
      <c r="H195" s="6">
        <v>0.5</v>
      </c>
      <c r="I195" s="54"/>
      <c r="J195" s="1"/>
      <c r="K195" s="62">
        <f t="shared" si="56"/>
        <v>0</v>
      </c>
      <c r="L195" s="63">
        <f t="shared" si="56"/>
        <v>0</v>
      </c>
      <c r="M195" s="29"/>
      <c r="N195" s="139">
        <f>IF(AND(ISNUMBER(K195),ISNUMBER(L195)),SUM(K195:L195),"")</f>
        <v>0</v>
      </c>
    </row>
    <row r="196" spans="1:14" x14ac:dyDescent="0.25">
      <c r="A196" s="142" t="s">
        <v>40</v>
      </c>
      <c r="B196" s="29"/>
      <c r="C196" s="73">
        <v>0</v>
      </c>
      <c r="D196" s="39">
        <v>0</v>
      </c>
      <c r="E196" s="33"/>
      <c r="F196" s="1"/>
      <c r="G196" s="11">
        <v>1</v>
      </c>
      <c r="H196" s="6">
        <v>1</v>
      </c>
      <c r="I196" s="54"/>
      <c r="J196" s="1"/>
      <c r="K196" s="62">
        <f t="shared" si="56"/>
        <v>0</v>
      </c>
      <c r="L196" s="63">
        <f t="shared" si="56"/>
        <v>0</v>
      </c>
      <c r="M196" s="29"/>
      <c r="N196" s="139">
        <f>IF(AND(ISNUMBER(K196),ISNUMBER(L196)),SUM(K196:L196),"")</f>
        <v>0</v>
      </c>
    </row>
    <row r="197" spans="1:14" x14ac:dyDescent="0.25">
      <c r="A197" s="145" t="s">
        <v>46</v>
      </c>
      <c r="B197" s="116" t="s">
        <v>198</v>
      </c>
      <c r="C197" s="73">
        <v>0</v>
      </c>
      <c r="D197" s="69">
        <v>0</v>
      </c>
      <c r="E197" s="69">
        <v>0</v>
      </c>
      <c r="F197" s="1"/>
      <c r="G197" s="12">
        <v>1</v>
      </c>
      <c r="H197" s="13">
        <v>1</v>
      </c>
      <c r="I197" s="14">
        <v>1</v>
      </c>
      <c r="J197" s="1"/>
      <c r="K197" s="62">
        <f t="shared" si="56"/>
        <v>0</v>
      </c>
      <c r="L197" s="63">
        <f t="shared" si="56"/>
        <v>0</v>
      </c>
      <c r="M197" s="62">
        <f>IF(AND(ISNUMBER(E197),ISNUMBER(I197)),E197*I197,"")</f>
        <v>0</v>
      </c>
      <c r="N197" s="139">
        <f>IF(AND(ISNUMBER(K197),ISNUMBER(L197),ISNUMBER(M197)),SUM(K197:M197),"")</f>
        <v>0</v>
      </c>
    </row>
    <row r="198" spans="1:14" x14ac:dyDescent="0.25">
      <c r="A198" s="145" t="s">
        <v>13</v>
      </c>
      <c r="B198" s="29"/>
      <c r="C198" s="29"/>
      <c r="D198" s="29"/>
      <c r="E198" s="33"/>
      <c r="F198" s="1"/>
      <c r="G198" s="52"/>
      <c r="H198" s="52"/>
      <c r="I198" s="52"/>
      <c r="J198" s="1"/>
      <c r="K198" s="32"/>
      <c r="L198" s="32"/>
      <c r="M198" s="32"/>
      <c r="N198" s="146"/>
    </row>
    <row r="199" spans="1:14" x14ac:dyDescent="0.25">
      <c r="A199" s="141" t="s">
        <v>47</v>
      </c>
      <c r="B199" s="29"/>
      <c r="C199" s="29"/>
      <c r="D199" s="29"/>
      <c r="E199" s="69">
        <v>0</v>
      </c>
      <c r="F199" s="1"/>
      <c r="G199" s="52"/>
      <c r="H199" s="52"/>
      <c r="I199" s="52"/>
      <c r="J199" s="1"/>
      <c r="K199" s="32"/>
      <c r="L199" s="32"/>
      <c r="M199" s="32"/>
      <c r="N199" s="146"/>
    </row>
    <row r="200" spans="1:14" ht="38.25" x14ac:dyDescent="0.25">
      <c r="A200" s="142" t="s">
        <v>97</v>
      </c>
      <c r="B200" s="29"/>
      <c r="C200" s="29"/>
      <c r="D200" s="29"/>
      <c r="E200" s="196">
        <f>IF(AND(ISNUMBER(E201),ISNUMBER(E202)),SUM(E201:E202),"")</f>
        <v>0</v>
      </c>
      <c r="F200" s="1"/>
      <c r="G200" s="52"/>
      <c r="H200" s="52"/>
      <c r="I200" s="52"/>
      <c r="J200" s="1"/>
      <c r="K200" s="32"/>
      <c r="L200" s="32"/>
      <c r="M200" s="32"/>
      <c r="N200" s="146"/>
    </row>
    <row r="201" spans="1:14" ht="25.5" x14ac:dyDescent="0.25">
      <c r="A201" s="144" t="s">
        <v>15</v>
      </c>
      <c r="B201" s="29"/>
      <c r="C201" s="29"/>
      <c r="D201" s="29"/>
      <c r="E201" s="69">
        <v>0</v>
      </c>
      <c r="F201" s="104"/>
      <c r="G201" s="52"/>
      <c r="H201" s="52"/>
      <c r="I201" s="52"/>
      <c r="J201" s="104"/>
      <c r="K201" s="32"/>
      <c r="L201" s="32"/>
      <c r="M201" s="32"/>
      <c r="N201" s="146"/>
    </row>
    <row r="202" spans="1:14" x14ac:dyDescent="0.25">
      <c r="A202" s="144" t="s">
        <v>16</v>
      </c>
      <c r="B202" s="29"/>
      <c r="C202" s="29"/>
      <c r="D202" s="29"/>
      <c r="E202" s="69">
        <v>0</v>
      </c>
      <c r="F202" s="104"/>
      <c r="G202" s="52"/>
      <c r="H202" s="52"/>
      <c r="I202" s="52"/>
      <c r="J202" s="104"/>
      <c r="K202" s="32"/>
      <c r="L202" s="32"/>
      <c r="M202" s="32"/>
      <c r="N202" s="146"/>
    </row>
    <row r="203" spans="1:14" x14ac:dyDescent="0.25">
      <c r="A203" s="141" t="s">
        <v>48</v>
      </c>
      <c r="B203" s="29"/>
      <c r="C203" s="29"/>
      <c r="D203" s="29"/>
      <c r="E203" s="196">
        <f>IF(AND(ISNUMBER(E204),ISNUMBER(E208)),E204+E208,"")</f>
        <v>0</v>
      </c>
      <c r="F203" s="1"/>
      <c r="G203" s="52"/>
      <c r="H203" s="52"/>
      <c r="I203" s="52"/>
      <c r="J203" s="1"/>
      <c r="K203" s="32"/>
      <c r="L203" s="32"/>
      <c r="M203" s="32"/>
      <c r="N203" s="146"/>
    </row>
    <row r="204" spans="1:14" ht="38.25" x14ac:dyDescent="0.25">
      <c r="A204" s="142" t="s">
        <v>129</v>
      </c>
      <c r="B204" s="29"/>
      <c r="C204" s="29"/>
      <c r="D204" s="29"/>
      <c r="E204" s="69">
        <v>0</v>
      </c>
      <c r="F204" s="1"/>
      <c r="G204" s="52"/>
      <c r="H204" s="52"/>
      <c r="I204" s="52"/>
      <c r="J204" s="1"/>
      <c r="K204" s="32"/>
      <c r="L204" s="32"/>
      <c r="M204" s="32"/>
      <c r="N204" s="146"/>
    </row>
    <row r="205" spans="1:14" ht="38.25" x14ac:dyDescent="0.25">
      <c r="A205" s="144" t="s">
        <v>98</v>
      </c>
      <c r="B205" s="29"/>
      <c r="C205" s="29"/>
      <c r="D205" s="29"/>
      <c r="E205" s="196">
        <f>IF(AND(ISNUMBER(E206),ISNUMBER(E207)),SUM(E206:E207),"")</f>
        <v>0</v>
      </c>
      <c r="F205" s="1"/>
      <c r="G205" s="52"/>
      <c r="H205" s="52"/>
      <c r="I205" s="52"/>
      <c r="J205" s="1"/>
      <c r="K205" s="32"/>
      <c r="L205" s="32"/>
      <c r="M205" s="32"/>
      <c r="N205" s="146"/>
    </row>
    <row r="206" spans="1:14" ht="25.5" x14ac:dyDescent="0.25">
      <c r="A206" s="147" t="s">
        <v>15</v>
      </c>
      <c r="B206" s="29"/>
      <c r="C206" s="29"/>
      <c r="D206" s="29"/>
      <c r="E206" s="69">
        <v>0</v>
      </c>
      <c r="F206" s="1"/>
      <c r="G206" s="52"/>
      <c r="H206" s="52"/>
      <c r="I206" s="52"/>
      <c r="J206" s="1"/>
      <c r="K206" s="32"/>
      <c r="L206" s="32"/>
      <c r="M206" s="32"/>
      <c r="N206" s="146"/>
    </row>
    <row r="207" spans="1:14" x14ac:dyDescent="0.25">
      <c r="A207" s="147" t="s">
        <v>16</v>
      </c>
      <c r="B207" s="29"/>
      <c r="C207" s="29"/>
      <c r="D207" s="29"/>
      <c r="E207" s="69">
        <v>0</v>
      </c>
      <c r="F207" s="1"/>
      <c r="G207" s="52"/>
      <c r="H207" s="52"/>
      <c r="I207" s="52"/>
      <c r="J207" s="1"/>
      <c r="K207" s="32"/>
      <c r="L207" s="32"/>
      <c r="M207" s="32"/>
      <c r="N207" s="146"/>
    </row>
    <row r="208" spans="1:14" x14ac:dyDescent="0.25">
      <c r="A208" s="142" t="s">
        <v>49</v>
      </c>
      <c r="B208" s="29"/>
      <c r="C208" s="29"/>
      <c r="D208" s="29"/>
      <c r="E208" s="69">
        <v>0</v>
      </c>
      <c r="F208" s="1"/>
      <c r="G208" s="52"/>
      <c r="H208" s="52"/>
      <c r="I208" s="52"/>
      <c r="J208" s="1"/>
      <c r="K208" s="32"/>
      <c r="L208" s="32"/>
      <c r="M208" s="32"/>
      <c r="N208" s="146"/>
    </row>
    <row r="209" spans="1:14" ht="38.25" x14ac:dyDescent="0.25">
      <c r="A209" s="144" t="s">
        <v>50</v>
      </c>
      <c r="B209" s="29"/>
      <c r="C209" s="29"/>
      <c r="D209" s="29"/>
      <c r="E209" s="196">
        <f>IF(AND(ISNUMBER(E210),ISNUMBER(E211)),SUM(E210:E211),"")</f>
        <v>0</v>
      </c>
      <c r="F209" s="1"/>
      <c r="G209" s="52"/>
      <c r="H209" s="52"/>
      <c r="I209" s="52"/>
      <c r="J209" s="1"/>
      <c r="K209" s="32"/>
      <c r="L209" s="32"/>
      <c r="M209" s="32"/>
      <c r="N209" s="146"/>
    </row>
    <row r="210" spans="1:14" ht="25.5" x14ac:dyDescent="0.25">
      <c r="A210" s="147" t="s">
        <v>15</v>
      </c>
      <c r="B210" s="29"/>
      <c r="C210" s="29"/>
      <c r="D210" s="29"/>
      <c r="E210" s="69">
        <v>0</v>
      </c>
      <c r="F210" s="1"/>
      <c r="G210" s="52"/>
      <c r="H210" s="52"/>
      <c r="I210" s="52"/>
      <c r="J210" s="1"/>
      <c r="K210" s="32"/>
      <c r="L210" s="32"/>
      <c r="M210" s="32"/>
      <c r="N210" s="146"/>
    </row>
    <row r="211" spans="1:14" x14ac:dyDescent="0.25">
      <c r="A211" s="147" t="s">
        <v>16</v>
      </c>
      <c r="B211" s="29"/>
      <c r="C211" s="29"/>
      <c r="D211" s="29"/>
      <c r="E211" s="69">
        <v>0</v>
      </c>
      <c r="F211" s="1"/>
      <c r="G211" s="52"/>
      <c r="H211" s="52"/>
      <c r="I211" s="52"/>
      <c r="J211" s="1"/>
      <c r="K211" s="32"/>
      <c r="L211" s="32"/>
      <c r="M211" s="55"/>
      <c r="N211" s="146"/>
    </row>
    <row r="212" spans="1:14" ht="38.25" x14ac:dyDescent="0.25">
      <c r="A212" s="141" t="s">
        <v>51</v>
      </c>
      <c r="B212" s="116" t="s">
        <v>199</v>
      </c>
      <c r="C212" s="29"/>
      <c r="D212" s="29"/>
      <c r="E212" s="64">
        <f>IF(AND(ISNUMBER(E199),ISNUMBER(E204)),E199-E204,"")</f>
        <v>0</v>
      </c>
      <c r="F212" s="1"/>
      <c r="G212" s="52"/>
      <c r="H212" s="52"/>
      <c r="I212" s="14">
        <v>1</v>
      </c>
      <c r="J212" s="1"/>
      <c r="K212" s="32"/>
      <c r="L212" s="54"/>
      <c r="M212" s="63">
        <f>IF(AND(ISNUMBER(E212),ISNUMBER(E49),ISNUMBER(I212)),MAX((E212-E49),0)*I212,"")</f>
        <v>0</v>
      </c>
      <c r="N212" s="139">
        <f>IF(ISNUMBER(M212),M212,"")</f>
        <v>0</v>
      </c>
    </row>
    <row r="213" spans="1:14" ht="25.5" x14ac:dyDescent="0.25">
      <c r="A213" s="141" t="s">
        <v>204</v>
      </c>
      <c r="B213" s="116" t="s">
        <v>200</v>
      </c>
      <c r="C213" s="29"/>
      <c r="D213" s="29"/>
      <c r="E213" s="64">
        <f>IF(ISNUMBER(E41),E41*0.05,"")</f>
        <v>0</v>
      </c>
      <c r="F213" s="1"/>
      <c r="G213" s="52"/>
      <c r="H213" s="52"/>
      <c r="I213" s="14">
        <v>1</v>
      </c>
      <c r="J213" s="1"/>
      <c r="K213" s="32"/>
      <c r="L213" s="54"/>
      <c r="M213" s="62">
        <f>IF(AND(ISNUMBER(E213),ISNUMBER(I213)),E213*I213,"")</f>
        <v>0</v>
      </c>
      <c r="N213" s="139">
        <f>IF(ISNUMBER(M213),M213,"")</f>
        <v>0</v>
      </c>
    </row>
    <row r="214" spans="1:14" x14ac:dyDescent="0.25">
      <c r="A214" s="141" t="s">
        <v>99</v>
      </c>
      <c r="B214" s="29"/>
      <c r="C214" s="29"/>
      <c r="D214" s="29"/>
      <c r="E214" s="195">
        <f>IF(AND(ISNUMBER(E215),ISNUMBER(E219)),E215+E219,"")</f>
        <v>0</v>
      </c>
      <c r="F214" s="1"/>
      <c r="G214" s="52"/>
      <c r="H214" s="52"/>
      <c r="I214" s="52"/>
      <c r="J214" s="1"/>
      <c r="K214" s="32"/>
      <c r="L214" s="32"/>
      <c r="M214" s="53"/>
      <c r="N214" s="146"/>
    </row>
    <row r="215" spans="1:14" ht="25.5" x14ac:dyDescent="0.25">
      <c r="A215" s="142" t="s">
        <v>218</v>
      </c>
      <c r="B215" s="116" t="s">
        <v>201</v>
      </c>
      <c r="C215" s="29"/>
      <c r="D215" s="29"/>
      <c r="E215" s="196">
        <f>IF(AND(ISNUMBER(E216),ISNUMBER(E217),ISNUMBER(E218)),SUM(E216:E218),"")</f>
        <v>0</v>
      </c>
      <c r="F215" s="1"/>
      <c r="G215" s="52"/>
      <c r="H215" s="52"/>
      <c r="I215" s="52"/>
      <c r="J215" s="1"/>
      <c r="K215" s="32"/>
      <c r="L215" s="32"/>
      <c r="M215" s="32"/>
      <c r="N215" s="146"/>
    </row>
    <row r="216" spans="1:14" x14ac:dyDescent="0.25">
      <c r="A216" s="144" t="s">
        <v>52</v>
      </c>
      <c r="B216" s="29"/>
      <c r="C216" s="29"/>
      <c r="D216" s="29"/>
      <c r="E216" s="69">
        <v>0</v>
      </c>
      <c r="F216" s="1"/>
      <c r="G216" s="52"/>
      <c r="H216" s="52"/>
      <c r="I216" s="52"/>
      <c r="J216" s="1"/>
      <c r="K216" s="32"/>
      <c r="L216" s="32"/>
      <c r="M216" s="32"/>
      <c r="N216" s="146"/>
    </row>
    <row r="217" spans="1:14" ht="25.5" x14ac:dyDescent="0.25">
      <c r="A217" s="144" t="s">
        <v>53</v>
      </c>
      <c r="B217" s="29"/>
      <c r="C217" s="29"/>
      <c r="D217" s="29"/>
      <c r="E217" s="69">
        <v>0</v>
      </c>
      <c r="F217" s="1"/>
      <c r="G217" s="52"/>
      <c r="H217" s="52"/>
      <c r="I217" s="52"/>
      <c r="J217" s="1"/>
      <c r="K217" s="32"/>
      <c r="L217" s="32"/>
      <c r="M217" s="32"/>
      <c r="N217" s="146"/>
    </row>
    <row r="218" spans="1:14" ht="25.5" x14ac:dyDescent="0.25">
      <c r="A218" s="144" t="s">
        <v>54</v>
      </c>
      <c r="B218" s="29"/>
      <c r="C218" s="29"/>
      <c r="D218" s="29"/>
      <c r="E218" s="69">
        <v>0</v>
      </c>
      <c r="F218" s="1"/>
      <c r="G218" s="52"/>
      <c r="H218" s="52"/>
      <c r="I218" s="52"/>
      <c r="J218" s="1"/>
      <c r="K218" s="32"/>
      <c r="L218" s="32"/>
      <c r="M218" s="32"/>
      <c r="N218" s="146"/>
    </row>
    <row r="219" spans="1:14" x14ac:dyDescent="0.25">
      <c r="A219" s="142" t="s">
        <v>110</v>
      </c>
      <c r="B219" s="29"/>
      <c r="C219" s="29"/>
      <c r="D219" s="29"/>
      <c r="E219" s="69">
        <v>0</v>
      </c>
      <c r="F219" s="1"/>
      <c r="G219" s="52"/>
      <c r="H219" s="52"/>
      <c r="I219" s="52"/>
      <c r="J219" s="1"/>
      <c r="K219" s="32"/>
      <c r="L219" s="32"/>
      <c r="M219" s="32"/>
      <c r="N219" s="146"/>
    </row>
    <row r="220" spans="1:14" ht="51" x14ac:dyDescent="0.25">
      <c r="A220" s="142" t="s">
        <v>219</v>
      </c>
      <c r="B220" s="29"/>
      <c r="C220" s="73">
        <v>0</v>
      </c>
      <c r="D220" s="69">
        <v>0</v>
      </c>
      <c r="E220" s="69">
        <v>0</v>
      </c>
      <c r="F220" s="1"/>
      <c r="G220" s="52"/>
      <c r="H220" s="52"/>
      <c r="I220" s="52"/>
      <c r="J220" s="1"/>
      <c r="K220" s="32"/>
      <c r="L220" s="32"/>
      <c r="M220" s="32"/>
      <c r="N220" s="146"/>
    </row>
    <row r="221" spans="1:14" ht="51" x14ac:dyDescent="0.25">
      <c r="A221" s="142" t="s">
        <v>220</v>
      </c>
      <c r="B221" s="29"/>
      <c r="C221" s="29"/>
      <c r="D221" s="29"/>
      <c r="E221" s="196">
        <f>IF(AND(ISNUMBER(E222),ISNUMBER(E223)),SUM(E222:E223),"")</f>
        <v>0</v>
      </c>
      <c r="F221" s="1"/>
      <c r="G221" s="52"/>
      <c r="H221" s="52"/>
      <c r="I221" s="52"/>
      <c r="J221" s="1"/>
      <c r="K221" s="32"/>
      <c r="L221" s="32"/>
      <c r="M221" s="32"/>
      <c r="N221" s="146"/>
    </row>
    <row r="222" spans="1:14" ht="25.5" x14ac:dyDescent="0.25">
      <c r="A222" s="144" t="s">
        <v>15</v>
      </c>
      <c r="B222" s="29"/>
      <c r="C222" s="29"/>
      <c r="D222" s="29"/>
      <c r="E222" s="69">
        <v>0</v>
      </c>
      <c r="F222" s="1"/>
      <c r="G222" s="52"/>
      <c r="H222" s="52"/>
      <c r="I222" s="52"/>
      <c r="J222" s="1"/>
      <c r="K222" s="32"/>
      <c r="L222" s="32"/>
      <c r="M222" s="32"/>
      <c r="N222" s="146"/>
    </row>
    <row r="223" spans="1:14" x14ac:dyDescent="0.25">
      <c r="A223" s="144" t="s">
        <v>16</v>
      </c>
      <c r="B223" s="29"/>
      <c r="C223" s="29"/>
      <c r="D223" s="29"/>
      <c r="E223" s="69">
        <v>0</v>
      </c>
      <c r="F223" s="1"/>
      <c r="G223" s="52"/>
      <c r="H223" s="52"/>
      <c r="I223" s="52"/>
      <c r="J223" s="1"/>
      <c r="K223" s="32"/>
      <c r="L223" s="32"/>
      <c r="M223" s="32"/>
      <c r="N223" s="146"/>
    </row>
    <row r="224" spans="1:14" ht="25.5" x14ac:dyDescent="0.25">
      <c r="A224" s="141" t="s">
        <v>55</v>
      </c>
      <c r="B224" s="116" t="s">
        <v>201</v>
      </c>
      <c r="C224" s="29"/>
      <c r="D224" s="29"/>
      <c r="E224" s="69">
        <v>0</v>
      </c>
      <c r="F224" s="1"/>
      <c r="G224" s="52"/>
      <c r="H224" s="52"/>
      <c r="I224" s="52"/>
      <c r="J224" s="1"/>
      <c r="K224" s="32"/>
      <c r="L224" s="32"/>
      <c r="M224" s="32"/>
      <c r="N224" s="146"/>
    </row>
    <row r="225" spans="1:14" ht="38.25" x14ac:dyDescent="0.25">
      <c r="A225" s="141" t="s">
        <v>56</v>
      </c>
      <c r="B225" s="116" t="s">
        <v>201</v>
      </c>
      <c r="C225" s="29"/>
      <c r="D225" s="29"/>
      <c r="E225" s="64">
        <f>IF(AND(ISNUMBER(E214),ISNUMBER(E224),ISNUMBER(E219)),E214-E219+E224,"")</f>
        <v>0</v>
      </c>
      <c r="F225" s="1"/>
      <c r="G225" s="52"/>
      <c r="H225" s="52"/>
      <c r="I225" s="14">
        <v>0.85</v>
      </c>
      <c r="J225" s="1"/>
      <c r="K225" s="32"/>
      <c r="L225" s="32"/>
      <c r="M225" s="62">
        <f>IF(AND(ISNUMBER(E225),ISNUMBER(I225)),E225*I225,"")</f>
        <v>0</v>
      </c>
      <c r="N225" s="139">
        <f>IF(ISNUMBER(M225),M225,"")</f>
        <v>0</v>
      </c>
    </row>
    <row r="226" spans="1:14" x14ac:dyDescent="0.25">
      <c r="A226" s="145" t="s">
        <v>57</v>
      </c>
      <c r="B226" s="116" t="s">
        <v>198</v>
      </c>
      <c r="C226" s="73">
        <v>0</v>
      </c>
      <c r="D226" s="69">
        <v>0</v>
      </c>
      <c r="E226" s="69">
        <v>0</v>
      </c>
      <c r="F226" s="1"/>
      <c r="G226" s="12">
        <v>1</v>
      </c>
      <c r="H226" s="13">
        <v>1</v>
      </c>
      <c r="I226" s="14">
        <v>1</v>
      </c>
      <c r="J226" s="1"/>
      <c r="K226" s="62">
        <f>IF(AND(ISNUMBER(C226),ISNUMBER(G226)), C226*G226, "")</f>
        <v>0</v>
      </c>
      <c r="L226" s="63">
        <f>IF(AND(ISNUMBER(D226),ISNUMBER(H226)), D226*H226, "")</f>
        <v>0</v>
      </c>
      <c r="M226" s="62">
        <f>IF(AND(ISNUMBER(E226),ISNUMBER(I226)),E226*I226,"")</f>
        <v>0</v>
      </c>
      <c r="N226" s="139">
        <f>IF(AND(ISNUMBER(K226),ISNUMBER(L226),ISNUMBER(M226)),SUM(K226:M226),"")</f>
        <v>0</v>
      </c>
    </row>
    <row r="227" spans="1:14" x14ac:dyDescent="0.25">
      <c r="A227" s="145" t="s">
        <v>58</v>
      </c>
      <c r="B227" s="116" t="s">
        <v>202</v>
      </c>
      <c r="C227" s="69">
        <v>0</v>
      </c>
      <c r="D227" s="29"/>
      <c r="E227" s="33"/>
      <c r="F227" s="1"/>
      <c r="G227" s="7">
        <v>0</v>
      </c>
      <c r="H227" s="29"/>
      <c r="I227" s="33"/>
      <c r="J227" s="1"/>
      <c r="K227" s="62">
        <f>IF(AND(ISNUMBER(C227),ISNUMBER(G227)), C227*G227, "")</f>
        <v>0</v>
      </c>
      <c r="L227" s="29"/>
      <c r="M227" s="29"/>
      <c r="N227" s="139">
        <f>IF(ISNUMBER(K227), K227,"")</f>
        <v>0</v>
      </c>
    </row>
    <row r="228" spans="1:14" x14ac:dyDescent="0.25">
      <c r="A228" s="145" t="s">
        <v>59</v>
      </c>
      <c r="B228" s="116">
        <v>41</v>
      </c>
      <c r="C228" s="194">
        <f>IF(ISNUMBER(C62),C62,"")</f>
        <v>0</v>
      </c>
      <c r="D228" s="194">
        <f>IF(ISNUMBER(D62),D62,"")</f>
        <v>0</v>
      </c>
      <c r="E228" s="195">
        <f>IF(ISNUMBER(E62),E62,"")</f>
        <v>0</v>
      </c>
      <c r="F228" s="1"/>
      <c r="G228" s="12">
        <v>0</v>
      </c>
      <c r="H228" s="13">
        <v>0</v>
      </c>
      <c r="I228" s="14">
        <v>0</v>
      </c>
      <c r="J228" s="1"/>
      <c r="K228" s="62">
        <f>IF(AND(ISNUMBER(C228),ISNUMBER(G228)), C228*G228, "")</f>
        <v>0</v>
      </c>
      <c r="L228" s="63">
        <f>IF(AND(ISNUMBER(D228),ISNUMBER(H228)), D228*H228, "")</f>
        <v>0</v>
      </c>
      <c r="M228" s="62">
        <f>IF(AND(ISNUMBER(E228),ISNUMBER(I228)),E228*I228,"")</f>
        <v>0</v>
      </c>
      <c r="N228" s="139">
        <f>IF(AND(ISNUMBER(K228),ISNUMBER(L228),ISNUMBER(M228)),SUM(K228:M228),"")</f>
        <v>0</v>
      </c>
    </row>
    <row r="229" spans="1:14" ht="25.5" x14ac:dyDescent="0.25">
      <c r="A229" s="148" t="s">
        <v>60</v>
      </c>
      <c r="B229" s="118" t="s">
        <v>198</v>
      </c>
      <c r="C229" s="74">
        <v>0</v>
      </c>
      <c r="D229" s="75">
        <v>0</v>
      </c>
      <c r="E229" s="75">
        <v>0</v>
      </c>
      <c r="F229" s="1"/>
      <c r="G229" s="15">
        <v>1</v>
      </c>
      <c r="H229" s="16">
        <v>1</v>
      </c>
      <c r="I229" s="17">
        <v>1</v>
      </c>
      <c r="J229" s="1"/>
      <c r="K229" s="65">
        <f>IF(AND(ISNUMBER(C229),ISNUMBER(G229)), C229*G229, "")</f>
        <v>0</v>
      </c>
      <c r="L229" s="66">
        <f>IF(AND(ISNUMBER(D229),ISNUMBER(H229)), D229*H229, "")</f>
        <v>0</v>
      </c>
      <c r="M229" s="65">
        <f>IF(AND(ISNUMBER(E229),ISNUMBER(I229)),E229*I229,"")</f>
        <v>0</v>
      </c>
      <c r="N229" s="149">
        <f>IF(AND(ISNUMBER(K229),ISNUMBER(L229),ISNUMBER(M229)),SUM(K229:M229),"")</f>
        <v>0</v>
      </c>
    </row>
    <row r="230" spans="1:14" x14ac:dyDescent="0.25">
      <c r="A230" s="135" t="s">
        <v>124</v>
      </c>
      <c r="B230" s="34"/>
      <c r="C230" s="35"/>
      <c r="D230" s="35"/>
      <c r="E230" s="36"/>
      <c r="F230" s="27"/>
      <c r="G230" s="37"/>
      <c r="H230" s="34"/>
      <c r="I230" s="38"/>
      <c r="J230" s="27"/>
      <c r="K230" s="185">
        <f>IF(AND(ISNUMBER(K229),ISNUMBER(K71)),SUM(K71:K229),"")</f>
        <v>0</v>
      </c>
      <c r="L230" s="186">
        <f>IF(AND(ISNUMBER(L229),ISNUMBER(L72)),SUM(L71:L229),"")</f>
        <v>0</v>
      </c>
      <c r="M230" s="186">
        <f>IF(AND(ISNUMBER(M229),ISNUMBER(M72)),SUM(M71:M229),"")</f>
        <v>0</v>
      </c>
      <c r="N230" s="177">
        <f>IF(AND(ISNUMBER(N229),ISNUMBER(N71)),SUM(N71:N229),"")</f>
        <v>0</v>
      </c>
    </row>
    <row r="231" spans="1:14" x14ac:dyDescent="0.25">
      <c r="A231" s="150"/>
      <c r="B231" s="119"/>
      <c r="C231" s="77"/>
      <c r="D231" s="77"/>
      <c r="E231" s="77"/>
      <c r="F231" s="1"/>
      <c r="G231" s="78"/>
      <c r="H231" s="79"/>
      <c r="I231" s="79"/>
      <c r="J231" s="27"/>
      <c r="K231" s="178"/>
      <c r="L231" s="178"/>
      <c r="M231" s="178"/>
      <c r="N231" s="179"/>
    </row>
    <row r="232" spans="1:14" x14ac:dyDescent="0.25">
      <c r="A232" s="135" t="s">
        <v>126</v>
      </c>
      <c r="B232" s="34"/>
      <c r="C232" s="35"/>
      <c r="D232" s="35"/>
      <c r="E232" s="36"/>
      <c r="F232" s="27"/>
      <c r="G232" s="37"/>
      <c r="H232" s="34"/>
      <c r="I232" s="38"/>
      <c r="J232" s="27"/>
      <c r="K232" s="185">
        <f>IF(AND(ISNUMBER(K230),ISNUMBER(K342)),K230+K342,"")</f>
        <v>0</v>
      </c>
      <c r="L232" s="186">
        <f>IF(AND(ISNUMBER(L230),ISNUMBER(L342)),L230+L342,"")</f>
        <v>0</v>
      </c>
      <c r="M232" s="186">
        <f>IF(AND(ISNUMBER(M230),ISNUMBER(M342)),M230+M342,"")</f>
        <v>0</v>
      </c>
      <c r="N232" s="177">
        <f>IF(AND(ISNUMBER(N230),ISNUMBER(N342)),N230+N342,"")</f>
        <v>0</v>
      </c>
    </row>
    <row r="233" spans="1:14" x14ac:dyDescent="0.25">
      <c r="A233" s="150"/>
      <c r="B233" s="119"/>
      <c r="C233" s="77"/>
      <c r="D233" s="77"/>
      <c r="E233" s="77"/>
      <c r="F233" s="1"/>
      <c r="G233" s="78"/>
      <c r="H233" s="79"/>
      <c r="I233" s="79"/>
      <c r="J233" s="27"/>
      <c r="K233" s="80"/>
      <c r="L233" s="80"/>
      <c r="M233" s="80"/>
      <c r="N233" s="151"/>
    </row>
    <row r="234" spans="1:14" s="100" customFormat="1" x14ac:dyDescent="0.2">
      <c r="A234" s="96" t="s">
        <v>61</v>
      </c>
      <c r="B234" s="21"/>
      <c r="C234" s="22"/>
      <c r="D234" s="26"/>
      <c r="E234" s="1"/>
      <c r="F234" s="1"/>
      <c r="G234" s="27"/>
      <c r="H234" s="27"/>
      <c r="I234" s="27"/>
      <c r="J234" s="27"/>
      <c r="K234" s="27"/>
      <c r="L234" s="27"/>
      <c r="M234" s="27"/>
      <c r="N234" s="28"/>
    </row>
    <row r="235" spans="1:14" x14ac:dyDescent="0.25">
      <c r="A235" s="94"/>
      <c r="B235" s="1"/>
      <c r="C235" s="1"/>
      <c r="D235" s="1"/>
      <c r="E235" s="1"/>
      <c r="F235" s="1"/>
      <c r="G235" s="1"/>
      <c r="H235" s="1"/>
      <c r="I235" s="1"/>
      <c r="J235" s="1"/>
      <c r="K235" s="1"/>
      <c r="L235" s="1"/>
      <c r="M235" s="1"/>
      <c r="N235" s="137"/>
    </row>
    <row r="236" spans="1:14" ht="38.25" x14ac:dyDescent="0.2">
      <c r="A236" s="152"/>
      <c r="B236" s="18" t="s">
        <v>131</v>
      </c>
      <c r="C236" s="18" t="s">
        <v>76</v>
      </c>
      <c r="D236" s="1"/>
      <c r="E236" s="1"/>
      <c r="F236" s="1"/>
      <c r="G236" s="19" t="s">
        <v>62</v>
      </c>
      <c r="H236" s="1"/>
      <c r="I236" s="1"/>
      <c r="J236" s="1"/>
      <c r="K236" s="237"/>
      <c r="L236" s="237"/>
      <c r="M236" s="237"/>
      <c r="N236" s="153" t="s">
        <v>78</v>
      </c>
    </row>
    <row r="237" spans="1:14" x14ac:dyDescent="0.25">
      <c r="A237" s="154" t="s">
        <v>63</v>
      </c>
      <c r="B237" s="116">
        <v>43</v>
      </c>
      <c r="C237" s="76">
        <v>0</v>
      </c>
      <c r="D237" s="1"/>
      <c r="E237" s="1"/>
      <c r="F237" s="1"/>
      <c r="G237" s="20">
        <v>0.05</v>
      </c>
      <c r="H237" s="1"/>
      <c r="I237" s="1"/>
      <c r="J237" s="1"/>
      <c r="K237" s="87"/>
      <c r="L237" s="87"/>
      <c r="M237" s="87"/>
      <c r="N237" s="180">
        <f t="shared" ref="N237:N242" si="57">IF(AND(ISNUMBER(C237),ISNUMBER(G237)),SUM(C237)*G237,"")</f>
        <v>0</v>
      </c>
    </row>
    <row r="238" spans="1:14" x14ac:dyDescent="0.25">
      <c r="A238" s="154" t="s">
        <v>64</v>
      </c>
      <c r="B238" s="116">
        <v>43</v>
      </c>
      <c r="C238" s="69">
        <v>0</v>
      </c>
      <c r="D238" s="1"/>
      <c r="E238" s="1"/>
      <c r="F238" s="1"/>
      <c r="G238" s="11">
        <v>0.05</v>
      </c>
      <c r="H238" s="1"/>
      <c r="I238" s="1"/>
      <c r="J238" s="1"/>
      <c r="K238" s="87"/>
      <c r="L238" s="87"/>
      <c r="M238" s="87"/>
      <c r="N238" s="181">
        <f t="shared" si="57"/>
        <v>0</v>
      </c>
    </row>
    <row r="239" spans="1:14" x14ac:dyDescent="0.25">
      <c r="A239" s="154" t="s">
        <v>65</v>
      </c>
      <c r="B239" s="116">
        <v>43</v>
      </c>
      <c r="C239" s="69">
        <v>0</v>
      </c>
      <c r="D239" s="1"/>
      <c r="E239" s="1"/>
      <c r="F239" s="1"/>
      <c r="G239" s="11">
        <v>0</v>
      </c>
      <c r="H239" s="1"/>
      <c r="I239" s="1"/>
      <c r="J239" s="1"/>
      <c r="K239" s="87"/>
      <c r="L239" s="87"/>
      <c r="M239" s="87"/>
      <c r="N239" s="181">
        <f t="shared" si="57"/>
        <v>0</v>
      </c>
    </row>
    <row r="240" spans="1:14" x14ac:dyDescent="0.25">
      <c r="A240" s="154" t="s">
        <v>66</v>
      </c>
      <c r="B240" s="116">
        <v>43</v>
      </c>
      <c r="C240" s="69">
        <v>0</v>
      </c>
      <c r="D240" s="1"/>
      <c r="E240" s="1"/>
      <c r="F240" s="1"/>
      <c r="G240" s="11">
        <v>0</v>
      </c>
      <c r="H240" s="1"/>
      <c r="I240" s="1"/>
      <c r="J240" s="1"/>
      <c r="K240" s="87"/>
      <c r="L240" s="87"/>
      <c r="M240" s="87"/>
      <c r="N240" s="181">
        <f t="shared" si="57"/>
        <v>0</v>
      </c>
    </row>
    <row r="241" spans="1:14" ht="25.5" x14ac:dyDescent="0.25">
      <c r="A241" s="154" t="s">
        <v>67</v>
      </c>
      <c r="B241" s="116">
        <v>43</v>
      </c>
      <c r="C241" s="69">
        <v>0</v>
      </c>
      <c r="D241" s="1"/>
      <c r="E241" s="1"/>
      <c r="F241" s="1"/>
      <c r="G241" s="11">
        <v>0</v>
      </c>
      <c r="H241" s="1"/>
      <c r="I241" s="1"/>
      <c r="J241" s="1"/>
      <c r="K241" s="87"/>
      <c r="L241" s="87"/>
      <c r="M241" s="87"/>
      <c r="N241" s="181">
        <f t="shared" si="57"/>
        <v>0</v>
      </c>
    </row>
    <row r="242" spans="1:14" ht="25.5" x14ac:dyDescent="0.25">
      <c r="A242" s="154" t="s">
        <v>68</v>
      </c>
      <c r="B242" s="116">
        <v>43</v>
      </c>
      <c r="C242" s="69">
        <v>0</v>
      </c>
      <c r="D242" s="1"/>
      <c r="E242" s="1"/>
      <c r="F242" s="1"/>
      <c r="G242" s="11">
        <v>0</v>
      </c>
      <c r="H242" s="1"/>
      <c r="I242" s="1"/>
      <c r="J242" s="1"/>
      <c r="K242" s="87"/>
      <c r="L242" s="87"/>
      <c r="M242" s="87"/>
      <c r="N242" s="181">
        <f t="shared" si="57"/>
        <v>0</v>
      </c>
    </row>
    <row r="243" spans="1:14" x14ac:dyDescent="0.25">
      <c r="A243" s="154" t="s">
        <v>109</v>
      </c>
      <c r="B243" s="116">
        <v>43</v>
      </c>
      <c r="C243" s="187">
        <f>IF(AND(ISNUMBER(C244),ISNUMBER(C245),ISNUMBER(C246),ISNUMBER(C247)),SUM(C244:C247),"")</f>
        <v>0</v>
      </c>
      <c r="D243" s="1"/>
      <c r="E243" s="1"/>
      <c r="F243" s="1"/>
      <c r="G243" s="32"/>
      <c r="H243" s="1"/>
      <c r="I243" s="1"/>
      <c r="J243" s="1"/>
      <c r="K243" s="87"/>
      <c r="L243" s="87"/>
      <c r="M243" s="87"/>
      <c r="N243" s="182"/>
    </row>
    <row r="244" spans="1:14" x14ac:dyDescent="0.25">
      <c r="A244" s="156" t="s">
        <v>69</v>
      </c>
      <c r="B244" s="116">
        <v>43</v>
      </c>
      <c r="C244" s="69">
        <v>0</v>
      </c>
      <c r="D244" s="1"/>
      <c r="E244" s="1"/>
      <c r="F244" s="1"/>
      <c r="G244" s="11">
        <v>0</v>
      </c>
      <c r="H244" s="1"/>
      <c r="I244" s="1"/>
      <c r="J244" s="1"/>
      <c r="K244" s="87"/>
      <c r="L244" s="87"/>
      <c r="M244" s="87"/>
      <c r="N244" s="181">
        <f>IF(AND(ISNUMBER(C244),ISNUMBER(G244)),SUM(C244)*G244,"")</f>
        <v>0</v>
      </c>
    </row>
    <row r="245" spans="1:14" x14ac:dyDescent="0.25">
      <c r="A245" s="156" t="s">
        <v>70</v>
      </c>
      <c r="B245" s="116">
        <v>43</v>
      </c>
      <c r="C245" s="69">
        <v>0</v>
      </c>
      <c r="D245" s="1"/>
      <c r="E245" s="1"/>
      <c r="F245" s="1"/>
      <c r="G245" s="11">
        <v>0</v>
      </c>
      <c r="H245" s="1"/>
      <c r="I245" s="1"/>
      <c r="J245" s="1"/>
      <c r="K245" s="87"/>
      <c r="L245" s="87"/>
      <c r="M245" s="87"/>
      <c r="N245" s="181">
        <f>IF(AND(ISNUMBER(C245),ISNUMBER(G245)),SUM(C245)*G245,"")</f>
        <v>0</v>
      </c>
    </row>
    <row r="246" spans="1:14" x14ac:dyDescent="0.25">
      <c r="A246" s="156" t="s">
        <v>71</v>
      </c>
      <c r="B246" s="116">
        <v>43</v>
      </c>
      <c r="C246" s="69">
        <v>0</v>
      </c>
      <c r="D246" s="1"/>
      <c r="E246" s="1"/>
      <c r="F246" s="1"/>
      <c r="G246" s="11">
        <v>0</v>
      </c>
      <c r="H246" s="1"/>
      <c r="I246" s="1"/>
      <c r="J246" s="1"/>
      <c r="K246" s="87"/>
      <c r="L246" s="87"/>
      <c r="M246" s="87"/>
      <c r="N246" s="181">
        <f>IF(AND(ISNUMBER(C246),ISNUMBER(G246)),SUM(C246)*G246,"")</f>
        <v>0</v>
      </c>
    </row>
    <row r="247" spans="1:14" x14ac:dyDescent="0.25">
      <c r="A247" s="156" t="s">
        <v>72</v>
      </c>
      <c r="B247" s="116">
        <v>43</v>
      </c>
      <c r="C247" s="69">
        <v>0</v>
      </c>
      <c r="D247" s="1"/>
      <c r="E247" s="1"/>
      <c r="F247" s="1"/>
      <c r="G247" s="11">
        <v>0</v>
      </c>
      <c r="H247" s="1"/>
      <c r="I247" s="1"/>
      <c r="J247" s="1"/>
      <c r="K247" s="87"/>
      <c r="L247" s="87"/>
      <c r="M247" s="87"/>
      <c r="N247" s="181">
        <f>IF(AND(ISNUMBER(C247),ISNUMBER(G247)),SUM(C247)*G247,"")</f>
        <v>0</v>
      </c>
    </row>
    <row r="248" spans="1:14" ht="25.5" x14ac:dyDescent="0.25">
      <c r="A248" s="157" t="s">
        <v>73</v>
      </c>
      <c r="B248" s="116">
        <v>43</v>
      </c>
      <c r="C248" s="75">
        <v>0</v>
      </c>
      <c r="D248" s="1"/>
      <c r="E248" s="1"/>
      <c r="F248" s="1"/>
      <c r="G248" s="11">
        <v>0</v>
      </c>
      <c r="H248" s="1"/>
      <c r="I248" s="1"/>
      <c r="J248" s="1"/>
      <c r="K248" s="87"/>
      <c r="L248" s="87"/>
      <c r="M248" s="87"/>
      <c r="N248" s="183">
        <f>IF(AND(ISNUMBER(C248),ISNUMBER(G248)),SUM(C248)*G248,"")</f>
        <v>0</v>
      </c>
    </row>
    <row r="249" spans="1:14" x14ac:dyDescent="0.25">
      <c r="A249" s="135" t="s">
        <v>86</v>
      </c>
      <c r="B249" s="34"/>
      <c r="C249" s="36"/>
      <c r="D249" s="86"/>
      <c r="E249" s="86"/>
      <c r="F249" s="27"/>
      <c r="G249" s="85"/>
      <c r="H249" s="87"/>
      <c r="I249" s="87"/>
      <c r="J249" s="27"/>
      <c r="K249" s="88"/>
      <c r="L249" s="88"/>
      <c r="M249" s="88"/>
      <c r="N249" s="184">
        <f>IF(AND(ISNUMBER(N248),ISNUMBER(N237)),SUM(N237:N248),"")</f>
        <v>0</v>
      </c>
    </row>
    <row r="250" spans="1:14" x14ac:dyDescent="0.25">
      <c r="A250" s="159"/>
      <c r="B250" s="81"/>
      <c r="C250" s="82"/>
      <c r="D250" s="83"/>
      <c r="E250" s="83"/>
      <c r="F250" s="83"/>
      <c r="G250" s="81"/>
      <c r="H250" s="83"/>
      <c r="I250" s="83"/>
      <c r="J250" s="83"/>
      <c r="K250" s="90"/>
      <c r="L250" s="90"/>
      <c r="M250" s="90"/>
      <c r="N250" s="160"/>
    </row>
    <row r="251" spans="1:14" x14ac:dyDescent="0.25">
      <c r="A251" s="161" t="s">
        <v>127</v>
      </c>
      <c r="B251" s="81"/>
      <c r="C251" s="82"/>
      <c r="D251" s="83"/>
      <c r="E251" s="83"/>
      <c r="F251" s="83"/>
      <c r="G251" s="81"/>
      <c r="H251" s="83"/>
      <c r="I251" s="83"/>
      <c r="J251" s="83"/>
      <c r="K251" s="90"/>
      <c r="L251" s="90"/>
      <c r="M251" s="89"/>
      <c r="N251" s="162">
        <f>IF(AND(ISNUMBER(N232),ISNUMBER(N249)),N232+N249,"")</f>
        <v>0</v>
      </c>
    </row>
    <row r="252" spans="1:14" ht="13.5" thickBot="1" x14ac:dyDescent="0.3">
      <c r="A252" s="95"/>
      <c r="B252" s="1"/>
      <c r="C252" s="10"/>
      <c r="D252" s="10"/>
      <c r="E252" s="10"/>
      <c r="F252" s="10"/>
      <c r="G252" s="10"/>
      <c r="H252" s="10"/>
      <c r="I252" s="10"/>
      <c r="J252" s="10"/>
      <c r="K252" s="10"/>
      <c r="L252" s="10"/>
      <c r="M252" s="10"/>
      <c r="N252" s="136"/>
    </row>
    <row r="253" spans="1:14" s="101" customFormat="1" ht="15" x14ac:dyDescent="0.2">
      <c r="A253" s="241" t="s">
        <v>81</v>
      </c>
      <c r="B253" s="242"/>
      <c r="C253" s="242"/>
      <c r="D253" s="242"/>
      <c r="E253" s="242"/>
      <c r="F253" s="242"/>
      <c r="G253" s="242"/>
      <c r="H253" s="242"/>
      <c r="I253" s="242"/>
      <c r="J253" s="242"/>
      <c r="K253" s="242"/>
      <c r="L253" s="242"/>
      <c r="M253" s="242"/>
      <c r="N253" s="243"/>
    </row>
    <row r="254" spans="1:14" s="101" customFormat="1" ht="15" x14ac:dyDescent="0.25">
      <c r="A254" s="94"/>
      <c r="B254" s="1"/>
      <c r="C254" s="1"/>
      <c r="D254" s="1"/>
      <c r="E254" s="1"/>
      <c r="F254" s="1"/>
      <c r="G254" s="1"/>
      <c r="H254" s="1"/>
      <c r="I254" s="1"/>
      <c r="J254" s="1"/>
      <c r="K254" s="1"/>
      <c r="L254" s="1"/>
      <c r="M254" s="1"/>
      <c r="N254" s="137"/>
    </row>
    <row r="255" spans="1:14" s="101" customFormat="1" ht="15" x14ac:dyDescent="0.25">
      <c r="A255" s="94"/>
      <c r="B255" s="238" t="s">
        <v>83</v>
      </c>
      <c r="C255" s="239"/>
      <c r="D255" s="239" t="s">
        <v>82</v>
      </c>
      <c r="E255" s="239"/>
      <c r="F255" s="239" t="s">
        <v>85</v>
      </c>
      <c r="G255" s="239"/>
      <c r="H255" s="239"/>
      <c r="I255" s="239" t="s">
        <v>84</v>
      </c>
      <c r="J255" s="239"/>
      <c r="K255" s="240"/>
      <c r="L255" s="1"/>
      <c r="M255" s="1"/>
      <c r="N255" s="137"/>
    </row>
    <row r="256" spans="1:14" s="101" customFormat="1" ht="15" x14ac:dyDescent="0.25">
      <c r="A256" s="94"/>
      <c r="B256" s="262">
        <v>1</v>
      </c>
      <c r="C256" s="263"/>
      <c r="D256" s="264" t="str">
        <f>IF(AND(ISNUMBER(F256),ISNUMBER(I256)),IF(I256&gt;0,F256/I256,""),"")</f>
        <v/>
      </c>
      <c r="E256" s="265"/>
      <c r="F256" s="232">
        <v>0</v>
      </c>
      <c r="G256" s="233"/>
      <c r="H256" s="233"/>
      <c r="I256" s="232">
        <v>0</v>
      </c>
      <c r="J256" s="233"/>
      <c r="K256" s="234"/>
      <c r="L256" s="1"/>
      <c r="M256" s="1"/>
      <c r="N256" s="137"/>
    </row>
    <row r="257" spans="1:14" s="101" customFormat="1" ht="15" x14ac:dyDescent="0.25">
      <c r="A257" s="94"/>
      <c r="B257" s="218">
        <v>2</v>
      </c>
      <c r="C257" s="219"/>
      <c r="D257" s="220" t="str">
        <f>IF(AND(ISNUMBER(F257),ISNUMBER(I257)),IF(I257&gt;0,F257/I257,""),"")</f>
        <v/>
      </c>
      <c r="E257" s="221"/>
      <c r="F257" s="222">
        <v>0</v>
      </c>
      <c r="G257" s="223"/>
      <c r="H257" s="223"/>
      <c r="I257" s="222">
        <v>0</v>
      </c>
      <c r="J257" s="223"/>
      <c r="K257" s="224"/>
      <c r="L257" s="1"/>
      <c r="M257" s="1"/>
      <c r="N257" s="137"/>
    </row>
    <row r="258" spans="1:14" s="101" customFormat="1" ht="15" x14ac:dyDescent="0.25">
      <c r="A258" s="94"/>
      <c r="B258" s="225">
        <v>3</v>
      </c>
      <c r="C258" s="226"/>
      <c r="D258" s="227" t="str">
        <f>IF(AND(ISNUMBER(F258),ISNUMBER(I258)),IF(I258&gt;0,F258/I258,""),"")</f>
        <v/>
      </c>
      <c r="E258" s="228"/>
      <c r="F258" s="229">
        <f>IF(ISNUMBER(N64),N64,"")</f>
        <v>0</v>
      </c>
      <c r="G258" s="230"/>
      <c r="H258" s="230"/>
      <c r="I258" s="229">
        <f>IF(ISNUMBER(N251),N251,"")</f>
        <v>0</v>
      </c>
      <c r="J258" s="230"/>
      <c r="K258" s="231"/>
      <c r="L258" s="1"/>
      <c r="M258" s="1"/>
      <c r="N258" s="137"/>
    </row>
    <row r="259" spans="1:14" s="101" customFormat="1" ht="15.75" thickBot="1" x14ac:dyDescent="0.3">
      <c r="A259" s="95"/>
      <c r="B259" s="1"/>
      <c r="C259" s="10"/>
      <c r="D259" s="10"/>
      <c r="E259" s="10"/>
      <c r="F259" s="10"/>
      <c r="G259" s="10"/>
      <c r="H259" s="10"/>
      <c r="I259" s="10"/>
      <c r="J259" s="10"/>
      <c r="K259" s="10"/>
      <c r="L259" s="10"/>
      <c r="M259" s="10"/>
      <c r="N259" s="136"/>
    </row>
    <row r="260" spans="1:14" s="102" customFormat="1" ht="12.75" customHeight="1" x14ac:dyDescent="0.2">
      <c r="A260" s="244" t="s">
        <v>221</v>
      </c>
      <c r="B260" s="245"/>
      <c r="C260" s="245"/>
      <c r="D260" s="245"/>
      <c r="E260" s="245"/>
      <c r="F260" s="245"/>
      <c r="G260" s="245"/>
      <c r="H260" s="245"/>
      <c r="I260" s="245"/>
      <c r="J260" s="245"/>
      <c r="K260" s="245"/>
      <c r="L260" s="245"/>
      <c r="M260" s="245"/>
      <c r="N260" s="246"/>
    </row>
    <row r="261" spans="1:14" s="102" customFormat="1" ht="12.75" customHeight="1" x14ac:dyDescent="0.25">
      <c r="A261" s="206" t="s">
        <v>125</v>
      </c>
      <c r="B261" s="207"/>
      <c r="C261" s="207"/>
      <c r="D261" s="207"/>
      <c r="E261" s="207"/>
      <c r="F261" s="207"/>
      <c r="G261" s="207"/>
      <c r="H261" s="207"/>
      <c r="I261" s="207"/>
      <c r="J261" s="207"/>
      <c r="K261" s="207"/>
      <c r="L261" s="207"/>
      <c r="M261" s="207"/>
      <c r="N261" s="208"/>
    </row>
    <row r="262" spans="1:14" x14ac:dyDescent="0.25">
      <c r="A262" s="94"/>
      <c r="B262" s="1"/>
      <c r="C262" s="1"/>
      <c r="D262" s="1"/>
      <c r="E262" s="1"/>
      <c r="F262" s="1"/>
      <c r="G262" s="1"/>
      <c r="H262" s="1"/>
      <c r="I262" s="1"/>
      <c r="J262" s="1"/>
      <c r="K262" s="1"/>
      <c r="L262" s="1"/>
      <c r="M262" s="1"/>
      <c r="N262" s="137"/>
    </row>
    <row r="263" spans="1:14" ht="12.75" customHeight="1" x14ac:dyDescent="0.2">
      <c r="A263" s="163"/>
      <c r="B263" s="209" t="s">
        <v>131</v>
      </c>
      <c r="C263" s="211" t="s">
        <v>76</v>
      </c>
      <c r="D263" s="212"/>
      <c r="E263" s="212"/>
      <c r="F263" s="1"/>
      <c r="G263" s="213" t="s">
        <v>27</v>
      </c>
      <c r="H263" s="214"/>
      <c r="I263" s="215"/>
      <c r="J263" s="1"/>
      <c r="K263" s="216" t="s">
        <v>78</v>
      </c>
      <c r="L263" s="216"/>
      <c r="M263" s="216"/>
      <c r="N263" s="217"/>
    </row>
    <row r="264" spans="1:14" ht="25.5" x14ac:dyDescent="0.2">
      <c r="A264" s="164"/>
      <c r="B264" s="210"/>
      <c r="C264" s="2" t="s">
        <v>1</v>
      </c>
      <c r="D264" s="3" t="s">
        <v>2</v>
      </c>
      <c r="E264" s="4" t="s">
        <v>3</v>
      </c>
      <c r="F264" s="1"/>
      <c r="G264" s="2" t="s">
        <v>1</v>
      </c>
      <c r="H264" s="3" t="s">
        <v>2</v>
      </c>
      <c r="I264" s="4" t="s">
        <v>4</v>
      </c>
      <c r="J264" s="1"/>
      <c r="K264" s="2" t="s">
        <v>1</v>
      </c>
      <c r="L264" s="3" t="s">
        <v>2</v>
      </c>
      <c r="M264" s="3" t="s">
        <v>4</v>
      </c>
      <c r="N264" s="165" t="s">
        <v>33</v>
      </c>
    </row>
    <row r="265" spans="1:14" ht="63.75" x14ac:dyDescent="0.25">
      <c r="A265" s="140" t="s">
        <v>111</v>
      </c>
      <c r="B265" s="116" t="s">
        <v>207</v>
      </c>
      <c r="C265" s="50"/>
      <c r="D265" s="50"/>
      <c r="E265" s="51"/>
      <c r="F265" s="1"/>
      <c r="G265" s="30"/>
      <c r="H265" s="30"/>
      <c r="I265" s="57"/>
      <c r="J265" s="1"/>
      <c r="K265" s="32"/>
      <c r="L265" s="32"/>
      <c r="M265" s="32"/>
      <c r="N265" s="146"/>
    </row>
    <row r="266" spans="1:14" ht="25.5" x14ac:dyDescent="0.25">
      <c r="A266" s="141" t="s">
        <v>113</v>
      </c>
      <c r="B266" s="29"/>
      <c r="C266" s="50"/>
      <c r="D266" s="50"/>
      <c r="E266" s="51"/>
      <c r="F266" s="1"/>
      <c r="G266" s="32"/>
      <c r="H266" s="32"/>
      <c r="I266" s="54"/>
      <c r="J266" s="1"/>
      <c r="K266" s="32"/>
      <c r="L266" s="32"/>
      <c r="M266" s="32"/>
      <c r="N266" s="146"/>
    </row>
    <row r="267" spans="1:14" ht="25.5" x14ac:dyDescent="0.25">
      <c r="A267" s="142" t="s">
        <v>39</v>
      </c>
      <c r="B267" s="29"/>
      <c r="C267" s="189">
        <v>0</v>
      </c>
      <c r="D267" s="189">
        <v>0</v>
      </c>
      <c r="E267" s="189">
        <v>0</v>
      </c>
      <c r="F267" s="1"/>
      <c r="G267" s="7">
        <v>0</v>
      </c>
      <c r="H267" s="8">
        <v>0</v>
      </c>
      <c r="I267" s="6">
        <v>0</v>
      </c>
      <c r="J267" s="1"/>
      <c r="K267" s="62">
        <f>IF(AND(ISNUMBER(C267),ISNUMBER(G267)), C267*G267, "")</f>
        <v>0</v>
      </c>
      <c r="L267" s="63">
        <f>IF(AND(ISNUMBER(D267),ISNUMBER(H267)), D267*H267, "")</f>
        <v>0</v>
      </c>
      <c r="M267" s="62">
        <f>IF(AND(ISNUMBER(E267),ISNUMBER(I267)),E267*I267,"")</f>
        <v>0</v>
      </c>
      <c r="N267" s="155">
        <f>IF(AND(ISNUMBER(K267),ISNUMBER(L267),ISNUMBER(M267)),SUM(K267:M267),"")</f>
        <v>0</v>
      </c>
    </row>
    <row r="268" spans="1:14" x14ac:dyDescent="0.25">
      <c r="A268" s="142" t="s">
        <v>40</v>
      </c>
      <c r="B268" s="29"/>
      <c r="C268" s="189">
        <v>0</v>
      </c>
      <c r="D268" s="189">
        <v>0</v>
      </c>
      <c r="E268" s="189">
        <v>0</v>
      </c>
      <c r="F268" s="1"/>
      <c r="G268" s="7">
        <v>0</v>
      </c>
      <c r="H268" s="8">
        <v>0</v>
      </c>
      <c r="I268" s="6">
        <v>0</v>
      </c>
      <c r="J268" s="1"/>
      <c r="K268" s="62">
        <f>IF(AND(ISNUMBER(C268),ISNUMBER(G268)), C268*G268, "")</f>
        <v>0</v>
      </c>
      <c r="L268" s="63">
        <f>IF(AND(ISNUMBER(D268),ISNUMBER(H268)), D268*H268, "")</f>
        <v>0</v>
      </c>
      <c r="M268" s="62">
        <f>IF(AND(ISNUMBER(E268),ISNUMBER(I268)),E268*I268,"")</f>
        <v>0</v>
      </c>
      <c r="N268" s="155">
        <f>IF(AND(ISNUMBER(K268),ISNUMBER(L268),ISNUMBER(M268)),SUM(K268:M268),"")</f>
        <v>0</v>
      </c>
    </row>
    <row r="269" spans="1:14" x14ac:dyDescent="0.25">
      <c r="A269" s="140" t="s">
        <v>42</v>
      </c>
      <c r="B269" s="116" t="s">
        <v>207</v>
      </c>
      <c r="C269" s="50"/>
      <c r="D269" s="50"/>
      <c r="E269" s="51"/>
      <c r="F269" s="1"/>
      <c r="G269" s="32"/>
      <c r="H269" s="32"/>
      <c r="I269" s="54"/>
      <c r="J269" s="1"/>
      <c r="K269" s="32"/>
      <c r="L269" s="32"/>
      <c r="M269" s="32"/>
      <c r="N269" s="146"/>
    </row>
    <row r="270" spans="1:14" ht="38.25" x14ac:dyDescent="0.25">
      <c r="A270" s="141" t="s">
        <v>222</v>
      </c>
      <c r="B270" s="29"/>
      <c r="C270" s="50"/>
      <c r="D270" s="50"/>
      <c r="E270" s="51"/>
      <c r="F270" s="1"/>
      <c r="G270" s="32"/>
      <c r="H270" s="32"/>
      <c r="I270" s="54"/>
      <c r="J270" s="1"/>
      <c r="K270" s="32"/>
      <c r="L270" s="32"/>
      <c r="M270" s="32"/>
      <c r="N270" s="146"/>
    </row>
    <row r="271" spans="1:14" ht="25.5" x14ac:dyDescent="0.25">
      <c r="A271" s="142" t="s">
        <v>113</v>
      </c>
      <c r="B271" s="29"/>
      <c r="C271" s="50"/>
      <c r="D271" s="50"/>
      <c r="E271" s="51"/>
      <c r="F271" s="1"/>
      <c r="G271" s="32"/>
      <c r="H271" s="32"/>
      <c r="I271" s="54"/>
      <c r="J271" s="1"/>
      <c r="K271" s="32"/>
      <c r="L271" s="32"/>
      <c r="M271" s="32"/>
      <c r="N271" s="146"/>
    </row>
    <row r="272" spans="1:14" ht="25.5" x14ac:dyDescent="0.25">
      <c r="A272" s="144" t="s">
        <v>39</v>
      </c>
      <c r="B272" s="29"/>
      <c r="C272" s="189">
        <v>0</v>
      </c>
      <c r="D272" s="189">
        <v>0</v>
      </c>
      <c r="E272" s="189">
        <v>0</v>
      </c>
      <c r="F272" s="1"/>
      <c r="G272" s="7">
        <v>0.1</v>
      </c>
      <c r="H272" s="7">
        <v>0.5</v>
      </c>
      <c r="I272" s="6">
        <v>1</v>
      </c>
      <c r="J272" s="1"/>
      <c r="K272" s="62">
        <f>IF(AND(ISNUMBER(C272),ISNUMBER(G272)), C272*G272, "")</f>
        <v>0</v>
      </c>
      <c r="L272" s="63">
        <f>IF(AND(ISNUMBER(D272),ISNUMBER(H272)), D272*H272, "")</f>
        <v>0</v>
      </c>
      <c r="M272" s="62">
        <f>IF(AND(ISNUMBER(E272),ISNUMBER(I272)),E272*I272,"")</f>
        <v>0</v>
      </c>
      <c r="N272" s="155">
        <f>IF(AND(ISNUMBER(K272),ISNUMBER(L272),ISNUMBER(M272)),SUM(K272:M272),"")</f>
        <v>0</v>
      </c>
    </row>
    <row r="273" spans="1:14" x14ac:dyDescent="0.25">
      <c r="A273" s="144" t="s">
        <v>40</v>
      </c>
      <c r="B273" s="29"/>
      <c r="C273" s="189">
        <v>0</v>
      </c>
      <c r="D273" s="189">
        <v>0</v>
      </c>
      <c r="E273" s="189">
        <v>0</v>
      </c>
      <c r="F273" s="1"/>
      <c r="G273" s="7">
        <v>0.1</v>
      </c>
      <c r="H273" s="7">
        <v>0.5</v>
      </c>
      <c r="I273" s="6">
        <v>1</v>
      </c>
      <c r="J273" s="1"/>
      <c r="K273" s="62">
        <f>IF(AND(ISNUMBER(C273),ISNUMBER(G273)), C273*G273, "")</f>
        <v>0</v>
      </c>
      <c r="L273" s="63">
        <f>IF(AND(ISNUMBER(D273),ISNUMBER(H273)), D273*H273, "")</f>
        <v>0</v>
      </c>
      <c r="M273" s="62">
        <f>IF(AND(ISNUMBER(E273),ISNUMBER(I273)),E273*I273,"")</f>
        <v>0</v>
      </c>
      <c r="N273" s="155">
        <f>IF(AND(ISNUMBER(K273),ISNUMBER(L273),ISNUMBER(M273)),SUM(K273:M273),"")</f>
        <v>0</v>
      </c>
    </row>
    <row r="274" spans="1:14" x14ac:dyDescent="0.25">
      <c r="A274" s="141" t="s">
        <v>115</v>
      </c>
      <c r="B274" s="29"/>
      <c r="C274" s="50"/>
      <c r="D274" s="50"/>
      <c r="E274" s="51"/>
      <c r="F274" s="1"/>
      <c r="G274" s="32"/>
      <c r="H274" s="32"/>
      <c r="I274" s="54"/>
      <c r="J274" s="1"/>
      <c r="K274" s="32"/>
      <c r="L274" s="32"/>
      <c r="M274" s="32"/>
      <c r="N274" s="146"/>
    </row>
    <row r="275" spans="1:14" ht="25.5" x14ac:dyDescent="0.25">
      <c r="A275" s="142" t="s">
        <v>113</v>
      </c>
      <c r="B275" s="29"/>
      <c r="C275" s="50"/>
      <c r="D275" s="50"/>
      <c r="E275" s="51"/>
      <c r="F275" s="1"/>
      <c r="G275" s="32"/>
      <c r="H275" s="32"/>
      <c r="I275" s="54"/>
      <c r="J275" s="1"/>
      <c r="K275" s="32"/>
      <c r="L275" s="32"/>
      <c r="M275" s="32"/>
      <c r="N275" s="146"/>
    </row>
    <row r="276" spans="1:14" ht="25.5" x14ac:dyDescent="0.25">
      <c r="A276" s="144" t="s">
        <v>39</v>
      </c>
      <c r="B276" s="29"/>
      <c r="C276" s="189">
        <v>0</v>
      </c>
      <c r="D276" s="189">
        <v>0</v>
      </c>
      <c r="E276" s="189">
        <v>0</v>
      </c>
      <c r="F276" s="1"/>
      <c r="G276" s="7">
        <v>0.15</v>
      </c>
      <c r="H276" s="7">
        <v>0.5</v>
      </c>
      <c r="I276" s="6">
        <v>1</v>
      </c>
      <c r="J276" s="1"/>
      <c r="K276" s="62">
        <f>IF(AND(ISNUMBER(C276),ISNUMBER(G276)), C276*G276, "")</f>
        <v>0</v>
      </c>
      <c r="L276" s="63">
        <f>IF(AND(ISNUMBER(D276),ISNUMBER(H276)), D276*H276, "")</f>
        <v>0</v>
      </c>
      <c r="M276" s="62">
        <f>IF(AND(ISNUMBER(E276),ISNUMBER(I276)),E276*I276,"")</f>
        <v>0</v>
      </c>
      <c r="N276" s="155">
        <f>IF(AND(ISNUMBER(K276),ISNUMBER(L276),ISNUMBER(M276)),SUM(K276:M276),"")</f>
        <v>0</v>
      </c>
    </row>
    <row r="277" spans="1:14" x14ac:dyDescent="0.25">
      <c r="A277" s="144" t="s">
        <v>40</v>
      </c>
      <c r="B277" s="29"/>
      <c r="C277" s="189">
        <v>0</v>
      </c>
      <c r="D277" s="189">
        <v>0</v>
      </c>
      <c r="E277" s="189">
        <v>0</v>
      </c>
      <c r="F277" s="1"/>
      <c r="G277" s="7">
        <v>0.15</v>
      </c>
      <c r="H277" s="7">
        <v>0.5</v>
      </c>
      <c r="I277" s="6">
        <v>1</v>
      </c>
      <c r="J277" s="1"/>
      <c r="K277" s="62">
        <f>IF(AND(ISNUMBER(C277),ISNUMBER(G277)), C277*G277, "")</f>
        <v>0</v>
      </c>
      <c r="L277" s="63">
        <f>IF(AND(ISNUMBER(D277),ISNUMBER(H277)), D277*H277, "")</f>
        <v>0</v>
      </c>
      <c r="M277" s="62">
        <f>IF(AND(ISNUMBER(E277),ISNUMBER(I277)),E277*I277,"")</f>
        <v>0</v>
      </c>
      <c r="N277" s="155">
        <f>IF(AND(ISNUMBER(K277),ISNUMBER(L277),ISNUMBER(M277)),SUM(K277:M277),"")</f>
        <v>0</v>
      </c>
    </row>
    <row r="278" spans="1:14" x14ac:dyDescent="0.25">
      <c r="A278" s="141" t="s">
        <v>114</v>
      </c>
      <c r="B278" s="29"/>
      <c r="C278" s="50"/>
      <c r="D278" s="50"/>
      <c r="E278" s="51"/>
      <c r="F278" s="1"/>
      <c r="G278" s="32"/>
      <c r="H278" s="32"/>
      <c r="I278" s="54"/>
      <c r="J278" s="1"/>
      <c r="K278" s="32"/>
      <c r="L278" s="32"/>
      <c r="M278" s="32"/>
      <c r="N278" s="146"/>
    </row>
    <row r="279" spans="1:14" ht="25.5" x14ac:dyDescent="0.25">
      <c r="A279" s="142" t="s">
        <v>113</v>
      </c>
      <c r="B279" s="29"/>
      <c r="C279" s="50"/>
      <c r="D279" s="50"/>
      <c r="E279" s="51"/>
      <c r="F279" s="1"/>
      <c r="G279" s="32"/>
      <c r="H279" s="32"/>
      <c r="I279" s="54"/>
      <c r="J279" s="1"/>
      <c r="K279" s="32"/>
      <c r="L279" s="32"/>
      <c r="M279" s="32"/>
      <c r="N279" s="146"/>
    </row>
    <row r="280" spans="1:14" ht="25.5" x14ac:dyDescent="0.25">
      <c r="A280" s="144" t="s">
        <v>39</v>
      </c>
      <c r="B280" s="29"/>
      <c r="C280" s="189">
        <v>0</v>
      </c>
      <c r="D280" s="189">
        <v>0</v>
      </c>
      <c r="E280" s="189">
        <v>0</v>
      </c>
      <c r="F280" s="1"/>
      <c r="G280" s="7">
        <v>0.15</v>
      </c>
      <c r="H280" s="7">
        <v>0.5</v>
      </c>
      <c r="I280" s="6">
        <v>1</v>
      </c>
      <c r="J280" s="1"/>
      <c r="K280" s="62">
        <f>IF(AND(ISNUMBER(C280),ISNUMBER(G280)), C280*G280, "")</f>
        <v>0</v>
      </c>
      <c r="L280" s="63">
        <f>IF(AND(ISNUMBER(D280),ISNUMBER(H280)), D280*H280, "")</f>
        <v>0</v>
      </c>
      <c r="M280" s="62">
        <f>IF(AND(ISNUMBER(E280),ISNUMBER(I280)),E280*I280,"")</f>
        <v>0</v>
      </c>
      <c r="N280" s="155">
        <f>IF(AND(ISNUMBER(K280),ISNUMBER(L280),ISNUMBER(M280)),SUM(K280:M280),"")</f>
        <v>0</v>
      </c>
    </row>
    <row r="281" spans="1:14" x14ac:dyDescent="0.25">
      <c r="A281" s="144" t="s">
        <v>40</v>
      </c>
      <c r="B281" s="29"/>
      <c r="C281" s="189">
        <v>0</v>
      </c>
      <c r="D281" s="189">
        <v>0</v>
      </c>
      <c r="E281" s="189">
        <v>0</v>
      </c>
      <c r="F281" s="1"/>
      <c r="G281" s="7">
        <v>0.15</v>
      </c>
      <c r="H281" s="7">
        <v>0.5</v>
      </c>
      <c r="I281" s="6">
        <v>1</v>
      </c>
      <c r="J281" s="1"/>
      <c r="K281" s="62">
        <f>IF(AND(ISNUMBER(C281),ISNUMBER(G281)), C281*G281, "")</f>
        <v>0</v>
      </c>
      <c r="L281" s="63">
        <f>IF(AND(ISNUMBER(D281),ISNUMBER(H281)), D281*H281, "")</f>
        <v>0</v>
      </c>
      <c r="M281" s="62">
        <f>IF(AND(ISNUMBER(E281),ISNUMBER(I281)),E281*I281,"")</f>
        <v>0</v>
      </c>
      <c r="N281" s="155">
        <f>IF(AND(ISNUMBER(K281),ISNUMBER(L281),ISNUMBER(M281)),SUM(K281:M281),"")</f>
        <v>0</v>
      </c>
    </row>
    <row r="282" spans="1:14" ht="25.5" x14ac:dyDescent="0.25">
      <c r="A282" s="140" t="s">
        <v>143</v>
      </c>
      <c r="B282" s="116" t="s">
        <v>207</v>
      </c>
      <c r="C282" s="50"/>
      <c r="D282" s="50"/>
      <c r="E282" s="51"/>
      <c r="F282" s="1"/>
      <c r="G282" s="32"/>
      <c r="H282" s="32"/>
      <c r="I282" s="54"/>
      <c r="J282" s="1"/>
      <c r="K282" s="32"/>
      <c r="L282" s="32"/>
      <c r="M282" s="32"/>
      <c r="N282" s="146"/>
    </row>
    <row r="283" spans="1:14" ht="25.5" x14ac:dyDescent="0.25">
      <c r="A283" s="141" t="s">
        <v>113</v>
      </c>
      <c r="B283" s="29"/>
      <c r="C283" s="50"/>
      <c r="D283" s="50"/>
      <c r="E283" s="51"/>
      <c r="F283" s="1"/>
      <c r="G283" s="32"/>
      <c r="H283" s="32"/>
      <c r="I283" s="54"/>
      <c r="J283" s="1"/>
      <c r="K283" s="32"/>
      <c r="L283" s="32"/>
      <c r="M283" s="32"/>
      <c r="N283" s="146"/>
    </row>
    <row r="284" spans="1:14" ht="25.5" x14ac:dyDescent="0.25">
      <c r="A284" s="142" t="s">
        <v>39</v>
      </c>
      <c r="B284" s="29"/>
      <c r="C284" s="189">
        <v>0</v>
      </c>
      <c r="D284" s="189">
        <v>0</v>
      </c>
      <c r="E284" s="189">
        <v>0</v>
      </c>
      <c r="F284" s="1"/>
      <c r="G284" s="91">
        <v>0.05</v>
      </c>
      <c r="H284" s="91">
        <v>0.05</v>
      </c>
      <c r="I284" s="92">
        <v>0.05</v>
      </c>
      <c r="J284" s="1"/>
      <c r="K284" s="62">
        <f>IF(AND(ISNUMBER(C284),ISNUMBER(G284)), C284*G284, "")</f>
        <v>0</v>
      </c>
      <c r="L284" s="63">
        <f>IF(AND(ISNUMBER(D284),ISNUMBER(H284)), D284*H284, "")</f>
        <v>0</v>
      </c>
      <c r="M284" s="62">
        <f>IF(AND(ISNUMBER(E284),ISNUMBER(I284)),E284*I284,"")</f>
        <v>0</v>
      </c>
      <c r="N284" s="155">
        <f>IF(AND(ISNUMBER(K284),ISNUMBER(L284),ISNUMBER(M284)),SUM(K284:M284),"")</f>
        <v>0</v>
      </c>
    </row>
    <row r="285" spans="1:14" x14ac:dyDescent="0.25">
      <c r="A285" s="142" t="s">
        <v>40</v>
      </c>
      <c r="B285" s="29"/>
      <c r="C285" s="189">
        <v>0</v>
      </c>
      <c r="D285" s="189">
        <v>0</v>
      </c>
      <c r="E285" s="189">
        <v>0</v>
      </c>
      <c r="F285" s="1"/>
      <c r="G285" s="91">
        <v>0.05</v>
      </c>
      <c r="H285" s="91">
        <v>0.05</v>
      </c>
      <c r="I285" s="92">
        <v>0.05</v>
      </c>
      <c r="J285" s="1"/>
      <c r="K285" s="62">
        <f>IF(AND(ISNUMBER(C285),ISNUMBER(G285)), C285*G285, "")</f>
        <v>0</v>
      </c>
      <c r="L285" s="63">
        <f>IF(AND(ISNUMBER(D285),ISNUMBER(H285)), D285*H285, "")</f>
        <v>0</v>
      </c>
      <c r="M285" s="62">
        <f>IF(AND(ISNUMBER(E285),ISNUMBER(I285)),E285*I285,"")</f>
        <v>0</v>
      </c>
      <c r="N285" s="155">
        <f>IF(AND(ISNUMBER(K285),ISNUMBER(L285),ISNUMBER(M285)),SUM(K285:M285),"")</f>
        <v>0</v>
      </c>
    </row>
    <row r="286" spans="1:14" ht="25.5" x14ac:dyDescent="0.25">
      <c r="A286" s="140" t="s">
        <v>144</v>
      </c>
      <c r="B286" s="116" t="s">
        <v>207</v>
      </c>
      <c r="C286" s="50"/>
      <c r="D286" s="50"/>
      <c r="E286" s="51"/>
      <c r="F286" s="1"/>
      <c r="G286" s="32"/>
      <c r="H286" s="32"/>
      <c r="I286" s="54"/>
      <c r="J286" s="1"/>
      <c r="K286" s="32"/>
      <c r="L286" s="32"/>
      <c r="M286" s="32"/>
      <c r="N286" s="146"/>
    </row>
    <row r="287" spans="1:14" ht="25.5" x14ac:dyDescent="0.25">
      <c r="A287" s="141" t="s">
        <v>113</v>
      </c>
      <c r="B287" s="29"/>
      <c r="C287" s="50"/>
      <c r="D287" s="50"/>
      <c r="E287" s="51"/>
      <c r="F287" s="1"/>
      <c r="G287" s="32"/>
      <c r="H287" s="32"/>
      <c r="I287" s="54"/>
      <c r="J287" s="1"/>
      <c r="K287" s="32"/>
      <c r="L287" s="32"/>
      <c r="M287" s="32"/>
      <c r="N287" s="146"/>
    </row>
    <row r="288" spans="1:14" ht="25.5" x14ac:dyDescent="0.25">
      <c r="A288" s="142" t="s">
        <v>39</v>
      </c>
      <c r="B288" s="29"/>
      <c r="C288" s="189">
        <v>0</v>
      </c>
      <c r="D288" s="189">
        <v>0</v>
      </c>
      <c r="E288" s="189">
        <v>0</v>
      </c>
      <c r="F288" s="1"/>
      <c r="G288" s="91">
        <v>0.15</v>
      </c>
      <c r="H288" s="91">
        <v>0.15</v>
      </c>
      <c r="I288" s="92">
        <v>0.15</v>
      </c>
      <c r="J288" s="1"/>
      <c r="K288" s="62">
        <f>IF(AND(ISNUMBER(C288),ISNUMBER(G288)), C288*G288, "")</f>
        <v>0</v>
      </c>
      <c r="L288" s="63">
        <f>IF(AND(ISNUMBER(D288),ISNUMBER(H288)), D288*H288, "")</f>
        <v>0</v>
      </c>
      <c r="M288" s="62">
        <f>IF(AND(ISNUMBER(E288),ISNUMBER(I288)),E288*I288,"")</f>
        <v>0</v>
      </c>
      <c r="N288" s="155">
        <f>IF(AND(ISNUMBER(K288),ISNUMBER(L288),ISNUMBER(M288)),SUM(K288:M288),"")</f>
        <v>0</v>
      </c>
    </row>
    <row r="289" spans="1:14" x14ac:dyDescent="0.25">
      <c r="A289" s="142" t="s">
        <v>40</v>
      </c>
      <c r="B289" s="29"/>
      <c r="C289" s="189">
        <v>0</v>
      </c>
      <c r="D289" s="189">
        <v>0</v>
      </c>
      <c r="E289" s="189">
        <v>0</v>
      </c>
      <c r="F289" s="1"/>
      <c r="G289" s="91">
        <v>0.15</v>
      </c>
      <c r="H289" s="91">
        <v>0.15</v>
      </c>
      <c r="I289" s="92">
        <v>0.15</v>
      </c>
      <c r="J289" s="1"/>
      <c r="K289" s="62">
        <f>IF(AND(ISNUMBER(C289),ISNUMBER(G289)), C289*G289, "")</f>
        <v>0</v>
      </c>
      <c r="L289" s="63">
        <f>IF(AND(ISNUMBER(D289),ISNUMBER(H289)), D289*H289, "")</f>
        <v>0</v>
      </c>
      <c r="M289" s="62">
        <f>IF(AND(ISNUMBER(E289),ISNUMBER(I289)),E289*I289,"")</f>
        <v>0</v>
      </c>
      <c r="N289" s="155">
        <f>IF(AND(ISNUMBER(K289),ISNUMBER(L289),ISNUMBER(M289)),SUM(K289:M289),"")</f>
        <v>0</v>
      </c>
    </row>
    <row r="290" spans="1:14" ht="25.5" x14ac:dyDescent="0.25">
      <c r="A290" s="140" t="s">
        <v>145</v>
      </c>
      <c r="B290" s="116" t="s">
        <v>207</v>
      </c>
      <c r="C290" s="50"/>
      <c r="D290" s="50"/>
      <c r="E290" s="51"/>
      <c r="F290" s="1"/>
      <c r="G290" s="32"/>
      <c r="H290" s="32"/>
      <c r="I290" s="54"/>
      <c r="J290" s="1"/>
      <c r="K290" s="32"/>
      <c r="L290" s="32"/>
      <c r="M290" s="32"/>
      <c r="N290" s="146"/>
    </row>
    <row r="291" spans="1:14" ht="25.5" x14ac:dyDescent="0.25">
      <c r="A291" s="141" t="s">
        <v>113</v>
      </c>
      <c r="B291" s="29"/>
      <c r="C291" s="50"/>
      <c r="D291" s="50"/>
      <c r="E291" s="51"/>
      <c r="F291" s="1"/>
      <c r="G291" s="32"/>
      <c r="H291" s="32"/>
      <c r="I291" s="54"/>
      <c r="J291" s="1"/>
      <c r="K291" s="32"/>
      <c r="L291" s="32"/>
      <c r="M291" s="32"/>
      <c r="N291" s="146"/>
    </row>
    <row r="292" spans="1:14" ht="25.5" x14ac:dyDescent="0.25">
      <c r="A292" s="142" t="s">
        <v>39</v>
      </c>
      <c r="B292" s="29"/>
      <c r="C292" s="189">
        <v>0</v>
      </c>
      <c r="D292" s="189">
        <v>0</v>
      </c>
      <c r="E292" s="189">
        <v>0</v>
      </c>
      <c r="F292" s="1"/>
      <c r="G292" s="91">
        <v>0.5</v>
      </c>
      <c r="H292" s="91">
        <v>0.5</v>
      </c>
      <c r="I292" s="92">
        <v>0.5</v>
      </c>
      <c r="J292" s="1"/>
      <c r="K292" s="62">
        <f>IF(AND(ISNUMBER(C292),ISNUMBER(G292)), C292*G292, "")</f>
        <v>0</v>
      </c>
      <c r="L292" s="63">
        <f>IF(AND(ISNUMBER(D292),ISNUMBER(H292)), D292*H292, "")</f>
        <v>0</v>
      </c>
      <c r="M292" s="62">
        <f>IF(AND(ISNUMBER(E292),ISNUMBER(I292)),E292*I292,"")</f>
        <v>0</v>
      </c>
      <c r="N292" s="155">
        <f>IF(AND(ISNUMBER(K292),ISNUMBER(L292),ISNUMBER(M292)),SUM(K292:M292),"")</f>
        <v>0</v>
      </c>
    </row>
    <row r="293" spans="1:14" x14ac:dyDescent="0.25">
      <c r="A293" s="142" t="s">
        <v>40</v>
      </c>
      <c r="B293" s="29"/>
      <c r="C293" s="189">
        <v>0</v>
      </c>
      <c r="D293" s="189">
        <v>0</v>
      </c>
      <c r="E293" s="189">
        <v>0</v>
      </c>
      <c r="F293" s="1"/>
      <c r="G293" s="91">
        <v>0.5</v>
      </c>
      <c r="H293" s="91">
        <v>0.5</v>
      </c>
      <c r="I293" s="92">
        <v>0.5</v>
      </c>
      <c r="J293" s="1"/>
      <c r="K293" s="62">
        <f>IF(AND(ISNUMBER(C293),ISNUMBER(G293)), C293*G293, "")</f>
        <v>0</v>
      </c>
      <c r="L293" s="63">
        <f>IF(AND(ISNUMBER(D293),ISNUMBER(H293)), D293*H293, "")</f>
        <v>0</v>
      </c>
      <c r="M293" s="62">
        <f>IF(AND(ISNUMBER(E293),ISNUMBER(I293)),E293*I293,"")</f>
        <v>0</v>
      </c>
      <c r="N293" s="155">
        <f>IF(AND(ISNUMBER(K293),ISNUMBER(L293),ISNUMBER(M293)),SUM(K293:M293),"")</f>
        <v>0</v>
      </c>
    </row>
    <row r="294" spans="1:14" ht="25.5" x14ac:dyDescent="0.25">
      <c r="A294" s="140" t="s">
        <v>116</v>
      </c>
      <c r="B294" s="116" t="s">
        <v>207</v>
      </c>
      <c r="C294" s="50"/>
      <c r="D294" s="50"/>
      <c r="E294" s="51"/>
      <c r="F294" s="1"/>
      <c r="G294" s="32"/>
      <c r="H294" s="32"/>
      <c r="I294" s="54"/>
      <c r="J294" s="1"/>
      <c r="K294" s="32"/>
      <c r="L294" s="32"/>
      <c r="M294" s="32"/>
      <c r="N294" s="146"/>
    </row>
    <row r="295" spans="1:14" ht="25.5" x14ac:dyDescent="0.25">
      <c r="A295" s="141" t="s">
        <v>113</v>
      </c>
      <c r="B295" s="29"/>
      <c r="C295" s="50"/>
      <c r="D295" s="50"/>
      <c r="E295" s="51"/>
      <c r="F295" s="1"/>
      <c r="G295" s="32"/>
      <c r="H295" s="32"/>
      <c r="I295" s="54"/>
      <c r="J295" s="1"/>
      <c r="K295" s="32"/>
      <c r="L295" s="32"/>
      <c r="M295" s="32"/>
      <c r="N295" s="146"/>
    </row>
    <row r="296" spans="1:14" ht="25.5" x14ac:dyDescent="0.25">
      <c r="A296" s="142" t="s">
        <v>39</v>
      </c>
      <c r="B296" s="29"/>
      <c r="C296" s="189">
        <v>0</v>
      </c>
      <c r="D296" s="189">
        <v>0</v>
      </c>
      <c r="E296" s="189">
        <v>0</v>
      </c>
      <c r="F296" s="1"/>
      <c r="G296" s="7">
        <v>0.5</v>
      </c>
      <c r="H296" s="7">
        <v>0.5</v>
      </c>
      <c r="I296" s="6">
        <v>1</v>
      </c>
      <c r="J296" s="1"/>
      <c r="K296" s="62">
        <f>IF(AND(ISNUMBER(C296),ISNUMBER(G296)), C296*G296, "")</f>
        <v>0</v>
      </c>
      <c r="L296" s="63">
        <f>IF(AND(ISNUMBER(D296),ISNUMBER(H296)), D296*H296, "")</f>
        <v>0</v>
      </c>
      <c r="M296" s="62">
        <f>IF(AND(ISNUMBER(E296),ISNUMBER(I296)),E296*I296,"")</f>
        <v>0</v>
      </c>
      <c r="N296" s="155">
        <f>IF(AND(ISNUMBER(K296),ISNUMBER(L296),ISNUMBER(M296)),SUM(K296:M296),"")</f>
        <v>0</v>
      </c>
    </row>
    <row r="297" spans="1:14" x14ac:dyDescent="0.25">
      <c r="A297" s="142" t="s">
        <v>40</v>
      </c>
      <c r="B297" s="29"/>
      <c r="C297" s="189">
        <v>0</v>
      </c>
      <c r="D297" s="189">
        <v>0</v>
      </c>
      <c r="E297" s="189">
        <v>0</v>
      </c>
      <c r="F297" s="1"/>
      <c r="G297" s="7">
        <v>0.5</v>
      </c>
      <c r="H297" s="7">
        <v>0.5</v>
      </c>
      <c r="I297" s="6">
        <v>1</v>
      </c>
      <c r="J297" s="1"/>
      <c r="K297" s="62">
        <f>IF(AND(ISNUMBER(C297),ISNUMBER(G297)), C297*G297, "")</f>
        <v>0</v>
      </c>
      <c r="L297" s="63">
        <f>IF(AND(ISNUMBER(D297),ISNUMBER(H297)), D297*H297, "")</f>
        <v>0</v>
      </c>
      <c r="M297" s="62">
        <f>IF(AND(ISNUMBER(E297),ISNUMBER(I297)),E297*I297,"")</f>
        <v>0</v>
      </c>
      <c r="N297" s="155">
        <f>IF(AND(ISNUMBER(K297),ISNUMBER(L297),ISNUMBER(M297)),SUM(K297:M297),"")</f>
        <v>0</v>
      </c>
    </row>
    <row r="298" spans="1:14" ht="25.5" x14ac:dyDescent="0.25">
      <c r="A298" s="140" t="s">
        <v>223</v>
      </c>
      <c r="B298" s="116" t="s">
        <v>207</v>
      </c>
      <c r="C298" s="50"/>
      <c r="D298" s="50"/>
      <c r="E298" s="51"/>
      <c r="F298" s="1"/>
      <c r="G298" s="32"/>
      <c r="H298" s="32"/>
      <c r="I298" s="54"/>
      <c r="J298" s="1"/>
      <c r="K298" s="32"/>
      <c r="L298" s="32"/>
      <c r="M298" s="32"/>
      <c r="N298" s="146"/>
    </row>
    <row r="299" spans="1:14" ht="25.5" x14ac:dyDescent="0.25">
      <c r="A299" s="141" t="s">
        <v>113</v>
      </c>
      <c r="B299" s="29"/>
      <c r="C299" s="50"/>
      <c r="D299" s="50"/>
      <c r="E299" s="51"/>
      <c r="F299" s="1"/>
      <c r="G299" s="32"/>
      <c r="H299" s="32"/>
      <c r="I299" s="54"/>
      <c r="J299" s="1"/>
      <c r="K299" s="32"/>
      <c r="L299" s="32"/>
      <c r="M299" s="32"/>
      <c r="N299" s="146"/>
    </row>
    <row r="300" spans="1:14" ht="25.5" x14ac:dyDescent="0.25">
      <c r="A300" s="142" t="s">
        <v>39</v>
      </c>
      <c r="B300" s="29"/>
      <c r="C300" s="189">
        <v>0</v>
      </c>
      <c r="D300" s="189">
        <v>0</v>
      </c>
      <c r="E300" s="51"/>
      <c r="F300" s="1"/>
      <c r="G300" s="7">
        <v>0.5</v>
      </c>
      <c r="H300" s="7">
        <v>0.5</v>
      </c>
      <c r="I300" s="54"/>
      <c r="J300" s="1"/>
      <c r="K300" s="62">
        <f>IF(AND(ISNUMBER(C300),ISNUMBER(G300)), C300*G300, "")</f>
        <v>0</v>
      </c>
      <c r="L300" s="63">
        <f>IF(AND(ISNUMBER(D300),ISNUMBER(H300)), D300*H300, "")</f>
        <v>0</v>
      </c>
      <c r="M300" s="32"/>
      <c r="N300" s="155">
        <f>IF(AND(ISNUMBER(K300),ISNUMBER(L300)),SUM(K300:L300),"")</f>
        <v>0</v>
      </c>
    </row>
    <row r="301" spans="1:14" x14ac:dyDescent="0.25">
      <c r="A301" s="142" t="s">
        <v>40</v>
      </c>
      <c r="B301" s="29"/>
      <c r="C301" s="189">
        <v>0</v>
      </c>
      <c r="D301" s="189">
        <v>0</v>
      </c>
      <c r="E301" s="51"/>
      <c r="F301" s="1"/>
      <c r="G301" s="7">
        <v>0.5</v>
      </c>
      <c r="H301" s="7">
        <v>0.5</v>
      </c>
      <c r="I301" s="54"/>
      <c r="J301" s="1"/>
      <c r="K301" s="62">
        <f>IF(AND(ISNUMBER(C301),ISNUMBER(G301)), C301*G301, "")</f>
        <v>0</v>
      </c>
      <c r="L301" s="63">
        <f>IF(AND(ISNUMBER(D301),ISNUMBER(H301)), D301*H301, "")</f>
        <v>0</v>
      </c>
      <c r="M301" s="32"/>
      <c r="N301" s="155">
        <f>IF(AND(ISNUMBER(K301),ISNUMBER(L301)),SUM(K301:L301),"")</f>
        <v>0</v>
      </c>
    </row>
    <row r="302" spans="1:14" ht="25.5" x14ac:dyDescent="0.25">
      <c r="A302" s="140" t="s">
        <v>117</v>
      </c>
      <c r="B302" s="116" t="s">
        <v>207</v>
      </c>
      <c r="C302" s="50"/>
      <c r="D302" s="50"/>
      <c r="E302" s="51"/>
      <c r="F302" s="1"/>
      <c r="G302" s="32"/>
      <c r="H302" s="32"/>
      <c r="I302" s="54"/>
      <c r="J302" s="1"/>
      <c r="K302" s="32"/>
      <c r="L302" s="32"/>
      <c r="M302" s="32"/>
      <c r="N302" s="146"/>
    </row>
    <row r="303" spans="1:14" ht="25.5" x14ac:dyDescent="0.25">
      <c r="A303" s="141" t="s">
        <v>113</v>
      </c>
      <c r="B303" s="29"/>
      <c r="C303" s="50"/>
      <c r="D303" s="50"/>
      <c r="E303" s="51"/>
      <c r="F303" s="1"/>
      <c r="G303" s="32"/>
      <c r="H303" s="32"/>
      <c r="I303" s="54"/>
      <c r="J303" s="1"/>
      <c r="K303" s="32"/>
      <c r="L303" s="32"/>
      <c r="M303" s="32"/>
      <c r="N303" s="146"/>
    </row>
    <row r="304" spans="1:14" ht="25.5" x14ac:dyDescent="0.25">
      <c r="A304" s="142" t="s">
        <v>39</v>
      </c>
      <c r="B304" s="29"/>
      <c r="C304" s="189">
        <v>0</v>
      </c>
      <c r="D304" s="189">
        <v>0</v>
      </c>
      <c r="E304" s="51"/>
      <c r="F304" s="1"/>
      <c r="G304" s="7">
        <v>0</v>
      </c>
      <c r="H304" s="7">
        <v>0.5</v>
      </c>
      <c r="I304" s="54"/>
      <c r="J304" s="1"/>
      <c r="K304" s="62">
        <f>IF(AND(ISNUMBER(C304),ISNUMBER(G304)), C304*G304, "")</f>
        <v>0</v>
      </c>
      <c r="L304" s="63">
        <f>IF(AND(ISNUMBER(D304),ISNUMBER(H304)), D304*H304, "")</f>
        <v>0</v>
      </c>
      <c r="M304" s="32"/>
      <c r="N304" s="155">
        <f>IF(AND(ISNUMBER(K304),ISNUMBER(L304)),SUM(K304:L304),"")</f>
        <v>0</v>
      </c>
    </row>
    <row r="305" spans="1:14" x14ac:dyDescent="0.25">
      <c r="A305" s="142" t="s">
        <v>40</v>
      </c>
      <c r="B305" s="29"/>
      <c r="C305" s="189">
        <v>0</v>
      </c>
      <c r="D305" s="189">
        <v>0</v>
      </c>
      <c r="E305" s="51"/>
      <c r="F305" s="1"/>
      <c r="G305" s="7">
        <v>0</v>
      </c>
      <c r="H305" s="7">
        <v>0.5</v>
      </c>
      <c r="I305" s="54"/>
      <c r="J305" s="1"/>
      <c r="K305" s="62">
        <f>IF(AND(ISNUMBER(C305),ISNUMBER(G305)), C305*G305, "")</f>
        <v>0</v>
      </c>
      <c r="L305" s="63">
        <f>IF(AND(ISNUMBER(D305),ISNUMBER(H305)), D305*H305, "")</f>
        <v>0</v>
      </c>
      <c r="M305" s="32"/>
      <c r="N305" s="155">
        <f>IF(AND(ISNUMBER(K305),ISNUMBER(L305)),SUM(K305:L305),"")</f>
        <v>0</v>
      </c>
    </row>
    <row r="306" spans="1:14" ht="25.5" x14ac:dyDescent="0.25">
      <c r="A306" s="140" t="s">
        <v>118</v>
      </c>
      <c r="B306" s="116" t="s">
        <v>207</v>
      </c>
      <c r="C306" s="50"/>
      <c r="D306" s="50"/>
      <c r="E306" s="51"/>
      <c r="F306" s="1"/>
      <c r="G306" s="32"/>
      <c r="H306" s="32"/>
      <c r="I306" s="54"/>
      <c r="J306" s="1"/>
      <c r="K306" s="32"/>
      <c r="L306" s="32"/>
      <c r="M306" s="32"/>
      <c r="N306" s="146"/>
    </row>
    <row r="307" spans="1:14" ht="25.5" x14ac:dyDescent="0.25">
      <c r="A307" s="141" t="s">
        <v>113</v>
      </c>
      <c r="B307" s="29"/>
      <c r="C307" s="50"/>
      <c r="D307" s="50"/>
      <c r="E307" s="51"/>
      <c r="F307" s="1"/>
      <c r="G307" s="32"/>
      <c r="H307" s="32"/>
      <c r="I307" s="54"/>
      <c r="J307" s="1"/>
      <c r="K307" s="32"/>
      <c r="L307" s="32"/>
      <c r="M307" s="32"/>
      <c r="N307" s="146"/>
    </row>
    <row r="308" spans="1:14" ht="25.5" x14ac:dyDescent="0.25">
      <c r="A308" s="142" t="s">
        <v>39</v>
      </c>
      <c r="B308" s="29"/>
      <c r="C308" s="189">
        <v>0</v>
      </c>
      <c r="D308" s="189">
        <v>0</v>
      </c>
      <c r="E308" s="51"/>
      <c r="F308" s="1"/>
      <c r="G308" s="7">
        <v>0.5</v>
      </c>
      <c r="H308" s="7">
        <v>0.5</v>
      </c>
      <c r="I308" s="54"/>
      <c r="J308" s="1"/>
      <c r="K308" s="62">
        <f>IF(AND(ISNUMBER(C308),ISNUMBER(G308)), C308*G308, "")</f>
        <v>0</v>
      </c>
      <c r="L308" s="63">
        <f>IF(AND(ISNUMBER(D308),ISNUMBER(H308)), D308*H308, "")</f>
        <v>0</v>
      </c>
      <c r="M308" s="32"/>
      <c r="N308" s="155">
        <f>IF(AND(ISNUMBER(K308),ISNUMBER(L308)),SUM(K308:L308),"")</f>
        <v>0</v>
      </c>
    </row>
    <row r="309" spans="1:14" x14ac:dyDescent="0.25">
      <c r="A309" s="142" t="s">
        <v>40</v>
      </c>
      <c r="B309" s="29"/>
      <c r="C309" s="189">
        <v>0</v>
      </c>
      <c r="D309" s="189">
        <v>0</v>
      </c>
      <c r="E309" s="51"/>
      <c r="F309" s="1"/>
      <c r="G309" s="7">
        <v>0.5</v>
      </c>
      <c r="H309" s="7">
        <v>0.5</v>
      </c>
      <c r="I309" s="54"/>
      <c r="J309" s="1"/>
      <c r="K309" s="62">
        <f>IF(AND(ISNUMBER(C309),ISNUMBER(G309)), C309*G309, "")</f>
        <v>0</v>
      </c>
      <c r="L309" s="63">
        <f>IF(AND(ISNUMBER(D309),ISNUMBER(H309)), D309*H309, "")</f>
        <v>0</v>
      </c>
      <c r="M309" s="32"/>
      <c r="N309" s="155">
        <f>IF(AND(ISNUMBER(K309),ISNUMBER(L309)),SUM(K309:L309),"")</f>
        <v>0</v>
      </c>
    </row>
    <row r="310" spans="1:14" ht="38.25" x14ac:dyDescent="0.25">
      <c r="A310" s="140" t="s">
        <v>224</v>
      </c>
      <c r="B310" s="116" t="s">
        <v>207</v>
      </c>
      <c r="C310" s="50"/>
      <c r="D310" s="50"/>
      <c r="E310" s="51"/>
      <c r="F310" s="1"/>
      <c r="G310" s="32"/>
      <c r="H310" s="32"/>
      <c r="I310" s="54"/>
      <c r="J310" s="1"/>
      <c r="K310" s="32"/>
      <c r="L310" s="32"/>
      <c r="M310" s="32"/>
      <c r="N310" s="146"/>
    </row>
    <row r="311" spans="1:14" ht="25.5" x14ac:dyDescent="0.25">
      <c r="A311" s="141" t="s">
        <v>113</v>
      </c>
      <c r="B311" s="29"/>
      <c r="C311" s="50"/>
      <c r="D311" s="50"/>
      <c r="E311" s="51"/>
      <c r="F311" s="1"/>
      <c r="G311" s="32"/>
      <c r="H311" s="32"/>
      <c r="I311" s="54"/>
      <c r="J311" s="1"/>
      <c r="K311" s="32"/>
      <c r="L311" s="32"/>
      <c r="M311" s="32"/>
      <c r="N311" s="146"/>
    </row>
    <row r="312" spans="1:14" ht="25.5" x14ac:dyDescent="0.25">
      <c r="A312" s="142" t="s">
        <v>39</v>
      </c>
      <c r="B312" s="29"/>
      <c r="C312" s="189">
        <v>0</v>
      </c>
      <c r="D312" s="189">
        <v>0</v>
      </c>
      <c r="E312" s="189">
        <v>0</v>
      </c>
      <c r="F312" s="1"/>
      <c r="G312" s="7">
        <v>0.5</v>
      </c>
      <c r="H312" s="7">
        <v>0.5</v>
      </c>
      <c r="I312" s="6">
        <v>0.65</v>
      </c>
      <c r="J312" s="1"/>
      <c r="K312" s="62">
        <f>IF(AND(ISNUMBER(C312),ISNUMBER(G312)), C312*G312, "")</f>
        <v>0</v>
      </c>
      <c r="L312" s="63">
        <f>IF(AND(ISNUMBER(D312),ISNUMBER(H312)), D312*H312, "")</f>
        <v>0</v>
      </c>
      <c r="M312" s="62">
        <f>IF(AND(ISNUMBER(E312),ISNUMBER(I312)),E312*I312,"")</f>
        <v>0</v>
      </c>
      <c r="N312" s="155">
        <f>IF(AND(ISNUMBER(K312),ISNUMBER(L312),ISNUMBER(M312)),SUM(K312:M312),"")</f>
        <v>0</v>
      </c>
    </row>
    <row r="313" spans="1:14" x14ac:dyDescent="0.25">
      <c r="A313" s="142" t="s">
        <v>40</v>
      </c>
      <c r="B313" s="29"/>
      <c r="C313" s="189">
        <v>0</v>
      </c>
      <c r="D313" s="189">
        <v>0</v>
      </c>
      <c r="E313" s="189">
        <v>0</v>
      </c>
      <c r="F313" s="1"/>
      <c r="G313" s="7">
        <v>0.5</v>
      </c>
      <c r="H313" s="7">
        <v>0.5</v>
      </c>
      <c r="I313" s="6">
        <v>0.65</v>
      </c>
      <c r="J313" s="1"/>
      <c r="K313" s="62">
        <f>IF(AND(ISNUMBER(C313),ISNUMBER(G313)), C313*G313, "")</f>
        <v>0</v>
      </c>
      <c r="L313" s="63">
        <f>IF(AND(ISNUMBER(D313),ISNUMBER(H313)), D313*H313, "")</f>
        <v>0</v>
      </c>
      <c r="M313" s="62">
        <f>IF(AND(ISNUMBER(E313),ISNUMBER(I313)),E313*I313,"")</f>
        <v>0</v>
      </c>
      <c r="N313" s="155">
        <f>IF(AND(ISNUMBER(K313),ISNUMBER(L313),ISNUMBER(M313)),SUM(K313:M313),"")</f>
        <v>0</v>
      </c>
    </row>
    <row r="314" spans="1:14" ht="51" x14ac:dyDescent="0.25">
      <c r="A314" s="140" t="s">
        <v>225</v>
      </c>
      <c r="B314" s="116" t="s">
        <v>207</v>
      </c>
      <c r="C314" s="50"/>
      <c r="D314" s="50"/>
      <c r="E314" s="51"/>
      <c r="F314" s="1"/>
      <c r="G314" s="32"/>
      <c r="H314" s="32"/>
      <c r="I314" s="54"/>
      <c r="J314" s="1"/>
      <c r="K314" s="32"/>
      <c r="L314" s="32"/>
      <c r="M314" s="32"/>
      <c r="N314" s="146"/>
    </row>
    <row r="315" spans="1:14" ht="25.5" x14ac:dyDescent="0.25">
      <c r="A315" s="141" t="s">
        <v>113</v>
      </c>
      <c r="B315" s="29"/>
      <c r="C315" s="50"/>
      <c r="D315" s="50"/>
      <c r="E315" s="51"/>
      <c r="F315" s="1"/>
      <c r="G315" s="32"/>
      <c r="H315" s="32"/>
      <c r="I315" s="54"/>
      <c r="J315" s="1"/>
      <c r="K315" s="32"/>
      <c r="L315" s="32"/>
      <c r="M315" s="32"/>
      <c r="N315" s="146"/>
    </row>
    <row r="316" spans="1:14" ht="25.5" x14ac:dyDescent="0.25">
      <c r="A316" s="142" t="s">
        <v>39</v>
      </c>
      <c r="B316" s="29"/>
      <c r="C316" s="50"/>
      <c r="D316" s="50"/>
      <c r="E316" s="189">
        <v>0</v>
      </c>
      <c r="F316" s="1"/>
      <c r="G316" s="32"/>
      <c r="H316" s="32"/>
      <c r="I316" s="11">
        <v>0.65</v>
      </c>
      <c r="J316" s="1"/>
      <c r="K316" s="32"/>
      <c r="L316" s="32"/>
      <c r="M316" s="62">
        <f>IF(AND(ISNUMBER(E316),ISNUMBER(I316)),E316*I316,"")</f>
        <v>0</v>
      </c>
      <c r="N316" s="155">
        <f>IF(ISNUMBER(M316),M316,"")</f>
        <v>0</v>
      </c>
    </row>
    <row r="317" spans="1:14" x14ac:dyDescent="0.25">
      <c r="A317" s="142" t="s">
        <v>40</v>
      </c>
      <c r="B317" s="29"/>
      <c r="C317" s="50"/>
      <c r="D317" s="50"/>
      <c r="E317" s="189">
        <v>0</v>
      </c>
      <c r="F317" s="1"/>
      <c r="G317" s="32"/>
      <c r="H317" s="32"/>
      <c r="I317" s="92">
        <v>0.65</v>
      </c>
      <c r="J317" s="1"/>
      <c r="K317" s="32"/>
      <c r="L317" s="32"/>
      <c r="M317" s="62">
        <f>IF(AND(ISNUMBER(E317),ISNUMBER(I317)),E317*I317,"")</f>
        <v>0</v>
      </c>
      <c r="N317" s="155">
        <f>IF(ISNUMBER(M317),M317,"")</f>
        <v>0</v>
      </c>
    </row>
    <row r="318" spans="1:14" ht="38.25" x14ac:dyDescent="0.25">
      <c r="A318" s="140" t="s">
        <v>119</v>
      </c>
      <c r="B318" s="116" t="s">
        <v>207</v>
      </c>
      <c r="C318" s="50"/>
      <c r="D318" s="50"/>
      <c r="E318" s="51"/>
      <c r="F318" s="1"/>
      <c r="G318" s="32"/>
      <c r="H318" s="32"/>
      <c r="I318" s="54"/>
      <c r="J318" s="1"/>
      <c r="K318" s="32"/>
      <c r="L318" s="32"/>
      <c r="M318" s="32"/>
      <c r="N318" s="146"/>
    </row>
    <row r="319" spans="1:14" ht="25.5" x14ac:dyDescent="0.25">
      <c r="A319" s="141" t="s">
        <v>113</v>
      </c>
      <c r="B319" s="29"/>
      <c r="C319" s="50"/>
      <c r="D319" s="50"/>
      <c r="E319" s="51"/>
      <c r="F319" s="1"/>
      <c r="G319" s="32"/>
      <c r="H319" s="32"/>
      <c r="I319" s="54"/>
      <c r="J319" s="1"/>
      <c r="K319" s="32"/>
      <c r="L319" s="32"/>
      <c r="M319" s="32"/>
      <c r="N319" s="146"/>
    </row>
    <row r="320" spans="1:14" ht="25.5" x14ac:dyDescent="0.25">
      <c r="A320" s="142" t="s">
        <v>39</v>
      </c>
      <c r="B320" s="29"/>
      <c r="C320" s="189">
        <v>0</v>
      </c>
      <c r="D320" s="189">
        <v>0</v>
      </c>
      <c r="E320" s="51"/>
      <c r="F320" s="1"/>
      <c r="G320" s="7">
        <v>0.5</v>
      </c>
      <c r="H320" s="7">
        <v>0.5</v>
      </c>
      <c r="I320" s="54"/>
      <c r="J320" s="1"/>
      <c r="K320" s="62">
        <f>IF(AND(ISNUMBER(C320),ISNUMBER(G320)), C320*G320, "")</f>
        <v>0</v>
      </c>
      <c r="L320" s="63">
        <f>IF(AND(ISNUMBER(D320),ISNUMBER(H320)), D320*H320, "")</f>
        <v>0</v>
      </c>
      <c r="M320" s="32"/>
      <c r="N320" s="155">
        <f>IF(AND(ISNUMBER(K320),ISNUMBER(L320)),SUM(K320:L320),"")</f>
        <v>0</v>
      </c>
    </row>
    <row r="321" spans="1:14" x14ac:dyDescent="0.25">
      <c r="A321" s="142" t="s">
        <v>40</v>
      </c>
      <c r="B321" s="29"/>
      <c r="C321" s="189">
        <v>0</v>
      </c>
      <c r="D321" s="189">
        <v>0</v>
      </c>
      <c r="E321" s="51"/>
      <c r="F321" s="1"/>
      <c r="G321" s="7">
        <v>0.5</v>
      </c>
      <c r="H321" s="7">
        <v>0.5</v>
      </c>
      <c r="I321" s="54"/>
      <c r="J321" s="1"/>
      <c r="K321" s="62">
        <f>IF(AND(ISNUMBER(C321),ISNUMBER(G321)), C321*G321, "")</f>
        <v>0</v>
      </c>
      <c r="L321" s="63">
        <f>IF(AND(ISNUMBER(D321),ISNUMBER(H321)), D321*H321, "")</f>
        <v>0</v>
      </c>
      <c r="M321" s="32"/>
      <c r="N321" s="155">
        <f>IF(AND(ISNUMBER(K321),ISNUMBER(L321)),SUM(K321:L321),"")</f>
        <v>0</v>
      </c>
    </row>
    <row r="322" spans="1:14" ht="51" x14ac:dyDescent="0.25">
      <c r="A322" s="140" t="s">
        <v>226</v>
      </c>
      <c r="B322" s="116" t="s">
        <v>207</v>
      </c>
      <c r="C322" s="50"/>
      <c r="D322" s="50"/>
      <c r="E322" s="51"/>
      <c r="F322" s="1"/>
      <c r="G322" s="32"/>
      <c r="H322" s="32"/>
      <c r="I322" s="54"/>
      <c r="J322" s="1"/>
      <c r="K322" s="32"/>
      <c r="L322" s="32"/>
      <c r="M322" s="32"/>
      <c r="N322" s="146"/>
    </row>
    <row r="323" spans="1:14" ht="25.5" x14ac:dyDescent="0.25">
      <c r="A323" s="141" t="s">
        <v>113</v>
      </c>
      <c r="B323" s="29"/>
      <c r="C323" s="50"/>
      <c r="D323" s="50"/>
      <c r="E323" s="51"/>
      <c r="F323" s="1"/>
      <c r="G323" s="32"/>
      <c r="H323" s="32"/>
      <c r="I323" s="54"/>
      <c r="J323" s="1"/>
      <c r="K323" s="32"/>
      <c r="L323" s="32"/>
      <c r="M323" s="32"/>
      <c r="N323" s="146"/>
    </row>
    <row r="324" spans="1:14" ht="25.5" x14ac:dyDescent="0.25">
      <c r="A324" s="142" t="s">
        <v>39</v>
      </c>
      <c r="B324" s="29"/>
      <c r="C324" s="189">
        <v>0</v>
      </c>
      <c r="D324" s="189">
        <v>0</v>
      </c>
      <c r="E324" s="189">
        <v>0</v>
      </c>
      <c r="F324" s="1"/>
      <c r="G324" s="7">
        <v>0.5</v>
      </c>
      <c r="H324" s="7">
        <v>0.5</v>
      </c>
      <c r="I324" s="6">
        <v>0.85</v>
      </c>
      <c r="J324" s="1"/>
      <c r="K324" s="62">
        <f>IF(AND(ISNUMBER(C324),ISNUMBER(G324)), C324*G324, "")</f>
        <v>0</v>
      </c>
      <c r="L324" s="63">
        <f>IF(AND(ISNUMBER(D324),ISNUMBER(H324)), D324*H324, "")</f>
        <v>0</v>
      </c>
      <c r="M324" s="62">
        <f>IF(AND(ISNUMBER(E324),ISNUMBER(I324)),E324*I324,"")</f>
        <v>0</v>
      </c>
      <c r="N324" s="155">
        <f>IF(AND(ISNUMBER(K324),ISNUMBER(L324),ISNUMBER(M324)),SUM(K324:M324),"")</f>
        <v>0</v>
      </c>
    </row>
    <row r="325" spans="1:14" x14ac:dyDescent="0.25">
      <c r="A325" s="142" t="s">
        <v>40</v>
      </c>
      <c r="B325" s="29"/>
      <c r="C325" s="189">
        <v>0</v>
      </c>
      <c r="D325" s="189">
        <v>0</v>
      </c>
      <c r="E325" s="189">
        <v>0</v>
      </c>
      <c r="F325" s="1"/>
      <c r="G325" s="7">
        <v>0.5</v>
      </c>
      <c r="H325" s="7">
        <v>0.5</v>
      </c>
      <c r="I325" s="6">
        <v>0.85</v>
      </c>
      <c r="J325" s="1"/>
      <c r="K325" s="62">
        <f>IF(AND(ISNUMBER(C325),ISNUMBER(G325)), C325*G325, "")</f>
        <v>0</v>
      </c>
      <c r="L325" s="63">
        <f>IF(AND(ISNUMBER(D325),ISNUMBER(H325)), D325*H325, "")</f>
        <v>0</v>
      </c>
      <c r="M325" s="62">
        <f>IF(AND(ISNUMBER(E325),ISNUMBER(I325)),E325*I325,"")</f>
        <v>0</v>
      </c>
      <c r="N325" s="155">
        <f>IF(AND(ISNUMBER(K325),ISNUMBER(L325),ISNUMBER(M325)),SUM(K325:M325),"")</f>
        <v>0</v>
      </c>
    </row>
    <row r="326" spans="1:14" x14ac:dyDescent="0.25">
      <c r="A326" s="140" t="s">
        <v>120</v>
      </c>
      <c r="B326" s="116" t="s">
        <v>207</v>
      </c>
      <c r="C326" s="50"/>
      <c r="D326" s="50"/>
      <c r="E326" s="51"/>
      <c r="F326" s="1"/>
      <c r="G326" s="32"/>
      <c r="H326" s="32"/>
      <c r="I326" s="54"/>
      <c r="J326" s="1"/>
      <c r="K326" s="32"/>
      <c r="L326" s="32"/>
      <c r="M326" s="32"/>
      <c r="N326" s="146"/>
    </row>
    <row r="327" spans="1:14" ht="25.5" x14ac:dyDescent="0.25">
      <c r="A327" s="141" t="s">
        <v>113</v>
      </c>
      <c r="B327" s="29"/>
      <c r="C327" s="50"/>
      <c r="D327" s="50"/>
      <c r="E327" s="51"/>
      <c r="F327" s="1"/>
      <c r="G327" s="32"/>
      <c r="H327" s="32"/>
      <c r="I327" s="54"/>
      <c r="J327" s="1"/>
      <c r="K327" s="32"/>
      <c r="L327" s="32"/>
      <c r="M327" s="32"/>
      <c r="N327" s="146"/>
    </row>
    <row r="328" spans="1:14" ht="25.5" x14ac:dyDescent="0.25">
      <c r="A328" s="142" t="s">
        <v>39</v>
      </c>
      <c r="B328" s="29"/>
      <c r="C328" s="50"/>
      <c r="D328" s="50"/>
      <c r="E328" s="189">
        <v>0</v>
      </c>
      <c r="F328" s="1"/>
      <c r="G328" s="32"/>
      <c r="H328" s="32"/>
      <c r="I328" s="11">
        <v>0.85</v>
      </c>
      <c r="J328" s="1"/>
      <c r="K328" s="32"/>
      <c r="L328" s="32"/>
      <c r="M328" s="62">
        <f>IF(AND(ISNUMBER(E328),ISNUMBER(I328)),E328*I328,"")</f>
        <v>0</v>
      </c>
      <c r="N328" s="155">
        <f>IF(ISNUMBER(M328),M328,"")</f>
        <v>0</v>
      </c>
    </row>
    <row r="329" spans="1:14" x14ac:dyDescent="0.25">
      <c r="A329" s="142" t="s">
        <v>40</v>
      </c>
      <c r="B329" s="29"/>
      <c r="C329" s="50"/>
      <c r="D329" s="50"/>
      <c r="E329" s="189">
        <v>0</v>
      </c>
      <c r="F329" s="1"/>
      <c r="G329" s="32"/>
      <c r="H329" s="32"/>
      <c r="I329" s="6">
        <v>0.85</v>
      </c>
      <c r="J329" s="1"/>
      <c r="K329" s="32"/>
      <c r="L329" s="32"/>
      <c r="M329" s="62">
        <f>IF(AND(ISNUMBER(E329),ISNUMBER(I329)),E329*I329,"")</f>
        <v>0</v>
      </c>
      <c r="N329" s="155">
        <f>IF(ISNUMBER(M329),M329,"")</f>
        <v>0</v>
      </c>
    </row>
    <row r="330" spans="1:14" x14ac:dyDescent="0.25">
      <c r="A330" s="140" t="s">
        <v>121</v>
      </c>
      <c r="B330" s="116" t="s">
        <v>207</v>
      </c>
      <c r="C330" s="50"/>
      <c r="D330" s="50"/>
      <c r="E330" s="51"/>
      <c r="F330" s="1"/>
      <c r="G330" s="32"/>
      <c r="H330" s="32"/>
      <c r="I330" s="54"/>
      <c r="J330" s="1"/>
      <c r="K330" s="32"/>
      <c r="L330" s="32"/>
      <c r="M330" s="32"/>
      <c r="N330" s="146"/>
    </row>
    <row r="331" spans="1:14" ht="25.5" x14ac:dyDescent="0.25">
      <c r="A331" s="141" t="s">
        <v>113</v>
      </c>
      <c r="B331" s="29"/>
      <c r="C331" s="50"/>
      <c r="D331" s="50"/>
      <c r="E331" s="51"/>
      <c r="F331" s="1"/>
      <c r="G331" s="32"/>
      <c r="H331" s="32"/>
      <c r="I331" s="54"/>
      <c r="J331" s="1"/>
      <c r="K331" s="32"/>
      <c r="L331" s="32"/>
      <c r="M331" s="32"/>
      <c r="N331" s="146"/>
    </row>
    <row r="332" spans="1:14" ht="25.5" x14ac:dyDescent="0.25">
      <c r="A332" s="142" t="s">
        <v>39</v>
      </c>
      <c r="B332" s="29"/>
      <c r="C332" s="189">
        <v>0</v>
      </c>
      <c r="D332" s="189">
        <v>0</v>
      </c>
      <c r="E332" s="189">
        <v>0</v>
      </c>
      <c r="F332" s="1"/>
      <c r="G332" s="7">
        <v>0.5</v>
      </c>
      <c r="H332" s="7">
        <v>0.5</v>
      </c>
      <c r="I332" s="6">
        <v>0.85</v>
      </c>
      <c r="J332" s="1"/>
      <c r="K332" s="62">
        <f>IF(AND(ISNUMBER(C332),ISNUMBER(G332)), C332*G332, "")</f>
        <v>0</v>
      </c>
      <c r="L332" s="63">
        <f>IF(AND(ISNUMBER(D332),ISNUMBER(H332)), D332*H332, "")</f>
        <v>0</v>
      </c>
      <c r="M332" s="62">
        <f>IF(AND(ISNUMBER(E332),ISNUMBER(I332)),E332*I332,"")</f>
        <v>0</v>
      </c>
      <c r="N332" s="155">
        <f>IF(AND(ISNUMBER(K332),ISNUMBER(L332),ISNUMBER(M332)),SUM(K332:M332),"")</f>
        <v>0</v>
      </c>
    </row>
    <row r="333" spans="1:14" x14ac:dyDescent="0.25">
      <c r="A333" s="142" t="s">
        <v>40</v>
      </c>
      <c r="B333" s="29"/>
      <c r="C333" s="189">
        <v>0</v>
      </c>
      <c r="D333" s="189">
        <v>0</v>
      </c>
      <c r="E333" s="189">
        <v>0</v>
      </c>
      <c r="F333" s="1"/>
      <c r="G333" s="7">
        <v>0.5</v>
      </c>
      <c r="H333" s="7">
        <v>0.5</v>
      </c>
      <c r="I333" s="6">
        <v>0.85</v>
      </c>
      <c r="J333" s="1"/>
      <c r="K333" s="62">
        <f>IF(AND(ISNUMBER(C333),ISNUMBER(G333)), C333*G333, "")</f>
        <v>0</v>
      </c>
      <c r="L333" s="63">
        <f>IF(AND(ISNUMBER(D333),ISNUMBER(H333)), D333*H333, "")</f>
        <v>0</v>
      </c>
      <c r="M333" s="62">
        <f>IF(AND(ISNUMBER(E333),ISNUMBER(I333)),E333*I333,"")</f>
        <v>0</v>
      </c>
      <c r="N333" s="155">
        <f>IF(AND(ISNUMBER(K333),ISNUMBER(L333),ISNUMBER(M333)),SUM(K333:M333),"")</f>
        <v>0</v>
      </c>
    </row>
    <row r="334" spans="1:14" x14ac:dyDescent="0.25">
      <c r="A334" s="140" t="s">
        <v>122</v>
      </c>
      <c r="B334" s="116" t="s">
        <v>207</v>
      </c>
      <c r="C334" s="50"/>
      <c r="D334" s="50"/>
      <c r="E334" s="51"/>
      <c r="F334" s="1"/>
      <c r="G334" s="32"/>
      <c r="H334" s="32"/>
      <c r="I334" s="54"/>
      <c r="J334" s="1"/>
      <c r="K334" s="32"/>
      <c r="L334" s="32"/>
      <c r="M334" s="32"/>
      <c r="N334" s="146"/>
    </row>
    <row r="335" spans="1:14" ht="25.5" x14ac:dyDescent="0.25">
      <c r="A335" s="141" t="s">
        <v>113</v>
      </c>
      <c r="B335" s="29"/>
      <c r="C335" s="50"/>
      <c r="D335" s="50"/>
      <c r="E335" s="51"/>
      <c r="F335" s="1"/>
      <c r="G335" s="32"/>
      <c r="H335" s="32"/>
      <c r="I335" s="54"/>
      <c r="J335" s="1"/>
      <c r="K335" s="32"/>
      <c r="L335" s="32"/>
      <c r="M335" s="32"/>
      <c r="N335" s="146"/>
    </row>
    <row r="336" spans="1:14" ht="25.5" x14ac:dyDescent="0.25">
      <c r="A336" s="142" t="s">
        <v>39</v>
      </c>
      <c r="B336" s="29"/>
      <c r="C336" s="50"/>
      <c r="D336" s="50"/>
      <c r="E336" s="189">
        <v>0</v>
      </c>
      <c r="F336" s="1"/>
      <c r="G336" s="32"/>
      <c r="H336" s="32"/>
      <c r="I336" s="6">
        <v>0.85</v>
      </c>
      <c r="J336" s="1"/>
      <c r="K336" s="32"/>
      <c r="L336" s="32"/>
      <c r="M336" s="62">
        <f>IF(AND(ISNUMBER(E336),ISNUMBER(I336)),E336*I336,"")</f>
        <v>0</v>
      </c>
      <c r="N336" s="155">
        <f>IF(ISNUMBER(M336),M336,"")</f>
        <v>0</v>
      </c>
    </row>
    <row r="337" spans="1:14" x14ac:dyDescent="0.25">
      <c r="A337" s="142" t="s">
        <v>40</v>
      </c>
      <c r="B337" s="120"/>
      <c r="C337" s="58"/>
      <c r="D337" s="58"/>
      <c r="E337" s="190">
        <v>0</v>
      </c>
      <c r="F337" s="1"/>
      <c r="G337" s="55"/>
      <c r="H337" s="55"/>
      <c r="I337" s="6">
        <v>0.85</v>
      </c>
      <c r="J337" s="1"/>
      <c r="K337" s="55"/>
      <c r="L337" s="55"/>
      <c r="M337" s="67">
        <f>IF(AND(ISNUMBER(E337),ISNUMBER(I337)),E337*I337,"")</f>
        <v>0</v>
      </c>
      <c r="N337" s="166">
        <f>IF(ISNUMBER(M337),M337,"")</f>
        <v>0</v>
      </c>
    </row>
    <row r="338" spans="1:14" ht="25.5" x14ac:dyDescent="0.25">
      <c r="A338" s="140" t="s">
        <v>123</v>
      </c>
      <c r="B338" s="116" t="s">
        <v>207</v>
      </c>
      <c r="C338" s="29"/>
      <c r="D338" s="29"/>
      <c r="E338" s="33"/>
      <c r="F338" s="1"/>
      <c r="G338" s="32"/>
      <c r="H338" s="32"/>
      <c r="I338" s="54"/>
      <c r="J338" s="1"/>
      <c r="K338" s="32"/>
      <c r="L338" s="32"/>
      <c r="M338" s="32"/>
      <c r="N338" s="146"/>
    </row>
    <row r="339" spans="1:14" ht="25.5" x14ac:dyDescent="0.25">
      <c r="A339" s="141" t="s">
        <v>113</v>
      </c>
      <c r="B339" s="29"/>
      <c r="C339" s="50"/>
      <c r="D339" s="50"/>
      <c r="E339" s="51"/>
      <c r="F339" s="1"/>
      <c r="G339" s="32"/>
      <c r="H339" s="32"/>
      <c r="I339" s="54"/>
      <c r="J339" s="1"/>
      <c r="K339" s="32"/>
      <c r="L339" s="32"/>
      <c r="M339" s="32"/>
      <c r="N339" s="146"/>
    </row>
    <row r="340" spans="1:14" ht="25.5" x14ac:dyDescent="0.25">
      <c r="A340" s="142" t="s">
        <v>39</v>
      </c>
      <c r="B340" s="29"/>
      <c r="C340" s="189">
        <v>0</v>
      </c>
      <c r="D340" s="189">
        <v>0</v>
      </c>
      <c r="E340" s="33"/>
      <c r="F340" s="1"/>
      <c r="G340" s="11">
        <v>0.5</v>
      </c>
      <c r="H340" s="6">
        <v>0.5</v>
      </c>
      <c r="I340" s="54"/>
      <c r="J340" s="1"/>
      <c r="K340" s="62">
        <f>IF(AND(ISNUMBER(C340),ISNUMBER(G340)), C340*G340, "")</f>
        <v>0</v>
      </c>
      <c r="L340" s="63">
        <f>IF(AND(ISNUMBER(D340),ISNUMBER(H340)), D340*H340, "")</f>
        <v>0</v>
      </c>
      <c r="M340" s="32"/>
      <c r="N340" s="155">
        <f>IF(AND(ISNUMBER(K340),ISNUMBER(L340)),SUM(K340:L340),"")</f>
        <v>0</v>
      </c>
    </row>
    <row r="341" spans="1:14" x14ac:dyDescent="0.25">
      <c r="A341" s="167" t="s">
        <v>40</v>
      </c>
      <c r="B341" s="121"/>
      <c r="C341" s="191">
        <v>0</v>
      </c>
      <c r="D341" s="191">
        <v>0</v>
      </c>
      <c r="E341" s="59"/>
      <c r="F341" s="1"/>
      <c r="G341" s="11">
        <v>0.5</v>
      </c>
      <c r="H341" s="6">
        <v>0.5</v>
      </c>
      <c r="I341" s="60"/>
      <c r="J341" s="1"/>
      <c r="K341" s="65">
        <f>IF(AND(ISNUMBER(C341),ISNUMBER(G341)), C341*G341, "")</f>
        <v>0</v>
      </c>
      <c r="L341" s="66">
        <f>IF(AND(ISNUMBER(D341),ISNUMBER(H341)), D341*H341, "")</f>
        <v>0</v>
      </c>
      <c r="M341" s="56"/>
      <c r="N341" s="158">
        <f>IF(AND(ISNUMBER(K341),ISNUMBER(L341)),SUM(K341:L341),"")</f>
        <v>0</v>
      </c>
    </row>
    <row r="342" spans="1:14" x14ac:dyDescent="0.25">
      <c r="A342" s="135" t="s">
        <v>128</v>
      </c>
      <c r="B342" s="34"/>
      <c r="C342" s="35"/>
      <c r="D342" s="35"/>
      <c r="E342" s="36"/>
      <c r="F342" s="27"/>
      <c r="G342" s="37"/>
      <c r="H342" s="34"/>
      <c r="I342" s="38"/>
      <c r="J342" s="27"/>
      <c r="K342" s="185">
        <f>IF(AND(ISNUMBER(K341),ISNUMBER(K267)),SUM(K265:K341),"")</f>
        <v>0</v>
      </c>
      <c r="L342" s="186">
        <f t="shared" ref="L342:N342" si="58">IF(AND(ISNUMBER(L341),ISNUMBER(L267)),SUM(L265:L341),"")</f>
        <v>0</v>
      </c>
      <c r="M342" s="186">
        <f>IF(AND(ISNUMBER(M337),ISNUMBER(M267)),SUM(M265:M341),"")</f>
        <v>0</v>
      </c>
      <c r="N342" s="177">
        <f t="shared" si="58"/>
        <v>0</v>
      </c>
    </row>
    <row r="343" spans="1:14" ht="13.5" thickBot="1" x14ac:dyDescent="0.3">
      <c r="A343" s="95"/>
      <c r="B343" s="10"/>
      <c r="C343" s="10"/>
      <c r="D343" s="10"/>
      <c r="E343" s="10"/>
      <c r="F343" s="10"/>
      <c r="G343" s="10"/>
      <c r="H343" s="10"/>
      <c r="I343" s="10"/>
      <c r="J343" s="10"/>
      <c r="K343" s="10"/>
      <c r="L343" s="10"/>
      <c r="M343" s="10"/>
      <c r="N343" s="136"/>
    </row>
    <row r="345" spans="1:14" x14ac:dyDescent="0.25">
      <c r="A345" s="176" t="s">
        <v>203</v>
      </c>
    </row>
    <row r="346" spans="1:14" x14ac:dyDescent="0.25">
      <c r="A346" s="100" t="s">
        <v>227</v>
      </c>
    </row>
    <row r="347" spans="1:14" x14ac:dyDescent="0.25">
      <c r="A347" s="100" t="s">
        <v>228</v>
      </c>
    </row>
    <row r="348" spans="1:14" x14ac:dyDescent="0.25">
      <c r="A348" s="100" t="s">
        <v>229</v>
      </c>
    </row>
    <row r="349" spans="1:14" x14ac:dyDescent="0.25">
      <c r="A349" s="100" t="s">
        <v>230</v>
      </c>
    </row>
  </sheetData>
  <sheetProtection password="F556" sheet="1" formatCells="0" formatColumns="0" formatRows="0"/>
  <mergeCells count="41">
    <mergeCell ref="A260:N260"/>
    <mergeCell ref="A1:N1"/>
    <mergeCell ref="A2:N2"/>
    <mergeCell ref="A4:N4"/>
    <mergeCell ref="A5:N5"/>
    <mergeCell ref="A6:N6"/>
    <mergeCell ref="A10:A11"/>
    <mergeCell ref="B10:B11"/>
    <mergeCell ref="C10:E10"/>
    <mergeCell ref="G10:I10"/>
    <mergeCell ref="K10:N10"/>
    <mergeCell ref="A8:N8"/>
    <mergeCell ref="A66:N66"/>
    <mergeCell ref="B256:C256"/>
    <mergeCell ref="D256:E256"/>
    <mergeCell ref="F256:H256"/>
    <mergeCell ref="I256:K256"/>
    <mergeCell ref="A69:A70"/>
    <mergeCell ref="B69:B70"/>
    <mergeCell ref="C69:E69"/>
    <mergeCell ref="G69:I69"/>
    <mergeCell ref="K69:N69"/>
    <mergeCell ref="K236:M236"/>
    <mergeCell ref="B255:C255"/>
    <mergeCell ref="D255:E255"/>
    <mergeCell ref="F255:H255"/>
    <mergeCell ref="I255:K255"/>
    <mergeCell ref="A253:N253"/>
    <mergeCell ref="B257:C257"/>
    <mergeCell ref="D257:E257"/>
    <mergeCell ref="F257:H257"/>
    <mergeCell ref="I257:K257"/>
    <mergeCell ref="B258:C258"/>
    <mergeCell ref="D258:E258"/>
    <mergeCell ref="F258:H258"/>
    <mergeCell ref="I258:K258"/>
    <mergeCell ref="A261:N261"/>
    <mergeCell ref="B263:B264"/>
    <mergeCell ref="C263:E263"/>
    <mergeCell ref="G263:I263"/>
    <mergeCell ref="K263:N263"/>
  </mergeCells>
  <conditionalFormatting sqref="C300:D301 C304:D305 C308:D309 C320:D321 C267:E268 C272:E273 C276:E277 C280:E281 C284:E285 C288:E289 C292:E293 C296:E297 C312:E313 E316:E317 C324:E325 C332:E333 E328:E329 E336:E337 C340:D341">
    <cfRule type="cellIs" dxfId="0" priority="1" stopIfTrue="1" operator="lessThan">
      <formula>0</formula>
    </cfRule>
  </conditionalFormatting>
  <dataValidations xWindow="756" yWindow="720" count="2">
    <dataValidation type="list" allowBlank="1" showInputMessage="1" showErrorMessage="1" prompt="The Reporting Bank shall fill this cell with the appropriate RSF factor, that is, 0.25 / 0.35 / 0.45 where paragraph 36A applies, or 0.50 otherwise." sqref="G164 G162 G152 G150 G133 G131" xr:uid="{00000000-0002-0000-0100-000000000000}">
      <formula1>"0.25,0.35,0.45,0.50"</formula1>
    </dataValidation>
    <dataValidation allowBlank="1" showInputMessage="1" showErrorMessage="1" prompt="The Reporting Bank shall fill this cell with the weighted RSF that is computed by applying the appropriate RSF factor to the amount reported in column C. The appropriate RSF factor is 0.25 / 0.35 / 0.45 where paragraph 36A applies, or 0.50 otherwise." sqref="K170 K168" xr:uid="{00000000-0002-0000-0100-000001000000}"/>
  </dataValidations>
  <pageMargins left="0.7" right="0.7" top="0.75" bottom="0.75" header="0.3" footer="0.3"/>
  <pageSetup paperSize="9" scale="44"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Papers</TermName>
          <TermId xmlns="http://schemas.microsoft.com/office/infopath/2007/PartnerControls">167815ab-94f3-40ed-8a9a-023a110e066c</TermId>
        </TermInfo>
      </Terms>
    </c569feee562949f193efcc6c33983d2e>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_dlc_DocId xmlns="3a90f38b-cee7-4289-b705-21e4ceceb96b">56e241ce-7d6c-4058-a158-0134ecd30852</_dlc_DocId>
    <TaxCatchAll xmlns="3a90f38b-cee7-4289-b705-21e4ceceb96b">
      <Value>5</Value>
      <Value>4</Value>
      <Value>3</Value>
      <Value>2</Value>
      <Value>1</Value>
    </TaxCatchAll>
    <_dlc_DocIdUrl xmlns="3a90f38b-cee7-4289-b705-21e4ceceb96b">
      <Url>https://home.dms.mas.gov.sg/_layouts/15/MASGlobalID/DocAveRedirect.aspx?DocId=56e241ce-7d6c-4058-a158-0134ecd30852&amp;SiteID=2dd41366-e126-4ca6-8e71-b56313cca6cb_8e8f0508-e7c3-44ad-b9b3-61ed70ad3c15</Url>
      <Description>56e241ce-7d6c-4058-a158-0134ecd30852</Description>
    </_dlc_DocIdUrl>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Workflow xmlns="3a90f38b-cee7-4289-b705-21e4ceceb96b">
      <Url xsi:nil="true"/>
      <Description xsi:nil="true"/>
    </Workflow>
    <b1f4bea4dbaa4479a68e8cee40e226b9 xmlns="3a90f38b-cee7-4289-b705-21e4ceceb96b">
      <Terms xmlns="http://schemas.microsoft.com/office/infopath/2007/PartnerControls"/>
    </b1f4bea4dbaa4479a68e8cee40e226b9>
    <h63e849b28044e64bfbe5f5fa7b8c866 xmlns="3a90f38b-cee7-4289-b705-21e4ceceb96b">
      <Terms xmlns="http://schemas.microsoft.com/office/infopath/2007/PartnerControls"/>
    </h63e849b28044e64bfbe5f5fa7b8c866>
    <a2b7da5d9b994f938881636f0a7c63d6 xmlns="3a90f38b-cee7-4289-b705-21e4ceceb96b">
      <Terms xmlns="http://schemas.microsoft.com/office/infopath/2007/PartnerControls"/>
    </a2b7da5d9b994f938881636f0a7c63d6>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Document_x0020_Date xmlns="3a90f38b-cee7-4289-b705-21e4ceceb96b">2018-03-15T16:00:00+00:00</Document_x0020_Date>
    <SharedWithUsers xmlns="8e8f0508-e7c3-44ad-b9b3-61ed70ad3c15">
      <UserInfo>
        <DisplayName/>
        <AccountId xsi:nil="true"/>
        <AccountType/>
      </UserInfo>
    </SharedWithUsers>
    <_dlc_DocIdPersistId xmlns="3a90f38b-cee7-4289-b705-21e4ceceb96b" xsi:nil="true"/>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7F565569D6EB974988B6A396E944E4B3" ma:contentTypeVersion="28" ma:contentTypeDescription="Create a new document specific to MAS Team Collaboration." ma:contentTypeScope="" ma:versionID="f709130b1c01967021e36f568daf8bdb">
  <xsd:schema xmlns:xsd="http://www.w3.org/2001/XMLSchema" xmlns:xs="http://www.w3.org/2001/XMLSchema" xmlns:p="http://schemas.microsoft.com/office/2006/metadata/properties" xmlns:ns2="3a90f38b-cee7-4289-b705-21e4ceceb96b" xmlns:ns4="8e8f0508-e7c3-44ad-b9b3-61ed70ad3c15" xmlns:ns5="http://schemas.microsoft.com/sharepoint/v4" targetNamespace="http://schemas.microsoft.com/office/2006/metadata/properties" ma:root="true" ma:fieldsID="1b0b161cf3d986593f5d11d2da58c127" ns2:_="" ns4:_="" ns5:_="">
    <xsd:import namespace="3a90f38b-cee7-4289-b705-21e4ceceb96b"/>
    <xsd:import namespace="8e8f0508-e7c3-44ad-b9b3-61ed70ad3c15"/>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0e7b99df-4c7f-4866-9b2f-c33431222a8d}" ma:internalName="TaxCatchAll" ma:showField="CatchAllData" ma:web="8e8f0508-e7c3-44ad-b9b3-61ed70ad3c15">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0e7b99df-4c7f-4866-9b2f-c33431222a8d}" ma:internalName="TaxCatchAllLabel" ma:readOnly="true" ma:showField="CatchAllDataLabel" ma:web="8e8f0508-e7c3-44ad-b9b3-61ed70ad3c15">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8f0508-e7c3-44ad-b9b3-61ed70ad3c15" elementFormDefault="qualified">
    <xsd:import namespace="http://schemas.microsoft.com/office/2006/documentManagement/types"/>
    <xsd:import namespace="http://schemas.microsoft.com/office/infopath/2007/PartnerControls"/>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afabadb4-2257-48ec-869f-64421b8f49cd" ContentTypeId="0x0101003618E443DE96424ABE734F4442FBF2B301" PreviousValue="false"/>
</file>

<file path=customXml/itemProps1.xml><?xml version="1.0" encoding="utf-8"?>
<ds:datastoreItem xmlns:ds="http://schemas.openxmlformats.org/officeDocument/2006/customXml" ds:itemID="{C602B181-871E-495A-B8D2-B0FE357A491F}">
  <ds:schemaRefs>
    <ds:schemaRef ds:uri="http://purl.org/dc/terms/"/>
    <ds:schemaRef ds:uri="http://www.w3.org/XML/1998/namespace"/>
    <ds:schemaRef ds:uri="http://schemas.microsoft.com/sharepoint/v4"/>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8e8f0508-e7c3-44ad-b9b3-61ed70ad3c15"/>
    <ds:schemaRef ds:uri="http://schemas.openxmlformats.org/package/2006/metadata/core-properties"/>
    <ds:schemaRef ds:uri="3a90f38b-cee7-4289-b705-21e4ceceb96b"/>
  </ds:schemaRefs>
</ds:datastoreItem>
</file>

<file path=customXml/itemProps2.xml><?xml version="1.0" encoding="utf-8"?>
<ds:datastoreItem xmlns:ds="http://schemas.openxmlformats.org/officeDocument/2006/customXml" ds:itemID="{A9D42F38-D9CB-45F5-8FF5-D9B38882532C}">
  <ds:schemaRefs>
    <ds:schemaRef ds:uri="http://schemas.microsoft.com/sharepoint/v3/contenttype/forms"/>
  </ds:schemaRefs>
</ds:datastoreItem>
</file>

<file path=customXml/itemProps3.xml><?xml version="1.0" encoding="utf-8"?>
<ds:datastoreItem xmlns:ds="http://schemas.openxmlformats.org/officeDocument/2006/customXml" ds:itemID="{160FD336-6160-46C6-A58B-74CC947004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8e8f0508-e7c3-44ad-b9b3-61ed70ad3c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7C43B31-9536-449D-A99E-D348771E915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Cover Page</vt:lpstr>
      <vt:lpstr>NSFR Form</vt:lpstr>
      <vt:lpstr>'Cover Page'!Print_Area</vt:lpstr>
      <vt:lpstr>'NSFR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Printed>2020-08-24T08:51:02Z</cp:lastPrinted>
  <dcterms:created xsi:type="dcterms:W3CDTF">2016-09-28T02:13:20Z</dcterms:created>
  <dcterms:modified xsi:type="dcterms:W3CDTF">2020-08-24T09:27:17Z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fb1d384101645d79dfb3e1eb6303efc">
    <vt:lpwstr>Grey|778f26c3-9f41-4f7d-b9d4-2a8b7f55c521</vt:lpwstr>
  </property>
  <property fmtid="{D5CDD505-2E9C-101B-9397-08002B2CF9AE}" pid="3" name="CTG Classification">
    <vt:lpwstr>4;#Grey|778f26c3-9f41-4f7d-b9d4-2a8b7f55c521</vt:lpwstr>
  </property>
  <property fmtid="{D5CDD505-2E9C-101B-9397-08002B2CF9AE}" pid="4" name="Divisions">
    <vt:lpwstr>5;#PPD-Capital ＆ Liquidity Policy Division|3ae11af4-50f7-41ac-b5a5-cab60ffeacec</vt:lpwstr>
  </property>
  <property fmtid="{D5CDD505-2E9C-101B-9397-08002B2CF9AE}" pid="5" name="ContentTypeId">
    <vt:lpwstr>0x0101003618E443DE96424ABE734F4442FBF2B301007F565569D6EB974988B6A396E944E4B3</vt:lpwstr>
  </property>
  <property fmtid="{D5CDD505-2E9C-101B-9397-08002B2CF9AE}" pid="6" name="o1bc9418e5f14cc08546fd3687d4faf2">
    <vt:lpwstr>PPD-Capital ＆ Liquidity Policy Division|3ae11af4-50f7-41ac-b5a5-cab60ffeacec</vt:lpwstr>
  </property>
  <property fmtid="{D5CDD505-2E9C-101B-9397-08002B2CF9AE}" pid="7" name="Document Type">
    <vt:lpwstr>2;#Papers|167815ab-94f3-40ed-8a9a-023a110e066c</vt:lpwstr>
  </property>
  <property fmtid="{D5CDD505-2E9C-101B-9397-08002B2CF9AE}" pid="8" name="Security Classification">
    <vt:lpwstr>3;#Confidential|a064495a-ae26-4d7f-a893-8f95d5825856</vt:lpwstr>
  </property>
  <property fmtid="{D5CDD505-2E9C-101B-9397-08002B2CF9AE}" pid="9" name="_dlc_DocIdItemGuid">
    <vt:lpwstr>56e241ce-7d6c-4058-a158-0134ecd30852</vt:lpwstr>
  </property>
  <property fmtid="{D5CDD505-2E9C-101B-9397-08002B2CF9AE}" pid="10" name="Business Functions">
    <vt:lpwstr>1;#Financial Supervision|58a8c56a-cf57-46b7-9144-3c93db1f5192</vt:lpwstr>
  </property>
  <property fmtid="{D5CDD505-2E9C-101B-9397-08002B2CF9AE}" pid="11" name="Subjects">
    <vt:lpwstr/>
  </property>
  <property fmtid="{D5CDD505-2E9C-101B-9397-08002B2CF9AE}" pid="12" name="Events">
    <vt:lpwstr/>
  </property>
  <property fmtid="{D5CDD505-2E9C-101B-9397-08002B2CF9AE}" pid="13" name="Projects">
    <vt:lpwstr/>
  </property>
  <property fmtid="{D5CDD505-2E9C-101B-9397-08002B2CF9AE}" pid="14" name="Organisations">
    <vt:lpwstr/>
  </property>
  <property fmtid="{D5CDD505-2E9C-101B-9397-08002B2CF9AE}" pid="15" name="Geographical">
    <vt:lpwstr/>
  </property>
  <property fmtid="{D5CDD505-2E9C-101B-9397-08002B2CF9AE}" pid="16" name="Order">
    <vt:r8>355000</vt:r8>
  </property>
  <property fmtid="{D5CDD505-2E9C-101B-9397-08002B2CF9AE}" pid="17" name="Title is sensitive">
    <vt:bool>false</vt:bool>
  </property>
  <property fmtid="{D5CDD505-2E9C-101B-9397-08002B2CF9AE}" pid="18" name="xd_ProgID">
    <vt:lpwstr/>
  </property>
  <property fmtid="{D5CDD505-2E9C-101B-9397-08002B2CF9AE}" pid="19" name="TemplateUrl">
    <vt:lpwstr/>
  </property>
  <property fmtid="{D5CDD505-2E9C-101B-9397-08002B2CF9AE}" pid="20" name="Remarks">
    <vt:lpwstr/>
  </property>
  <property fmtid="{D5CDD505-2E9C-101B-9397-08002B2CF9AE}" pid="21" name="MSIP_Label_3f9331f7-95a2-472a-92bc-d73219eb516b_Enabled">
    <vt:lpwstr>True</vt:lpwstr>
  </property>
  <property fmtid="{D5CDD505-2E9C-101B-9397-08002B2CF9AE}" pid="22" name="MSIP_Label_3f9331f7-95a2-472a-92bc-d73219eb516b_SiteId">
    <vt:lpwstr>0b11c524-9a1c-4e1b-84cb-6336aefc2243</vt:lpwstr>
  </property>
  <property fmtid="{D5CDD505-2E9C-101B-9397-08002B2CF9AE}" pid="23" name="MSIP_Label_3f9331f7-95a2-472a-92bc-d73219eb516b_Owner">
    <vt:lpwstr>Priscilla_WONG@mas.gov.sg</vt:lpwstr>
  </property>
  <property fmtid="{D5CDD505-2E9C-101B-9397-08002B2CF9AE}" pid="24" name="MSIP_Label_3f9331f7-95a2-472a-92bc-d73219eb516b_SetDate">
    <vt:lpwstr>2020-03-24T08:11:25.4380745Z</vt:lpwstr>
  </property>
  <property fmtid="{D5CDD505-2E9C-101B-9397-08002B2CF9AE}" pid="25" name="MSIP_Label_3f9331f7-95a2-472a-92bc-d73219eb516b_Name">
    <vt:lpwstr>CONFIDENTIAL</vt:lpwstr>
  </property>
  <property fmtid="{D5CDD505-2E9C-101B-9397-08002B2CF9AE}" pid="26" name="MSIP_Label_3f9331f7-95a2-472a-92bc-d73219eb516b_Application">
    <vt:lpwstr>Microsoft Azure Information Protection</vt:lpwstr>
  </property>
  <property fmtid="{D5CDD505-2E9C-101B-9397-08002B2CF9AE}" pid="27" name="MSIP_Label_3f9331f7-95a2-472a-92bc-d73219eb516b_ActionId">
    <vt:lpwstr>09b554da-40e5-4f08-8eba-fd8ef5238b39</vt:lpwstr>
  </property>
  <property fmtid="{D5CDD505-2E9C-101B-9397-08002B2CF9AE}" pid="28" name="MSIP_Label_3f9331f7-95a2-472a-92bc-d73219eb516b_Extended_MSFT_Method">
    <vt:lpwstr>Automatic</vt:lpwstr>
  </property>
  <property fmtid="{D5CDD505-2E9C-101B-9397-08002B2CF9AE}" pid="29" name="MSIP_Label_4f288355-fb4c-44cd-b9ca-40cfc2aee5f8_Enabled">
    <vt:lpwstr>True</vt:lpwstr>
  </property>
  <property fmtid="{D5CDD505-2E9C-101B-9397-08002B2CF9AE}" pid="30" name="MSIP_Label_4f288355-fb4c-44cd-b9ca-40cfc2aee5f8_SiteId">
    <vt:lpwstr>0b11c524-9a1c-4e1b-84cb-6336aefc2243</vt:lpwstr>
  </property>
  <property fmtid="{D5CDD505-2E9C-101B-9397-08002B2CF9AE}" pid="31" name="MSIP_Label_4f288355-fb4c-44cd-b9ca-40cfc2aee5f8_Owner">
    <vt:lpwstr>Priscilla_WONG@mas.gov.sg</vt:lpwstr>
  </property>
  <property fmtid="{D5CDD505-2E9C-101B-9397-08002B2CF9AE}" pid="32" name="MSIP_Label_4f288355-fb4c-44cd-b9ca-40cfc2aee5f8_SetDate">
    <vt:lpwstr>2020-03-24T08:11:25.4380745Z</vt:lpwstr>
  </property>
  <property fmtid="{D5CDD505-2E9C-101B-9397-08002B2CF9AE}" pid="33" name="MSIP_Label_4f288355-fb4c-44cd-b9ca-40cfc2aee5f8_Name">
    <vt:lpwstr>NON-SENSITIVE</vt:lpwstr>
  </property>
  <property fmtid="{D5CDD505-2E9C-101B-9397-08002B2CF9AE}" pid="34" name="MSIP_Label_4f288355-fb4c-44cd-b9ca-40cfc2aee5f8_Application">
    <vt:lpwstr>Microsoft Azure Information Protection</vt:lpwstr>
  </property>
  <property fmtid="{D5CDD505-2E9C-101B-9397-08002B2CF9AE}" pid="35" name="MSIP_Label_4f288355-fb4c-44cd-b9ca-40cfc2aee5f8_ActionId">
    <vt:lpwstr>09b554da-40e5-4f08-8eba-fd8ef5238b39</vt:lpwstr>
  </property>
  <property fmtid="{D5CDD505-2E9C-101B-9397-08002B2CF9AE}" pid="36" name="MSIP_Label_4f288355-fb4c-44cd-b9ca-40cfc2aee5f8_Parent">
    <vt:lpwstr>3f9331f7-95a2-472a-92bc-d73219eb516b</vt:lpwstr>
  </property>
  <property fmtid="{D5CDD505-2E9C-101B-9397-08002B2CF9AE}" pid="37" name="MSIP_Label_4f288355-fb4c-44cd-b9ca-40cfc2aee5f8_Extended_MSFT_Method">
    <vt:lpwstr>Automatic</vt:lpwstr>
  </property>
  <property fmtid="{D5CDD505-2E9C-101B-9397-08002B2CF9AE}" pid="38" name="Sensitivity">
    <vt:lpwstr>CONFIDENTIAL NON-SENSITIVE</vt:lpwstr>
  </property>
</Properties>
</file>