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as_pltay\Documents\CMI\CHR WG\"/>
    </mc:Choice>
  </mc:AlternateContent>
  <xr:revisionPtr revIDLastSave="0" documentId="8_{342A1404-3001-423E-942D-C947A194D129}" xr6:coauthVersionLast="47" xr6:coauthVersionMax="47" xr10:uidLastSave="{00000000-0000-0000-0000-000000000000}"/>
  <bookViews>
    <workbookView xWindow="-120" yWindow="-120" windowWidth="29040" windowHeight="15840" firstSheet="1" activeTab="6" xr2:uid="{00000000-000D-0000-FFFF-FFFF00000000}"/>
  </bookViews>
  <sheets>
    <sheet name="Instructions" sheetId="9" r:id="rId1"/>
    <sheet name="General" sheetId="3" r:id="rId2"/>
    <sheet name="Transaction" sheetId="5" r:id="rId3"/>
    <sheet name="Investigation" sheetId="4" r:id="rId4"/>
    <sheet name="Client" sheetId="6" r:id="rId5"/>
    <sheet name="Representative" sheetId="7" r:id="rId6"/>
    <sheet name="Validation Check" sheetId="10" r:id="rId7"/>
    <sheet name="Dropdowns" sheetId="2" state="hidden" r:id="rId8"/>
  </sheets>
  <externalReferences>
    <externalReference r:id="rId9"/>
  </externalReferences>
  <definedNames>
    <definedName name="CompanyName">'[1]Instructions '!$B$21</definedName>
    <definedName name="IS_Zero">'Validation Check'!$B$12</definedName>
    <definedName name="_xlnm.Print_Area" localSheetId="4">Client!$A$1:$G$7</definedName>
    <definedName name="_xlnm.Print_Area" localSheetId="7">Dropdowns!$A$1:$L$17</definedName>
    <definedName name="_xlnm.Print_Area" localSheetId="1">General!$A$2:$T$6</definedName>
    <definedName name="_xlnm.Print_Area" localSheetId="3">Investigation!$A$1:$G$10</definedName>
    <definedName name="_xlnm.Print_Area" localSheetId="5">Representative!$A$1:$K$8</definedName>
    <definedName name="_xlnm.Print_Area" localSheetId="2">Transaction!$A$1:$P$7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10" l="1"/>
  <c r="AL10" i="3"/>
  <c r="AL11" i="3"/>
  <c r="AL12" i="3"/>
  <c r="AL13" i="3"/>
  <c r="AL14" i="3"/>
  <c r="AL15" i="3"/>
  <c r="AL16" i="3"/>
  <c r="AL17" i="3"/>
  <c r="AL18" i="3"/>
  <c r="AL19" i="3"/>
  <c r="AL20" i="3"/>
  <c r="AL21" i="3"/>
  <c r="AL22" i="3"/>
  <c r="AL23" i="3"/>
  <c r="AL24" i="3"/>
  <c r="AL25" i="3"/>
  <c r="AL26" i="3"/>
  <c r="AL27" i="3"/>
  <c r="AL28" i="3"/>
  <c r="AL29" i="3"/>
  <c r="AL30" i="3"/>
  <c r="AL31" i="3"/>
  <c r="AL32" i="3"/>
  <c r="AL33" i="3"/>
  <c r="AL34" i="3"/>
  <c r="AL35" i="3"/>
  <c r="AL36" i="3"/>
  <c r="AL37" i="3"/>
  <c r="AL38" i="3"/>
  <c r="AL39" i="3"/>
  <c r="AL40" i="3"/>
  <c r="AL41" i="3"/>
  <c r="AL42" i="3"/>
  <c r="AL43" i="3"/>
  <c r="AL44" i="3"/>
  <c r="AL45" i="3"/>
  <c r="AL46" i="3"/>
  <c r="AL47" i="3"/>
  <c r="AL48" i="3"/>
  <c r="AL49" i="3"/>
  <c r="AL50" i="3"/>
  <c r="AL51" i="3"/>
  <c r="AL52" i="3"/>
  <c r="AL53" i="3"/>
  <c r="AL54" i="3"/>
  <c r="AL55" i="3"/>
  <c r="AL56" i="3"/>
  <c r="AL57" i="3"/>
  <c r="AL58" i="3"/>
  <c r="AL59" i="3"/>
  <c r="AL60" i="3"/>
  <c r="AL61" i="3"/>
  <c r="AL62" i="3"/>
  <c r="AL63" i="3"/>
  <c r="AL64" i="3"/>
  <c r="AL65" i="3"/>
  <c r="AL66" i="3"/>
  <c r="AL67" i="3"/>
  <c r="AL68" i="3"/>
  <c r="AL69" i="3"/>
  <c r="AL70" i="3"/>
  <c r="AL71" i="3"/>
  <c r="AL72" i="3"/>
  <c r="AL73" i="3"/>
  <c r="AL74" i="3"/>
  <c r="AL75" i="3"/>
  <c r="AL76" i="3"/>
  <c r="AL77" i="3"/>
  <c r="AL78" i="3"/>
  <c r="AL79" i="3"/>
  <c r="AL80" i="3"/>
  <c r="AL81" i="3"/>
  <c r="AL82" i="3"/>
  <c r="AL83" i="3"/>
  <c r="AL84" i="3"/>
  <c r="AL85" i="3"/>
  <c r="AL86" i="3"/>
  <c r="AL87" i="3"/>
  <c r="AL88" i="3"/>
  <c r="AL89" i="3"/>
  <c r="AL90" i="3"/>
  <c r="AL91" i="3"/>
  <c r="AL92" i="3"/>
  <c r="AL93" i="3"/>
  <c r="AL94" i="3"/>
  <c r="AL95" i="3"/>
  <c r="AL96" i="3"/>
  <c r="AL97" i="3"/>
  <c r="AL98" i="3"/>
  <c r="AL99" i="3"/>
  <c r="AL100" i="3"/>
  <c r="AL101" i="3"/>
  <c r="AL102" i="3"/>
  <c r="AL103" i="3"/>
  <c r="AL104" i="3"/>
  <c r="AL105" i="3"/>
  <c r="AL106" i="3"/>
  <c r="AL107" i="3"/>
  <c r="AL108" i="3"/>
  <c r="AL109" i="3"/>
  <c r="AL110" i="3"/>
  <c r="AL111" i="3"/>
  <c r="AL112" i="3"/>
  <c r="AL113" i="3"/>
  <c r="AL114" i="3"/>
  <c r="AL115" i="3"/>
  <c r="AL116" i="3"/>
  <c r="AL117" i="3"/>
  <c r="AL118" i="3"/>
  <c r="AL119" i="3"/>
  <c r="AL120" i="3"/>
  <c r="AL121" i="3"/>
  <c r="AL122" i="3"/>
  <c r="AL123" i="3"/>
  <c r="AL124" i="3"/>
  <c r="AL125" i="3"/>
  <c r="AL126" i="3"/>
  <c r="AL127" i="3"/>
  <c r="AL128" i="3"/>
  <c r="AL129" i="3"/>
  <c r="AL130" i="3"/>
  <c r="AL131" i="3"/>
  <c r="AL132" i="3"/>
  <c r="AL133" i="3"/>
  <c r="AL134" i="3"/>
  <c r="AL135" i="3"/>
  <c r="AL136" i="3"/>
  <c r="AL137" i="3"/>
  <c r="AL138" i="3"/>
  <c r="AL139" i="3"/>
  <c r="AL140" i="3"/>
  <c r="AL141" i="3"/>
  <c r="AL142" i="3"/>
  <c r="AL143" i="3"/>
  <c r="AL144" i="3"/>
  <c r="AL145" i="3"/>
  <c r="AL146" i="3"/>
  <c r="AL147" i="3"/>
  <c r="AL148" i="3"/>
  <c r="AL149" i="3"/>
  <c r="AL150" i="3"/>
  <c r="AL151" i="3"/>
  <c r="AL152" i="3"/>
  <c r="AL153" i="3"/>
  <c r="AL154" i="3"/>
  <c r="AL155" i="3"/>
  <c r="AL156" i="3"/>
  <c r="AL157" i="3"/>
  <c r="AL158" i="3"/>
  <c r="AL159" i="3"/>
  <c r="AL160" i="3"/>
  <c r="AL161" i="3"/>
  <c r="AL162" i="3"/>
  <c r="AL163" i="3"/>
  <c r="AL164" i="3"/>
  <c r="AL165" i="3"/>
  <c r="AL166" i="3"/>
  <c r="AL167" i="3"/>
  <c r="AL168" i="3"/>
  <c r="AL169" i="3"/>
  <c r="AL170" i="3"/>
  <c r="AL171" i="3"/>
  <c r="AL172" i="3"/>
  <c r="AL173" i="3"/>
  <c r="AL174" i="3"/>
  <c r="AL175" i="3"/>
  <c r="AL176" i="3"/>
  <c r="AL177" i="3"/>
  <c r="AL178" i="3"/>
  <c r="AL179" i="3"/>
  <c r="AL180" i="3"/>
  <c r="AL181" i="3"/>
  <c r="AL182" i="3"/>
  <c r="AL183" i="3"/>
  <c r="AL184" i="3"/>
  <c r="AL185" i="3"/>
  <c r="AL186" i="3"/>
  <c r="AL187" i="3"/>
  <c r="AL188" i="3"/>
  <c r="AL189" i="3"/>
  <c r="AL190" i="3"/>
  <c r="AL191" i="3"/>
  <c r="AL192" i="3"/>
  <c r="AL193" i="3"/>
  <c r="AL194" i="3"/>
  <c r="AL195" i="3"/>
  <c r="AL196" i="3"/>
  <c r="AL197" i="3"/>
  <c r="AL198" i="3"/>
  <c r="AL199" i="3"/>
  <c r="AL200" i="3"/>
  <c r="AL201" i="3"/>
  <c r="AL202" i="3"/>
  <c r="AL203" i="3"/>
  <c r="AL204" i="3"/>
  <c r="AL205" i="3"/>
  <c r="AL206" i="3"/>
  <c r="AL207" i="3"/>
  <c r="AL208" i="3"/>
  <c r="AL209" i="3"/>
  <c r="AL210" i="3"/>
  <c r="AL211" i="3"/>
  <c r="AL212" i="3"/>
  <c r="AL213" i="3"/>
  <c r="AL214" i="3"/>
  <c r="AL215" i="3"/>
  <c r="AL216" i="3"/>
  <c r="AL217" i="3"/>
  <c r="AL218" i="3"/>
  <c r="AL219" i="3"/>
  <c r="AL220" i="3"/>
  <c r="AL221" i="3"/>
  <c r="AL222" i="3"/>
  <c r="AL223" i="3"/>
  <c r="AL224" i="3"/>
  <c r="AL225" i="3"/>
  <c r="AL226" i="3"/>
  <c r="AL227" i="3"/>
  <c r="AL228" i="3"/>
  <c r="AL229" i="3"/>
  <c r="AL230" i="3"/>
  <c r="AL231" i="3"/>
  <c r="AL232" i="3"/>
  <c r="AL233" i="3"/>
  <c r="AL234" i="3"/>
  <c r="AL235" i="3"/>
  <c r="AL236" i="3"/>
  <c r="AL237" i="3"/>
  <c r="AL238" i="3"/>
  <c r="AL239" i="3"/>
  <c r="AL240" i="3"/>
  <c r="AL241" i="3"/>
  <c r="AL242" i="3"/>
  <c r="AL243" i="3"/>
  <c r="AL244" i="3"/>
  <c r="AL245" i="3"/>
  <c r="AL246" i="3"/>
  <c r="AL247" i="3"/>
  <c r="AL248" i="3"/>
  <c r="AL249" i="3"/>
  <c r="AL250" i="3"/>
  <c r="AL251" i="3"/>
  <c r="AL252" i="3"/>
  <c r="AL253" i="3"/>
  <c r="AL254" i="3"/>
  <c r="AL255" i="3"/>
  <c r="AL256" i="3"/>
  <c r="AL257" i="3"/>
  <c r="AL258" i="3"/>
  <c r="AL259" i="3"/>
  <c r="AL260" i="3"/>
  <c r="AL261" i="3"/>
  <c r="AL262" i="3"/>
  <c r="AL263" i="3"/>
  <c r="AL264" i="3"/>
  <c r="AL265" i="3"/>
  <c r="AL266" i="3"/>
  <c r="AL267" i="3"/>
  <c r="AL268" i="3"/>
  <c r="AL269" i="3"/>
  <c r="AL270" i="3"/>
  <c r="AL271" i="3"/>
  <c r="AL272" i="3"/>
  <c r="AL273" i="3"/>
  <c r="AL274" i="3"/>
  <c r="AL275" i="3"/>
  <c r="AL276" i="3"/>
  <c r="AL277" i="3"/>
  <c r="AL278" i="3"/>
  <c r="AL279" i="3"/>
  <c r="AL280" i="3"/>
  <c r="AL281" i="3"/>
  <c r="AL282" i="3"/>
  <c r="AL283" i="3"/>
  <c r="AL284" i="3"/>
  <c r="AL285" i="3"/>
  <c r="AL286" i="3"/>
  <c r="AL287" i="3"/>
  <c r="AL288" i="3"/>
  <c r="AL289" i="3"/>
  <c r="AL290" i="3"/>
  <c r="AL291" i="3"/>
  <c r="AL292" i="3"/>
  <c r="AL293" i="3"/>
  <c r="AL294" i="3"/>
  <c r="AL295" i="3"/>
  <c r="AL296" i="3"/>
  <c r="AL297" i="3"/>
  <c r="AL298" i="3"/>
  <c r="AL299" i="3"/>
  <c r="AL300" i="3"/>
  <c r="AL301" i="3"/>
  <c r="AL302" i="3"/>
  <c r="AL303" i="3"/>
  <c r="AL304" i="3"/>
  <c r="AL305" i="3"/>
  <c r="AL306" i="3"/>
  <c r="AL307" i="3"/>
  <c r="AL308" i="3"/>
  <c r="AL309" i="3"/>
  <c r="AL310" i="3"/>
  <c r="AL311" i="3"/>
  <c r="AL312" i="3"/>
  <c r="AL313" i="3"/>
  <c r="AL314" i="3"/>
  <c r="AL315" i="3"/>
  <c r="AL316" i="3"/>
  <c r="AL317" i="3"/>
  <c r="AL318" i="3"/>
  <c r="AL319" i="3"/>
  <c r="AL320" i="3"/>
  <c r="AL321" i="3"/>
  <c r="AL322" i="3"/>
  <c r="AL323" i="3"/>
  <c r="AL324" i="3"/>
  <c r="AL325" i="3"/>
  <c r="AL326" i="3"/>
  <c r="AL327" i="3"/>
  <c r="AL328" i="3"/>
  <c r="AL329" i="3"/>
  <c r="AL330" i="3"/>
  <c r="AL331" i="3"/>
  <c r="AL332" i="3"/>
  <c r="AL333" i="3"/>
  <c r="AL334" i="3"/>
  <c r="AL335" i="3"/>
  <c r="AL336" i="3"/>
  <c r="AL337" i="3"/>
  <c r="AL338" i="3"/>
  <c r="AL339" i="3"/>
  <c r="AL340" i="3"/>
  <c r="AL341" i="3"/>
  <c r="AL342" i="3"/>
  <c r="AL343" i="3"/>
  <c r="AL344" i="3"/>
  <c r="AL345" i="3"/>
  <c r="AL346" i="3"/>
  <c r="AL347" i="3"/>
  <c r="AL348" i="3"/>
  <c r="AL349" i="3"/>
  <c r="AL350" i="3"/>
  <c r="AL351" i="3"/>
  <c r="AL352" i="3"/>
  <c r="AL353" i="3"/>
  <c r="AL354" i="3"/>
  <c r="AL355" i="3"/>
  <c r="AL356" i="3"/>
  <c r="AL357" i="3"/>
  <c r="AL358" i="3"/>
  <c r="AL359" i="3"/>
  <c r="AL360" i="3"/>
  <c r="AL361" i="3"/>
  <c r="AL362" i="3"/>
  <c r="AL363" i="3"/>
  <c r="AL364" i="3"/>
  <c r="AL365" i="3"/>
  <c r="AL366" i="3"/>
  <c r="AL367" i="3"/>
  <c r="AL368" i="3"/>
  <c r="AL369" i="3"/>
  <c r="AL370" i="3"/>
  <c r="AL371" i="3"/>
  <c r="AL372" i="3"/>
  <c r="AL373" i="3"/>
  <c r="AL374" i="3"/>
  <c r="AL375" i="3"/>
  <c r="AL376" i="3"/>
  <c r="AL377" i="3"/>
  <c r="AL378" i="3"/>
  <c r="AL379" i="3"/>
  <c r="AL380" i="3"/>
  <c r="AL381" i="3"/>
  <c r="AL382" i="3"/>
  <c r="AL383" i="3"/>
  <c r="AL384" i="3"/>
  <c r="AL385" i="3"/>
  <c r="AL386" i="3"/>
  <c r="AL387" i="3"/>
  <c r="AL388" i="3"/>
  <c r="AL389" i="3"/>
  <c r="AL390" i="3"/>
  <c r="AL391" i="3"/>
  <c r="AL392" i="3"/>
  <c r="AL393" i="3"/>
  <c r="AL394" i="3"/>
  <c r="AL395" i="3"/>
  <c r="AL396" i="3"/>
  <c r="AL397" i="3"/>
  <c r="AL398" i="3"/>
  <c r="AL399" i="3"/>
  <c r="AL400" i="3"/>
  <c r="AL401" i="3"/>
  <c r="AL402" i="3"/>
  <c r="AL403" i="3"/>
  <c r="AL404" i="3"/>
  <c r="AL405" i="3"/>
  <c r="AL406" i="3"/>
  <c r="AL407" i="3"/>
  <c r="AL408" i="3"/>
  <c r="AL409" i="3"/>
  <c r="AL410" i="3"/>
  <c r="AL411" i="3"/>
  <c r="AL412" i="3"/>
  <c r="AL413" i="3"/>
  <c r="AL414" i="3"/>
  <c r="AL415" i="3"/>
  <c r="AL416" i="3"/>
  <c r="AL417" i="3"/>
  <c r="AL418" i="3"/>
  <c r="AL419" i="3"/>
  <c r="AL420" i="3"/>
  <c r="AL421" i="3"/>
  <c r="AL422" i="3"/>
  <c r="AL423" i="3"/>
  <c r="AL424" i="3"/>
  <c r="AL425" i="3"/>
  <c r="AL426" i="3"/>
  <c r="AL427" i="3"/>
  <c r="AL428" i="3"/>
  <c r="AL429" i="3"/>
  <c r="AL430" i="3"/>
  <c r="AL431" i="3"/>
  <c r="AL432" i="3"/>
  <c r="AL433" i="3"/>
  <c r="AL434" i="3"/>
  <c r="AL435" i="3"/>
  <c r="AL436" i="3"/>
  <c r="AL437" i="3"/>
  <c r="AL438" i="3"/>
  <c r="AL439" i="3"/>
  <c r="AL440" i="3"/>
  <c r="AL441" i="3"/>
  <c r="AL442" i="3"/>
  <c r="AL443" i="3"/>
  <c r="AL444" i="3"/>
  <c r="AL445" i="3"/>
  <c r="AL446" i="3"/>
  <c r="AL447" i="3"/>
  <c r="AL448" i="3"/>
  <c r="AL449" i="3"/>
  <c r="AL450" i="3"/>
  <c r="AL451" i="3"/>
  <c r="AL452" i="3"/>
  <c r="AL453" i="3"/>
  <c r="AL454" i="3"/>
  <c r="AL455" i="3"/>
  <c r="AL456" i="3"/>
  <c r="AL457" i="3"/>
  <c r="AL458" i="3"/>
  <c r="AL459" i="3"/>
  <c r="AL460" i="3"/>
  <c r="AL461" i="3"/>
  <c r="AL462" i="3"/>
  <c r="AL463" i="3"/>
  <c r="AL464" i="3"/>
  <c r="AL465" i="3"/>
  <c r="AL466" i="3"/>
  <c r="AL467" i="3"/>
  <c r="AL468" i="3"/>
  <c r="AL469" i="3"/>
  <c r="AL470" i="3"/>
  <c r="AL471" i="3"/>
  <c r="AL472" i="3"/>
  <c r="AL473" i="3"/>
  <c r="AL474" i="3"/>
  <c r="AL475" i="3"/>
  <c r="AL476" i="3"/>
  <c r="AL477" i="3"/>
  <c r="AL478" i="3"/>
  <c r="AL479" i="3"/>
  <c r="AL480" i="3"/>
  <c r="AL481" i="3"/>
  <c r="AL482" i="3"/>
  <c r="AL483" i="3"/>
  <c r="AL484" i="3"/>
  <c r="AL485" i="3"/>
  <c r="AL486" i="3"/>
  <c r="AL487" i="3"/>
  <c r="AL488" i="3"/>
  <c r="AL489" i="3"/>
  <c r="AL490" i="3"/>
  <c r="AL491" i="3"/>
  <c r="AL492" i="3"/>
  <c r="AL493" i="3"/>
  <c r="AL494" i="3"/>
  <c r="AL495" i="3"/>
  <c r="AL496" i="3"/>
  <c r="AL497" i="3"/>
  <c r="AL498" i="3"/>
  <c r="AL499" i="3"/>
  <c r="AL500" i="3"/>
  <c r="AL9"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G35" i="3"/>
  <c r="AG36" i="3"/>
  <c r="AG37" i="3"/>
  <c r="AG38" i="3"/>
  <c r="AG39" i="3"/>
  <c r="AG40" i="3"/>
  <c r="AG41" i="3"/>
  <c r="AG42" i="3"/>
  <c r="AG43" i="3"/>
  <c r="AG44" i="3"/>
  <c r="AG45" i="3"/>
  <c r="AG46" i="3"/>
  <c r="AG47" i="3"/>
  <c r="AG48" i="3"/>
  <c r="AG49" i="3"/>
  <c r="AG50" i="3"/>
  <c r="AG51" i="3"/>
  <c r="AG52" i="3"/>
  <c r="AG53" i="3"/>
  <c r="AG54" i="3"/>
  <c r="AG55" i="3"/>
  <c r="AG56" i="3"/>
  <c r="AG57" i="3"/>
  <c r="AG58" i="3"/>
  <c r="AG59" i="3"/>
  <c r="AG60" i="3"/>
  <c r="AG61" i="3"/>
  <c r="AG62" i="3"/>
  <c r="AG63" i="3"/>
  <c r="AG64" i="3"/>
  <c r="AG65" i="3"/>
  <c r="AG66" i="3"/>
  <c r="AG67" i="3"/>
  <c r="AG68" i="3"/>
  <c r="AG69" i="3"/>
  <c r="AG70" i="3"/>
  <c r="AG71" i="3"/>
  <c r="AG72" i="3"/>
  <c r="AG73" i="3"/>
  <c r="AG74" i="3"/>
  <c r="AG75" i="3"/>
  <c r="AG76" i="3"/>
  <c r="AG77" i="3"/>
  <c r="AG78" i="3"/>
  <c r="AG79" i="3"/>
  <c r="AG80" i="3"/>
  <c r="AG81" i="3"/>
  <c r="AG82" i="3"/>
  <c r="AG83" i="3"/>
  <c r="AG84" i="3"/>
  <c r="AG85" i="3"/>
  <c r="AG86" i="3"/>
  <c r="AG87" i="3"/>
  <c r="AG88" i="3"/>
  <c r="AG89" i="3"/>
  <c r="AG90" i="3"/>
  <c r="AG91" i="3"/>
  <c r="AG92" i="3"/>
  <c r="AG93" i="3"/>
  <c r="AG94" i="3"/>
  <c r="AG95" i="3"/>
  <c r="AG96" i="3"/>
  <c r="AG97" i="3"/>
  <c r="AG98" i="3"/>
  <c r="AG99" i="3"/>
  <c r="AG100" i="3"/>
  <c r="AG101" i="3"/>
  <c r="AG102" i="3"/>
  <c r="AG103" i="3"/>
  <c r="AG104" i="3"/>
  <c r="AG105" i="3"/>
  <c r="AG106" i="3"/>
  <c r="AG107" i="3"/>
  <c r="AG108" i="3"/>
  <c r="AG109" i="3"/>
  <c r="AG110" i="3"/>
  <c r="AG111" i="3"/>
  <c r="AG112" i="3"/>
  <c r="AG113" i="3"/>
  <c r="AG114" i="3"/>
  <c r="AG115" i="3"/>
  <c r="AG116" i="3"/>
  <c r="AG117" i="3"/>
  <c r="AG118" i="3"/>
  <c r="AG119" i="3"/>
  <c r="AG120" i="3"/>
  <c r="AG121" i="3"/>
  <c r="AG122" i="3"/>
  <c r="AG123" i="3"/>
  <c r="AG124" i="3"/>
  <c r="AG125" i="3"/>
  <c r="AG126" i="3"/>
  <c r="AG127" i="3"/>
  <c r="AG128" i="3"/>
  <c r="AG129" i="3"/>
  <c r="AG130" i="3"/>
  <c r="AG131" i="3"/>
  <c r="AG132" i="3"/>
  <c r="AG133" i="3"/>
  <c r="AG134" i="3"/>
  <c r="AG135" i="3"/>
  <c r="AG136" i="3"/>
  <c r="AG137" i="3"/>
  <c r="AG138" i="3"/>
  <c r="AG139" i="3"/>
  <c r="AG140" i="3"/>
  <c r="AG141" i="3"/>
  <c r="AG142" i="3"/>
  <c r="AG143" i="3"/>
  <c r="AG144" i="3"/>
  <c r="AG145" i="3"/>
  <c r="AG146" i="3"/>
  <c r="AG147" i="3"/>
  <c r="AG148" i="3"/>
  <c r="AG149" i="3"/>
  <c r="AG150" i="3"/>
  <c r="AG151" i="3"/>
  <c r="AG152" i="3"/>
  <c r="AG153" i="3"/>
  <c r="AG154" i="3"/>
  <c r="AG155" i="3"/>
  <c r="AG156" i="3"/>
  <c r="AG157" i="3"/>
  <c r="AG158" i="3"/>
  <c r="AG159" i="3"/>
  <c r="AG160" i="3"/>
  <c r="AG161" i="3"/>
  <c r="AG162" i="3"/>
  <c r="AG163" i="3"/>
  <c r="AG164" i="3"/>
  <c r="AG165" i="3"/>
  <c r="AG166" i="3"/>
  <c r="AG167" i="3"/>
  <c r="AG168" i="3"/>
  <c r="AG169" i="3"/>
  <c r="AG170" i="3"/>
  <c r="AG171" i="3"/>
  <c r="AG172" i="3"/>
  <c r="AG173" i="3"/>
  <c r="AG174" i="3"/>
  <c r="AG175" i="3"/>
  <c r="AG176" i="3"/>
  <c r="AG177" i="3"/>
  <c r="AG178" i="3"/>
  <c r="AG179" i="3"/>
  <c r="AG180" i="3"/>
  <c r="AG181" i="3"/>
  <c r="AG182" i="3"/>
  <c r="AG183" i="3"/>
  <c r="AG184" i="3"/>
  <c r="AG185" i="3"/>
  <c r="AG186" i="3"/>
  <c r="AG187" i="3"/>
  <c r="AG188" i="3"/>
  <c r="AG189" i="3"/>
  <c r="AG190" i="3"/>
  <c r="AG191" i="3"/>
  <c r="AG192" i="3"/>
  <c r="AG193" i="3"/>
  <c r="AG194" i="3"/>
  <c r="AG195" i="3"/>
  <c r="AG196" i="3"/>
  <c r="AG197" i="3"/>
  <c r="AG198" i="3"/>
  <c r="AG199" i="3"/>
  <c r="AG200" i="3"/>
  <c r="AG201" i="3"/>
  <c r="AG202" i="3"/>
  <c r="AG203" i="3"/>
  <c r="AG204" i="3"/>
  <c r="AG205" i="3"/>
  <c r="AG206" i="3"/>
  <c r="AG207" i="3"/>
  <c r="AG208" i="3"/>
  <c r="AG209" i="3"/>
  <c r="AG210" i="3"/>
  <c r="AG211" i="3"/>
  <c r="AG212" i="3"/>
  <c r="AG213" i="3"/>
  <c r="AG214" i="3"/>
  <c r="AG215" i="3"/>
  <c r="AG216" i="3"/>
  <c r="AG217" i="3"/>
  <c r="AG218" i="3"/>
  <c r="AG219" i="3"/>
  <c r="AG220" i="3"/>
  <c r="AG221" i="3"/>
  <c r="AG222" i="3"/>
  <c r="AG223" i="3"/>
  <c r="AG224" i="3"/>
  <c r="AG225" i="3"/>
  <c r="AG226" i="3"/>
  <c r="AG227" i="3"/>
  <c r="AG228" i="3"/>
  <c r="AG229" i="3"/>
  <c r="AG230" i="3"/>
  <c r="AG231" i="3"/>
  <c r="AG232" i="3"/>
  <c r="AG233" i="3"/>
  <c r="AG234" i="3"/>
  <c r="AG235" i="3"/>
  <c r="AG236" i="3"/>
  <c r="AG237" i="3"/>
  <c r="AG238" i="3"/>
  <c r="AG239" i="3"/>
  <c r="AG240" i="3"/>
  <c r="AG241" i="3"/>
  <c r="AG242" i="3"/>
  <c r="AG243" i="3"/>
  <c r="AG244" i="3"/>
  <c r="AG245" i="3"/>
  <c r="AG246" i="3"/>
  <c r="AG247" i="3"/>
  <c r="AG248" i="3"/>
  <c r="AG249" i="3"/>
  <c r="AG250" i="3"/>
  <c r="AG251" i="3"/>
  <c r="AG252" i="3"/>
  <c r="AG253" i="3"/>
  <c r="AG254" i="3"/>
  <c r="AG255" i="3"/>
  <c r="AG256" i="3"/>
  <c r="AG257" i="3"/>
  <c r="AG258" i="3"/>
  <c r="AG259" i="3"/>
  <c r="AG260" i="3"/>
  <c r="AG261" i="3"/>
  <c r="AG262" i="3"/>
  <c r="AG263" i="3"/>
  <c r="AG264" i="3"/>
  <c r="AG265" i="3"/>
  <c r="AG266" i="3"/>
  <c r="AG267" i="3"/>
  <c r="AG268" i="3"/>
  <c r="AG269" i="3"/>
  <c r="AG270" i="3"/>
  <c r="AG271" i="3"/>
  <c r="AG272" i="3"/>
  <c r="AG273" i="3"/>
  <c r="AG274" i="3"/>
  <c r="AG275" i="3"/>
  <c r="AG276" i="3"/>
  <c r="AG277" i="3"/>
  <c r="AG278" i="3"/>
  <c r="AG279" i="3"/>
  <c r="AG280" i="3"/>
  <c r="AG281" i="3"/>
  <c r="AG282" i="3"/>
  <c r="AG283" i="3"/>
  <c r="AG284" i="3"/>
  <c r="AG285" i="3"/>
  <c r="AG286" i="3"/>
  <c r="AG287" i="3"/>
  <c r="AG288" i="3"/>
  <c r="AG289" i="3"/>
  <c r="AG290" i="3"/>
  <c r="AG291" i="3"/>
  <c r="AG292" i="3"/>
  <c r="AG293" i="3"/>
  <c r="AG294" i="3"/>
  <c r="AG295" i="3"/>
  <c r="AG296" i="3"/>
  <c r="AG297" i="3"/>
  <c r="AG298" i="3"/>
  <c r="AG299" i="3"/>
  <c r="AG300" i="3"/>
  <c r="AG301" i="3"/>
  <c r="AG302" i="3"/>
  <c r="AG303" i="3"/>
  <c r="AG304" i="3"/>
  <c r="AG305" i="3"/>
  <c r="AG306" i="3"/>
  <c r="AG307" i="3"/>
  <c r="AG308" i="3"/>
  <c r="AG309" i="3"/>
  <c r="AG310" i="3"/>
  <c r="AG311" i="3"/>
  <c r="AG312" i="3"/>
  <c r="AG313" i="3"/>
  <c r="AG314" i="3"/>
  <c r="AG315" i="3"/>
  <c r="AG316" i="3"/>
  <c r="AG317" i="3"/>
  <c r="AG318" i="3"/>
  <c r="AG319" i="3"/>
  <c r="AG320" i="3"/>
  <c r="AG321" i="3"/>
  <c r="AG322" i="3"/>
  <c r="AG323" i="3"/>
  <c r="AG324" i="3"/>
  <c r="AG325" i="3"/>
  <c r="AG326" i="3"/>
  <c r="AG327" i="3"/>
  <c r="AG328" i="3"/>
  <c r="AG329" i="3"/>
  <c r="AG330" i="3"/>
  <c r="AG331" i="3"/>
  <c r="AG332" i="3"/>
  <c r="AG333" i="3"/>
  <c r="AG334" i="3"/>
  <c r="AG335" i="3"/>
  <c r="AG336" i="3"/>
  <c r="AG337" i="3"/>
  <c r="AG338" i="3"/>
  <c r="AG339" i="3"/>
  <c r="AG340" i="3"/>
  <c r="AG341" i="3"/>
  <c r="AG342" i="3"/>
  <c r="AG343" i="3"/>
  <c r="AG344" i="3"/>
  <c r="AG345" i="3"/>
  <c r="AG346" i="3"/>
  <c r="AG347" i="3"/>
  <c r="AG348" i="3"/>
  <c r="AG349" i="3"/>
  <c r="AG350" i="3"/>
  <c r="AG351" i="3"/>
  <c r="AG352" i="3"/>
  <c r="AG353" i="3"/>
  <c r="AG354" i="3"/>
  <c r="AG355" i="3"/>
  <c r="AG356" i="3"/>
  <c r="AG357" i="3"/>
  <c r="AG358" i="3"/>
  <c r="AG359" i="3"/>
  <c r="AG360" i="3"/>
  <c r="AG361" i="3"/>
  <c r="AG362" i="3"/>
  <c r="AG363" i="3"/>
  <c r="AG364" i="3"/>
  <c r="AG365" i="3"/>
  <c r="AG366" i="3"/>
  <c r="AG367" i="3"/>
  <c r="AG368" i="3"/>
  <c r="AG369" i="3"/>
  <c r="AG370" i="3"/>
  <c r="AG371" i="3"/>
  <c r="AG372" i="3"/>
  <c r="AG373" i="3"/>
  <c r="AG374" i="3"/>
  <c r="AG375" i="3"/>
  <c r="AG376" i="3"/>
  <c r="AG377" i="3"/>
  <c r="AG378" i="3"/>
  <c r="AG379" i="3"/>
  <c r="AG380" i="3"/>
  <c r="AG381" i="3"/>
  <c r="AG382" i="3"/>
  <c r="AG383" i="3"/>
  <c r="AG384" i="3"/>
  <c r="AG385" i="3"/>
  <c r="AG386" i="3"/>
  <c r="AG387" i="3"/>
  <c r="AG388" i="3"/>
  <c r="AG389" i="3"/>
  <c r="AG390" i="3"/>
  <c r="AG391" i="3"/>
  <c r="AG392" i="3"/>
  <c r="AG393" i="3"/>
  <c r="AG394" i="3"/>
  <c r="AG395" i="3"/>
  <c r="AG396" i="3"/>
  <c r="AG397" i="3"/>
  <c r="AG398" i="3"/>
  <c r="AG399" i="3"/>
  <c r="AG400" i="3"/>
  <c r="AG401" i="3"/>
  <c r="AG402" i="3"/>
  <c r="AG403" i="3"/>
  <c r="AG404" i="3"/>
  <c r="AG405" i="3"/>
  <c r="AG406" i="3"/>
  <c r="AG407" i="3"/>
  <c r="AG408" i="3"/>
  <c r="AG409" i="3"/>
  <c r="AG410" i="3"/>
  <c r="AG411" i="3"/>
  <c r="AG412" i="3"/>
  <c r="AG413" i="3"/>
  <c r="AG414" i="3"/>
  <c r="AG415" i="3"/>
  <c r="AG416" i="3"/>
  <c r="AG417" i="3"/>
  <c r="AG418" i="3"/>
  <c r="AG419" i="3"/>
  <c r="AG420" i="3"/>
  <c r="AG421" i="3"/>
  <c r="AG422" i="3"/>
  <c r="AG423" i="3"/>
  <c r="AG424" i="3"/>
  <c r="AG425" i="3"/>
  <c r="AG426" i="3"/>
  <c r="AG427" i="3"/>
  <c r="AG428" i="3"/>
  <c r="AG429" i="3"/>
  <c r="AG430" i="3"/>
  <c r="AG431" i="3"/>
  <c r="AG432" i="3"/>
  <c r="AG433" i="3"/>
  <c r="AG434" i="3"/>
  <c r="AG435" i="3"/>
  <c r="AG436" i="3"/>
  <c r="AG437" i="3"/>
  <c r="AG438" i="3"/>
  <c r="AG439" i="3"/>
  <c r="AG440" i="3"/>
  <c r="AG441" i="3"/>
  <c r="AG442" i="3"/>
  <c r="AG443" i="3"/>
  <c r="AG444" i="3"/>
  <c r="AG445" i="3"/>
  <c r="AG446" i="3"/>
  <c r="AG447" i="3"/>
  <c r="AG448" i="3"/>
  <c r="AG449" i="3"/>
  <c r="AG450" i="3"/>
  <c r="AG451" i="3"/>
  <c r="AG452" i="3"/>
  <c r="AG453" i="3"/>
  <c r="AG454" i="3"/>
  <c r="AG455" i="3"/>
  <c r="AG456" i="3"/>
  <c r="AG457" i="3"/>
  <c r="AG458" i="3"/>
  <c r="AG459" i="3"/>
  <c r="AG460" i="3"/>
  <c r="AG461" i="3"/>
  <c r="AG462" i="3"/>
  <c r="AG463" i="3"/>
  <c r="AG464" i="3"/>
  <c r="AG465" i="3"/>
  <c r="AG466" i="3"/>
  <c r="AG467" i="3"/>
  <c r="AG468" i="3"/>
  <c r="AG469" i="3"/>
  <c r="AG470" i="3"/>
  <c r="AG471" i="3"/>
  <c r="AG472" i="3"/>
  <c r="AG473" i="3"/>
  <c r="AG474" i="3"/>
  <c r="AG475" i="3"/>
  <c r="AG476" i="3"/>
  <c r="AG477" i="3"/>
  <c r="AG478" i="3"/>
  <c r="AG479" i="3"/>
  <c r="AG480" i="3"/>
  <c r="AG481" i="3"/>
  <c r="AG482" i="3"/>
  <c r="AG483" i="3"/>
  <c r="AG484" i="3"/>
  <c r="AG485" i="3"/>
  <c r="AG486" i="3"/>
  <c r="AG487" i="3"/>
  <c r="AG488" i="3"/>
  <c r="AG489" i="3"/>
  <c r="AG490" i="3"/>
  <c r="AG491" i="3"/>
  <c r="AG492" i="3"/>
  <c r="AG493" i="3"/>
  <c r="AG494" i="3"/>
  <c r="AG495" i="3"/>
  <c r="AG496" i="3"/>
  <c r="AG497" i="3"/>
  <c r="AG498" i="3"/>
  <c r="AG499" i="3"/>
  <c r="AG500" i="3"/>
  <c r="AG9" i="3"/>
  <c r="B6" i="10" l="1"/>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11" i="6"/>
  <c r="AB13" i="5"/>
  <c r="AB14" i="5"/>
  <c r="AB15" i="5"/>
  <c r="AB16" i="5"/>
  <c r="AB17" i="5"/>
  <c r="AB18" i="5"/>
  <c r="AB19" i="5"/>
  <c r="AB20" i="5"/>
  <c r="AB21" i="5"/>
  <c r="AB22" i="5"/>
  <c r="AB23" i="5"/>
  <c r="AB24" i="5"/>
  <c r="AB25" i="5"/>
  <c r="AB26" i="5"/>
  <c r="AB27" i="5"/>
  <c r="AB28" i="5"/>
  <c r="AB29" i="5"/>
  <c r="AB30" i="5"/>
  <c r="AB31" i="5"/>
  <c r="AB32" i="5"/>
  <c r="AB33" i="5"/>
  <c r="AB34" i="5"/>
  <c r="AB35" i="5"/>
  <c r="AB36" i="5"/>
  <c r="AB37" i="5"/>
  <c r="AB38" i="5"/>
  <c r="AB39" i="5"/>
  <c r="AB40" i="5"/>
  <c r="AB41" i="5"/>
  <c r="AB42" i="5"/>
  <c r="AB43" i="5"/>
  <c r="AB44" i="5"/>
  <c r="AB45" i="5"/>
  <c r="AB46" i="5"/>
  <c r="AB47" i="5"/>
  <c r="AB48" i="5"/>
  <c r="AB49" i="5"/>
  <c r="AB50" i="5"/>
  <c r="AB51" i="5"/>
  <c r="AB52" i="5"/>
  <c r="AB53" i="5"/>
  <c r="AB54" i="5"/>
  <c r="AB55" i="5"/>
  <c r="AB56" i="5"/>
  <c r="AB57" i="5"/>
  <c r="AB58" i="5"/>
  <c r="AB59" i="5"/>
  <c r="AB60" i="5"/>
  <c r="AB61" i="5"/>
  <c r="AB62" i="5"/>
  <c r="AB63" i="5"/>
  <c r="AB64" i="5"/>
  <c r="AB65" i="5"/>
  <c r="AB66" i="5"/>
  <c r="AB67" i="5"/>
  <c r="AB68" i="5"/>
  <c r="AB69" i="5"/>
  <c r="AB70" i="5"/>
  <c r="AB71" i="5"/>
  <c r="AB72" i="5"/>
  <c r="AB73" i="5"/>
  <c r="AB74" i="5"/>
  <c r="AB75" i="5"/>
  <c r="AB76" i="5"/>
  <c r="AB77" i="5"/>
  <c r="AB78" i="5"/>
  <c r="AB79" i="5"/>
  <c r="AB80" i="5"/>
  <c r="AB81" i="5"/>
  <c r="AB82" i="5"/>
  <c r="AB83" i="5"/>
  <c r="AB84" i="5"/>
  <c r="AB85" i="5"/>
  <c r="AB86" i="5"/>
  <c r="AB87" i="5"/>
  <c r="AB88" i="5"/>
  <c r="AB89" i="5"/>
  <c r="AB90" i="5"/>
  <c r="AB91" i="5"/>
  <c r="AB92" i="5"/>
  <c r="AB93" i="5"/>
  <c r="AB94" i="5"/>
  <c r="AB95" i="5"/>
  <c r="AB96" i="5"/>
  <c r="AB97" i="5"/>
  <c r="AB98" i="5"/>
  <c r="AB99" i="5"/>
  <c r="AB100" i="5"/>
  <c r="AB101" i="5"/>
  <c r="AB102" i="5"/>
  <c r="AB103" i="5"/>
  <c r="AB104" i="5"/>
  <c r="AB105" i="5"/>
  <c r="AB106" i="5"/>
  <c r="AB107" i="5"/>
  <c r="AB108" i="5"/>
  <c r="AB109" i="5"/>
  <c r="AB110" i="5"/>
  <c r="AB111" i="5"/>
  <c r="AB112" i="5"/>
  <c r="AB113" i="5"/>
  <c r="AB114" i="5"/>
  <c r="AB115" i="5"/>
  <c r="AB116" i="5"/>
  <c r="AB117" i="5"/>
  <c r="AB118" i="5"/>
  <c r="AB119" i="5"/>
  <c r="AB120" i="5"/>
  <c r="AB121" i="5"/>
  <c r="AB122" i="5"/>
  <c r="AB123" i="5"/>
  <c r="AB124" i="5"/>
  <c r="AB125" i="5"/>
  <c r="AB126" i="5"/>
  <c r="AB127" i="5"/>
  <c r="AB128" i="5"/>
  <c r="AB129" i="5"/>
  <c r="AB130" i="5"/>
  <c r="AB131" i="5"/>
  <c r="AB132" i="5"/>
  <c r="AB133" i="5"/>
  <c r="AB134" i="5"/>
  <c r="AB135" i="5"/>
  <c r="AB136" i="5"/>
  <c r="AB137" i="5"/>
  <c r="AB138" i="5"/>
  <c r="AB139" i="5"/>
  <c r="AB140" i="5"/>
  <c r="AB141" i="5"/>
  <c r="AB142" i="5"/>
  <c r="AB143" i="5"/>
  <c r="AB144" i="5"/>
  <c r="AB145" i="5"/>
  <c r="AB146" i="5"/>
  <c r="AB147" i="5"/>
  <c r="AB148" i="5"/>
  <c r="AB149" i="5"/>
  <c r="AB150" i="5"/>
  <c r="AB151" i="5"/>
  <c r="AB152" i="5"/>
  <c r="AB153" i="5"/>
  <c r="AB154" i="5"/>
  <c r="AB155" i="5"/>
  <c r="AB156" i="5"/>
  <c r="AB157" i="5"/>
  <c r="AB158" i="5"/>
  <c r="AB159" i="5"/>
  <c r="AB160" i="5"/>
  <c r="AB161" i="5"/>
  <c r="AB162" i="5"/>
  <c r="AB163" i="5"/>
  <c r="AB164" i="5"/>
  <c r="AB165" i="5"/>
  <c r="AB166" i="5"/>
  <c r="AB167" i="5"/>
  <c r="AB168" i="5"/>
  <c r="AB169" i="5"/>
  <c r="AB170" i="5"/>
  <c r="AB171" i="5"/>
  <c r="AB172" i="5"/>
  <c r="AB173" i="5"/>
  <c r="AB174" i="5"/>
  <c r="AB175" i="5"/>
  <c r="AB176" i="5"/>
  <c r="AB177" i="5"/>
  <c r="AB178" i="5"/>
  <c r="AB179" i="5"/>
  <c r="AB180" i="5"/>
  <c r="AB181" i="5"/>
  <c r="AB182" i="5"/>
  <c r="AB183" i="5"/>
  <c r="AB184" i="5"/>
  <c r="AB185" i="5"/>
  <c r="AB186" i="5"/>
  <c r="AB187" i="5"/>
  <c r="AB188" i="5"/>
  <c r="AB189" i="5"/>
  <c r="AB190" i="5"/>
  <c r="AB191" i="5"/>
  <c r="AB192" i="5"/>
  <c r="AB193" i="5"/>
  <c r="AB194" i="5"/>
  <c r="AB195" i="5"/>
  <c r="AB196" i="5"/>
  <c r="AB197" i="5"/>
  <c r="AB198" i="5"/>
  <c r="AB199" i="5"/>
  <c r="AB200" i="5"/>
  <c r="AB201" i="5"/>
  <c r="AB202" i="5"/>
  <c r="AB203" i="5"/>
  <c r="AB204" i="5"/>
  <c r="AB205" i="5"/>
  <c r="AB206" i="5"/>
  <c r="AB207" i="5"/>
  <c r="AB208" i="5"/>
  <c r="AB209" i="5"/>
  <c r="AB210" i="5"/>
  <c r="AB211" i="5"/>
  <c r="AB212" i="5"/>
  <c r="AB213" i="5"/>
  <c r="AB214" i="5"/>
  <c r="AB215" i="5"/>
  <c r="AB216" i="5"/>
  <c r="AB217" i="5"/>
  <c r="AB218" i="5"/>
  <c r="AB219" i="5"/>
  <c r="AB220" i="5"/>
  <c r="AB221" i="5"/>
  <c r="AB222" i="5"/>
  <c r="AB223" i="5"/>
  <c r="AB224" i="5"/>
  <c r="AB225" i="5"/>
  <c r="AB226" i="5"/>
  <c r="AB227" i="5"/>
  <c r="AB228" i="5"/>
  <c r="AB229" i="5"/>
  <c r="AB230" i="5"/>
  <c r="AB231" i="5"/>
  <c r="AB232" i="5"/>
  <c r="AB233" i="5"/>
  <c r="AB234" i="5"/>
  <c r="AB235" i="5"/>
  <c r="AB236" i="5"/>
  <c r="AB237" i="5"/>
  <c r="AB238" i="5"/>
  <c r="AB239" i="5"/>
  <c r="AB240" i="5"/>
  <c r="AB241" i="5"/>
  <c r="AB242" i="5"/>
  <c r="AB243" i="5"/>
  <c r="AB244" i="5"/>
  <c r="AB245" i="5"/>
  <c r="AB246" i="5"/>
  <c r="AB247" i="5"/>
  <c r="AB248" i="5"/>
  <c r="AB249" i="5"/>
  <c r="AB250" i="5"/>
  <c r="AB251" i="5"/>
  <c r="AB252" i="5"/>
  <c r="AB253" i="5"/>
  <c r="AB254" i="5"/>
  <c r="AB255" i="5"/>
  <c r="AB256" i="5"/>
  <c r="AB257" i="5"/>
  <c r="AB258" i="5"/>
  <c r="AB259" i="5"/>
  <c r="AB260" i="5"/>
  <c r="AB261" i="5"/>
  <c r="AB262" i="5"/>
  <c r="AB263" i="5"/>
  <c r="AB264" i="5"/>
  <c r="AB265" i="5"/>
  <c r="AB266" i="5"/>
  <c r="AB267" i="5"/>
  <c r="AB268" i="5"/>
  <c r="AB269" i="5"/>
  <c r="AB270" i="5"/>
  <c r="AB271" i="5"/>
  <c r="AB272" i="5"/>
  <c r="AB273" i="5"/>
  <c r="AB274" i="5"/>
  <c r="AB275" i="5"/>
  <c r="AB276" i="5"/>
  <c r="AB277" i="5"/>
  <c r="AB278" i="5"/>
  <c r="AB279" i="5"/>
  <c r="AB280" i="5"/>
  <c r="AB281" i="5"/>
  <c r="AB282" i="5"/>
  <c r="AB283" i="5"/>
  <c r="AB284" i="5"/>
  <c r="AB285" i="5"/>
  <c r="AB286" i="5"/>
  <c r="AB287" i="5"/>
  <c r="AB288" i="5"/>
  <c r="AB289" i="5"/>
  <c r="AB290" i="5"/>
  <c r="AB291" i="5"/>
  <c r="AB292" i="5"/>
  <c r="AB293" i="5"/>
  <c r="AB294" i="5"/>
  <c r="AB295" i="5"/>
  <c r="AB296" i="5"/>
  <c r="AB297" i="5"/>
  <c r="AB298" i="5"/>
  <c r="AB299" i="5"/>
  <c r="AB300" i="5"/>
  <c r="AB301" i="5"/>
  <c r="AB302" i="5"/>
  <c r="AB303" i="5"/>
  <c r="AB304" i="5"/>
  <c r="AB305" i="5"/>
  <c r="AB306" i="5"/>
  <c r="AB307" i="5"/>
  <c r="AB308" i="5"/>
  <c r="AB309" i="5"/>
  <c r="AB310" i="5"/>
  <c r="AB311" i="5"/>
  <c r="AB312" i="5"/>
  <c r="AB313" i="5"/>
  <c r="AB314" i="5"/>
  <c r="AB315" i="5"/>
  <c r="AB316" i="5"/>
  <c r="AB317" i="5"/>
  <c r="AB318" i="5"/>
  <c r="AB319" i="5"/>
  <c r="AB320" i="5"/>
  <c r="AB321" i="5"/>
  <c r="AB322" i="5"/>
  <c r="AB323" i="5"/>
  <c r="AB324" i="5"/>
  <c r="AB325" i="5"/>
  <c r="AB326" i="5"/>
  <c r="AB327" i="5"/>
  <c r="AB328" i="5"/>
  <c r="AB329" i="5"/>
  <c r="AB330" i="5"/>
  <c r="AB331" i="5"/>
  <c r="AB332" i="5"/>
  <c r="AB333" i="5"/>
  <c r="AB334" i="5"/>
  <c r="AB335" i="5"/>
  <c r="AB336" i="5"/>
  <c r="AB337" i="5"/>
  <c r="AB338" i="5"/>
  <c r="AB339" i="5"/>
  <c r="AB340" i="5"/>
  <c r="AB341" i="5"/>
  <c r="AB342" i="5"/>
  <c r="AB343" i="5"/>
  <c r="AB344" i="5"/>
  <c r="AB345" i="5"/>
  <c r="AB346" i="5"/>
  <c r="AB347" i="5"/>
  <c r="AB348" i="5"/>
  <c r="AB349" i="5"/>
  <c r="AB350" i="5"/>
  <c r="AB351" i="5"/>
  <c r="AB352" i="5"/>
  <c r="AB353" i="5"/>
  <c r="AB354" i="5"/>
  <c r="AB355" i="5"/>
  <c r="AB356" i="5"/>
  <c r="AB357" i="5"/>
  <c r="AB358" i="5"/>
  <c r="AB359" i="5"/>
  <c r="AB360" i="5"/>
  <c r="AB361" i="5"/>
  <c r="AB362" i="5"/>
  <c r="AB363" i="5"/>
  <c r="AB364" i="5"/>
  <c r="AB365" i="5"/>
  <c r="AB366" i="5"/>
  <c r="AB367" i="5"/>
  <c r="AB368" i="5"/>
  <c r="AB369" i="5"/>
  <c r="AB370" i="5"/>
  <c r="AB371" i="5"/>
  <c r="AB372" i="5"/>
  <c r="AB373" i="5"/>
  <c r="AB374" i="5"/>
  <c r="AB375" i="5"/>
  <c r="AB376" i="5"/>
  <c r="AB377" i="5"/>
  <c r="AB378" i="5"/>
  <c r="AB379" i="5"/>
  <c r="AB380" i="5"/>
  <c r="AB381" i="5"/>
  <c r="AB382" i="5"/>
  <c r="AB383" i="5"/>
  <c r="AB384" i="5"/>
  <c r="AB385" i="5"/>
  <c r="AB386" i="5"/>
  <c r="AB387" i="5"/>
  <c r="AB388" i="5"/>
  <c r="AB389" i="5"/>
  <c r="AB390" i="5"/>
  <c r="AB391" i="5"/>
  <c r="AB392" i="5"/>
  <c r="AB393" i="5"/>
  <c r="AB394" i="5"/>
  <c r="AB395" i="5"/>
  <c r="AB396" i="5"/>
  <c r="AB397" i="5"/>
  <c r="AB398" i="5"/>
  <c r="AB399" i="5"/>
  <c r="AB400" i="5"/>
  <c r="AB401" i="5"/>
  <c r="AB402" i="5"/>
  <c r="AB403" i="5"/>
  <c r="AB404" i="5"/>
  <c r="AB405" i="5"/>
  <c r="AB406" i="5"/>
  <c r="AB407" i="5"/>
  <c r="AB408" i="5"/>
  <c r="AB409" i="5"/>
  <c r="AB410" i="5"/>
  <c r="AB411" i="5"/>
  <c r="AB412" i="5"/>
  <c r="AB413" i="5"/>
  <c r="AB414" i="5"/>
  <c r="AB415" i="5"/>
  <c r="AB416" i="5"/>
  <c r="AB417" i="5"/>
  <c r="AB418" i="5"/>
  <c r="AB419" i="5"/>
  <c r="AB420" i="5"/>
  <c r="AB421" i="5"/>
  <c r="AB422" i="5"/>
  <c r="AB423" i="5"/>
  <c r="AB424" i="5"/>
  <c r="AB425" i="5"/>
  <c r="AB426" i="5"/>
  <c r="AB427" i="5"/>
  <c r="AB428" i="5"/>
  <c r="AB429" i="5"/>
  <c r="AB430" i="5"/>
  <c r="AB431" i="5"/>
  <c r="AB432" i="5"/>
  <c r="AB433" i="5"/>
  <c r="AB434" i="5"/>
  <c r="AB435" i="5"/>
  <c r="AB436" i="5"/>
  <c r="AB437" i="5"/>
  <c r="AB438" i="5"/>
  <c r="AB439" i="5"/>
  <c r="AB440" i="5"/>
  <c r="AB441" i="5"/>
  <c r="AB442" i="5"/>
  <c r="AB443" i="5"/>
  <c r="AB444" i="5"/>
  <c r="AB445" i="5"/>
  <c r="AB446" i="5"/>
  <c r="AB447" i="5"/>
  <c r="AB448" i="5"/>
  <c r="AB449" i="5"/>
  <c r="AB450" i="5"/>
  <c r="AB451" i="5"/>
  <c r="AB452" i="5"/>
  <c r="AB453" i="5"/>
  <c r="AB454" i="5"/>
  <c r="AB455" i="5"/>
  <c r="AB456" i="5"/>
  <c r="AB457" i="5"/>
  <c r="AB458" i="5"/>
  <c r="AB459" i="5"/>
  <c r="AB460" i="5"/>
  <c r="AB461" i="5"/>
  <c r="AB462" i="5"/>
  <c r="AB463" i="5"/>
  <c r="AB464" i="5"/>
  <c r="AB465" i="5"/>
  <c r="AB466" i="5"/>
  <c r="AB467" i="5"/>
  <c r="AB468" i="5"/>
  <c r="AB469" i="5"/>
  <c r="AB470" i="5"/>
  <c r="AB471" i="5"/>
  <c r="AB472" i="5"/>
  <c r="AB473" i="5"/>
  <c r="AB474" i="5"/>
  <c r="AB475" i="5"/>
  <c r="AB476" i="5"/>
  <c r="AB477" i="5"/>
  <c r="AB478" i="5"/>
  <c r="AB479" i="5"/>
  <c r="AB480" i="5"/>
  <c r="AB481" i="5"/>
  <c r="AB482" i="5"/>
  <c r="AB483" i="5"/>
  <c r="AB484" i="5"/>
  <c r="AB485" i="5"/>
  <c r="AB486" i="5"/>
  <c r="AB487" i="5"/>
  <c r="AB488" i="5"/>
  <c r="AB489" i="5"/>
  <c r="AB490" i="5"/>
  <c r="AB491" i="5"/>
  <c r="AB492" i="5"/>
  <c r="AB493" i="5"/>
  <c r="AB494" i="5"/>
  <c r="AB495" i="5"/>
  <c r="AB496" i="5"/>
  <c r="AB497" i="5"/>
  <c r="AB498" i="5"/>
  <c r="AB499" i="5"/>
  <c r="AB500" i="5"/>
  <c r="AB12" i="5"/>
  <c r="AI10" i="3"/>
  <c r="AJ10" i="3"/>
  <c r="AK10" i="3"/>
  <c r="AI11" i="3"/>
  <c r="AJ11" i="3"/>
  <c r="AK11" i="3"/>
  <c r="AI12" i="3"/>
  <c r="AJ12" i="3"/>
  <c r="AK12" i="3"/>
  <c r="AI13" i="3"/>
  <c r="AJ13" i="3"/>
  <c r="AK13" i="3"/>
  <c r="AI14" i="3"/>
  <c r="AJ14" i="3"/>
  <c r="AK14" i="3"/>
  <c r="AI15" i="3"/>
  <c r="AJ15" i="3"/>
  <c r="AK15" i="3"/>
  <c r="AI16" i="3"/>
  <c r="AJ16" i="3"/>
  <c r="AK16" i="3"/>
  <c r="AI17" i="3"/>
  <c r="AJ17" i="3"/>
  <c r="AK17" i="3"/>
  <c r="AI18" i="3"/>
  <c r="AJ18" i="3"/>
  <c r="AK18" i="3"/>
  <c r="AI19" i="3"/>
  <c r="AJ19" i="3"/>
  <c r="AK19" i="3"/>
  <c r="AI20" i="3"/>
  <c r="AJ20" i="3"/>
  <c r="AK20" i="3"/>
  <c r="AI21" i="3"/>
  <c r="AJ21" i="3"/>
  <c r="AK21" i="3"/>
  <c r="AI22" i="3"/>
  <c r="AJ22" i="3"/>
  <c r="AK22" i="3"/>
  <c r="AI23" i="3"/>
  <c r="AJ23" i="3"/>
  <c r="AK23" i="3"/>
  <c r="AI24" i="3"/>
  <c r="AJ24" i="3"/>
  <c r="AK24" i="3"/>
  <c r="AI25" i="3"/>
  <c r="AJ25" i="3"/>
  <c r="AK25" i="3"/>
  <c r="AI26" i="3"/>
  <c r="AJ26" i="3"/>
  <c r="AK26" i="3"/>
  <c r="AI27" i="3"/>
  <c r="AJ27" i="3"/>
  <c r="AK27" i="3"/>
  <c r="AI28" i="3"/>
  <c r="AJ28" i="3"/>
  <c r="AK28" i="3"/>
  <c r="AI29" i="3"/>
  <c r="AJ29" i="3"/>
  <c r="AK29" i="3"/>
  <c r="AI30" i="3"/>
  <c r="AJ30" i="3"/>
  <c r="AK30" i="3"/>
  <c r="AI31" i="3"/>
  <c r="AJ31" i="3"/>
  <c r="AK31" i="3"/>
  <c r="AI32" i="3"/>
  <c r="AJ32" i="3"/>
  <c r="AK32" i="3"/>
  <c r="AI33" i="3"/>
  <c r="AJ33" i="3"/>
  <c r="AK33" i="3"/>
  <c r="AI34" i="3"/>
  <c r="AJ34" i="3"/>
  <c r="AK34" i="3"/>
  <c r="AI35" i="3"/>
  <c r="AJ35" i="3"/>
  <c r="AK35" i="3"/>
  <c r="AI36" i="3"/>
  <c r="AJ36" i="3"/>
  <c r="AK36" i="3"/>
  <c r="AI37" i="3"/>
  <c r="AJ37" i="3"/>
  <c r="AK37" i="3"/>
  <c r="AI38" i="3"/>
  <c r="AJ38" i="3"/>
  <c r="AK38" i="3"/>
  <c r="AI39" i="3"/>
  <c r="AJ39" i="3"/>
  <c r="AK39" i="3"/>
  <c r="AI40" i="3"/>
  <c r="AJ40" i="3"/>
  <c r="AK40" i="3"/>
  <c r="AI41" i="3"/>
  <c r="AJ41" i="3"/>
  <c r="AK41" i="3"/>
  <c r="AI42" i="3"/>
  <c r="AJ42" i="3"/>
  <c r="AK42" i="3"/>
  <c r="AI43" i="3"/>
  <c r="AJ43" i="3"/>
  <c r="AK43" i="3"/>
  <c r="AI44" i="3"/>
  <c r="AJ44" i="3"/>
  <c r="AK44" i="3"/>
  <c r="AI45" i="3"/>
  <c r="AJ45" i="3"/>
  <c r="AK45" i="3"/>
  <c r="AI46" i="3"/>
  <c r="AJ46" i="3"/>
  <c r="AK46" i="3"/>
  <c r="AI47" i="3"/>
  <c r="AJ47" i="3"/>
  <c r="AK47" i="3"/>
  <c r="AI48" i="3"/>
  <c r="AJ48" i="3"/>
  <c r="AK48" i="3"/>
  <c r="AI49" i="3"/>
  <c r="AJ49" i="3"/>
  <c r="AK49" i="3"/>
  <c r="AI50" i="3"/>
  <c r="AJ50" i="3"/>
  <c r="AK50" i="3"/>
  <c r="AI51" i="3"/>
  <c r="AJ51" i="3"/>
  <c r="AK51" i="3"/>
  <c r="AI52" i="3"/>
  <c r="AJ52" i="3"/>
  <c r="AK52" i="3"/>
  <c r="AI53" i="3"/>
  <c r="AJ53" i="3"/>
  <c r="AK53" i="3"/>
  <c r="AI54" i="3"/>
  <c r="AJ54" i="3"/>
  <c r="AK54" i="3"/>
  <c r="AI55" i="3"/>
  <c r="AJ55" i="3"/>
  <c r="AK55" i="3"/>
  <c r="AI56" i="3"/>
  <c r="AJ56" i="3"/>
  <c r="AK56" i="3"/>
  <c r="AI57" i="3"/>
  <c r="AJ57" i="3"/>
  <c r="AK57" i="3"/>
  <c r="AI58" i="3"/>
  <c r="AJ58" i="3"/>
  <c r="AK58" i="3"/>
  <c r="AI59" i="3"/>
  <c r="AJ59" i="3"/>
  <c r="AK59" i="3"/>
  <c r="AI60" i="3"/>
  <c r="AJ60" i="3"/>
  <c r="AK60" i="3"/>
  <c r="AI61" i="3"/>
  <c r="AJ61" i="3"/>
  <c r="AK61" i="3"/>
  <c r="AI62" i="3"/>
  <c r="AJ62" i="3"/>
  <c r="AK62" i="3"/>
  <c r="AI63" i="3"/>
  <c r="AJ63" i="3"/>
  <c r="AK63" i="3"/>
  <c r="AI64" i="3"/>
  <c r="AJ64" i="3"/>
  <c r="AK64" i="3"/>
  <c r="AI65" i="3"/>
  <c r="AJ65" i="3"/>
  <c r="AK65" i="3"/>
  <c r="AI66" i="3"/>
  <c r="AJ66" i="3"/>
  <c r="AK66" i="3"/>
  <c r="AI67" i="3"/>
  <c r="AJ67" i="3"/>
  <c r="AK67" i="3"/>
  <c r="AI68" i="3"/>
  <c r="AJ68" i="3"/>
  <c r="AK68" i="3"/>
  <c r="AI69" i="3"/>
  <c r="AJ69" i="3"/>
  <c r="AK69" i="3"/>
  <c r="AI70" i="3"/>
  <c r="AJ70" i="3"/>
  <c r="AK70" i="3"/>
  <c r="AI71" i="3"/>
  <c r="AJ71" i="3"/>
  <c r="AK71" i="3"/>
  <c r="AI72" i="3"/>
  <c r="AJ72" i="3"/>
  <c r="AK72" i="3"/>
  <c r="AI73" i="3"/>
  <c r="AJ73" i="3"/>
  <c r="AK73" i="3"/>
  <c r="AI74" i="3"/>
  <c r="AJ74" i="3"/>
  <c r="AK74" i="3"/>
  <c r="AI75" i="3"/>
  <c r="AJ75" i="3"/>
  <c r="AK75" i="3"/>
  <c r="AI76" i="3"/>
  <c r="AJ76" i="3"/>
  <c r="AK76" i="3"/>
  <c r="AI77" i="3"/>
  <c r="AJ77" i="3"/>
  <c r="AK77" i="3"/>
  <c r="AI78" i="3"/>
  <c r="AJ78" i="3"/>
  <c r="AK78" i="3"/>
  <c r="AI79" i="3"/>
  <c r="AJ79" i="3"/>
  <c r="AK79" i="3"/>
  <c r="AI80" i="3"/>
  <c r="AJ80" i="3"/>
  <c r="AK80" i="3"/>
  <c r="AI81" i="3"/>
  <c r="AJ81" i="3"/>
  <c r="AK81" i="3"/>
  <c r="AI82" i="3"/>
  <c r="AJ82" i="3"/>
  <c r="AK82" i="3"/>
  <c r="AI83" i="3"/>
  <c r="AJ83" i="3"/>
  <c r="AK83" i="3"/>
  <c r="AI84" i="3"/>
  <c r="AJ84" i="3"/>
  <c r="AK84" i="3"/>
  <c r="AI85" i="3"/>
  <c r="AJ85" i="3"/>
  <c r="AK85" i="3"/>
  <c r="AI86" i="3"/>
  <c r="AJ86" i="3"/>
  <c r="AK86" i="3"/>
  <c r="AI87" i="3"/>
  <c r="AJ87" i="3"/>
  <c r="AK87" i="3"/>
  <c r="AI88" i="3"/>
  <c r="AJ88" i="3"/>
  <c r="AK88" i="3"/>
  <c r="AI89" i="3"/>
  <c r="AJ89" i="3"/>
  <c r="AK89" i="3"/>
  <c r="AI90" i="3"/>
  <c r="AJ90" i="3"/>
  <c r="AK90" i="3"/>
  <c r="AI91" i="3"/>
  <c r="AJ91" i="3"/>
  <c r="AK91" i="3"/>
  <c r="AI92" i="3"/>
  <c r="AJ92" i="3"/>
  <c r="AK92" i="3"/>
  <c r="AI93" i="3"/>
  <c r="AJ93" i="3"/>
  <c r="AK93" i="3"/>
  <c r="AI94" i="3"/>
  <c r="AJ94" i="3"/>
  <c r="AK94" i="3"/>
  <c r="AI95" i="3"/>
  <c r="AJ95" i="3"/>
  <c r="AK95" i="3"/>
  <c r="AI96" i="3"/>
  <c r="AJ96" i="3"/>
  <c r="AK96" i="3"/>
  <c r="AI97" i="3"/>
  <c r="AJ97" i="3"/>
  <c r="AK97" i="3"/>
  <c r="AI98" i="3"/>
  <c r="AJ98" i="3"/>
  <c r="AK98" i="3"/>
  <c r="AI99" i="3"/>
  <c r="AJ99" i="3"/>
  <c r="AK99" i="3"/>
  <c r="AI100" i="3"/>
  <c r="AJ100" i="3"/>
  <c r="AK100" i="3"/>
  <c r="AI101" i="3"/>
  <c r="AJ101" i="3"/>
  <c r="AK101" i="3"/>
  <c r="AI102" i="3"/>
  <c r="AJ102" i="3"/>
  <c r="AK102" i="3"/>
  <c r="AI103" i="3"/>
  <c r="AJ103" i="3"/>
  <c r="AK103" i="3"/>
  <c r="AI104" i="3"/>
  <c r="AJ104" i="3"/>
  <c r="AK104" i="3"/>
  <c r="AI105" i="3"/>
  <c r="AJ105" i="3"/>
  <c r="AK105" i="3"/>
  <c r="AI106" i="3"/>
  <c r="AJ106" i="3"/>
  <c r="AK106" i="3"/>
  <c r="AI107" i="3"/>
  <c r="AJ107" i="3"/>
  <c r="AK107" i="3"/>
  <c r="AI108" i="3"/>
  <c r="AJ108" i="3"/>
  <c r="AK108" i="3"/>
  <c r="AI109" i="3"/>
  <c r="AJ109" i="3"/>
  <c r="AK109" i="3"/>
  <c r="AI110" i="3"/>
  <c r="AJ110" i="3"/>
  <c r="AK110" i="3"/>
  <c r="AI111" i="3"/>
  <c r="AJ111" i="3"/>
  <c r="AK111" i="3"/>
  <c r="AI112" i="3"/>
  <c r="AJ112" i="3"/>
  <c r="AK112" i="3"/>
  <c r="AI113" i="3"/>
  <c r="AJ113" i="3"/>
  <c r="AK113" i="3"/>
  <c r="AI114" i="3"/>
  <c r="AJ114" i="3"/>
  <c r="AK114" i="3"/>
  <c r="AI115" i="3"/>
  <c r="AJ115" i="3"/>
  <c r="AK115" i="3"/>
  <c r="AI116" i="3"/>
  <c r="AJ116" i="3"/>
  <c r="AK116" i="3"/>
  <c r="AI117" i="3"/>
  <c r="AJ117" i="3"/>
  <c r="AK117" i="3"/>
  <c r="AI118" i="3"/>
  <c r="AJ118" i="3"/>
  <c r="AK118" i="3"/>
  <c r="AI119" i="3"/>
  <c r="AJ119" i="3"/>
  <c r="AK119" i="3"/>
  <c r="AI120" i="3"/>
  <c r="AJ120" i="3"/>
  <c r="AK120" i="3"/>
  <c r="AI121" i="3"/>
  <c r="AJ121" i="3"/>
  <c r="AK121" i="3"/>
  <c r="AI122" i="3"/>
  <c r="AJ122" i="3"/>
  <c r="AK122" i="3"/>
  <c r="AI123" i="3"/>
  <c r="AJ123" i="3"/>
  <c r="AK123" i="3"/>
  <c r="AI124" i="3"/>
  <c r="AJ124" i="3"/>
  <c r="AK124" i="3"/>
  <c r="AI125" i="3"/>
  <c r="AJ125" i="3"/>
  <c r="AK125" i="3"/>
  <c r="AI126" i="3"/>
  <c r="AJ126" i="3"/>
  <c r="AK126" i="3"/>
  <c r="AI127" i="3"/>
  <c r="AJ127" i="3"/>
  <c r="AK127" i="3"/>
  <c r="AI128" i="3"/>
  <c r="AJ128" i="3"/>
  <c r="AK128" i="3"/>
  <c r="AI129" i="3"/>
  <c r="AJ129" i="3"/>
  <c r="AK129" i="3"/>
  <c r="AI130" i="3"/>
  <c r="AJ130" i="3"/>
  <c r="AK130" i="3"/>
  <c r="AI131" i="3"/>
  <c r="AJ131" i="3"/>
  <c r="AK131" i="3"/>
  <c r="AI132" i="3"/>
  <c r="AJ132" i="3"/>
  <c r="AK132" i="3"/>
  <c r="AI133" i="3"/>
  <c r="AJ133" i="3"/>
  <c r="AK133" i="3"/>
  <c r="AI134" i="3"/>
  <c r="AJ134" i="3"/>
  <c r="AK134" i="3"/>
  <c r="AI135" i="3"/>
  <c r="AJ135" i="3"/>
  <c r="AK135" i="3"/>
  <c r="AI136" i="3"/>
  <c r="AJ136" i="3"/>
  <c r="AK136" i="3"/>
  <c r="AI137" i="3"/>
  <c r="AJ137" i="3"/>
  <c r="AK137" i="3"/>
  <c r="AI138" i="3"/>
  <c r="AJ138" i="3"/>
  <c r="AK138" i="3"/>
  <c r="AI139" i="3"/>
  <c r="AJ139" i="3"/>
  <c r="AK139" i="3"/>
  <c r="AI140" i="3"/>
  <c r="AJ140" i="3"/>
  <c r="AK140" i="3"/>
  <c r="AI141" i="3"/>
  <c r="AJ141" i="3"/>
  <c r="AK141" i="3"/>
  <c r="AI142" i="3"/>
  <c r="AJ142" i="3"/>
  <c r="AK142" i="3"/>
  <c r="AI143" i="3"/>
  <c r="AJ143" i="3"/>
  <c r="AK143" i="3"/>
  <c r="AI144" i="3"/>
  <c r="AJ144" i="3"/>
  <c r="AK144" i="3"/>
  <c r="AI145" i="3"/>
  <c r="AJ145" i="3"/>
  <c r="AK145" i="3"/>
  <c r="AI146" i="3"/>
  <c r="AJ146" i="3"/>
  <c r="AK146" i="3"/>
  <c r="AI147" i="3"/>
  <c r="AJ147" i="3"/>
  <c r="AK147" i="3"/>
  <c r="AI148" i="3"/>
  <c r="AJ148" i="3"/>
  <c r="AK148" i="3"/>
  <c r="AI149" i="3"/>
  <c r="AJ149" i="3"/>
  <c r="AK149" i="3"/>
  <c r="AI150" i="3"/>
  <c r="AJ150" i="3"/>
  <c r="AK150" i="3"/>
  <c r="AI151" i="3"/>
  <c r="AJ151" i="3"/>
  <c r="AK151" i="3"/>
  <c r="AI152" i="3"/>
  <c r="AJ152" i="3"/>
  <c r="AK152" i="3"/>
  <c r="AI153" i="3"/>
  <c r="AJ153" i="3"/>
  <c r="AK153" i="3"/>
  <c r="AI154" i="3"/>
  <c r="AJ154" i="3"/>
  <c r="AK154" i="3"/>
  <c r="AI155" i="3"/>
  <c r="AJ155" i="3"/>
  <c r="AK155" i="3"/>
  <c r="AI156" i="3"/>
  <c r="AJ156" i="3"/>
  <c r="AK156" i="3"/>
  <c r="AI157" i="3"/>
  <c r="AJ157" i="3"/>
  <c r="AK157" i="3"/>
  <c r="AI158" i="3"/>
  <c r="AJ158" i="3"/>
  <c r="AK158" i="3"/>
  <c r="AI159" i="3"/>
  <c r="AJ159" i="3"/>
  <c r="AK159" i="3"/>
  <c r="AI160" i="3"/>
  <c r="AJ160" i="3"/>
  <c r="AK160" i="3"/>
  <c r="AI161" i="3"/>
  <c r="AJ161" i="3"/>
  <c r="AK161" i="3"/>
  <c r="AI162" i="3"/>
  <c r="AJ162" i="3"/>
  <c r="AK162" i="3"/>
  <c r="AI163" i="3"/>
  <c r="AJ163" i="3"/>
  <c r="AK163" i="3"/>
  <c r="AI164" i="3"/>
  <c r="AJ164" i="3"/>
  <c r="AK164" i="3"/>
  <c r="AI165" i="3"/>
  <c r="AJ165" i="3"/>
  <c r="AK165" i="3"/>
  <c r="AI166" i="3"/>
  <c r="AJ166" i="3"/>
  <c r="AK166" i="3"/>
  <c r="AI167" i="3"/>
  <c r="AJ167" i="3"/>
  <c r="AK167" i="3"/>
  <c r="AI168" i="3"/>
  <c r="AJ168" i="3"/>
  <c r="AK168" i="3"/>
  <c r="AI169" i="3"/>
  <c r="AJ169" i="3"/>
  <c r="AK169" i="3"/>
  <c r="AI170" i="3"/>
  <c r="AJ170" i="3"/>
  <c r="AK170" i="3"/>
  <c r="AI171" i="3"/>
  <c r="AJ171" i="3"/>
  <c r="AK171" i="3"/>
  <c r="AI172" i="3"/>
  <c r="AJ172" i="3"/>
  <c r="AK172" i="3"/>
  <c r="AI173" i="3"/>
  <c r="AJ173" i="3"/>
  <c r="AK173" i="3"/>
  <c r="AI174" i="3"/>
  <c r="AJ174" i="3"/>
  <c r="AK174" i="3"/>
  <c r="AI175" i="3"/>
  <c r="AJ175" i="3"/>
  <c r="AK175" i="3"/>
  <c r="AI176" i="3"/>
  <c r="AJ176" i="3"/>
  <c r="AK176" i="3"/>
  <c r="AI177" i="3"/>
  <c r="AJ177" i="3"/>
  <c r="AK177" i="3"/>
  <c r="AI178" i="3"/>
  <c r="AJ178" i="3"/>
  <c r="AK178" i="3"/>
  <c r="AI179" i="3"/>
  <c r="AJ179" i="3"/>
  <c r="AK179" i="3"/>
  <c r="AI180" i="3"/>
  <c r="AJ180" i="3"/>
  <c r="AK180" i="3"/>
  <c r="AI181" i="3"/>
  <c r="AJ181" i="3"/>
  <c r="AK181" i="3"/>
  <c r="AI182" i="3"/>
  <c r="AJ182" i="3"/>
  <c r="AK182" i="3"/>
  <c r="AI183" i="3"/>
  <c r="AJ183" i="3"/>
  <c r="AK183" i="3"/>
  <c r="AI184" i="3"/>
  <c r="AJ184" i="3"/>
  <c r="AK184" i="3"/>
  <c r="AI185" i="3"/>
  <c r="AJ185" i="3"/>
  <c r="AK185" i="3"/>
  <c r="AI186" i="3"/>
  <c r="AJ186" i="3"/>
  <c r="AK186" i="3"/>
  <c r="AI187" i="3"/>
  <c r="AJ187" i="3"/>
  <c r="AK187" i="3"/>
  <c r="AI188" i="3"/>
  <c r="AJ188" i="3"/>
  <c r="AK188" i="3"/>
  <c r="AI189" i="3"/>
  <c r="AJ189" i="3"/>
  <c r="AK189" i="3"/>
  <c r="AI190" i="3"/>
  <c r="AJ190" i="3"/>
  <c r="AK190" i="3"/>
  <c r="AI191" i="3"/>
  <c r="AJ191" i="3"/>
  <c r="AK191" i="3"/>
  <c r="AI192" i="3"/>
  <c r="AJ192" i="3"/>
  <c r="AK192" i="3"/>
  <c r="AI193" i="3"/>
  <c r="AJ193" i="3"/>
  <c r="AK193" i="3"/>
  <c r="AI194" i="3"/>
  <c r="AJ194" i="3"/>
  <c r="AK194" i="3"/>
  <c r="AI195" i="3"/>
  <c r="AJ195" i="3"/>
  <c r="AK195" i="3"/>
  <c r="AI196" i="3"/>
  <c r="AJ196" i="3"/>
  <c r="AK196" i="3"/>
  <c r="AI197" i="3"/>
  <c r="AJ197" i="3"/>
  <c r="AK197" i="3"/>
  <c r="AI198" i="3"/>
  <c r="AJ198" i="3"/>
  <c r="AK198" i="3"/>
  <c r="AI199" i="3"/>
  <c r="AJ199" i="3"/>
  <c r="AK199" i="3"/>
  <c r="AI200" i="3"/>
  <c r="AJ200" i="3"/>
  <c r="AK200" i="3"/>
  <c r="AI201" i="3"/>
  <c r="AJ201" i="3"/>
  <c r="AK201" i="3"/>
  <c r="AI202" i="3"/>
  <c r="AJ202" i="3"/>
  <c r="AK202" i="3"/>
  <c r="AI203" i="3"/>
  <c r="AJ203" i="3"/>
  <c r="AK203" i="3"/>
  <c r="AI204" i="3"/>
  <c r="AJ204" i="3"/>
  <c r="AK204" i="3"/>
  <c r="AI205" i="3"/>
  <c r="AJ205" i="3"/>
  <c r="AK205" i="3"/>
  <c r="AI206" i="3"/>
  <c r="AJ206" i="3"/>
  <c r="AK206" i="3"/>
  <c r="AI207" i="3"/>
  <c r="AJ207" i="3"/>
  <c r="AK207" i="3"/>
  <c r="AI208" i="3"/>
  <c r="AJ208" i="3"/>
  <c r="AK208" i="3"/>
  <c r="AI209" i="3"/>
  <c r="AJ209" i="3"/>
  <c r="AK209" i="3"/>
  <c r="AI210" i="3"/>
  <c r="AJ210" i="3"/>
  <c r="AK210" i="3"/>
  <c r="AI211" i="3"/>
  <c r="AJ211" i="3"/>
  <c r="AK211" i="3"/>
  <c r="AI212" i="3"/>
  <c r="AJ212" i="3"/>
  <c r="AK212" i="3"/>
  <c r="AI213" i="3"/>
  <c r="AJ213" i="3"/>
  <c r="AK213" i="3"/>
  <c r="AI214" i="3"/>
  <c r="AJ214" i="3"/>
  <c r="AK214" i="3"/>
  <c r="AI215" i="3"/>
  <c r="AJ215" i="3"/>
  <c r="AK215" i="3"/>
  <c r="AI216" i="3"/>
  <c r="AJ216" i="3"/>
  <c r="AK216" i="3"/>
  <c r="AI217" i="3"/>
  <c r="AJ217" i="3"/>
  <c r="AK217" i="3"/>
  <c r="AI218" i="3"/>
  <c r="AJ218" i="3"/>
  <c r="AK218" i="3"/>
  <c r="AI219" i="3"/>
  <c r="AJ219" i="3"/>
  <c r="AK219" i="3"/>
  <c r="AI220" i="3"/>
  <c r="AJ220" i="3"/>
  <c r="AK220" i="3"/>
  <c r="AI221" i="3"/>
  <c r="AJ221" i="3"/>
  <c r="AK221" i="3"/>
  <c r="AI222" i="3"/>
  <c r="AJ222" i="3"/>
  <c r="AK222" i="3"/>
  <c r="AI223" i="3"/>
  <c r="AJ223" i="3"/>
  <c r="AK223" i="3"/>
  <c r="AI224" i="3"/>
  <c r="AJ224" i="3"/>
  <c r="AK224" i="3"/>
  <c r="AI225" i="3"/>
  <c r="AJ225" i="3"/>
  <c r="AK225" i="3"/>
  <c r="AI226" i="3"/>
  <c r="AJ226" i="3"/>
  <c r="AK226" i="3"/>
  <c r="AI227" i="3"/>
  <c r="AJ227" i="3"/>
  <c r="AK227" i="3"/>
  <c r="AI228" i="3"/>
  <c r="AJ228" i="3"/>
  <c r="AK228" i="3"/>
  <c r="AI229" i="3"/>
  <c r="AJ229" i="3"/>
  <c r="AK229" i="3"/>
  <c r="AI230" i="3"/>
  <c r="AJ230" i="3"/>
  <c r="AK230" i="3"/>
  <c r="AI231" i="3"/>
  <c r="AJ231" i="3"/>
  <c r="AK231" i="3"/>
  <c r="AI232" i="3"/>
  <c r="AJ232" i="3"/>
  <c r="AK232" i="3"/>
  <c r="AI233" i="3"/>
  <c r="AJ233" i="3"/>
  <c r="AK233" i="3"/>
  <c r="AI234" i="3"/>
  <c r="AJ234" i="3"/>
  <c r="AK234" i="3"/>
  <c r="AI235" i="3"/>
  <c r="AJ235" i="3"/>
  <c r="AK235" i="3"/>
  <c r="AI236" i="3"/>
  <c r="AJ236" i="3"/>
  <c r="AK236" i="3"/>
  <c r="AI237" i="3"/>
  <c r="AJ237" i="3"/>
  <c r="AK237" i="3"/>
  <c r="AI238" i="3"/>
  <c r="AJ238" i="3"/>
  <c r="AK238" i="3"/>
  <c r="AI239" i="3"/>
  <c r="AJ239" i="3"/>
  <c r="AK239" i="3"/>
  <c r="AI240" i="3"/>
  <c r="AJ240" i="3"/>
  <c r="AK240" i="3"/>
  <c r="AI241" i="3"/>
  <c r="AJ241" i="3"/>
  <c r="AK241" i="3"/>
  <c r="AI242" i="3"/>
  <c r="AJ242" i="3"/>
  <c r="AK242" i="3"/>
  <c r="AI243" i="3"/>
  <c r="AJ243" i="3"/>
  <c r="AK243" i="3"/>
  <c r="AI244" i="3"/>
  <c r="AJ244" i="3"/>
  <c r="AK244" i="3"/>
  <c r="AI245" i="3"/>
  <c r="AJ245" i="3"/>
  <c r="AK245" i="3"/>
  <c r="AI246" i="3"/>
  <c r="AJ246" i="3"/>
  <c r="AK246" i="3"/>
  <c r="AI247" i="3"/>
  <c r="AJ247" i="3"/>
  <c r="AK247" i="3"/>
  <c r="AI248" i="3"/>
  <c r="AJ248" i="3"/>
  <c r="AK248" i="3"/>
  <c r="AI249" i="3"/>
  <c r="AJ249" i="3"/>
  <c r="AK249" i="3"/>
  <c r="AI250" i="3"/>
  <c r="AJ250" i="3"/>
  <c r="AK250" i="3"/>
  <c r="AI251" i="3"/>
  <c r="AJ251" i="3"/>
  <c r="AK251" i="3"/>
  <c r="AI252" i="3"/>
  <c r="AJ252" i="3"/>
  <c r="AK252" i="3"/>
  <c r="AI253" i="3"/>
  <c r="AJ253" i="3"/>
  <c r="AK253" i="3"/>
  <c r="AI254" i="3"/>
  <c r="AJ254" i="3"/>
  <c r="AK254" i="3"/>
  <c r="AI255" i="3"/>
  <c r="AJ255" i="3"/>
  <c r="AK255" i="3"/>
  <c r="AI256" i="3"/>
  <c r="AJ256" i="3"/>
  <c r="AK256" i="3"/>
  <c r="AI257" i="3"/>
  <c r="AJ257" i="3"/>
  <c r="AK257" i="3"/>
  <c r="AI258" i="3"/>
  <c r="AJ258" i="3"/>
  <c r="AK258" i="3"/>
  <c r="AI259" i="3"/>
  <c r="AJ259" i="3"/>
  <c r="AK259" i="3"/>
  <c r="AI260" i="3"/>
  <c r="AJ260" i="3"/>
  <c r="AK260" i="3"/>
  <c r="AI261" i="3"/>
  <c r="AJ261" i="3"/>
  <c r="AK261" i="3"/>
  <c r="AI262" i="3"/>
  <c r="AJ262" i="3"/>
  <c r="AK262" i="3"/>
  <c r="AI263" i="3"/>
  <c r="AJ263" i="3"/>
  <c r="AK263" i="3"/>
  <c r="AI264" i="3"/>
  <c r="AJ264" i="3"/>
  <c r="AK264" i="3"/>
  <c r="AI265" i="3"/>
  <c r="AJ265" i="3"/>
  <c r="AK265" i="3"/>
  <c r="AI266" i="3"/>
  <c r="AJ266" i="3"/>
  <c r="AK266" i="3"/>
  <c r="AI267" i="3"/>
  <c r="AJ267" i="3"/>
  <c r="AK267" i="3"/>
  <c r="AI268" i="3"/>
  <c r="AJ268" i="3"/>
  <c r="AK268" i="3"/>
  <c r="AI269" i="3"/>
  <c r="AJ269" i="3"/>
  <c r="AK269" i="3"/>
  <c r="AI270" i="3"/>
  <c r="AJ270" i="3"/>
  <c r="AK270" i="3"/>
  <c r="AI271" i="3"/>
  <c r="AJ271" i="3"/>
  <c r="AK271" i="3"/>
  <c r="AI272" i="3"/>
  <c r="AJ272" i="3"/>
  <c r="AK272" i="3"/>
  <c r="AI273" i="3"/>
  <c r="AJ273" i="3"/>
  <c r="AK273" i="3"/>
  <c r="AI274" i="3"/>
  <c r="AJ274" i="3"/>
  <c r="AK274" i="3"/>
  <c r="AI275" i="3"/>
  <c r="AJ275" i="3"/>
  <c r="AK275" i="3"/>
  <c r="AI276" i="3"/>
  <c r="AJ276" i="3"/>
  <c r="AK276" i="3"/>
  <c r="AI277" i="3"/>
  <c r="AJ277" i="3"/>
  <c r="AK277" i="3"/>
  <c r="AI278" i="3"/>
  <c r="AJ278" i="3"/>
  <c r="AK278" i="3"/>
  <c r="AI279" i="3"/>
  <c r="AJ279" i="3"/>
  <c r="AK279" i="3"/>
  <c r="AI280" i="3"/>
  <c r="AJ280" i="3"/>
  <c r="AK280" i="3"/>
  <c r="AI281" i="3"/>
  <c r="AJ281" i="3"/>
  <c r="AK281" i="3"/>
  <c r="AI282" i="3"/>
  <c r="AJ282" i="3"/>
  <c r="AK282" i="3"/>
  <c r="AI283" i="3"/>
  <c r="AJ283" i="3"/>
  <c r="AK283" i="3"/>
  <c r="AI284" i="3"/>
  <c r="AJ284" i="3"/>
  <c r="AK284" i="3"/>
  <c r="AI285" i="3"/>
  <c r="AJ285" i="3"/>
  <c r="AK285" i="3"/>
  <c r="AI286" i="3"/>
  <c r="AJ286" i="3"/>
  <c r="AK286" i="3"/>
  <c r="AI287" i="3"/>
  <c r="AJ287" i="3"/>
  <c r="AK287" i="3"/>
  <c r="AI288" i="3"/>
  <c r="AJ288" i="3"/>
  <c r="AK288" i="3"/>
  <c r="AI289" i="3"/>
  <c r="AJ289" i="3"/>
  <c r="AK289" i="3"/>
  <c r="AI290" i="3"/>
  <c r="AJ290" i="3"/>
  <c r="AK290" i="3"/>
  <c r="AI291" i="3"/>
  <c r="AJ291" i="3"/>
  <c r="AK291" i="3"/>
  <c r="AI292" i="3"/>
  <c r="AJ292" i="3"/>
  <c r="AK292" i="3"/>
  <c r="AI293" i="3"/>
  <c r="AJ293" i="3"/>
  <c r="AK293" i="3"/>
  <c r="AI294" i="3"/>
  <c r="AJ294" i="3"/>
  <c r="AK294" i="3"/>
  <c r="AI295" i="3"/>
  <c r="AJ295" i="3"/>
  <c r="AK295" i="3"/>
  <c r="AI296" i="3"/>
  <c r="AJ296" i="3"/>
  <c r="AK296" i="3"/>
  <c r="AI297" i="3"/>
  <c r="AJ297" i="3"/>
  <c r="AK297" i="3"/>
  <c r="AI298" i="3"/>
  <c r="AJ298" i="3"/>
  <c r="AK298" i="3"/>
  <c r="AI299" i="3"/>
  <c r="AJ299" i="3"/>
  <c r="AK299" i="3"/>
  <c r="AI300" i="3"/>
  <c r="AJ300" i="3"/>
  <c r="AK300" i="3"/>
  <c r="AI301" i="3"/>
  <c r="AJ301" i="3"/>
  <c r="AK301" i="3"/>
  <c r="AI302" i="3"/>
  <c r="AJ302" i="3"/>
  <c r="AK302" i="3"/>
  <c r="AI303" i="3"/>
  <c r="AJ303" i="3"/>
  <c r="AK303" i="3"/>
  <c r="AI304" i="3"/>
  <c r="AJ304" i="3"/>
  <c r="AK304" i="3"/>
  <c r="AI305" i="3"/>
  <c r="AJ305" i="3"/>
  <c r="AK305" i="3"/>
  <c r="AI306" i="3"/>
  <c r="AJ306" i="3"/>
  <c r="AK306" i="3"/>
  <c r="AI307" i="3"/>
  <c r="AJ307" i="3"/>
  <c r="AK307" i="3"/>
  <c r="AI308" i="3"/>
  <c r="AJ308" i="3"/>
  <c r="AK308" i="3"/>
  <c r="AI309" i="3"/>
  <c r="AJ309" i="3"/>
  <c r="AK309" i="3"/>
  <c r="AI310" i="3"/>
  <c r="AJ310" i="3"/>
  <c r="AK310" i="3"/>
  <c r="AI311" i="3"/>
  <c r="AJ311" i="3"/>
  <c r="AK311" i="3"/>
  <c r="AI312" i="3"/>
  <c r="AJ312" i="3"/>
  <c r="AK312" i="3"/>
  <c r="AI313" i="3"/>
  <c r="AJ313" i="3"/>
  <c r="AK313" i="3"/>
  <c r="AI314" i="3"/>
  <c r="AJ314" i="3"/>
  <c r="AK314" i="3"/>
  <c r="AI315" i="3"/>
  <c r="AJ315" i="3"/>
  <c r="AK315" i="3"/>
  <c r="AI316" i="3"/>
  <c r="AJ316" i="3"/>
  <c r="AK316" i="3"/>
  <c r="AI317" i="3"/>
  <c r="AJ317" i="3"/>
  <c r="AK317" i="3"/>
  <c r="AI318" i="3"/>
  <c r="AJ318" i="3"/>
  <c r="AK318" i="3"/>
  <c r="AI319" i="3"/>
  <c r="AJ319" i="3"/>
  <c r="AK319" i="3"/>
  <c r="AI320" i="3"/>
  <c r="AJ320" i="3"/>
  <c r="AK320" i="3"/>
  <c r="AI321" i="3"/>
  <c r="AJ321" i="3"/>
  <c r="AK321" i="3"/>
  <c r="AI322" i="3"/>
  <c r="AJ322" i="3"/>
  <c r="AK322" i="3"/>
  <c r="AI323" i="3"/>
  <c r="AJ323" i="3"/>
  <c r="AK323" i="3"/>
  <c r="AI324" i="3"/>
  <c r="AJ324" i="3"/>
  <c r="AK324" i="3"/>
  <c r="AI325" i="3"/>
  <c r="AJ325" i="3"/>
  <c r="AK325" i="3"/>
  <c r="AI326" i="3"/>
  <c r="AJ326" i="3"/>
  <c r="AK326" i="3"/>
  <c r="AI327" i="3"/>
  <c r="AJ327" i="3"/>
  <c r="AK327" i="3"/>
  <c r="AI328" i="3"/>
  <c r="AJ328" i="3"/>
  <c r="AK328" i="3"/>
  <c r="AI329" i="3"/>
  <c r="AJ329" i="3"/>
  <c r="AK329" i="3"/>
  <c r="AI330" i="3"/>
  <c r="AJ330" i="3"/>
  <c r="AK330" i="3"/>
  <c r="AI331" i="3"/>
  <c r="AJ331" i="3"/>
  <c r="AK331" i="3"/>
  <c r="AI332" i="3"/>
  <c r="AJ332" i="3"/>
  <c r="AK332" i="3"/>
  <c r="AI333" i="3"/>
  <c r="AJ333" i="3"/>
  <c r="AK333" i="3"/>
  <c r="AI334" i="3"/>
  <c r="AJ334" i="3"/>
  <c r="AK334" i="3"/>
  <c r="AI335" i="3"/>
  <c r="AJ335" i="3"/>
  <c r="AK335" i="3"/>
  <c r="AI336" i="3"/>
  <c r="AJ336" i="3"/>
  <c r="AK336" i="3"/>
  <c r="AI337" i="3"/>
  <c r="AJ337" i="3"/>
  <c r="AK337" i="3"/>
  <c r="AI338" i="3"/>
  <c r="AJ338" i="3"/>
  <c r="AK338" i="3"/>
  <c r="AI339" i="3"/>
  <c r="AJ339" i="3"/>
  <c r="AK339" i="3"/>
  <c r="AI340" i="3"/>
  <c r="AJ340" i="3"/>
  <c r="AK340" i="3"/>
  <c r="AI341" i="3"/>
  <c r="AJ341" i="3"/>
  <c r="AK341" i="3"/>
  <c r="AI342" i="3"/>
  <c r="AJ342" i="3"/>
  <c r="AK342" i="3"/>
  <c r="AI343" i="3"/>
  <c r="AJ343" i="3"/>
  <c r="AK343" i="3"/>
  <c r="AI344" i="3"/>
  <c r="AJ344" i="3"/>
  <c r="AK344" i="3"/>
  <c r="AI345" i="3"/>
  <c r="AJ345" i="3"/>
  <c r="AK345" i="3"/>
  <c r="AI346" i="3"/>
  <c r="AJ346" i="3"/>
  <c r="AK346" i="3"/>
  <c r="AI347" i="3"/>
  <c r="AJ347" i="3"/>
  <c r="AK347" i="3"/>
  <c r="AI348" i="3"/>
  <c r="AJ348" i="3"/>
  <c r="AK348" i="3"/>
  <c r="AI349" i="3"/>
  <c r="AJ349" i="3"/>
  <c r="AK349" i="3"/>
  <c r="AI350" i="3"/>
  <c r="AJ350" i="3"/>
  <c r="AK350" i="3"/>
  <c r="AI351" i="3"/>
  <c r="AJ351" i="3"/>
  <c r="AK351" i="3"/>
  <c r="AI352" i="3"/>
  <c r="AJ352" i="3"/>
  <c r="AK352" i="3"/>
  <c r="AI353" i="3"/>
  <c r="AJ353" i="3"/>
  <c r="AK353" i="3"/>
  <c r="AI354" i="3"/>
  <c r="AJ354" i="3"/>
  <c r="AK354" i="3"/>
  <c r="AI355" i="3"/>
  <c r="AJ355" i="3"/>
  <c r="AK355" i="3"/>
  <c r="AI356" i="3"/>
  <c r="AJ356" i="3"/>
  <c r="AK356" i="3"/>
  <c r="AI357" i="3"/>
  <c r="AJ357" i="3"/>
  <c r="AK357" i="3"/>
  <c r="AI358" i="3"/>
  <c r="AJ358" i="3"/>
  <c r="AK358" i="3"/>
  <c r="AI359" i="3"/>
  <c r="AJ359" i="3"/>
  <c r="AK359" i="3"/>
  <c r="AI360" i="3"/>
  <c r="AJ360" i="3"/>
  <c r="AK360" i="3"/>
  <c r="AI361" i="3"/>
  <c r="AJ361" i="3"/>
  <c r="AK361" i="3"/>
  <c r="AI362" i="3"/>
  <c r="AJ362" i="3"/>
  <c r="AK362" i="3"/>
  <c r="AI363" i="3"/>
  <c r="AJ363" i="3"/>
  <c r="AK363" i="3"/>
  <c r="AI364" i="3"/>
  <c r="AJ364" i="3"/>
  <c r="AK364" i="3"/>
  <c r="AI365" i="3"/>
  <c r="AJ365" i="3"/>
  <c r="AK365" i="3"/>
  <c r="AI366" i="3"/>
  <c r="AJ366" i="3"/>
  <c r="AK366" i="3"/>
  <c r="AI367" i="3"/>
  <c r="AJ367" i="3"/>
  <c r="AK367" i="3"/>
  <c r="AI368" i="3"/>
  <c r="AJ368" i="3"/>
  <c r="AK368" i="3"/>
  <c r="AI369" i="3"/>
  <c r="AJ369" i="3"/>
  <c r="AK369" i="3"/>
  <c r="AI370" i="3"/>
  <c r="AJ370" i="3"/>
  <c r="AK370" i="3"/>
  <c r="AI371" i="3"/>
  <c r="AJ371" i="3"/>
  <c r="AK371" i="3"/>
  <c r="AI372" i="3"/>
  <c r="AJ372" i="3"/>
  <c r="AK372" i="3"/>
  <c r="AI373" i="3"/>
  <c r="AJ373" i="3"/>
  <c r="AK373" i="3"/>
  <c r="AI374" i="3"/>
  <c r="AJ374" i="3"/>
  <c r="AK374" i="3"/>
  <c r="AI375" i="3"/>
  <c r="AJ375" i="3"/>
  <c r="AK375" i="3"/>
  <c r="AI376" i="3"/>
  <c r="AJ376" i="3"/>
  <c r="AK376" i="3"/>
  <c r="AI377" i="3"/>
  <c r="AJ377" i="3"/>
  <c r="AK377" i="3"/>
  <c r="AI378" i="3"/>
  <c r="AJ378" i="3"/>
  <c r="AK378" i="3"/>
  <c r="AI379" i="3"/>
  <c r="AJ379" i="3"/>
  <c r="AK379" i="3"/>
  <c r="AI380" i="3"/>
  <c r="AJ380" i="3"/>
  <c r="AK380" i="3"/>
  <c r="AI381" i="3"/>
  <c r="AJ381" i="3"/>
  <c r="AK381" i="3"/>
  <c r="AI382" i="3"/>
  <c r="AJ382" i="3"/>
  <c r="AK382" i="3"/>
  <c r="AI383" i="3"/>
  <c r="AJ383" i="3"/>
  <c r="AK383" i="3"/>
  <c r="AI384" i="3"/>
  <c r="AJ384" i="3"/>
  <c r="AK384" i="3"/>
  <c r="AI385" i="3"/>
  <c r="AJ385" i="3"/>
  <c r="AK385" i="3"/>
  <c r="AI386" i="3"/>
  <c r="AJ386" i="3"/>
  <c r="AK386" i="3"/>
  <c r="AI387" i="3"/>
  <c r="AJ387" i="3"/>
  <c r="AK387" i="3"/>
  <c r="AI388" i="3"/>
  <c r="AJ388" i="3"/>
  <c r="AK388" i="3"/>
  <c r="AI389" i="3"/>
  <c r="AJ389" i="3"/>
  <c r="AK389" i="3"/>
  <c r="AI390" i="3"/>
  <c r="AJ390" i="3"/>
  <c r="AK390" i="3"/>
  <c r="AI391" i="3"/>
  <c r="AJ391" i="3"/>
  <c r="AK391" i="3"/>
  <c r="AI392" i="3"/>
  <c r="AJ392" i="3"/>
  <c r="AK392" i="3"/>
  <c r="AI393" i="3"/>
  <c r="AJ393" i="3"/>
  <c r="AK393" i="3"/>
  <c r="AI394" i="3"/>
  <c r="AJ394" i="3"/>
  <c r="AK394" i="3"/>
  <c r="AI395" i="3"/>
  <c r="AJ395" i="3"/>
  <c r="AK395" i="3"/>
  <c r="AI396" i="3"/>
  <c r="AJ396" i="3"/>
  <c r="AK396" i="3"/>
  <c r="AI397" i="3"/>
  <c r="AJ397" i="3"/>
  <c r="AK397" i="3"/>
  <c r="AI398" i="3"/>
  <c r="AJ398" i="3"/>
  <c r="AK398" i="3"/>
  <c r="AI399" i="3"/>
  <c r="AJ399" i="3"/>
  <c r="AK399" i="3"/>
  <c r="AI400" i="3"/>
  <c r="AJ400" i="3"/>
  <c r="AK400" i="3"/>
  <c r="AI401" i="3"/>
  <c r="AJ401" i="3"/>
  <c r="AK401" i="3"/>
  <c r="AI402" i="3"/>
  <c r="AJ402" i="3"/>
  <c r="AK402" i="3"/>
  <c r="AI403" i="3"/>
  <c r="AJ403" i="3"/>
  <c r="AK403" i="3"/>
  <c r="AI404" i="3"/>
  <c r="AJ404" i="3"/>
  <c r="AK404" i="3"/>
  <c r="AI405" i="3"/>
  <c r="AJ405" i="3"/>
  <c r="AK405" i="3"/>
  <c r="AI406" i="3"/>
  <c r="AJ406" i="3"/>
  <c r="AK406" i="3"/>
  <c r="AI407" i="3"/>
  <c r="AJ407" i="3"/>
  <c r="AK407" i="3"/>
  <c r="AI408" i="3"/>
  <c r="AJ408" i="3"/>
  <c r="AK408" i="3"/>
  <c r="AI409" i="3"/>
  <c r="AJ409" i="3"/>
  <c r="AK409" i="3"/>
  <c r="AI410" i="3"/>
  <c r="AJ410" i="3"/>
  <c r="AK410" i="3"/>
  <c r="AI411" i="3"/>
  <c r="AJ411" i="3"/>
  <c r="AK411" i="3"/>
  <c r="AI412" i="3"/>
  <c r="AJ412" i="3"/>
  <c r="AK412" i="3"/>
  <c r="AI413" i="3"/>
  <c r="AJ413" i="3"/>
  <c r="AK413" i="3"/>
  <c r="AI414" i="3"/>
  <c r="AJ414" i="3"/>
  <c r="AK414" i="3"/>
  <c r="AI415" i="3"/>
  <c r="AJ415" i="3"/>
  <c r="AK415" i="3"/>
  <c r="AI416" i="3"/>
  <c r="AJ416" i="3"/>
  <c r="AK416" i="3"/>
  <c r="AI417" i="3"/>
  <c r="AJ417" i="3"/>
  <c r="AK417" i="3"/>
  <c r="AI418" i="3"/>
  <c r="AJ418" i="3"/>
  <c r="AK418" i="3"/>
  <c r="AI419" i="3"/>
  <c r="AJ419" i="3"/>
  <c r="AK419" i="3"/>
  <c r="AI420" i="3"/>
  <c r="AJ420" i="3"/>
  <c r="AK420" i="3"/>
  <c r="AI421" i="3"/>
  <c r="AJ421" i="3"/>
  <c r="AK421" i="3"/>
  <c r="AI422" i="3"/>
  <c r="AJ422" i="3"/>
  <c r="AK422" i="3"/>
  <c r="AI423" i="3"/>
  <c r="AJ423" i="3"/>
  <c r="AK423" i="3"/>
  <c r="AI424" i="3"/>
  <c r="AJ424" i="3"/>
  <c r="AK424" i="3"/>
  <c r="AI425" i="3"/>
  <c r="AJ425" i="3"/>
  <c r="AK425" i="3"/>
  <c r="AI426" i="3"/>
  <c r="AJ426" i="3"/>
  <c r="AK426" i="3"/>
  <c r="AI427" i="3"/>
  <c r="AJ427" i="3"/>
  <c r="AK427" i="3"/>
  <c r="AI428" i="3"/>
  <c r="AJ428" i="3"/>
  <c r="AK428" i="3"/>
  <c r="AI429" i="3"/>
  <c r="AJ429" i="3"/>
  <c r="AK429" i="3"/>
  <c r="AI430" i="3"/>
  <c r="AJ430" i="3"/>
  <c r="AK430" i="3"/>
  <c r="AI431" i="3"/>
  <c r="AJ431" i="3"/>
  <c r="AK431" i="3"/>
  <c r="AI432" i="3"/>
  <c r="AJ432" i="3"/>
  <c r="AK432" i="3"/>
  <c r="AI433" i="3"/>
  <c r="AJ433" i="3"/>
  <c r="AK433" i="3"/>
  <c r="AI434" i="3"/>
  <c r="AJ434" i="3"/>
  <c r="AK434" i="3"/>
  <c r="AI435" i="3"/>
  <c r="AJ435" i="3"/>
  <c r="AK435" i="3"/>
  <c r="AI436" i="3"/>
  <c r="AJ436" i="3"/>
  <c r="AK436" i="3"/>
  <c r="AI437" i="3"/>
  <c r="AJ437" i="3"/>
  <c r="AK437" i="3"/>
  <c r="AI438" i="3"/>
  <c r="AJ438" i="3"/>
  <c r="AK438" i="3"/>
  <c r="AI439" i="3"/>
  <c r="AJ439" i="3"/>
  <c r="AK439" i="3"/>
  <c r="AI440" i="3"/>
  <c r="AJ440" i="3"/>
  <c r="AK440" i="3"/>
  <c r="AI441" i="3"/>
  <c r="AJ441" i="3"/>
  <c r="AK441" i="3"/>
  <c r="AI442" i="3"/>
  <c r="AJ442" i="3"/>
  <c r="AK442" i="3"/>
  <c r="AI443" i="3"/>
  <c r="AJ443" i="3"/>
  <c r="AK443" i="3"/>
  <c r="AI444" i="3"/>
  <c r="AJ444" i="3"/>
  <c r="AK444" i="3"/>
  <c r="AI445" i="3"/>
  <c r="AJ445" i="3"/>
  <c r="AK445" i="3"/>
  <c r="AI446" i="3"/>
  <c r="AJ446" i="3"/>
  <c r="AK446" i="3"/>
  <c r="AI447" i="3"/>
  <c r="AJ447" i="3"/>
  <c r="AK447" i="3"/>
  <c r="AI448" i="3"/>
  <c r="AJ448" i="3"/>
  <c r="AK448" i="3"/>
  <c r="AI449" i="3"/>
  <c r="AJ449" i="3"/>
  <c r="AK449" i="3"/>
  <c r="AI450" i="3"/>
  <c r="AJ450" i="3"/>
  <c r="AK450" i="3"/>
  <c r="AI451" i="3"/>
  <c r="AJ451" i="3"/>
  <c r="AK451" i="3"/>
  <c r="AI452" i="3"/>
  <c r="AJ452" i="3"/>
  <c r="AK452" i="3"/>
  <c r="AI453" i="3"/>
  <c r="AJ453" i="3"/>
  <c r="AK453" i="3"/>
  <c r="AI454" i="3"/>
  <c r="AJ454" i="3"/>
  <c r="AK454" i="3"/>
  <c r="AI455" i="3"/>
  <c r="AJ455" i="3"/>
  <c r="AK455" i="3"/>
  <c r="AI456" i="3"/>
  <c r="AJ456" i="3"/>
  <c r="AK456" i="3"/>
  <c r="AI457" i="3"/>
  <c r="AJ457" i="3"/>
  <c r="AK457" i="3"/>
  <c r="AI458" i="3"/>
  <c r="AJ458" i="3"/>
  <c r="AK458" i="3"/>
  <c r="AI459" i="3"/>
  <c r="AJ459" i="3"/>
  <c r="AK459" i="3"/>
  <c r="AI460" i="3"/>
  <c r="AJ460" i="3"/>
  <c r="AK460" i="3"/>
  <c r="AI461" i="3"/>
  <c r="AJ461" i="3"/>
  <c r="AK461" i="3"/>
  <c r="AI462" i="3"/>
  <c r="AJ462" i="3"/>
  <c r="AK462" i="3"/>
  <c r="AI463" i="3"/>
  <c r="AJ463" i="3"/>
  <c r="AK463" i="3"/>
  <c r="AI464" i="3"/>
  <c r="AJ464" i="3"/>
  <c r="AK464" i="3"/>
  <c r="AI465" i="3"/>
  <c r="AJ465" i="3"/>
  <c r="AK465" i="3"/>
  <c r="AI466" i="3"/>
  <c r="AJ466" i="3"/>
  <c r="AK466" i="3"/>
  <c r="AI467" i="3"/>
  <c r="AJ467" i="3"/>
  <c r="AK467" i="3"/>
  <c r="AI468" i="3"/>
  <c r="AJ468" i="3"/>
  <c r="AK468" i="3"/>
  <c r="AI469" i="3"/>
  <c r="AJ469" i="3"/>
  <c r="AK469" i="3"/>
  <c r="AI470" i="3"/>
  <c r="AJ470" i="3"/>
  <c r="AK470" i="3"/>
  <c r="AI471" i="3"/>
  <c r="AJ471" i="3"/>
  <c r="AK471" i="3"/>
  <c r="AI472" i="3"/>
  <c r="AJ472" i="3"/>
  <c r="AK472" i="3"/>
  <c r="AI473" i="3"/>
  <c r="AJ473" i="3"/>
  <c r="AK473" i="3"/>
  <c r="AI474" i="3"/>
  <c r="AJ474" i="3"/>
  <c r="AK474" i="3"/>
  <c r="AI475" i="3"/>
  <c r="AJ475" i="3"/>
  <c r="AK475" i="3"/>
  <c r="AI476" i="3"/>
  <c r="AJ476" i="3"/>
  <c r="AK476" i="3"/>
  <c r="AI477" i="3"/>
  <c r="AJ477" i="3"/>
  <c r="AK477" i="3"/>
  <c r="AI478" i="3"/>
  <c r="AJ478" i="3"/>
  <c r="AK478" i="3"/>
  <c r="AI479" i="3"/>
  <c r="AJ479" i="3"/>
  <c r="AK479" i="3"/>
  <c r="AI480" i="3"/>
  <c r="AJ480" i="3"/>
  <c r="AK480" i="3"/>
  <c r="AI481" i="3"/>
  <c r="AJ481" i="3"/>
  <c r="AK481" i="3"/>
  <c r="AI482" i="3"/>
  <c r="AJ482" i="3"/>
  <c r="AK482" i="3"/>
  <c r="AI483" i="3"/>
  <c r="AJ483" i="3"/>
  <c r="AK483" i="3"/>
  <c r="AI484" i="3"/>
  <c r="AJ484" i="3"/>
  <c r="AK484" i="3"/>
  <c r="AI485" i="3"/>
  <c r="AJ485" i="3"/>
  <c r="AK485" i="3"/>
  <c r="AI486" i="3"/>
  <c r="AJ486" i="3"/>
  <c r="AK486" i="3"/>
  <c r="AI487" i="3"/>
  <c r="AJ487" i="3"/>
  <c r="AK487" i="3"/>
  <c r="AI488" i="3"/>
  <c r="AJ488" i="3"/>
  <c r="AK488" i="3"/>
  <c r="AI489" i="3"/>
  <c r="AJ489" i="3"/>
  <c r="AK489" i="3"/>
  <c r="AI490" i="3"/>
  <c r="AJ490" i="3"/>
  <c r="AK490" i="3"/>
  <c r="AI491" i="3"/>
  <c r="AJ491" i="3"/>
  <c r="AK491" i="3"/>
  <c r="AI492" i="3"/>
  <c r="AJ492" i="3"/>
  <c r="AK492" i="3"/>
  <c r="AI493" i="3"/>
  <c r="AJ493" i="3"/>
  <c r="AK493" i="3"/>
  <c r="AI494" i="3"/>
  <c r="AJ494" i="3"/>
  <c r="AK494" i="3"/>
  <c r="AI495" i="3"/>
  <c r="AJ495" i="3"/>
  <c r="AK495" i="3"/>
  <c r="AI496" i="3"/>
  <c r="AJ496" i="3"/>
  <c r="AK496" i="3"/>
  <c r="AI497" i="3"/>
  <c r="AJ497" i="3"/>
  <c r="AK497" i="3"/>
  <c r="AI498" i="3"/>
  <c r="AJ498" i="3"/>
  <c r="AK498" i="3"/>
  <c r="AI499" i="3"/>
  <c r="AJ499" i="3"/>
  <c r="AK499" i="3"/>
  <c r="AI500" i="3"/>
  <c r="AJ500" i="3"/>
  <c r="AK500" i="3"/>
  <c r="AK9" i="3"/>
  <c r="AJ9" i="3"/>
  <c r="AI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H40" i="3"/>
  <c r="AH41" i="3"/>
  <c r="AH42" i="3"/>
  <c r="AH43" i="3"/>
  <c r="AH44" i="3"/>
  <c r="AH45" i="3"/>
  <c r="AH46" i="3"/>
  <c r="AH47" i="3"/>
  <c r="AH48" i="3"/>
  <c r="AH49" i="3"/>
  <c r="AH50" i="3"/>
  <c r="AH51" i="3"/>
  <c r="AH52" i="3"/>
  <c r="AH53" i="3"/>
  <c r="AH54" i="3"/>
  <c r="AH55" i="3"/>
  <c r="AH56" i="3"/>
  <c r="AH57" i="3"/>
  <c r="AH58" i="3"/>
  <c r="AH59" i="3"/>
  <c r="AH60" i="3"/>
  <c r="AH61" i="3"/>
  <c r="AH62" i="3"/>
  <c r="AH63" i="3"/>
  <c r="AH64" i="3"/>
  <c r="AH65" i="3"/>
  <c r="AH66" i="3"/>
  <c r="AH67" i="3"/>
  <c r="AH68" i="3"/>
  <c r="AH69" i="3"/>
  <c r="AH70" i="3"/>
  <c r="AH71" i="3"/>
  <c r="AH72" i="3"/>
  <c r="AH73" i="3"/>
  <c r="AH74" i="3"/>
  <c r="AH75" i="3"/>
  <c r="AH76" i="3"/>
  <c r="AH77" i="3"/>
  <c r="AH78" i="3"/>
  <c r="AH79" i="3"/>
  <c r="AH80" i="3"/>
  <c r="AH81" i="3"/>
  <c r="AH82" i="3"/>
  <c r="AH83" i="3"/>
  <c r="AH84" i="3"/>
  <c r="AH85" i="3"/>
  <c r="AH86" i="3"/>
  <c r="AH87" i="3"/>
  <c r="AH88" i="3"/>
  <c r="AH89" i="3"/>
  <c r="AH90" i="3"/>
  <c r="AH91" i="3"/>
  <c r="AH92" i="3"/>
  <c r="AH93" i="3"/>
  <c r="AH94" i="3"/>
  <c r="AH95" i="3"/>
  <c r="AH96" i="3"/>
  <c r="AH97" i="3"/>
  <c r="AH98" i="3"/>
  <c r="AH99" i="3"/>
  <c r="AH100" i="3"/>
  <c r="AH101" i="3"/>
  <c r="AH102" i="3"/>
  <c r="AH103" i="3"/>
  <c r="AH104" i="3"/>
  <c r="AH105" i="3"/>
  <c r="AH106" i="3"/>
  <c r="AH107" i="3"/>
  <c r="AH108" i="3"/>
  <c r="AH109" i="3"/>
  <c r="AH110" i="3"/>
  <c r="AH111" i="3"/>
  <c r="AH112" i="3"/>
  <c r="AH113" i="3"/>
  <c r="AH114" i="3"/>
  <c r="AH115" i="3"/>
  <c r="AH116" i="3"/>
  <c r="AH117" i="3"/>
  <c r="AH118" i="3"/>
  <c r="AH119" i="3"/>
  <c r="AH120" i="3"/>
  <c r="AH121" i="3"/>
  <c r="AH122" i="3"/>
  <c r="AH123" i="3"/>
  <c r="AH124" i="3"/>
  <c r="AH125" i="3"/>
  <c r="AH126" i="3"/>
  <c r="AH127" i="3"/>
  <c r="AH128" i="3"/>
  <c r="AH129" i="3"/>
  <c r="AH130" i="3"/>
  <c r="AH131" i="3"/>
  <c r="AH132" i="3"/>
  <c r="AH133" i="3"/>
  <c r="AH134" i="3"/>
  <c r="AH135" i="3"/>
  <c r="AH136" i="3"/>
  <c r="AH137" i="3"/>
  <c r="AH138" i="3"/>
  <c r="AH139" i="3"/>
  <c r="AH140" i="3"/>
  <c r="AH141" i="3"/>
  <c r="AH142" i="3"/>
  <c r="AH143" i="3"/>
  <c r="AH144" i="3"/>
  <c r="AH145" i="3"/>
  <c r="AH146" i="3"/>
  <c r="AH147" i="3"/>
  <c r="AH148" i="3"/>
  <c r="AH149" i="3"/>
  <c r="AH150" i="3"/>
  <c r="AH151" i="3"/>
  <c r="AH152" i="3"/>
  <c r="AH153" i="3"/>
  <c r="AH154" i="3"/>
  <c r="AH155" i="3"/>
  <c r="AH156" i="3"/>
  <c r="AH157" i="3"/>
  <c r="AH158" i="3"/>
  <c r="AH159" i="3"/>
  <c r="AH160" i="3"/>
  <c r="AH161" i="3"/>
  <c r="AH162" i="3"/>
  <c r="AH163" i="3"/>
  <c r="AH164" i="3"/>
  <c r="AH165" i="3"/>
  <c r="AH166" i="3"/>
  <c r="AH167" i="3"/>
  <c r="AH168" i="3"/>
  <c r="AH169" i="3"/>
  <c r="AH170" i="3"/>
  <c r="AH171" i="3"/>
  <c r="AH172" i="3"/>
  <c r="AH173" i="3"/>
  <c r="AH174" i="3"/>
  <c r="AH175" i="3"/>
  <c r="AH176" i="3"/>
  <c r="AH177" i="3"/>
  <c r="AH178" i="3"/>
  <c r="AH179" i="3"/>
  <c r="AH180" i="3"/>
  <c r="AH181" i="3"/>
  <c r="AH182" i="3"/>
  <c r="AH183" i="3"/>
  <c r="AH184" i="3"/>
  <c r="AH185" i="3"/>
  <c r="AH186" i="3"/>
  <c r="AH187" i="3"/>
  <c r="AH188" i="3"/>
  <c r="AH189" i="3"/>
  <c r="AH190" i="3"/>
  <c r="AH191" i="3"/>
  <c r="AH192" i="3"/>
  <c r="AH193" i="3"/>
  <c r="AH194" i="3"/>
  <c r="AH195" i="3"/>
  <c r="AH196" i="3"/>
  <c r="AH197" i="3"/>
  <c r="AH198" i="3"/>
  <c r="AH199" i="3"/>
  <c r="AH200" i="3"/>
  <c r="AH201" i="3"/>
  <c r="AH202" i="3"/>
  <c r="AH203" i="3"/>
  <c r="AH204" i="3"/>
  <c r="AH205" i="3"/>
  <c r="AH206" i="3"/>
  <c r="AH207" i="3"/>
  <c r="AH208" i="3"/>
  <c r="AH209" i="3"/>
  <c r="AH210" i="3"/>
  <c r="AH211" i="3"/>
  <c r="AH212" i="3"/>
  <c r="AH213" i="3"/>
  <c r="AH214" i="3"/>
  <c r="AH215" i="3"/>
  <c r="AH216" i="3"/>
  <c r="AH217" i="3"/>
  <c r="AH218" i="3"/>
  <c r="AH219" i="3"/>
  <c r="AH220" i="3"/>
  <c r="AH221" i="3"/>
  <c r="AH222" i="3"/>
  <c r="AH223" i="3"/>
  <c r="AH224" i="3"/>
  <c r="AH225" i="3"/>
  <c r="AH226" i="3"/>
  <c r="AH227" i="3"/>
  <c r="AH228" i="3"/>
  <c r="AH229" i="3"/>
  <c r="AH230" i="3"/>
  <c r="AH231" i="3"/>
  <c r="AH232" i="3"/>
  <c r="AH233" i="3"/>
  <c r="AH234" i="3"/>
  <c r="AH235" i="3"/>
  <c r="AH236" i="3"/>
  <c r="AH237" i="3"/>
  <c r="AH238" i="3"/>
  <c r="AH239" i="3"/>
  <c r="AH240" i="3"/>
  <c r="AH241" i="3"/>
  <c r="AH242" i="3"/>
  <c r="AH243" i="3"/>
  <c r="AH244" i="3"/>
  <c r="AH245" i="3"/>
  <c r="AH246" i="3"/>
  <c r="AH247" i="3"/>
  <c r="AH248" i="3"/>
  <c r="AH249" i="3"/>
  <c r="AH250" i="3"/>
  <c r="AH251" i="3"/>
  <c r="AH252" i="3"/>
  <c r="AH253" i="3"/>
  <c r="AH254" i="3"/>
  <c r="AH255" i="3"/>
  <c r="AH256" i="3"/>
  <c r="AH257" i="3"/>
  <c r="AH258" i="3"/>
  <c r="AH259" i="3"/>
  <c r="AH260" i="3"/>
  <c r="AH261" i="3"/>
  <c r="AH262" i="3"/>
  <c r="AH263" i="3"/>
  <c r="AH264" i="3"/>
  <c r="AH265" i="3"/>
  <c r="AH266" i="3"/>
  <c r="AH267" i="3"/>
  <c r="AH268" i="3"/>
  <c r="AH269" i="3"/>
  <c r="AH270" i="3"/>
  <c r="AH271" i="3"/>
  <c r="AH272" i="3"/>
  <c r="AH273" i="3"/>
  <c r="AH274" i="3"/>
  <c r="AH275" i="3"/>
  <c r="AH276" i="3"/>
  <c r="AH277" i="3"/>
  <c r="AH278" i="3"/>
  <c r="AH279" i="3"/>
  <c r="AH280" i="3"/>
  <c r="AH281" i="3"/>
  <c r="AH282" i="3"/>
  <c r="AH283" i="3"/>
  <c r="AH284" i="3"/>
  <c r="AH285" i="3"/>
  <c r="AH286" i="3"/>
  <c r="AH287" i="3"/>
  <c r="AH288" i="3"/>
  <c r="AH289" i="3"/>
  <c r="AH290" i="3"/>
  <c r="AH291" i="3"/>
  <c r="AH292" i="3"/>
  <c r="AH293" i="3"/>
  <c r="AH294" i="3"/>
  <c r="AH295" i="3"/>
  <c r="AH296" i="3"/>
  <c r="AH297" i="3"/>
  <c r="AH298" i="3"/>
  <c r="AH299" i="3"/>
  <c r="AH300" i="3"/>
  <c r="AH301" i="3"/>
  <c r="AH302" i="3"/>
  <c r="AH303" i="3"/>
  <c r="AH304" i="3"/>
  <c r="AH305" i="3"/>
  <c r="AH306" i="3"/>
  <c r="AH307" i="3"/>
  <c r="AH308" i="3"/>
  <c r="AH309" i="3"/>
  <c r="AH310" i="3"/>
  <c r="AH311" i="3"/>
  <c r="AH312" i="3"/>
  <c r="AH313" i="3"/>
  <c r="AH314" i="3"/>
  <c r="AH315" i="3"/>
  <c r="AH316" i="3"/>
  <c r="AH317" i="3"/>
  <c r="AH318" i="3"/>
  <c r="AH319" i="3"/>
  <c r="AH320" i="3"/>
  <c r="AH321" i="3"/>
  <c r="AH322" i="3"/>
  <c r="AH323" i="3"/>
  <c r="AH324" i="3"/>
  <c r="AH325" i="3"/>
  <c r="AH326" i="3"/>
  <c r="AH327" i="3"/>
  <c r="AH328" i="3"/>
  <c r="AH329" i="3"/>
  <c r="AH330" i="3"/>
  <c r="AH331" i="3"/>
  <c r="AH332" i="3"/>
  <c r="AH333" i="3"/>
  <c r="AH334" i="3"/>
  <c r="AH335" i="3"/>
  <c r="AH336" i="3"/>
  <c r="AH337" i="3"/>
  <c r="AH338" i="3"/>
  <c r="AH339" i="3"/>
  <c r="AH340" i="3"/>
  <c r="AH341" i="3"/>
  <c r="AH342" i="3"/>
  <c r="AH343" i="3"/>
  <c r="AH344" i="3"/>
  <c r="AH345" i="3"/>
  <c r="AH346" i="3"/>
  <c r="AH347" i="3"/>
  <c r="AH348" i="3"/>
  <c r="AH349" i="3"/>
  <c r="AH350" i="3"/>
  <c r="AH351" i="3"/>
  <c r="AH352" i="3"/>
  <c r="AH353" i="3"/>
  <c r="AH354" i="3"/>
  <c r="AH355" i="3"/>
  <c r="AH356" i="3"/>
  <c r="AH357" i="3"/>
  <c r="AH358" i="3"/>
  <c r="AH359" i="3"/>
  <c r="AH360" i="3"/>
  <c r="AH361" i="3"/>
  <c r="AH362" i="3"/>
  <c r="AH363" i="3"/>
  <c r="AH364" i="3"/>
  <c r="AH365" i="3"/>
  <c r="AH366" i="3"/>
  <c r="AH367" i="3"/>
  <c r="AH368" i="3"/>
  <c r="AH369" i="3"/>
  <c r="AH370" i="3"/>
  <c r="AH371" i="3"/>
  <c r="AH372" i="3"/>
  <c r="AH373" i="3"/>
  <c r="AH374" i="3"/>
  <c r="AH375" i="3"/>
  <c r="AH376" i="3"/>
  <c r="AH377" i="3"/>
  <c r="AH378" i="3"/>
  <c r="AH379" i="3"/>
  <c r="AH380" i="3"/>
  <c r="AH381" i="3"/>
  <c r="AH382" i="3"/>
  <c r="AH383" i="3"/>
  <c r="AH384" i="3"/>
  <c r="AH385" i="3"/>
  <c r="AH386" i="3"/>
  <c r="AH387" i="3"/>
  <c r="AH388" i="3"/>
  <c r="AH389" i="3"/>
  <c r="AH390" i="3"/>
  <c r="AH391" i="3"/>
  <c r="AH392" i="3"/>
  <c r="AH393" i="3"/>
  <c r="AH394" i="3"/>
  <c r="AH395" i="3"/>
  <c r="AH396" i="3"/>
  <c r="AH397" i="3"/>
  <c r="AH398" i="3"/>
  <c r="AH399" i="3"/>
  <c r="AH400" i="3"/>
  <c r="AH401" i="3"/>
  <c r="AH402" i="3"/>
  <c r="AH403" i="3"/>
  <c r="AH404" i="3"/>
  <c r="AH405" i="3"/>
  <c r="AH406" i="3"/>
  <c r="AH407" i="3"/>
  <c r="AH408" i="3"/>
  <c r="AH409" i="3"/>
  <c r="AH410" i="3"/>
  <c r="AH411" i="3"/>
  <c r="AH412" i="3"/>
  <c r="AH413" i="3"/>
  <c r="AH414" i="3"/>
  <c r="AH415" i="3"/>
  <c r="AH416" i="3"/>
  <c r="AH417" i="3"/>
  <c r="AH418" i="3"/>
  <c r="AH419" i="3"/>
  <c r="AH420" i="3"/>
  <c r="AH421" i="3"/>
  <c r="AH422" i="3"/>
  <c r="AH423" i="3"/>
  <c r="AH424" i="3"/>
  <c r="AH425" i="3"/>
  <c r="AH426" i="3"/>
  <c r="AH427" i="3"/>
  <c r="AH428" i="3"/>
  <c r="AH429" i="3"/>
  <c r="AH430" i="3"/>
  <c r="AH431" i="3"/>
  <c r="AH432" i="3"/>
  <c r="AH433" i="3"/>
  <c r="AH434" i="3"/>
  <c r="AH435" i="3"/>
  <c r="AH436" i="3"/>
  <c r="AH437" i="3"/>
  <c r="AH438" i="3"/>
  <c r="AH439" i="3"/>
  <c r="AH440" i="3"/>
  <c r="AH441" i="3"/>
  <c r="AH442" i="3"/>
  <c r="AH443" i="3"/>
  <c r="AH444" i="3"/>
  <c r="AH445" i="3"/>
  <c r="AH446" i="3"/>
  <c r="AH447" i="3"/>
  <c r="AH448" i="3"/>
  <c r="AH449" i="3"/>
  <c r="AH450" i="3"/>
  <c r="AH451" i="3"/>
  <c r="AH452" i="3"/>
  <c r="AH453" i="3"/>
  <c r="AH454" i="3"/>
  <c r="AH455" i="3"/>
  <c r="AH456" i="3"/>
  <c r="AH457" i="3"/>
  <c r="AH458" i="3"/>
  <c r="AH459" i="3"/>
  <c r="AH460" i="3"/>
  <c r="AH461" i="3"/>
  <c r="AH462" i="3"/>
  <c r="AH463" i="3"/>
  <c r="AH464" i="3"/>
  <c r="AH465" i="3"/>
  <c r="AH466" i="3"/>
  <c r="AH467" i="3"/>
  <c r="AH468" i="3"/>
  <c r="AH469" i="3"/>
  <c r="AH470" i="3"/>
  <c r="AH471" i="3"/>
  <c r="AH472" i="3"/>
  <c r="AH473" i="3"/>
  <c r="AH474" i="3"/>
  <c r="AH475" i="3"/>
  <c r="AH476" i="3"/>
  <c r="AH477" i="3"/>
  <c r="AH478" i="3"/>
  <c r="AH479" i="3"/>
  <c r="AH480" i="3"/>
  <c r="AH481" i="3"/>
  <c r="AH482" i="3"/>
  <c r="AH483" i="3"/>
  <c r="AH484" i="3"/>
  <c r="AH485" i="3"/>
  <c r="AH486" i="3"/>
  <c r="AH487" i="3"/>
  <c r="AH488" i="3"/>
  <c r="AH489" i="3"/>
  <c r="AH490" i="3"/>
  <c r="AH491" i="3"/>
  <c r="AH492" i="3"/>
  <c r="AH493" i="3"/>
  <c r="AH494" i="3"/>
  <c r="AH495" i="3"/>
  <c r="AH496" i="3"/>
  <c r="AH497" i="3"/>
  <c r="AH498" i="3"/>
  <c r="AH499" i="3"/>
  <c r="AH500" i="3"/>
  <c r="AH9" i="3"/>
  <c r="Q12" i="7" a="1"/>
  <c r="Q12" i="7" s="1"/>
  <c r="Q13" i="7" a="1"/>
  <c r="Q13" i="7" s="1"/>
  <c r="Q14" i="7" a="1"/>
  <c r="Q14" i="7" s="1"/>
  <c r="Q15" i="7" a="1"/>
  <c r="Q15" i="7"/>
  <c r="Q16" i="7" a="1"/>
  <c r="Q16" i="7"/>
  <c r="Q17" i="7" a="1"/>
  <c r="Q17" i="7" s="1"/>
  <c r="Q18" i="7" a="1"/>
  <c r="Q18" i="7" s="1"/>
  <c r="Q19" i="7" a="1"/>
  <c r="Q19" i="7"/>
  <c r="Q20" i="7" a="1"/>
  <c r="Q20" i="7" s="1"/>
  <c r="Q21" i="7" a="1"/>
  <c r="Q21" i="7" s="1"/>
  <c r="Q22" i="7" a="1"/>
  <c r="Q22" i="7"/>
  <c r="Q23" i="7" a="1"/>
  <c r="Q23" i="7" s="1"/>
  <c r="Q24" i="7" a="1"/>
  <c r="Q24" i="7"/>
  <c r="Q25" i="7" a="1"/>
  <c r="Q25" i="7" s="1"/>
  <c r="Q26" i="7" a="1"/>
  <c r="Q26" i="7" s="1"/>
  <c r="Q27" i="7" a="1"/>
  <c r="Q27" i="7" s="1"/>
  <c r="Q28" i="7" a="1"/>
  <c r="Q28" i="7"/>
  <c r="Q29" i="7" a="1"/>
  <c r="Q29" i="7" s="1"/>
  <c r="Q30" i="7" a="1"/>
  <c r="Q30" i="7"/>
  <c r="Q31" i="7" a="1"/>
  <c r="Q31" i="7"/>
  <c r="Q32" i="7" a="1"/>
  <c r="Q32" i="7" s="1"/>
  <c r="Q33" i="7" a="1"/>
  <c r="Q33" i="7" s="1"/>
  <c r="Q34" i="7" a="1"/>
  <c r="Q34" i="7"/>
  <c r="Q35" i="7" a="1"/>
  <c r="Q35" i="7" s="1"/>
  <c r="Q36" i="7" a="1"/>
  <c r="Q36" i="7" s="1"/>
  <c r="Q37" i="7" a="1"/>
  <c r="Q37" i="7" s="1"/>
  <c r="Q38" i="7" a="1"/>
  <c r="Q38" i="7" s="1"/>
  <c r="Q39" i="7" a="1"/>
  <c r="Q39" i="7"/>
  <c r="Q40" i="7" a="1"/>
  <c r="Q40" i="7" s="1"/>
  <c r="Q41" i="7" a="1"/>
  <c r="Q41" i="7" s="1"/>
  <c r="Q42" i="7" a="1"/>
  <c r="Q42" i="7" s="1"/>
  <c r="Q43" i="7" a="1"/>
  <c r="Q43" i="7" s="1"/>
  <c r="Q44" i="7" a="1"/>
  <c r="Q44" i="7" s="1"/>
  <c r="Q45" i="7" a="1"/>
  <c r="Q45" i="7" s="1"/>
  <c r="Q46" i="7" a="1"/>
  <c r="Q46" i="7" s="1"/>
  <c r="Q47" i="7" a="1"/>
  <c r="Q47" i="7"/>
  <c r="Q48" i="7" a="1"/>
  <c r="Q48" i="7" s="1"/>
  <c r="Q49" i="7" a="1"/>
  <c r="Q49" i="7" s="1"/>
  <c r="Q50" i="7" a="1"/>
  <c r="Q50" i="7" s="1"/>
  <c r="Q51" i="7" a="1"/>
  <c r="Q51" i="7"/>
  <c r="Q52" i="7" a="1"/>
  <c r="Q52" i="7" s="1"/>
  <c r="Q53" i="7" a="1"/>
  <c r="Q53" i="7" s="1"/>
  <c r="Q54" i="7" a="1"/>
  <c r="Q54" i="7" s="1"/>
  <c r="Q55" i="7" a="1"/>
  <c r="Q55" i="7" s="1"/>
  <c r="Q56" i="7" a="1"/>
  <c r="Q56" i="7" s="1"/>
  <c r="Q57" i="7" a="1"/>
  <c r="Q57" i="7" s="1"/>
  <c r="Q58" i="7" a="1"/>
  <c r="Q58" i="7" s="1"/>
  <c r="Q59" i="7" a="1"/>
  <c r="Q59" i="7" s="1"/>
  <c r="Q60" i="7" a="1"/>
  <c r="Q60" i="7" s="1"/>
  <c r="Q61" i="7" a="1"/>
  <c r="Q61" i="7" s="1"/>
  <c r="Q62" i="7" a="1"/>
  <c r="Q62" i="7" s="1"/>
  <c r="Q63" i="7" a="1"/>
  <c r="Q63" i="7" s="1"/>
  <c r="Q64" i="7" a="1"/>
  <c r="Q64" i="7" s="1"/>
  <c r="Q65" i="7" a="1"/>
  <c r="Q65" i="7" s="1"/>
  <c r="Q66" i="7" a="1"/>
  <c r="Q66" i="7" s="1"/>
  <c r="Q67" i="7" a="1"/>
  <c r="Q67" i="7"/>
  <c r="Q68" i="7" a="1"/>
  <c r="Q68" i="7" s="1"/>
  <c r="Q69" i="7" a="1"/>
  <c r="Q69" i="7" s="1"/>
  <c r="Q70" i="7" a="1"/>
  <c r="Q70" i="7" s="1"/>
  <c r="Q71" i="7" a="1"/>
  <c r="Q71" i="7" s="1"/>
  <c r="Q72" i="7" a="1"/>
  <c r="Q72" i="7" s="1"/>
  <c r="Q73" i="7" a="1"/>
  <c r="Q73" i="7" s="1"/>
  <c r="Q74" i="7" a="1"/>
  <c r="Q74" i="7" s="1"/>
  <c r="Q75" i="7" a="1"/>
  <c r="Q75" i="7"/>
  <c r="Q76" i="7" a="1"/>
  <c r="Q76" i="7" s="1"/>
  <c r="Q77" i="7" a="1"/>
  <c r="Q77" i="7" s="1"/>
  <c r="Q78" i="7" a="1"/>
  <c r="Q78" i="7" s="1"/>
  <c r="Q79" i="7" a="1"/>
  <c r="Q79" i="7" s="1"/>
  <c r="Q80" i="7" a="1"/>
  <c r="Q80" i="7" s="1"/>
  <c r="Q81" i="7" a="1"/>
  <c r="Q81" i="7" s="1"/>
  <c r="Q82" i="7" a="1"/>
  <c r="Q82" i="7" s="1"/>
  <c r="Q83" i="7" a="1"/>
  <c r="Q83" i="7"/>
  <c r="Q84" i="7" a="1"/>
  <c r="Q84" i="7" s="1"/>
  <c r="Q85" i="7" a="1"/>
  <c r="Q85" i="7" s="1"/>
  <c r="Q86" i="7" a="1"/>
  <c r="Q86" i="7" s="1"/>
  <c r="Q87" i="7" a="1"/>
  <c r="Q87" i="7" s="1"/>
  <c r="Q88" i="7" a="1"/>
  <c r="Q88" i="7" s="1"/>
  <c r="Q89" i="7" a="1"/>
  <c r="Q89" i="7" s="1"/>
  <c r="Q90" i="7" a="1"/>
  <c r="Q90" i="7" s="1"/>
  <c r="Q91" i="7" a="1"/>
  <c r="Q91" i="7" s="1"/>
  <c r="Q92" i="7" a="1"/>
  <c r="Q92" i="7" s="1"/>
  <c r="Q93" i="7" a="1"/>
  <c r="Q93" i="7" s="1"/>
  <c r="Q94" i="7" a="1"/>
  <c r="Q94" i="7" s="1"/>
  <c r="Q95" i="7" a="1"/>
  <c r="Q95" i="7" s="1"/>
  <c r="Q96" i="7" a="1"/>
  <c r="Q96" i="7" s="1"/>
  <c r="Q97" i="7" a="1"/>
  <c r="Q97" i="7" s="1"/>
  <c r="Q98" i="7" a="1"/>
  <c r="Q98" i="7" s="1"/>
  <c r="Q99" i="7" a="1"/>
  <c r="Q99" i="7"/>
  <c r="Q100" i="7" a="1"/>
  <c r="Q100" i="7" s="1"/>
  <c r="Q101" i="7" a="1"/>
  <c r="Q101" i="7" s="1"/>
  <c r="Q102" i="7" a="1"/>
  <c r="Q102" i="7" s="1"/>
  <c r="Q103" i="7" a="1"/>
  <c r="Q103" i="7" s="1"/>
  <c r="Q104" i="7" a="1"/>
  <c r="Q104" i="7" s="1"/>
  <c r="Q105" i="7" a="1"/>
  <c r="Q105" i="7" s="1"/>
  <c r="Q106" i="7" a="1"/>
  <c r="Q106" i="7" s="1"/>
  <c r="Q107" i="7" a="1"/>
  <c r="Q107" i="7"/>
  <c r="Q108" i="7" a="1"/>
  <c r="Q108" i="7" s="1"/>
  <c r="Q109" i="7" a="1"/>
  <c r="Q109" i="7" s="1"/>
  <c r="Q110" i="7" a="1"/>
  <c r="Q110" i="7" s="1"/>
  <c r="Q111" i="7" a="1"/>
  <c r="Q111" i="7" s="1"/>
  <c r="Q112" i="7" a="1"/>
  <c r="Q112" i="7" s="1"/>
  <c r="Q113" i="7" a="1"/>
  <c r="Q113" i="7" s="1"/>
  <c r="Q114" i="7" a="1"/>
  <c r="Q114" i="7" s="1"/>
  <c r="Q115" i="7" a="1"/>
  <c r="Q115" i="7"/>
  <c r="Q116" i="7" a="1"/>
  <c r="Q116" i="7" s="1"/>
  <c r="Q117" i="7" a="1"/>
  <c r="Q117" i="7" s="1"/>
  <c r="Q118" i="7" a="1"/>
  <c r="Q118" i="7" s="1"/>
  <c r="Q119" i="7" a="1"/>
  <c r="Q119" i="7" s="1"/>
  <c r="Q120" i="7" a="1"/>
  <c r="Q120" i="7" s="1"/>
  <c r="Q121" i="7" a="1"/>
  <c r="Q121" i="7" s="1"/>
  <c r="Q122" i="7" a="1"/>
  <c r="Q122" i="7" s="1"/>
  <c r="Q123" i="7" a="1"/>
  <c r="Q123" i="7" s="1"/>
  <c r="Q124" i="7" a="1"/>
  <c r="Q124" i="7" s="1"/>
  <c r="Q125" i="7" a="1"/>
  <c r="Q125" i="7" s="1"/>
  <c r="Q126" i="7" a="1"/>
  <c r="Q126" i="7" s="1"/>
  <c r="Q127" i="7" a="1"/>
  <c r="Q127" i="7" s="1"/>
  <c r="Q128" i="7" a="1"/>
  <c r="Q128" i="7" s="1"/>
  <c r="Q129" i="7" a="1"/>
  <c r="Q129" i="7" s="1"/>
  <c r="Q130" i="7" a="1"/>
  <c r="Q130" i="7" s="1"/>
  <c r="Q131" i="7" a="1"/>
  <c r="Q131" i="7"/>
  <c r="Q132" i="7" a="1"/>
  <c r="Q132" i="7" s="1"/>
  <c r="Q133" i="7" a="1"/>
  <c r="Q133" i="7" s="1"/>
  <c r="Q134" i="7" a="1"/>
  <c r="Q134" i="7" s="1"/>
  <c r="Q135" i="7" a="1"/>
  <c r="Q135" i="7" s="1"/>
  <c r="Q136" i="7" a="1"/>
  <c r="Q136" i="7" s="1"/>
  <c r="Q137" i="7" a="1"/>
  <c r="Q137" i="7" s="1"/>
  <c r="Q138" i="7" a="1"/>
  <c r="Q138" i="7" s="1"/>
  <c r="Q139" i="7" a="1"/>
  <c r="Q139" i="7"/>
  <c r="Q140" i="7" a="1"/>
  <c r="Q140" i="7" s="1"/>
  <c r="Q141" i="7" a="1"/>
  <c r="Q141" i="7" s="1"/>
  <c r="Q142" i="7" a="1"/>
  <c r="Q142" i="7" s="1"/>
  <c r="Q143" i="7" a="1"/>
  <c r="Q143" i="7" s="1"/>
  <c r="Q144" i="7" a="1"/>
  <c r="Q144" i="7" s="1"/>
  <c r="Q145" i="7" a="1"/>
  <c r="Q145" i="7" s="1"/>
  <c r="Q146" i="7" a="1"/>
  <c r="Q146" i="7" s="1"/>
  <c r="Q147" i="7" a="1"/>
  <c r="Q147" i="7"/>
  <c r="Q148" i="7" a="1"/>
  <c r="Q148" i="7" s="1"/>
  <c r="Q149" i="7" a="1"/>
  <c r="Q149" i="7" s="1"/>
  <c r="Q150" i="7" a="1"/>
  <c r="Q150" i="7" s="1"/>
  <c r="Q151" i="7" a="1"/>
  <c r="Q151" i="7" s="1"/>
  <c r="Q152" i="7" a="1"/>
  <c r="Q152" i="7" s="1"/>
  <c r="Q153" i="7" a="1"/>
  <c r="Q153" i="7" s="1"/>
  <c r="Q154" i="7" a="1"/>
  <c r="Q154" i="7" s="1"/>
  <c r="Q155" i="7" a="1"/>
  <c r="Q155" i="7" s="1"/>
  <c r="Q156" i="7" a="1"/>
  <c r="Q156" i="7" s="1"/>
  <c r="Q157" i="7" a="1"/>
  <c r="Q157" i="7" s="1"/>
  <c r="Q158" i="7" a="1"/>
  <c r="Q158" i="7" s="1"/>
  <c r="Q159" i="7" a="1"/>
  <c r="Q159" i="7" s="1"/>
  <c r="Q160" i="7" a="1"/>
  <c r="Q160" i="7" s="1"/>
  <c r="Q161" i="7" a="1"/>
  <c r="Q161" i="7" s="1"/>
  <c r="Q162" i="7" a="1"/>
  <c r="Q162" i="7" s="1"/>
  <c r="Q163" i="7" a="1"/>
  <c r="Q163" i="7"/>
  <c r="Q164" i="7" a="1"/>
  <c r="Q164" i="7" s="1"/>
  <c r="Q165" i="7" a="1"/>
  <c r="Q165" i="7" s="1"/>
  <c r="Q166" i="7" a="1"/>
  <c r="Q166" i="7" s="1"/>
  <c r="Q167" i="7" a="1"/>
  <c r="Q167" i="7" s="1"/>
  <c r="Q168" i="7" a="1"/>
  <c r="Q168" i="7" s="1"/>
  <c r="Q169" i="7" a="1"/>
  <c r="Q169" i="7" s="1"/>
  <c r="Q170" i="7" a="1"/>
  <c r="Q170" i="7" s="1"/>
  <c r="Q171" i="7" a="1"/>
  <c r="Q171" i="7" s="1"/>
  <c r="Q172" i="7" a="1"/>
  <c r="Q172" i="7" s="1"/>
  <c r="Q173" i="7" a="1"/>
  <c r="Q173" i="7" s="1"/>
  <c r="Q174" i="7" a="1"/>
  <c r="Q174" i="7" s="1"/>
  <c r="Q175" i="7" a="1"/>
  <c r="Q175" i="7" s="1"/>
  <c r="Q176" i="7" a="1"/>
  <c r="Q176" i="7" s="1"/>
  <c r="Q177" i="7" a="1"/>
  <c r="Q177" i="7" s="1"/>
  <c r="Q178" i="7" a="1"/>
  <c r="Q178" i="7" s="1"/>
  <c r="Q179" i="7" a="1"/>
  <c r="Q179" i="7" s="1"/>
  <c r="Q180" i="7" a="1"/>
  <c r="Q180" i="7" s="1"/>
  <c r="Q181" i="7" a="1"/>
  <c r="Q181" i="7" s="1"/>
  <c r="Q182" i="7" a="1"/>
  <c r="Q182" i="7" s="1"/>
  <c r="Q183" i="7" a="1"/>
  <c r="Q183" i="7" s="1"/>
  <c r="Q184" i="7" a="1"/>
  <c r="Q184" i="7" s="1"/>
  <c r="Q185" i="7" a="1"/>
  <c r="Q185" i="7" s="1"/>
  <c r="Q186" i="7" a="1"/>
  <c r="Q186" i="7" s="1"/>
  <c r="Q187" i="7" a="1"/>
  <c r="Q187" i="7" s="1"/>
  <c r="Q188" i="7" a="1"/>
  <c r="Q188" i="7" s="1"/>
  <c r="Q189" i="7" a="1"/>
  <c r="Q189" i="7" s="1"/>
  <c r="Q190" i="7" a="1"/>
  <c r="Q190" i="7" s="1"/>
  <c r="Q191" i="7" a="1"/>
  <c r="Q191" i="7" s="1"/>
  <c r="Q192" i="7" a="1"/>
  <c r="Q192" i="7" s="1"/>
  <c r="Q193" i="7" a="1"/>
  <c r="Q193" i="7" s="1"/>
  <c r="Q194" i="7" a="1"/>
  <c r="Q194" i="7" s="1"/>
  <c r="Q195" i="7" a="1"/>
  <c r="Q195" i="7" s="1"/>
  <c r="Q196" i="7" a="1"/>
  <c r="Q196" i="7" s="1"/>
  <c r="Q197" i="7" a="1"/>
  <c r="Q197" i="7" s="1"/>
  <c r="Q198" i="7" a="1"/>
  <c r="Q198" i="7" s="1"/>
  <c r="Q199" i="7" a="1"/>
  <c r="Q199" i="7"/>
  <c r="Q200" i="7" a="1"/>
  <c r="Q200" i="7" s="1"/>
  <c r="Q201" i="7" a="1"/>
  <c r="Q201" i="7" s="1"/>
  <c r="Q202" i="7" a="1"/>
  <c r="Q202" i="7" s="1"/>
  <c r="Q203" i="7" a="1"/>
  <c r="Q203" i="7" s="1"/>
  <c r="Q204" i="7" a="1"/>
  <c r="Q204" i="7" s="1"/>
  <c r="Q205" i="7" a="1"/>
  <c r="Q205" i="7" s="1"/>
  <c r="Q206" i="7" a="1"/>
  <c r="Q206" i="7" s="1"/>
  <c r="Q207" i="7" a="1"/>
  <c r="Q207" i="7" s="1"/>
  <c r="Q208" i="7" a="1"/>
  <c r="Q208" i="7" s="1"/>
  <c r="Q209" i="7" a="1"/>
  <c r="Q209" i="7" s="1"/>
  <c r="Q210" i="7" a="1"/>
  <c r="Q210" i="7" s="1"/>
  <c r="Q211" i="7" a="1"/>
  <c r="Q211" i="7" s="1"/>
  <c r="Q212" i="7" a="1"/>
  <c r="Q212" i="7" s="1"/>
  <c r="Q213" i="7" a="1"/>
  <c r="Q213" i="7" s="1"/>
  <c r="Q214" i="7" a="1"/>
  <c r="Q214" i="7" s="1"/>
  <c r="Q215" i="7" a="1"/>
  <c r="Q215" i="7" s="1"/>
  <c r="Q216" i="7" a="1"/>
  <c r="Q216" i="7" s="1"/>
  <c r="Q217" i="7" a="1"/>
  <c r="Q217" i="7" s="1"/>
  <c r="Q218" i="7" a="1"/>
  <c r="Q218" i="7" s="1"/>
  <c r="Q219" i="7" a="1"/>
  <c r="Q219" i="7" s="1"/>
  <c r="Q220" i="7" a="1"/>
  <c r="Q220" i="7" s="1"/>
  <c r="Q221" i="7" a="1"/>
  <c r="Q221" i="7" s="1"/>
  <c r="Q222" i="7" a="1"/>
  <c r="Q222" i="7" s="1"/>
  <c r="Q223" i="7" a="1"/>
  <c r="Q223" i="7" s="1"/>
  <c r="Q224" i="7" a="1"/>
  <c r="Q224" i="7" s="1"/>
  <c r="Q225" i="7" a="1"/>
  <c r="Q225" i="7" s="1"/>
  <c r="Q226" i="7" a="1"/>
  <c r="Q226" i="7" s="1"/>
  <c r="Q227" i="7" a="1"/>
  <c r="Q227" i="7" s="1"/>
  <c r="Q228" i="7" a="1"/>
  <c r="Q228" i="7" s="1"/>
  <c r="Q229" i="7" a="1"/>
  <c r="Q229" i="7" s="1"/>
  <c r="Q230" i="7" a="1"/>
  <c r="Q230" i="7" s="1"/>
  <c r="Q231" i="7" a="1"/>
  <c r="Q231" i="7" s="1"/>
  <c r="Q232" i="7" a="1"/>
  <c r="Q232" i="7" s="1"/>
  <c r="Q233" i="7" a="1"/>
  <c r="Q233" i="7" s="1"/>
  <c r="Q234" i="7" a="1"/>
  <c r="Q234" i="7" s="1"/>
  <c r="Q235" i="7" a="1"/>
  <c r="Q235" i="7" s="1"/>
  <c r="Q236" i="7" a="1"/>
  <c r="Q236" i="7" s="1"/>
  <c r="Q237" i="7" a="1"/>
  <c r="Q237" i="7" s="1"/>
  <c r="Q238" i="7" a="1"/>
  <c r="Q238" i="7" s="1"/>
  <c r="Q239" i="7" a="1"/>
  <c r="Q239" i="7"/>
  <c r="Q240" i="7" a="1"/>
  <c r="Q240" i="7" s="1"/>
  <c r="Q241" i="7" a="1"/>
  <c r="Q241" i="7" s="1"/>
  <c r="Q242" i="7" a="1"/>
  <c r="Q242" i="7" s="1"/>
  <c r="Q243" i="7" a="1"/>
  <c r="Q243" i="7" s="1"/>
  <c r="Q244" i="7" a="1"/>
  <c r="Q244" i="7" s="1"/>
  <c r="Q245" i="7" a="1"/>
  <c r="Q245" i="7" s="1"/>
  <c r="Q246" i="7" a="1"/>
  <c r="Q246" i="7" s="1"/>
  <c r="Q247" i="7" a="1"/>
  <c r="Q247" i="7" s="1"/>
  <c r="Q248" i="7" a="1"/>
  <c r="Q248" i="7" s="1"/>
  <c r="Q249" i="7" a="1"/>
  <c r="Q249" i="7" s="1"/>
  <c r="Q250" i="7" a="1"/>
  <c r="Q250" i="7" s="1"/>
  <c r="Q251" i="7" a="1"/>
  <c r="Q251" i="7" s="1"/>
  <c r="Q252" i="7" a="1"/>
  <c r="Q252" i="7" s="1"/>
  <c r="Q253" i="7" a="1"/>
  <c r="Q253" i="7" s="1"/>
  <c r="Q254" i="7" a="1"/>
  <c r="Q254" i="7" s="1"/>
  <c r="Q255" i="7" a="1"/>
  <c r="Q255" i="7" s="1"/>
  <c r="Q256" i="7" a="1"/>
  <c r="Q256" i="7" s="1"/>
  <c r="Q257" i="7" a="1"/>
  <c r="Q257" i="7" s="1"/>
  <c r="Q258" i="7" a="1"/>
  <c r="Q258" i="7" s="1"/>
  <c r="Q259" i="7" a="1"/>
  <c r="Q259" i="7" s="1"/>
  <c r="Q260" i="7" a="1"/>
  <c r="Q260" i="7" s="1"/>
  <c r="Q261" i="7" a="1"/>
  <c r="Q261" i="7" s="1"/>
  <c r="Q262" i="7" a="1"/>
  <c r="Q262" i="7" s="1"/>
  <c r="Q263" i="7" a="1"/>
  <c r="Q263" i="7" s="1"/>
  <c r="Q264" i="7" a="1"/>
  <c r="Q264" i="7" s="1"/>
  <c r="Q265" i="7" a="1"/>
  <c r="Q265" i="7" s="1"/>
  <c r="Q266" i="7" a="1"/>
  <c r="Q266" i="7" s="1"/>
  <c r="Q267" i="7" a="1"/>
  <c r="Q267" i="7" s="1"/>
  <c r="Q268" i="7" a="1"/>
  <c r="Q268" i="7" s="1"/>
  <c r="Q269" i="7" a="1"/>
  <c r="Q269" i="7" s="1"/>
  <c r="Q270" i="7" a="1"/>
  <c r="Q270" i="7" s="1"/>
  <c r="Q271" i="7" a="1"/>
  <c r="Q271" i="7"/>
  <c r="Q272" i="7" a="1"/>
  <c r="Q272" i="7" s="1"/>
  <c r="Q273" i="7" a="1"/>
  <c r="Q273" i="7" s="1"/>
  <c r="Q274" i="7" a="1"/>
  <c r="Q274" i="7" s="1"/>
  <c r="Q275" i="7" a="1"/>
  <c r="Q275" i="7" s="1"/>
  <c r="Q276" i="7" a="1"/>
  <c r="Q276" i="7" s="1"/>
  <c r="Q277" i="7" a="1"/>
  <c r="Q277" i="7" s="1"/>
  <c r="Q278" i="7" a="1"/>
  <c r="Q278" i="7" s="1"/>
  <c r="Q279" i="7" a="1"/>
  <c r="Q279" i="7" s="1"/>
  <c r="Q280" i="7" a="1"/>
  <c r="Q280" i="7" s="1"/>
  <c r="Q281" i="7" a="1"/>
  <c r="Q281" i="7" s="1"/>
  <c r="Q282" i="7" a="1"/>
  <c r="Q282" i="7" s="1"/>
  <c r="Q283" i="7" a="1"/>
  <c r="Q283" i="7" s="1"/>
  <c r="Q284" i="7" a="1"/>
  <c r="Q284" i="7" s="1"/>
  <c r="Q285" i="7" a="1"/>
  <c r="Q285" i="7" s="1"/>
  <c r="Q286" i="7" a="1"/>
  <c r="Q286" i="7" s="1"/>
  <c r="Q287" i="7" a="1"/>
  <c r="Q287" i="7" s="1"/>
  <c r="Q288" i="7" a="1"/>
  <c r="Q288" i="7" s="1"/>
  <c r="Q289" i="7" a="1"/>
  <c r="Q289" i="7" s="1"/>
  <c r="Q290" i="7" a="1"/>
  <c r="Q290" i="7" s="1"/>
  <c r="Q291" i="7" a="1"/>
  <c r="Q291" i="7"/>
  <c r="Q292" i="7" a="1"/>
  <c r="Q292" i="7" s="1"/>
  <c r="Q293" i="7" a="1"/>
  <c r="Q293" i="7" s="1"/>
  <c r="Q294" i="7" a="1"/>
  <c r="Q294" i="7" s="1"/>
  <c r="Q295" i="7" a="1"/>
  <c r="Q295" i="7" s="1"/>
  <c r="Q296" i="7" a="1"/>
  <c r="Q296" i="7" s="1"/>
  <c r="Q297" i="7" a="1"/>
  <c r="Q297" i="7" s="1"/>
  <c r="Q298" i="7" a="1"/>
  <c r="Q298" i="7" s="1"/>
  <c r="Q299" i="7" a="1"/>
  <c r="Q299" i="7" s="1"/>
  <c r="Q300" i="7" a="1"/>
  <c r="Q300" i="7" s="1"/>
  <c r="Q301" i="7" a="1"/>
  <c r="Q301" i="7" s="1"/>
  <c r="Q302" i="7" a="1"/>
  <c r="Q302" i="7" s="1"/>
  <c r="Q303" i="7" a="1"/>
  <c r="Q303" i="7"/>
  <c r="Q304" i="7" a="1"/>
  <c r="Q304" i="7" s="1"/>
  <c r="Q305" i="7" a="1"/>
  <c r="Q305" i="7" s="1"/>
  <c r="Q306" i="7" a="1"/>
  <c r="Q306" i="7" s="1"/>
  <c r="Q307" i="7" a="1"/>
  <c r="Q307" i="7" s="1"/>
  <c r="Q308" i="7" a="1"/>
  <c r="Q308" i="7" s="1"/>
  <c r="Q309" i="7" a="1"/>
  <c r="Q309" i="7" s="1"/>
  <c r="Q310" i="7" a="1"/>
  <c r="Q310" i="7" s="1"/>
  <c r="Q311" i="7" a="1"/>
  <c r="Q311" i="7" s="1"/>
  <c r="Q312" i="7" a="1"/>
  <c r="Q312" i="7" s="1"/>
  <c r="Q313" i="7" a="1"/>
  <c r="Q313" i="7" s="1"/>
  <c r="Q314" i="7" a="1"/>
  <c r="Q314" i="7" s="1"/>
  <c r="Q315" i="7" a="1"/>
  <c r="Q315" i="7" s="1"/>
  <c r="Q316" i="7" a="1"/>
  <c r="Q316" i="7" s="1"/>
  <c r="Q317" i="7" a="1"/>
  <c r="Q317" i="7" s="1"/>
  <c r="Q318" i="7" a="1"/>
  <c r="Q318" i="7" s="1"/>
  <c r="Q319" i="7" a="1"/>
  <c r="Q319" i="7" s="1"/>
  <c r="Q320" i="7" a="1"/>
  <c r="Q320" i="7" s="1"/>
  <c r="Q321" i="7" a="1"/>
  <c r="Q321" i="7" s="1"/>
  <c r="Q322" i="7" a="1"/>
  <c r="Q322" i="7" s="1"/>
  <c r="Q323" i="7" a="1"/>
  <c r="Q323" i="7" s="1"/>
  <c r="Q324" i="7" a="1"/>
  <c r="Q324" i="7" s="1"/>
  <c r="Q325" i="7" a="1"/>
  <c r="Q325" i="7" s="1"/>
  <c r="Q326" i="7" a="1"/>
  <c r="Q326" i="7" s="1"/>
  <c r="Q327" i="7" a="1"/>
  <c r="Q327" i="7"/>
  <c r="Q328" i="7" a="1"/>
  <c r="Q328" i="7" s="1"/>
  <c r="Q329" i="7" a="1"/>
  <c r="Q329" i="7" s="1"/>
  <c r="Q330" i="7" a="1"/>
  <c r="Q330" i="7" s="1"/>
  <c r="Q331" i="7" a="1"/>
  <c r="Q331" i="7" s="1"/>
  <c r="Q332" i="7" a="1"/>
  <c r="Q332" i="7" s="1"/>
  <c r="Q333" i="7" a="1"/>
  <c r="Q333" i="7" s="1"/>
  <c r="Q334" i="7" a="1"/>
  <c r="Q334" i="7" s="1"/>
  <c r="Q335" i="7" a="1"/>
  <c r="Q335" i="7" s="1"/>
  <c r="Q336" i="7" a="1"/>
  <c r="Q336" i="7" s="1"/>
  <c r="Q337" i="7" a="1"/>
  <c r="Q337" i="7" s="1"/>
  <c r="Q338" i="7" a="1"/>
  <c r="Q338" i="7" s="1"/>
  <c r="Q339" i="7" a="1"/>
  <c r="Q339" i="7" s="1"/>
  <c r="Q340" i="7" a="1"/>
  <c r="Q340" i="7" s="1"/>
  <c r="Q341" i="7" a="1"/>
  <c r="Q341" i="7" s="1"/>
  <c r="Q342" i="7" a="1"/>
  <c r="Q342" i="7" s="1"/>
  <c r="Q343" i="7" a="1"/>
  <c r="Q343" i="7" s="1"/>
  <c r="Q344" i="7" a="1"/>
  <c r="Q344" i="7" s="1"/>
  <c r="Q345" i="7" a="1"/>
  <c r="Q345" i="7" s="1"/>
  <c r="Q346" i="7" a="1"/>
  <c r="Q346" i="7" s="1"/>
  <c r="Q347" i="7" a="1"/>
  <c r="Q347" i="7" s="1"/>
  <c r="Q348" i="7" a="1"/>
  <c r="Q348" i="7" s="1"/>
  <c r="Q349" i="7" a="1"/>
  <c r="Q349" i="7" s="1"/>
  <c r="Q350" i="7" a="1"/>
  <c r="Q350" i="7" s="1"/>
  <c r="Q351" i="7" a="1"/>
  <c r="Q351" i="7" s="1"/>
  <c r="Q352" i="7" a="1"/>
  <c r="Q352" i="7" s="1"/>
  <c r="Q353" i="7" a="1"/>
  <c r="Q353" i="7" s="1"/>
  <c r="Q354" i="7" a="1"/>
  <c r="Q354" i="7" s="1"/>
  <c r="Q355" i="7" a="1"/>
  <c r="Q355" i="7" s="1"/>
  <c r="Q356" i="7" a="1"/>
  <c r="Q356" i="7" s="1"/>
  <c r="Q357" i="7" a="1"/>
  <c r="Q357" i="7" s="1"/>
  <c r="Q358" i="7" a="1"/>
  <c r="Q358" i="7" s="1"/>
  <c r="Q359" i="7" a="1"/>
  <c r="Q359" i="7" s="1"/>
  <c r="Q360" i="7" a="1"/>
  <c r="Q360" i="7" s="1"/>
  <c r="Q361" i="7" a="1"/>
  <c r="Q361" i="7" s="1"/>
  <c r="Q362" i="7" a="1"/>
  <c r="Q362" i="7" s="1"/>
  <c r="Q363" i="7" a="1"/>
  <c r="Q363" i="7" s="1"/>
  <c r="Q364" i="7" a="1"/>
  <c r="Q364" i="7" s="1"/>
  <c r="Q365" i="7" a="1"/>
  <c r="Q365" i="7" s="1"/>
  <c r="Q366" i="7" a="1"/>
  <c r="Q366" i="7"/>
  <c r="Q367" i="7" a="1"/>
  <c r="Q367" i="7" s="1"/>
  <c r="Q368" i="7" a="1"/>
  <c r="Q368" i="7" s="1"/>
  <c r="Q369" i="7" a="1"/>
  <c r="Q369" i="7" s="1"/>
  <c r="Q370" i="7" a="1"/>
  <c r="Q370" i="7" s="1"/>
  <c r="Q371" i="7" a="1"/>
  <c r="Q371" i="7" s="1"/>
  <c r="Q372" i="7" a="1"/>
  <c r="Q372" i="7" s="1"/>
  <c r="Q373" i="7" a="1"/>
  <c r="Q373" i="7" s="1"/>
  <c r="Q374" i="7" a="1"/>
  <c r="Q374" i="7"/>
  <c r="Q375" i="7" a="1"/>
  <c r="Q375" i="7" s="1"/>
  <c r="Q376" i="7" a="1"/>
  <c r="Q376" i="7" s="1"/>
  <c r="Q377" i="7" a="1"/>
  <c r="Q377" i="7" s="1"/>
  <c r="Q378" i="7" a="1"/>
  <c r="Q378" i="7" s="1"/>
  <c r="Q379" i="7" a="1"/>
  <c r="Q379" i="7" s="1"/>
  <c r="Q380" i="7" a="1"/>
  <c r="Q380" i="7" s="1"/>
  <c r="Q381" i="7" a="1"/>
  <c r="Q381" i="7" s="1"/>
  <c r="Q382" i="7" a="1"/>
  <c r="Q382" i="7"/>
  <c r="Q383" i="7" a="1"/>
  <c r="Q383" i="7" s="1"/>
  <c r="Q384" i="7" a="1"/>
  <c r="Q384" i="7" s="1"/>
  <c r="Q385" i="7" a="1"/>
  <c r="Q385" i="7" s="1"/>
  <c r="Q386" i="7" a="1"/>
  <c r="Q386" i="7" s="1"/>
  <c r="Q387" i="7" a="1"/>
  <c r="Q387" i="7" s="1"/>
  <c r="Q388" i="7" a="1"/>
  <c r="Q388" i="7" s="1"/>
  <c r="Q389" i="7" a="1"/>
  <c r="Q389" i="7" s="1"/>
  <c r="Q390" i="7" a="1"/>
  <c r="Q390" i="7" s="1"/>
  <c r="Q391" i="7" a="1"/>
  <c r="Q391" i="7" s="1"/>
  <c r="Q392" i="7" a="1"/>
  <c r="Q392" i="7" s="1"/>
  <c r="Q393" i="7" a="1"/>
  <c r="Q393" i="7" s="1"/>
  <c r="Q394" i="7" a="1"/>
  <c r="Q394" i="7" s="1"/>
  <c r="Q395" i="7" a="1"/>
  <c r="Q395" i="7" s="1"/>
  <c r="Q396" i="7" a="1"/>
  <c r="Q396" i="7" s="1"/>
  <c r="Q397" i="7" a="1"/>
  <c r="Q397" i="7" s="1"/>
  <c r="Q398" i="7" a="1"/>
  <c r="Q398" i="7"/>
  <c r="Q399" i="7" a="1"/>
  <c r="Q399" i="7" s="1"/>
  <c r="Q400" i="7" a="1"/>
  <c r="Q400" i="7" s="1"/>
  <c r="Q401" i="7" a="1"/>
  <c r="Q401" i="7" s="1"/>
  <c r="Q402" i="7" a="1"/>
  <c r="Q402" i="7" s="1"/>
  <c r="Q403" i="7" a="1"/>
  <c r="Q403" i="7" s="1"/>
  <c r="Q404" i="7" a="1"/>
  <c r="Q404" i="7" s="1"/>
  <c r="Q405" i="7" a="1"/>
  <c r="Q405" i="7" s="1"/>
  <c r="Q406" i="7" a="1"/>
  <c r="Q406" i="7"/>
  <c r="Q407" i="7" a="1"/>
  <c r="Q407" i="7" s="1"/>
  <c r="Q408" i="7" a="1"/>
  <c r="Q408" i="7" s="1"/>
  <c r="Q409" i="7" a="1"/>
  <c r="Q409" i="7" s="1"/>
  <c r="Q410" i="7" a="1"/>
  <c r="Q410" i="7" s="1"/>
  <c r="Q411" i="7" a="1"/>
  <c r="Q411" i="7" s="1"/>
  <c r="Q412" i="7" a="1"/>
  <c r="Q412" i="7" s="1"/>
  <c r="Q413" i="7" a="1"/>
  <c r="Q413" i="7" s="1"/>
  <c r="Q414" i="7" a="1"/>
  <c r="Q414" i="7"/>
  <c r="Q415" i="7" a="1"/>
  <c r="Q415" i="7" s="1"/>
  <c r="Q416" i="7" a="1"/>
  <c r="Q416" i="7" s="1"/>
  <c r="Q417" i="7" a="1"/>
  <c r="Q417" i="7" s="1"/>
  <c r="Q418" i="7" a="1"/>
  <c r="Q418" i="7" s="1"/>
  <c r="Q419" i="7" a="1"/>
  <c r="Q419" i="7" s="1"/>
  <c r="Q420" i="7" a="1"/>
  <c r="Q420" i="7" s="1"/>
  <c r="Q421" i="7" a="1"/>
  <c r="Q421" i="7" s="1"/>
  <c r="Q422" i="7" a="1"/>
  <c r="Q422" i="7" s="1"/>
  <c r="Q423" i="7" a="1"/>
  <c r="Q423" i="7" s="1"/>
  <c r="Q424" i="7" a="1"/>
  <c r="Q424" i="7" s="1"/>
  <c r="Q425" i="7" a="1"/>
  <c r="Q425" i="7" s="1"/>
  <c r="Q426" i="7" a="1"/>
  <c r="Q426" i="7" s="1"/>
  <c r="Q427" i="7" a="1"/>
  <c r="Q427" i="7" s="1"/>
  <c r="Q428" i="7" a="1"/>
  <c r="Q428" i="7" s="1"/>
  <c r="Q429" i="7" a="1"/>
  <c r="Q429" i="7" s="1"/>
  <c r="Q430" i="7" a="1"/>
  <c r="Q430" i="7"/>
  <c r="Q431" i="7" a="1"/>
  <c r="Q431" i="7" s="1"/>
  <c r="Q432" i="7" a="1"/>
  <c r="Q432" i="7" s="1"/>
  <c r="Q433" i="7" a="1"/>
  <c r="Q433" i="7" s="1"/>
  <c r="Q434" i="7" a="1"/>
  <c r="Q434" i="7" s="1"/>
  <c r="Q435" i="7" a="1"/>
  <c r="Q435" i="7" s="1"/>
  <c r="Q436" i="7" a="1"/>
  <c r="Q436" i="7" s="1"/>
  <c r="Q437" i="7" a="1"/>
  <c r="Q437" i="7" s="1"/>
  <c r="Q438" i="7" a="1"/>
  <c r="Q438" i="7"/>
  <c r="Q439" i="7" a="1"/>
  <c r="Q439" i="7" s="1"/>
  <c r="Q440" i="7" a="1"/>
  <c r="Q440" i="7" s="1"/>
  <c r="Q441" i="7" a="1"/>
  <c r="Q441" i="7" s="1"/>
  <c r="Q442" i="7" a="1"/>
  <c r="Q442" i="7" s="1"/>
  <c r="Q443" i="7" a="1"/>
  <c r="Q443" i="7" s="1"/>
  <c r="Q444" i="7" a="1"/>
  <c r="Q444" i="7" s="1"/>
  <c r="Q445" i="7" a="1"/>
  <c r="Q445" i="7" s="1"/>
  <c r="Q446" i="7" a="1"/>
  <c r="Q446" i="7"/>
  <c r="Q447" i="7" a="1"/>
  <c r="Q447" i="7" s="1"/>
  <c r="Q448" i="7" a="1"/>
  <c r="Q448" i="7" s="1"/>
  <c r="Q449" i="7" a="1"/>
  <c r="Q449" i="7" s="1"/>
  <c r="Q450" i="7" a="1"/>
  <c r="Q450" i="7" s="1"/>
  <c r="Q451" i="7" a="1"/>
  <c r="Q451" i="7" s="1"/>
  <c r="Q452" i="7" a="1"/>
  <c r="Q452" i="7" s="1"/>
  <c r="Q453" i="7" a="1"/>
  <c r="Q453" i="7" s="1"/>
  <c r="Q454" i="7" a="1"/>
  <c r="Q454" i="7"/>
  <c r="Q455" i="7" a="1"/>
  <c r="Q455" i="7" s="1"/>
  <c r="Q456" i="7" a="1"/>
  <c r="Q456" i="7" s="1"/>
  <c r="Q457" i="7" a="1"/>
  <c r="Q457" i="7" s="1"/>
  <c r="Q458" i="7" a="1"/>
  <c r="Q458" i="7" s="1"/>
  <c r="Q459" i="7" a="1"/>
  <c r="Q459" i="7" s="1"/>
  <c r="Q460" i="7" a="1"/>
  <c r="Q460" i="7" s="1"/>
  <c r="Q461" i="7" a="1"/>
  <c r="Q461" i="7" s="1"/>
  <c r="Q462" i="7" a="1"/>
  <c r="Q462" i="7"/>
  <c r="Q463" i="7" a="1"/>
  <c r="Q463" i="7" s="1"/>
  <c r="Q464" i="7" a="1"/>
  <c r="Q464" i="7" s="1"/>
  <c r="Q465" i="7" a="1"/>
  <c r="Q465" i="7" s="1"/>
  <c r="Q466" i="7" a="1"/>
  <c r="Q466" i="7" s="1"/>
  <c r="Q467" i="7" a="1"/>
  <c r="Q467" i="7" s="1"/>
  <c r="Q468" i="7" a="1"/>
  <c r="Q468" i="7" s="1"/>
  <c r="Q469" i="7" a="1"/>
  <c r="Q469" i="7" s="1"/>
  <c r="Q470" i="7" a="1"/>
  <c r="Q470" i="7"/>
  <c r="Q471" i="7" a="1"/>
  <c r="Q471" i="7" s="1"/>
  <c r="Q472" i="7" a="1"/>
  <c r="Q472" i="7" s="1"/>
  <c r="Q473" i="7" a="1"/>
  <c r="Q473" i="7" s="1"/>
  <c r="Q474" i="7" a="1"/>
  <c r="Q474" i="7" s="1"/>
  <c r="Q475" i="7" a="1"/>
  <c r="Q475" i="7" s="1"/>
  <c r="Q476" i="7" a="1"/>
  <c r="Q476" i="7" s="1"/>
  <c r="Q477" i="7" a="1"/>
  <c r="Q477" i="7" s="1"/>
  <c r="Q478" i="7" a="1"/>
  <c r="Q478" i="7" s="1"/>
  <c r="Q479" i="7" a="1"/>
  <c r="Q479" i="7" s="1"/>
  <c r="Q480" i="7" a="1"/>
  <c r="Q480" i="7" s="1"/>
  <c r="Q481" i="7" a="1"/>
  <c r="Q481" i="7" s="1"/>
  <c r="Q482" i="7" a="1"/>
  <c r="Q482" i="7" s="1"/>
  <c r="Q483" i="7" a="1"/>
  <c r="Q483" i="7" s="1"/>
  <c r="Q484" i="7" a="1"/>
  <c r="Q484" i="7" s="1"/>
  <c r="Q485" i="7" a="1"/>
  <c r="Q485" i="7" s="1"/>
  <c r="Q486" i="7" a="1"/>
  <c r="Q486" i="7" s="1"/>
  <c r="Q487" i="7" a="1"/>
  <c r="Q487" i="7" s="1"/>
  <c r="Q488" i="7" a="1"/>
  <c r="Q488" i="7" s="1"/>
  <c r="Q489" i="7" a="1"/>
  <c r="Q489" i="7" s="1"/>
  <c r="Q490" i="7" a="1"/>
  <c r="Q490" i="7" s="1"/>
  <c r="Q491" i="7" a="1"/>
  <c r="Q491" i="7" s="1"/>
  <c r="Q492" i="7" a="1"/>
  <c r="Q492" i="7" s="1"/>
  <c r="Q493" i="7" a="1"/>
  <c r="Q493" i="7" s="1"/>
  <c r="Q494" i="7" a="1"/>
  <c r="Q494" i="7" s="1"/>
  <c r="Q495" i="7" a="1"/>
  <c r="Q495" i="7" s="1"/>
  <c r="Q496" i="7" a="1"/>
  <c r="Q496" i="7" s="1"/>
  <c r="Q497" i="7" a="1"/>
  <c r="Q497" i="7" s="1"/>
  <c r="Q498" i="7" a="1"/>
  <c r="Q498" i="7" s="1"/>
  <c r="Q499" i="7" a="1"/>
  <c r="Q499" i="7" s="1"/>
  <c r="Q500" i="7" a="1"/>
  <c r="Q500" i="7" s="1"/>
  <c r="Q11" i="7" a="1"/>
  <c r="Q11" i="7" s="1"/>
  <c r="O12" i="7" l="1"/>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O170" i="7"/>
  <c r="O171" i="7"/>
  <c r="O172" i="7"/>
  <c r="O173" i="7"/>
  <c r="O174" i="7"/>
  <c r="O175" i="7"/>
  <c r="O176" i="7"/>
  <c r="O177" i="7"/>
  <c r="O178" i="7"/>
  <c r="O179" i="7"/>
  <c r="O180" i="7"/>
  <c r="O181" i="7"/>
  <c r="O182" i="7"/>
  <c r="O183" i="7"/>
  <c r="O184" i="7"/>
  <c r="O185" i="7"/>
  <c r="O186" i="7"/>
  <c r="O187" i="7"/>
  <c r="O188" i="7"/>
  <c r="O189" i="7"/>
  <c r="O190" i="7"/>
  <c r="O191" i="7"/>
  <c r="O192" i="7"/>
  <c r="O193" i="7"/>
  <c r="O194" i="7"/>
  <c r="O195" i="7"/>
  <c r="O196" i="7"/>
  <c r="O197" i="7"/>
  <c r="O198" i="7"/>
  <c r="O199" i="7"/>
  <c r="O200" i="7"/>
  <c r="O201" i="7"/>
  <c r="O202" i="7"/>
  <c r="O203" i="7"/>
  <c r="O204" i="7"/>
  <c r="O205" i="7"/>
  <c r="O206" i="7"/>
  <c r="O207" i="7"/>
  <c r="O208" i="7"/>
  <c r="O209" i="7"/>
  <c r="O210" i="7"/>
  <c r="O211" i="7"/>
  <c r="O212" i="7"/>
  <c r="O213" i="7"/>
  <c r="O214" i="7"/>
  <c r="O215" i="7"/>
  <c r="O216" i="7"/>
  <c r="O217" i="7"/>
  <c r="O218" i="7"/>
  <c r="O219" i="7"/>
  <c r="O220" i="7"/>
  <c r="O221" i="7"/>
  <c r="O222" i="7"/>
  <c r="O223" i="7"/>
  <c r="O224" i="7"/>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3"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11" i="7"/>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2"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155" i="5"/>
  <c r="T156" i="5"/>
  <c r="T157" i="5"/>
  <c r="T158" i="5"/>
  <c r="T159" i="5"/>
  <c r="T160" i="5"/>
  <c r="T161" i="5"/>
  <c r="T162" i="5"/>
  <c r="T163" i="5"/>
  <c r="T164" i="5"/>
  <c r="T165" i="5"/>
  <c r="T166" i="5"/>
  <c r="T167" i="5"/>
  <c r="T168" i="5"/>
  <c r="T169" i="5"/>
  <c r="T170" i="5"/>
  <c r="T171" i="5"/>
  <c r="T172" i="5"/>
  <c r="T173" i="5"/>
  <c r="T174" i="5"/>
  <c r="T175" i="5"/>
  <c r="T176" i="5"/>
  <c r="T177" i="5"/>
  <c r="T178" i="5"/>
  <c r="T179" i="5"/>
  <c r="T180" i="5"/>
  <c r="T181" i="5"/>
  <c r="T182" i="5"/>
  <c r="T183" i="5"/>
  <c r="T184" i="5"/>
  <c r="T185" i="5"/>
  <c r="T186" i="5"/>
  <c r="T187" i="5"/>
  <c r="T188" i="5"/>
  <c r="T189" i="5"/>
  <c r="T190" i="5"/>
  <c r="T191" i="5"/>
  <c r="T192" i="5"/>
  <c r="T193" i="5"/>
  <c r="T194" i="5"/>
  <c r="T195" i="5"/>
  <c r="T196" i="5"/>
  <c r="T197" i="5"/>
  <c r="T198" i="5"/>
  <c r="T199" i="5"/>
  <c r="T200" i="5"/>
  <c r="T201" i="5"/>
  <c r="T202" i="5"/>
  <c r="T203" i="5"/>
  <c r="T204" i="5"/>
  <c r="T205" i="5"/>
  <c r="T206" i="5"/>
  <c r="T207" i="5"/>
  <c r="T208" i="5"/>
  <c r="T209" i="5"/>
  <c r="T210" i="5"/>
  <c r="T211" i="5"/>
  <c r="T212" i="5"/>
  <c r="T213" i="5"/>
  <c r="T214" i="5"/>
  <c r="T215" i="5"/>
  <c r="T216" i="5"/>
  <c r="T217" i="5"/>
  <c r="T218" i="5"/>
  <c r="T219" i="5"/>
  <c r="T220" i="5"/>
  <c r="T221" i="5"/>
  <c r="T222" i="5"/>
  <c r="T223" i="5"/>
  <c r="T224" i="5"/>
  <c r="T225" i="5"/>
  <c r="T226" i="5"/>
  <c r="T227" i="5"/>
  <c r="T228" i="5"/>
  <c r="T229" i="5"/>
  <c r="T230" i="5"/>
  <c r="T231" i="5"/>
  <c r="T232" i="5"/>
  <c r="T233" i="5"/>
  <c r="T234" i="5"/>
  <c r="T235" i="5"/>
  <c r="T236" i="5"/>
  <c r="T237" i="5"/>
  <c r="T238" i="5"/>
  <c r="T239" i="5"/>
  <c r="T240" i="5"/>
  <c r="T241" i="5"/>
  <c r="T242" i="5"/>
  <c r="T243" i="5"/>
  <c r="T244" i="5"/>
  <c r="T245" i="5"/>
  <c r="T246" i="5"/>
  <c r="T247" i="5"/>
  <c r="T248" i="5"/>
  <c r="T249" i="5"/>
  <c r="T250" i="5"/>
  <c r="T251" i="5"/>
  <c r="T252" i="5"/>
  <c r="T253" i="5"/>
  <c r="T254" i="5"/>
  <c r="T255" i="5"/>
  <c r="T256" i="5"/>
  <c r="T257" i="5"/>
  <c r="T258" i="5"/>
  <c r="T259" i="5"/>
  <c r="T260" i="5"/>
  <c r="T261" i="5"/>
  <c r="T262" i="5"/>
  <c r="T263" i="5"/>
  <c r="T264" i="5"/>
  <c r="T265" i="5"/>
  <c r="T266" i="5"/>
  <c r="T267" i="5"/>
  <c r="T268" i="5"/>
  <c r="T269" i="5"/>
  <c r="T270" i="5"/>
  <c r="T271" i="5"/>
  <c r="T272" i="5"/>
  <c r="T273" i="5"/>
  <c r="T274" i="5"/>
  <c r="T275" i="5"/>
  <c r="T276" i="5"/>
  <c r="T277" i="5"/>
  <c r="T278" i="5"/>
  <c r="T279" i="5"/>
  <c r="T280" i="5"/>
  <c r="T281" i="5"/>
  <c r="T282" i="5"/>
  <c r="T283" i="5"/>
  <c r="T284" i="5"/>
  <c r="T285" i="5"/>
  <c r="T286" i="5"/>
  <c r="T287" i="5"/>
  <c r="T288" i="5"/>
  <c r="T289" i="5"/>
  <c r="T290" i="5"/>
  <c r="T291" i="5"/>
  <c r="T292" i="5"/>
  <c r="T293" i="5"/>
  <c r="T294" i="5"/>
  <c r="T295" i="5"/>
  <c r="T296" i="5"/>
  <c r="T297" i="5"/>
  <c r="T298" i="5"/>
  <c r="T299" i="5"/>
  <c r="T300" i="5"/>
  <c r="T301" i="5"/>
  <c r="T302" i="5"/>
  <c r="T303" i="5"/>
  <c r="T304" i="5"/>
  <c r="T305" i="5"/>
  <c r="T306" i="5"/>
  <c r="T307" i="5"/>
  <c r="T308" i="5"/>
  <c r="T309" i="5"/>
  <c r="T310" i="5"/>
  <c r="T311" i="5"/>
  <c r="T312" i="5"/>
  <c r="T313" i="5"/>
  <c r="T314" i="5"/>
  <c r="T315" i="5"/>
  <c r="T316" i="5"/>
  <c r="T317" i="5"/>
  <c r="T318" i="5"/>
  <c r="T319" i="5"/>
  <c r="T320" i="5"/>
  <c r="T321" i="5"/>
  <c r="T322" i="5"/>
  <c r="T323" i="5"/>
  <c r="T324" i="5"/>
  <c r="T325" i="5"/>
  <c r="T326" i="5"/>
  <c r="T327" i="5"/>
  <c r="T328" i="5"/>
  <c r="T329" i="5"/>
  <c r="T330" i="5"/>
  <c r="T331" i="5"/>
  <c r="T332" i="5"/>
  <c r="T333" i="5"/>
  <c r="T334" i="5"/>
  <c r="T335" i="5"/>
  <c r="T336" i="5"/>
  <c r="T337" i="5"/>
  <c r="T338" i="5"/>
  <c r="T339" i="5"/>
  <c r="T340" i="5"/>
  <c r="T341" i="5"/>
  <c r="T342" i="5"/>
  <c r="T343" i="5"/>
  <c r="T344" i="5"/>
  <c r="T345" i="5"/>
  <c r="T346" i="5"/>
  <c r="T347" i="5"/>
  <c r="T348" i="5"/>
  <c r="T349" i="5"/>
  <c r="T350" i="5"/>
  <c r="T351" i="5"/>
  <c r="T352" i="5"/>
  <c r="T353" i="5"/>
  <c r="T354" i="5"/>
  <c r="T355" i="5"/>
  <c r="T356" i="5"/>
  <c r="T357" i="5"/>
  <c r="T358" i="5"/>
  <c r="T359" i="5"/>
  <c r="T360" i="5"/>
  <c r="T361" i="5"/>
  <c r="T362" i="5"/>
  <c r="T363" i="5"/>
  <c r="T364" i="5"/>
  <c r="T365" i="5"/>
  <c r="T366" i="5"/>
  <c r="T367" i="5"/>
  <c r="T368" i="5"/>
  <c r="T369" i="5"/>
  <c r="T370" i="5"/>
  <c r="T371" i="5"/>
  <c r="T372" i="5"/>
  <c r="T373" i="5"/>
  <c r="T374" i="5"/>
  <c r="T375" i="5"/>
  <c r="T376" i="5"/>
  <c r="T377" i="5"/>
  <c r="T378" i="5"/>
  <c r="T379" i="5"/>
  <c r="T380" i="5"/>
  <c r="T381" i="5"/>
  <c r="T382" i="5"/>
  <c r="T383" i="5"/>
  <c r="T384" i="5"/>
  <c r="T385" i="5"/>
  <c r="T386" i="5"/>
  <c r="T387" i="5"/>
  <c r="T388" i="5"/>
  <c r="T389" i="5"/>
  <c r="T390" i="5"/>
  <c r="T391" i="5"/>
  <c r="T392" i="5"/>
  <c r="T393" i="5"/>
  <c r="T394" i="5"/>
  <c r="T395" i="5"/>
  <c r="T396" i="5"/>
  <c r="T397" i="5"/>
  <c r="T398" i="5"/>
  <c r="T399" i="5"/>
  <c r="T400" i="5"/>
  <c r="T401" i="5"/>
  <c r="T402" i="5"/>
  <c r="T403" i="5"/>
  <c r="T404" i="5"/>
  <c r="T405" i="5"/>
  <c r="T406" i="5"/>
  <c r="T407" i="5"/>
  <c r="T408" i="5"/>
  <c r="T409" i="5"/>
  <c r="T410" i="5"/>
  <c r="T411" i="5"/>
  <c r="T412" i="5"/>
  <c r="T413" i="5"/>
  <c r="T414" i="5"/>
  <c r="T415" i="5"/>
  <c r="T416" i="5"/>
  <c r="T417" i="5"/>
  <c r="T418" i="5"/>
  <c r="T419" i="5"/>
  <c r="T420" i="5"/>
  <c r="T421" i="5"/>
  <c r="T422" i="5"/>
  <c r="T423" i="5"/>
  <c r="T424" i="5"/>
  <c r="T425" i="5"/>
  <c r="T426" i="5"/>
  <c r="T427" i="5"/>
  <c r="T428" i="5"/>
  <c r="T429" i="5"/>
  <c r="T430" i="5"/>
  <c r="T431" i="5"/>
  <c r="T432" i="5"/>
  <c r="T433" i="5"/>
  <c r="T434" i="5"/>
  <c r="T435" i="5"/>
  <c r="T436" i="5"/>
  <c r="T437" i="5"/>
  <c r="T438" i="5"/>
  <c r="T439" i="5"/>
  <c r="T440" i="5"/>
  <c r="T441" i="5"/>
  <c r="T442" i="5"/>
  <c r="T443" i="5"/>
  <c r="T444" i="5"/>
  <c r="T445" i="5"/>
  <c r="T446" i="5"/>
  <c r="T447" i="5"/>
  <c r="T448" i="5"/>
  <c r="T449" i="5"/>
  <c r="T450" i="5"/>
  <c r="T451" i="5"/>
  <c r="T452" i="5"/>
  <c r="T453" i="5"/>
  <c r="T454" i="5"/>
  <c r="T455" i="5"/>
  <c r="T456" i="5"/>
  <c r="T457" i="5"/>
  <c r="T458" i="5"/>
  <c r="T459" i="5"/>
  <c r="T460" i="5"/>
  <c r="T461" i="5"/>
  <c r="T462" i="5"/>
  <c r="T463" i="5"/>
  <c r="T464" i="5"/>
  <c r="T465" i="5"/>
  <c r="T466" i="5"/>
  <c r="T467" i="5"/>
  <c r="T468" i="5"/>
  <c r="T469" i="5"/>
  <c r="T470" i="5"/>
  <c r="T471" i="5"/>
  <c r="T472" i="5"/>
  <c r="T473" i="5"/>
  <c r="T474" i="5"/>
  <c r="T475" i="5"/>
  <c r="T476" i="5"/>
  <c r="T477" i="5"/>
  <c r="T478" i="5"/>
  <c r="T479" i="5"/>
  <c r="T480" i="5"/>
  <c r="T481" i="5"/>
  <c r="T482" i="5"/>
  <c r="T483" i="5"/>
  <c r="T484" i="5"/>
  <c r="T485" i="5"/>
  <c r="T486" i="5"/>
  <c r="T487" i="5"/>
  <c r="T488" i="5"/>
  <c r="T489" i="5"/>
  <c r="T490" i="5"/>
  <c r="T491" i="5"/>
  <c r="T492" i="5"/>
  <c r="T493" i="5"/>
  <c r="T494" i="5"/>
  <c r="T495" i="5"/>
  <c r="T496" i="5"/>
  <c r="T497" i="5"/>
  <c r="T498" i="5"/>
  <c r="T499" i="5"/>
  <c r="T500" i="5"/>
  <c r="T12" i="5"/>
  <c r="AC13" i="5"/>
  <c r="AC14" i="5"/>
  <c r="AC15" i="5"/>
  <c r="AC16" i="5"/>
  <c r="AC17" i="5"/>
  <c r="AC18" i="5"/>
  <c r="AC19" i="5"/>
  <c r="AC20" i="5"/>
  <c r="AC21" i="5"/>
  <c r="AC22" i="5"/>
  <c r="AC23" i="5"/>
  <c r="AC24" i="5"/>
  <c r="AC25" i="5"/>
  <c r="AC26" i="5"/>
  <c r="AC27" i="5"/>
  <c r="AC28" i="5"/>
  <c r="AC29" i="5"/>
  <c r="AC30" i="5"/>
  <c r="AC31" i="5"/>
  <c r="AC32" i="5"/>
  <c r="AC33" i="5"/>
  <c r="AC34" i="5"/>
  <c r="AC35" i="5"/>
  <c r="AC36" i="5"/>
  <c r="AC37" i="5"/>
  <c r="AC38" i="5"/>
  <c r="AC39" i="5"/>
  <c r="AC40" i="5"/>
  <c r="AC41" i="5"/>
  <c r="AC42" i="5"/>
  <c r="AC43" i="5"/>
  <c r="AC44" i="5"/>
  <c r="AC45" i="5"/>
  <c r="AC46" i="5"/>
  <c r="AC47" i="5"/>
  <c r="AC48" i="5"/>
  <c r="AC49" i="5"/>
  <c r="AC50" i="5"/>
  <c r="AC51" i="5"/>
  <c r="AC52" i="5"/>
  <c r="AC53" i="5"/>
  <c r="AC54" i="5"/>
  <c r="AC55" i="5"/>
  <c r="AC56" i="5"/>
  <c r="AC57" i="5"/>
  <c r="AC58" i="5"/>
  <c r="AC59" i="5"/>
  <c r="AC60" i="5"/>
  <c r="AC61" i="5"/>
  <c r="AC62" i="5"/>
  <c r="AC63" i="5"/>
  <c r="AC64" i="5"/>
  <c r="AC65" i="5"/>
  <c r="AC66" i="5"/>
  <c r="AC67" i="5"/>
  <c r="AC68" i="5"/>
  <c r="AC69" i="5"/>
  <c r="AC70" i="5"/>
  <c r="AC71" i="5"/>
  <c r="AC72" i="5"/>
  <c r="AC73" i="5"/>
  <c r="AC74" i="5"/>
  <c r="AC75" i="5"/>
  <c r="AC76" i="5"/>
  <c r="AC77" i="5"/>
  <c r="AC78" i="5"/>
  <c r="AC79" i="5"/>
  <c r="AC80" i="5"/>
  <c r="AC81" i="5"/>
  <c r="AC82" i="5"/>
  <c r="AC83" i="5"/>
  <c r="AC84" i="5"/>
  <c r="AC85" i="5"/>
  <c r="AC86" i="5"/>
  <c r="AC87" i="5"/>
  <c r="AC88" i="5"/>
  <c r="AC89" i="5"/>
  <c r="AC90" i="5"/>
  <c r="AC91" i="5"/>
  <c r="AC92" i="5"/>
  <c r="AC93" i="5"/>
  <c r="AC94" i="5"/>
  <c r="AC95" i="5"/>
  <c r="AC96" i="5"/>
  <c r="AC97" i="5"/>
  <c r="AC98" i="5"/>
  <c r="AC99" i="5"/>
  <c r="AC100" i="5"/>
  <c r="AC101" i="5"/>
  <c r="AC102" i="5"/>
  <c r="AC103" i="5"/>
  <c r="AC104" i="5"/>
  <c r="AC105" i="5"/>
  <c r="AC106" i="5"/>
  <c r="AC107" i="5"/>
  <c r="AC108" i="5"/>
  <c r="AC109" i="5"/>
  <c r="AC110" i="5"/>
  <c r="AC111" i="5"/>
  <c r="AC112" i="5"/>
  <c r="AC113" i="5"/>
  <c r="AC114" i="5"/>
  <c r="AC115" i="5"/>
  <c r="AC116" i="5"/>
  <c r="AC117" i="5"/>
  <c r="AC118" i="5"/>
  <c r="AC119" i="5"/>
  <c r="AC120" i="5"/>
  <c r="AC121" i="5"/>
  <c r="AC122" i="5"/>
  <c r="AC123" i="5"/>
  <c r="AC124" i="5"/>
  <c r="AC125" i="5"/>
  <c r="AC126" i="5"/>
  <c r="AC127" i="5"/>
  <c r="AC128" i="5"/>
  <c r="AC129" i="5"/>
  <c r="AC130" i="5"/>
  <c r="AC131" i="5"/>
  <c r="AC132" i="5"/>
  <c r="AC133" i="5"/>
  <c r="AC134" i="5"/>
  <c r="AC135" i="5"/>
  <c r="AC136" i="5"/>
  <c r="AC137" i="5"/>
  <c r="AC138" i="5"/>
  <c r="AC139" i="5"/>
  <c r="AC140" i="5"/>
  <c r="AC141" i="5"/>
  <c r="AC142" i="5"/>
  <c r="AC143" i="5"/>
  <c r="AC144" i="5"/>
  <c r="AC145" i="5"/>
  <c r="AC146" i="5"/>
  <c r="AC147" i="5"/>
  <c r="AC148" i="5"/>
  <c r="AC149" i="5"/>
  <c r="AC150" i="5"/>
  <c r="AC151" i="5"/>
  <c r="AC152" i="5"/>
  <c r="AC153" i="5"/>
  <c r="AC154" i="5"/>
  <c r="AC155" i="5"/>
  <c r="AC156" i="5"/>
  <c r="AC157" i="5"/>
  <c r="AC158" i="5"/>
  <c r="AC159" i="5"/>
  <c r="AC160" i="5"/>
  <c r="AC161" i="5"/>
  <c r="AC162" i="5"/>
  <c r="AC163" i="5"/>
  <c r="AC164" i="5"/>
  <c r="AC165" i="5"/>
  <c r="AC166" i="5"/>
  <c r="AC167" i="5"/>
  <c r="AC168" i="5"/>
  <c r="AC169" i="5"/>
  <c r="AC170" i="5"/>
  <c r="AC171" i="5"/>
  <c r="AC172" i="5"/>
  <c r="AC173" i="5"/>
  <c r="AC174" i="5"/>
  <c r="AC175" i="5"/>
  <c r="AC176" i="5"/>
  <c r="AC177" i="5"/>
  <c r="AC178" i="5"/>
  <c r="AC179" i="5"/>
  <c r="AC180" i="5"/>
  <c r="AC181" i="5"/>
  <c r="AC182" i="5"/>
  <c r="AC183" i="5"/>
  <c r="AC184" i="5"/>
  <c r="AC185" i="5"/>
  <c r="AC186" i="5"/>
  <c r="AC187" i="5"/>
  <c r="AC188" i="5"/>
  <c r="AC189" i="5"/>
  <c r="AC190" i="5"/>
  <c r="AC191" i="5"/>
  <c r="AC192" i="5"/>
  <c r="AC193" i="5"/>
  <c r="AC194" i="5"/>
  <c r="AC195" i="5"/>
  <c r="AC196" i="5"/>
  <c r="AC197" i="5"/>
  <c r="AC198" i="5"/>
  <c r="AC199" i="5"/>
  <c r="AC200" i="5"/>
  <c r="AC201" i="5"/>
  <c r="AC202" i="5"/>
  <c r="AC203" i="5"/>
  <c r="AC204" i="5"/>
  <c r="AC205" i="5"/>
  <c r="AC206" i="5"/>
  <c r="AC207" i="5"/>
  <c r="AC208" i="5"/>
  <c r="AC209" i="5"/>
  <c r="AC210" i="5"/>
  <c r="AC211" i="5"/>
  <c r="AC212" i="5"/>
  <c r="AC213" i="5"/>
  <c r="AC214" i="5"/>
  <c r="AC215" i="5"/>
  <c r="AC216" i="5"/>
  <c r="AC217" i="5"/>
  <c r="AC218" i="5"/>
  <c r="AC219" i="5"/>
  <c r="AC220" i="5"/>
  <c r="AC221" i="5"/>
  <c r="AC222" i="5"/>
  <c r="AC223" i="5"/>
  <c r="AC224" i="5"/>
  <c r="AC225" i="5"/>
  <c r="AC226" i="5"/>
  <c r="AC227" i="5"/>
  <c r="AC228" i="5"/>
  <c r="AC229" i="5"/>
  <c r="AC230" i="5"/>
  <c r="AC231" i="5"/>
  <c r="AC232" i="5"/>
  <c r="AC233" i="5"/>
  <c r="AC234" i="5"/>
  <c r="AC235" i="5"/>
  <c r="AC236" i="5"/>
  <c r="AC237" i="5"/>
  <c r="AC238" i="5"/>
  <c r="AC239" i="5"/>
  <c r="AC240" i="5"/>
  <c r="AC241" i="5"/>
  <c r="AC242" i="5"/>
  <c r="AC243" i="5"/>
  <c r="AC244" i="5"/>
  <c r="AC245" i="5"/>
  <c r="AC246" i="5"/>
  <c r="AC247" i="5"/>
  <c r="AC248" i="5"/>
  <c r="AC249" i="5"/>
  <c r="AC250" i="5"/>
  <c r="AC251" i="5"/>
  <c r="AC252" i="5"/>
  <c r="AC253" i="5"/>
  <c r="AC254" i="5"/>
  <c r="AC255" i="5"/>
  <c r="AC256" i="5"/>
  <c r="AC257" i="5"/>
  <c r="AC258" i="5"/>
  <c r="AC259" i="5"/>
  <c r="AC260" i="5"/>
  <c r="AC261" i="5"/>
  <c r="AC262" i="5"/>
  <c r="AC263" i="5"/>
  <c r="AC264" i="5"/>
  <c r="AC265" i="5"/>
  <c r="AC266" i="5"/>
  <c r="AC267" i="5"/>
  <c r="AC268" i="5"/>
  <c r="AC269" i="5"/>
  <c r="AC270" i="5"/>
  <c r="AC271" i="5"/>
  <c r="AC272" i="5"/>
  <c r="AC273" i="5"/>
  <c r="AC274" i="5"/>
  <c r="AC275" i="5"/>
  <c r="AC276" i="5"/>
  <c r="AC277" i="5"/>
  <c r="AC278" i="5"/>
  <c r="AC279" i="5"/>
  <c r="AC280" i="5"/>
  <c r="AC281" i="5"/>
  <c r="AC282" i="5"/>
  <c r="AC283" i="5"/>
  <c r="AC284" i="5"/>
  <c r="AC285" i="5"/>
  <c r="AC286" i="5"/>
  <c r="AC287" i="5"/>
  <c r="AC288" i="5"/>
  <c r="AC289" i="5"/>
  <c r="AC290" i="5"/>
  <c r="AC291" i="5"/>
  <c r="AC292" i="5"/>
  <c r="AC293" i="5"/>
  <c r="AC294" i="5"/>
  <c r="AC295" i="5"/>
  <c r="AC296" i="5"/>
  <c r="AC297" i="5"/>
  <c r="AC298" i="5"/>
  <c r="AC299" i="5"/>
  <c r="AC300" i="5"/>
  <c r="AC301" i="5"/>
  <c r="AC302" i="5"/>
  <c r="AC303" i="5"/>
  <c r="AC304" i="5"/>
  <c r="AC305" i="5"/>
  <c r="AC306" i="5"/>
  <c r="AC307" i="5"/>
  <c r="AC308" i="5"/>
  <c r="AC309" i="5"/>
  <c r="AC310" i="5"/>
  <c r="AC311" i="5"/>
  <c r="AC312" i="5"/>
  <c r="AC313" i="5"/>
  <c r="AC314" i="5"/>
  <c r="AC315" i="5"/>
  <c r="AC316" i="5"/>
  <c r="AC317" i="5"/>
  <c r="AC318" i="5"/>
  <c r="AC319" i="5"/>
  <c r="AC320" i="5"/>
  <c r="AC321" i="5"/>
  <c r="AC322" i="5"/>
  <c r="AC323" i="5"/>
  <c r="AC324" i="5"/>
  <c r="AC325" i="5"/>
  <c r="AC326" i="5"/>
  <c r="AC327" i="5"/>
  <c r="AC328" i="5"/>
  <c r="AC329" i="5"/>
  <c r="AC330" i="5"/>
  <c r="AC331" i="5"/>
  <c r="AC332" i="5"/>
  <c r="AC333" i="5"/>
  <c r="AC334" i="5"/>
  <c r="AC335" i="5"/>
  <c r="AC336" i="5"/>
  <c r="AC337" i="5"/>
  <c r="AC338" i="5"/>
  <c r="AC339" i="5"/>
  <c r="AC340" i="5"/>
  <c r="AC341" i="5"/>
  <c r="AC342" i="5"/>
  <c r="AC343" i="5"/>
  <c r="AC344" i="5"/>
  <c r="AC345" i="5"/>
  <c r="AC346" i="5"/>
  <c r="AC347" i="5"/>
  <c r="AC348" i="5"/>
  <c r="AC349" i="5"/>
  <c r="AC350" i="5"/>
  <c r="AC351" i="5"/>
  <c r="AC352" i="5"/>
  <c r="AC353" i="5"/>
  <c r="AC354" i="5"/>
  <c r="AC355" i="5"/>
  <c r="AC356" i="5"/>
  <c r="AC357" i="5"/>
  <c r="AC358" i="5"/>
  <c r="AC359" i="5"/>
  <c r="AC360" i="5"/>
  <c r="AC361" i="5"/>
  <c r="AC362" i="5"/>
  <c r="AC363" i="5"/>
  <c r="AC364" i="5"/>
  <c r="AC365" i="5"/>
  <c r="AC366" i="5"/>
  <c r="AC367" i="5"/>
  <c r="AC368" i="5"/>
  <c r="AC369" i="5"/>
  <c r="AC370" i="5"/>
  <c r="AC371" i="5"/>
  <c r="AC372" i="5"/>
  <c r="AC373" i="5"/>
  <c r="AC374" i="5"/>
  <c r="AC375" i="5"/>
  <c r="AC376" i="5"/>
  <c r="AC377" i="5"/>
  <c r="AC378" i="5"/>
  <c r="AC379" i="5"/>
  <c r="AC380" i="5"/>
  <c r="AC381" i="5"/>
  <c r="AC382" i="5"/>
  <c r="AC383" i="5"/>
  <c r="AC384" i="5"/>
  <c r="AC385" i="5"/>
  <c r="AC386" i="5"/>
  <c r="AC387" i="5"/>
  <c r="AC388" i="5"/>
  <c r="AC389" i="5"/>
  <c r="AC390" i="5"/>
  <c r="AC391" i="5"/>
  <c r="AC392" i="5"/>
  <c r="AC393" i="5"/>
  <c r="AC394" i="5"/>
  <c r="AC395" i="5"/>
  <c r="AC396" i="5"/>
  <c r="AC397" i="5"/>
  <c r="AC398" i="5"/>
  <c r="AC399" i="5"/>
  <c r="AC400" i="5"/>
  <c r="AC401" i="5"/>
  <c r="AC402" i="5"/>
  <c r="AC403" i="5"/>
  <c r="AC404" i="5"/>
  <c r="AC405" i="5"/>
  <c r="AC406" i="5"/>
  <c r="AC407" i="5"/>
  <c r="AC408" i="5"/>
  <c r="AC409" i="5"/>
  <c r="AC410" i="5"/>
  <c r="AC411" i="5"/>
  <c r="AC412" i="5"/>
  <c r="AC413" i="5"/>
  <c r="AC414" i="5"/>
  <c r="AC415" i="5"/>
  <c r="AC416" i="5"/>
  <c r="AC417" i="5"/>
  <c r="AC418" i="5"/>
  <c r="AC419" i="5"/>
  <c r="AC420" i="5"/>
  <c r="AC421" i="5"/>
  <c r="AC422" i="5"/>
  <c r="AC423" i="5"/>
  <c r="AC424" i="5"/>
  <c r="AC425" i="5"/>
  <c r="AC426" i="5"/>
  <c r="AC427" i="5"/>
  <c r="AC428" i="5"/>
  <c r="AC429" i="5"/>
  <c r="AC430" i="5"/>
  <c r="AC431" i="5"/>
  <c r="AC432" i="5"/>
  <c r="AC433" i="5"/>
  <c r="AC434" i="5"/>
  <c r="AC435" i="5"/>
  <c r="AC436" i="5"/>
  <c r="AC437" i="5"/>
  <c r="AC438" i="5"/>
  <c r="AC439" i="5"/>
  <c r="AC440" i="5"/>
  <c r="AC441" i="5"/>
  <c r="AC442" i="5"/>
  <c r="AC443" i="5"/>
  <c r="AC444" i="5"/>
  <c r="AC445" i="5"/>
  <c r="AC446" i="5"/>
  <c r="AC447" i="5"/>
  <c r="AC448" i="5"/>
  <c r="AC449" i="5"/>
  <c r="AC450" i="5"/>
  <c r="AC451" i="5"/>
  <c r="AC452" i="5"/>
  <c r="AC453" i="5"/>
  <c r="AC454" i="5"/>
  <c r="AC455" i="5"/>
  <c r="AC456" i="5"/>
  <c r="AC457" i="5"/>
  <c r="AC458" i="5"/>
  <c r="AC459" i="5"/>
  <c r="AC460" i="5"/>
  <c r="AC461" i="5"/>
  <c r="AC462" i="5"/>
  <c r="AC463" i="5"/>
  <c r="AC464" i="5"/>
  <c r="AC465" i="5"/>
  <c r="AC466" i="5"/>
  <c r="AC467" i="5"/>
  <c r="AC468" i="5"/>
  <c r="AC469" i="5"/>
  <c r="AC470" i="5"/>
  <c r="AC471" i="5"/>
  <c r="AC472" i="5"/>
  <c r="AC473" i="5"/>
  <c r="AC474" i="5"/>
  <c r="AC475" i="5"/>
  <c r="AC476" i="5"/>
  <c r="AC477" i="5"/>
  <c r="AC478" i="5"/>
  <c r="AC479" i="5"/>
  <c r="AC480" i="5"/>
  <c r="AC481" i="5"/>
  <c r="AC482" i="5"/>
  <c r="AC483" i="5"/>
  <c r="AC484" i="5"/>
  <c r="AC485" i="5"/>
  <c r="AC486" i="5"/>
  <c r="AC487" i="5"/>
  <c r="AC488" i="5"/>
  <c r="AC489" i="5"/>
  <c r="AC490" i="5"/>
  <c r="AC491" i="5"/>
  <c r="AC492" i="5"/>
  <c r="AC493" i="5"/>
  <c r="AC494" i="5"/>
  <c r="AC495" i="5"/>
  <c r="AC496" i="5"/>
  <c r="AC497" i="5"/>
  <c r="AC498" i="5"/>
  <c r="AC499" i="5"/>
  <c r="AC500" i="5"/>
  <c r="AC12" i="5"/>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11" i="7"/>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11" i="6"/>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13" i="4"/>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D40" i="3"/>
  <c r="AD41" i="3"/>
  <c r="AD42" i="3"/>
  <c r="AD43" i="3"/>
  <c r="AD44" i="3"/>
  <c r="AD45" i="3"/>
  <c r="AD46" i="3"/>
  <c r="AD47" i="3"/>
  <c r="AD48" i="3"/>
  <c r="AD49" i="3"/>
  <c r="AD50" i="3"/>
  <c r="AD51" i="3"/>
  <c r="AD52" i="3"/>
  <c r="AD53" i="3"/>
  <c r="AD54" i="3"/>
  <c r="AD55" i="3"/>
  <c r="AD56" i="3"/>
  <c r="AD57" i="3"/>
  <c r="AD58" i="3"/>
  <c r="AD59" i="3"/>
  <c r="AD60" i="3"/>
  <c r="AD61" i="3"/>
  <c r="AD62" i="3"/>
  <c r="AD63" i="3"/>
  <c r="AD64" i="3"/>
  <c r="AD65" i="3"/>
  <c r="AD66" i="3"/>
  <c r="AD67" i="3"/>
  <c r="AD68" i="3"/>
  <c r="AD69" i="3"/>
  <c r="AD70" i="3"/>
  <c r="AD71" i="3"/>
  <c r="AD72" i="3"/>
  <c r="AD73" i="3"/>
  <c r="AD74" i="3"/>
  <c r="AD75" i="3"/>
  <c r="AD76" i="3"/>
  <c r="AD77" i="3"/>
  <c r="AD78" i="3"/>
  <c r="AD79" i="3"/>
  <c r="AD80" i="3"/>
  <c r="AD81" i="3"/>
  <c r="AD82" i="3"/>
  <c r="AD83" i="3"/>
  <c r="AD84" i="3"/>
  <c r="AD85" i="3"/>
  <c r="AD86" i="3"/>
  <c r="AD87" i="3"/>
  <c r="AD88" i="3"/>
  <c r="AD89" i="3"/>
  <c r="AD90" i="3"/>
  <c r="AD91" i="3"/>
  <c r="AD92" i="3"/>
  <c r="AD93" i="3"/>
  <c r="AD94" i="3"/>
  <c r="AD95" i="3"/>
  <c r="AD96" i="3"/>
  <c r="AD97" i="3"/>
  <c r="AD98" i="3"/>
  <c r="AD99" i="3"/>
  <c r="AD100" i="3"/>
  <c r="AD101" i="3"/>
  <c r="AD102" i="3"/>
  <c r="AD103" i="3"/>
  <c r="AD104" i="3"/>
  <c r="AD105" i="3"/>
  <c r="AD106" i="3"/>
  <c r="AD107" i="3"/>
  <c r="AD108" i="3"/>
  <c r="AD109" i="3"/>
  <c r="AD110" i="3"/>
  <c r="AD111" i="3"/>
  <c r="AD112" i="3"/>
  <c r="AD113" i="3"/>
  <c r="AD114" i="3"/>
  <c r="AD115" i="3"/>
  <c r="AD116" i="3"/>
  <c r="AD117" i="3"/>
  <c r="AD118" i="3"/>
  <c r="AD119" i="3"/>
  <c r="AD120" i="3"/>
  <c r="AD121" i="3"/>
  <c r="AD122" i="3"/>
  <c r="AD123" i="3"/>
  <c r="AD124" i="3"/>
  <c r="AD125" i="3"/>
  <c r="AD126" i="3"/>
  <c r="AD127" i="3"/>
  <c r="AD128" i="3"/>
  <c r="AD129" i="3"/>
  <c r="AD130" i="3"/>
  <c r="AD131" i="3"/>
  <c r="AD132" i="3"/>
  <c r="AD133" i="3"/>
  <c r="AD134" i="3"/>
  <c r="AD135" i="3"/>
  <c r="AD136" i="3"/>
  <c r="AD137" i="3"/>
  <c r="AD138" i="3"/>
  <c r="AD139" i="3"/>
  <c r="AD140" i="3"/>
  <c r="AD141" i="3"/>
  <c r="AD142" i="3"/>
  <c r="AD143" i="3"/>
  <c r="AD144" i="3"/>
  <c r="AD145" i="3"/>
  <c r="AD146" i="3"/>
  <c r="AD147" i="3"/>
  <c r="AD148" i="3"/>
  <c r="AD149" i="3"/>
  <c r="AD150" i="3"/>
  <c r="AD151" i="3"/>
  <c r="AD152" i="3"/>
  <c r="AD153" i="3"/>
  <c r="AD154" i="3"/>
  <c r="AD155" i="3"/>
  <c r="AD156" i="3"/>
  <c r="AD157" i="3"/>
  <c r="AD158" i="3"/>
  <c r="AD159" i="3"/>
  <c r="AD160" i="3"/>
  <c r="AD161" i="3"/>
  <c r="AD162" i="3"/>
  <c r="AD163" i="3"/>
  <c r="AD164" i="3"/>
  <c r="AD165" i="3"/>
  <c r="AD166" i="3"/>
  <c r="AD167" i="3"/>
  <c r="AD168" i="3"/>
  <c r="AD169" i="3"/>
  <c r="AD170" i="3"/>
  <c r="AD171" i="3"/>
  <c r="AD172" i="3"/>
  <c r="AD173" i="3"/>
  <c r="AD174" i="3"/>
  <c r="AD175" i="3"/>
  <c r="AD176" i="3"/>
  <c r="AD177" i="3"/>
  <c r="AD178" i="3"/>
  <c r="AD179" i="3"/>
  <c r="AD180" i="3"/>
  <c r="AD181" i="3"/>
  <c r="AD182" i="3"/>
  <c r="AD183" i="3"/>
  <c r="AD184" i="3"/>
  <c r="AD185" i="3"/>
  <c r="AD186" i="3"/>
  <c r="AD187" i="3"/>
  <c r="AD188" i="3"/>
  <c r="AD189" i="3"/>
  <c r="AD190" i="3"/>
  <c r="AD191" i="3"/>
  <c r="AD192" i="3"/>
  <c r="AD193" i="3"/>
  <c r="AD194" i="3"/>
  <c r="AD195" i="3"/>
  <c r="AD196" i="3"/>
  <c r="AD197" i="3"/>
  <c r="AD198" i="3"/>
  <c r="AD199" i="3"/>
  <c r="AD200" i="3"/>
  <c r="AD201" i="3"/>
  <c r="AD202" i="3"/>
  <c r="AD203" i="3"/>
  <c r="AD204" i="3"/>
  <c r="AD205" i="3"/>
  <c r="AD206" i="3"/>
  <c r="AD207" i="3"/>
  <c r="AD208" i="3"/>
  <c r="AD209" i="3"/>
  <c r="AD210" i="3"/>
  <c r="AD211" i="3"/>
  <c r="AD212" i="3"/>
  <c r="AD213" i="3"/>
  <c r="AD214" i="3"/>
  <c r="AD215" i="3"/>
  <c r="AD216" i="3"/>
  <c r="AD217" i="3"/>
  <c r="AD218" i="3"/>
  <c r="AD219" i="3"/>
  <c r="AD220" i="3"/>
  <c r="AD221" i="3"/>
  <c r="AD222" i="3"/>
  <c r="AD223" i="3"/>
  <c r="AD224" i="3"/>
  <c r="AD225" i="3"/>
  <c r="AD226" i="3"/>
  <c r="AD227" i="3"/>
  <c r="AD228" i="3"/>
  <c r="AD229" i="3"/>
  <c r="AD230" i="3"/>
  <c r="AD231" i="3"/>
  <c r="AD232" i="3"/>
  <c r="AD233" i="3"/>
  <c r="AD234" i="3"/>
  <c r="AD235" i="3"/>
  <c r="AD236" i="3"/>
  <c r="AD237" i="3"/>
  <c r="AD238" i="3"/>
  <c r="AD239" i="3"/>
  <c r="AD240" i="3"/>
  <c r="AD241" i="3"/>
  <c r="AD242" i="3"/>
  <c r="AD243" i="3"/>
  <c r="AD244" i="3"/>
  <c r="AD245" i="3"/>
  <c r="AD246" i="3"/>
  <c r="AD247" i="3"/>
  <c r="AD248" i="3"/>
  <c r="AD249" i="3"/>
  <c r="AD250" i="3"/>
  <c r="AD251" i="3"/>
  <c r="AD252" i="3"/>
  <c r="AD253" i="3"/>
  <c r="AD254" i="3"/>
  <c r="AD255" i="3"/>
  <c r="AD256" i="3"/>
  <c r="AD257" i="3"/>
  <c r="AD258" i="3"/>
  <c r="AD259" i="3"/>
  <c r="AD260" i="3"/>
  <c r="AD261" i="3"/>
  <c r="AD262" i="3"/>
  <c r="AD263" i="3"/>
  <c r="AD264" i="3"/>
  <c r="AD265" i="3"/>
  <c r="AD266" i="3"/>
  <c r="AD267" i="3"/>
  <c r="AD268" i="3"/>
  <c r="AD269" i="3"/>
  <c r="AD270" i="3"/>
  <c r="AD271" i="3"/>
  <c r="AD272" i="3"/>
  <c r="AD273" i="3"/>
  <c r="AD274" i="3"/>
  <c r="AD275" i="3"/>
  <c r="AD276" i="3"/>
  <c r="AD277" i="3"/>
  <c r="AD278" i="3"/>
  <c r="AD279" i="3"/>
  <c r="AD280" i="3"/>
  <c r="AD281" i="3"/>
  <c r="AD282" i="3"/>
  <c r="AD283" i="3"/>
  <c r="AD284" i="3"/>
  <c r="AD285" i="3"/>
  <c r="AD286" i="3"/>
  <c r="AD287" i="3"/>
  <c r="AD288" i="3"/>
  <c r="AD289" i="3"/>
  <c r="AD290" i="3"/>
  <c r="AD291" i="3"/>
  <c r="AD292" i="3"/>
  <c r="AD293" i="3"/>
  <c r="AD294" i="3"/>
  <c r="AD295" i="3"/>
  <c r="AD296" i="3"/>
  <c r="AD297" i="3"/>
  <c r="AD298" i="3"/>
  <c r="AD299" i="3"/>
  <c r="AD300" i="3"/>
  <c r="AD301" i="3"/>
  <c r="AD302" i="3"/>
  <c r="AD303" i="3"/>
  <c r="AD304" i="3"/>
  <c r="AD305" i="3"/>
  <c r="AD306" i="3"/>
  <c r="AD307" i="3"/>
  <c r="AD308" i="3"/>
  <c r="AD309" i="3"/>
  <c r="AD310" i="3"/>
  <c r="AD311" i="3"/>
  <c r="AD312" i="3"/>
  <c r="AD313" i="3"/>
  <c r="AD314" i="3"/>
  <c r="AD315" i="3"/>
  <c r="AD316" i="3"/>
  <c r="AD317" i="3"/>
  <c r="AD318" i="3"/>
  <c r="AD319" i="3"/>
  <c r="AD320" i="3"/>
  <c r="AD321" i="3"/>
  <c r="AD322" i="3"/>
  <c r="AD323" i="3"/>
  <c r="AD324" i="3"/>
  <c r="AD325" i="3"/>
  <c r="AD326" i="3"/>
  <c r="AD327" i="3"/>
  <c r="AD328" i="3"/>
  <c r="AD329" i="3"/>
  <c r="AD330" i="3"/>
  <c r="AD331" i="3"/>
  <c r="AD332" i="3"/>
  <c r="AD333" i="3"/>
  <c r="AD334" i="3"/>
  <c r="AD335" i="3"/>
  <c r="AD336" i="3"/>
  <c r="AD337" i="3"/>
  <c r="AD338" i="3"/>
  <c r="AD339" i="3"/>
  <c r="AD340" i="3"/>
  <c r="AD341" i="3"/>
  <c r="AD342" i="3"/>
  <c r="AD343" i="3"/>
  <c r="AD344" i="3"/>
  <c r="AD345" i="3"/>
  <c r="AD346" i="3"/>
  <c r="AD347" i="3"/>
  <c r="AD348" i="3"/>
  <c r="AD349" i="3"/>
  <c r="AD350" i="3"/>
  <c r="AD351" i="3"/>
  <c r="AD352" i="3"/>
  <c r="AD353" i="3"/>
  <c r="AD354" i="3"/>
  <c r="AD355" i="3"/>
  <c r="AD356" i="3"/>
  <c r="AD357" i="3"/>
  <c r="AD358" i="3"/>
  <c r="AD359" i="3"/>
  <c r="AD360" i="3"/>
  <c r="AD361" i="3"/>
  <c r="AD362" i="3"/>
  <c r="AD363" i="3"/>
  <c r="AD364" i="3"/>
  <c r="AD365" i="3"/>
  <c r="AD366" i="3"/>
  <c r="AD367" i="3"/>
  <c r="AD368" i="3"/>
  <c r="AD369" i="3"/>
  <c r="AD370" i="3"/>
  <c r="AD371" i="3"/>
  <c r="AD372" i="3"/>
  <c r="AD373" i="3"/>
  <c r="AD374" i="3"/>
  <c r="AD375" i="3"/>
  <c r="AD376" i="3"/>
  <c r="AD377" i="3"/>
  <c r="AD378" i="3"/>
  <c r="AD379" i="3"/>
  <c r="AD380" i="3"/>
  <c r="AD381" i="3"/>
  <c r="AD382" i="3"/>
  <c r="AD383" i="3"/>
  <c r="AD384" i="3"/>
  <c r="AD385" i="3"/>
  <c r="AD386" i="3"/>
  <c r="AD387" i="3"/>
  <c r="AD388" i="3"/>
  <c r="AD389" i="3"/>
  <c r="AD390" i="3"/>
  <c r="AD391" i="3"/>
  <c r="AD392" i="3"/>
  <c r="AD393" i="3"/>
  <c r="AD394" i="3"/>
  <c r="AD395" i="3"/>
  <c r="AD396" i="3"/>
  <c r="AD397" i="3"/>
  <c r="AD398" i="3"/>
  <c r="AD399" i="3"/>
  <c r="AD400" i="3"/>
  <c r="AD401" i="3"/>
  <c r="AD402" i="3"/>
  <c r="AD403" i="3"/>
  <c r="AD404" i="3"/>
  <c r="AD405" i="3"/>
  <c r="AD406" i="3"/>
  <c r="AD407" i="3"/>
  <c r="AD408" i="3"/>
  <c r="AD409" i="3"/>
  <c r="AD410" i="3"/>
  <c r="AD411" i="3"/>
  <c r="AD412" i="3"/>
  <c r="AD413" i="3"/>
  <c r="AD414" i="3"/>
  <c r="AD415" i="3"/>
  <c r="AD416" i="3"/>
  <c r="AD417" i="3"/>
  <c r="AD418" i="3"/>
  <c r="AD419" i="3"/>
  <c r="AD420" i="3"/>
  <c r="AD421" i="3"/>
  <c r="AD422" i="3"/>
  <c r="AD423" i="3"/>
  <c r="AD424" i="3"/>
  <c r="AD425" i="3"/>
  <c r="AD426" i="3"/>
  <c r="AD427" i="3"/>
  <c r="AD428" i="3"/>
  <c r="AD429" i="3"/>
  <c r="AD430" i="3"/>
  <c r="AD431" i="3"/>
  <c r="AD432" i="3"/>
  <c r="AD433" i="3"/>
  <c r="AD434" i="3"/>
  <c r="AD435" i="3"/>
  <c r="AD436" i="3"/>
  <c r="AD437" i="3"/>
  <c r="AD438" i="3"/>
  <c r="AD439" i="3"/>
  <c r="AD440" i="3"/>
  <c r="AD441" i="3"/>
  <c r="AD442" i="3"/>
  <c r="AD443" i="3"/>
  <c r="AD444" i="3"/>
  <c r="AD445" i="3"/>
  <c r="AD446" i="3"/>
  <c r="AD447" i="3"/>
  <c r="AD448" i="3"/>
  <c r="AD449" i="3"/>
  <c r="AD450" i="3"/>
  <c r="AD451" i="3"/>
  <c r="AD452" i="3"/>
  <c r="AD453" i="3"/>
  <c r="AD454" i="3"/>
  <c r="AD455" i="3"/>
  <c r="AD456" i="3"/>
  <c r="AD457" i="3"/>
  <c r="AD458" i="3"/>
  <c r="AD459" i="3"/>
  <c r="AD460" i="3"/>
  <c r="AD461" i="3"/>
  <c r="AD462" i="3"/>
  <c r="AD463" i="3"/>
  <c r="AD464" i="3"/>
  <c r="AD465" i="3"/>
  <c r="AD466" i="3"/>
  <c r="AD467" i="3"/>
  <c r="AD468" i="3"/>
  <c r="AD469" i="3"/>
  <c r="AD470" i="3"/>
  <c r="AD471" i="3"/>
  <c r="AD472" i="3"/>
  <c r="AD473" i="3"/>
  <c r="AD474" i="3"/>
  <c r="AD475" i="3"/>
  <c r="AD476" i="3"/>
  <c r="AD477" i="3"/>
  <c r="AD478" i="3"/>
  <c r="AD479" i="3"/>
  <c r="AD480" i="3"/>
  <c r="AD481" i="3"/>
  <c r="AD482" i="3"/>
  <c r="AD483" i="3"/>
  <c r="AD484" i="3"/>
  <c r="AD485" i="3"/>
  <c r="AD486" i="3"/>
  <c r="AD487" i="3"/>
  <c r="AD488" i="3"/>
  <c r="AD489" i="3"/>
  <c r="AD490" i="3"/>
  <c r="AD491" i="3"/>
  <c r="AD492" i="3"/>
  <c r="AD493" i="3"/>
  <c r="AD494" i="3"/>
  <c r="AD495" i="3"/>
  <c r="AD496" i="3"/>
  <c r="AD497" i="3"/>
  <c r="AD498" i="3"/>
  <c r="AD499" i="3"/>
  <c r="AD500" i="3"/>
  <c r="AD9" i="3"/>
  <c r="AN10" i="3"/>
  <c r="AN11" i="3"/>
  <c r="AN12" i="3"/>
  <c r="AN13" i="3"/>
  <c r="AN14" i="3"/>
  <c r="AN15" i="3"/>
  <c r="AN16" i="3"/>
  <c r="AN17" i="3"/>
  <c r="AN18" i="3"/>
  <c r="AN19" i="3"/>
  <c r="AN20" i="3"/>
  <c r="AN21" i="3"/>
  <c r="AN22" i="3"/>
  <c r="AN23" i="3"/>
  <c r="AN24" i="3"/>
  <c r="AN25" i="3"/>
  <c r="AN26" i="3"/>
  <c r="AN27" i="3"/>
  <c r="AN28" i="3"/>
  <c r="AN29" i="3"/>
  <c r="AN30" i="3"/>
  <c r="AN31" i="3"/>
  <c r="AN32" i="3"/>
  <c r="AN33" i="3"/>
  <c r="AN34" i="3"/>
  <c r="AN35" i="3"/>
  <c r="AN36" i="3"/>
  <c r="AN37" i="3"/>
  <c r="AN38" i="3"/>
  <c r="AN39" i="3"/>
  <c r="AN40" i="3"/>
  <c r="AN41" i="3"/>
  <c r="AN42" i="3"/>
  <c r="AN43" i="3"/>
  <c r="AN44" i="3"/>
  <c r="AN45" i="3"/>
  <c r="AN46" i="3"/>
  <c r="AN47" i="3"/>
  <c r="AN48" i="3"/>
  <c r="AN49" i="3"/>
  <c r="AN50" i="3"/>
  <c r="AN51" i="3"/>
  <c r="AN52" i="3"/>
  <c r="AN53" i="3"/>
  <c r="AN54" i="3"/>
  <c r="AN55" i="3"/>
  <c r="AN56" i="3"/>
  <c r="AN57" i="3"/>
  <c r="AN58" i="3"/>
  <c r="AN59" i="3"/>
  <c r="AN60" i="3"/>
  <c r="AN61" i="3"/>
  <c r="AN62" i="3"/>
  <c r="AN63" i="3"/>
  <c r="AN64" i="3"/>
  <c r="AN65" i="3"/>
  <c r="AN66" i="3"/>
  <c r="AN67" i="3"/>
  <c r="AN68" i="3"/>
  <c r="AN69" i="3"/>
  <c r="AN70" i="3"/>
  <c r="AN71" i="3"/>
  <c r="AN72" i="3"/>
  <c r="AN73" i="3"/>
  <c r="AN74" i="3"/>
  <c r="AN75" i="3"/>
  <c r="AN76" i="3"/>
  <c r="AN77" i="3"/>
  <c r="AN78" i="3"/>
  <c r="AN79" i="3"/>
  <c r="AN80" i="3"/>
  <c r="AN81" i="3"/>
  <c r="AN82" i="3"/>
  <c r="AN83" i="3"/>
  <c r="AN84" i="3"/>
  <c r="AN85" i="3"/>
  <c r="AN86" i="3"/>
  <c r="AN87" i="3"/>
  <c r="AN88" i="3"/>
  <c r="AN89" i="3"/>
  <c r="AN90" i="3"/>
  <c r="AN91" i="3"/>
  <c r="AN92" i="3"/>
  <c r="AN93" i="3"/>
  <c r="AN94" i="3"/>
  <c r="AN95" i="3"/>
  <c r="AN96" i="3"/>
  <c r="AN97" i="3"/>
  <c r="AN98" i="3"/>
  <c r="AN99" i="3"/>
  <c r="AN100" i="3"/>
  <c r="AN101" i="3"/>
  <c r="AN102" i="3"/>
  <c r="AN103" i="3"/>
  <c r="AN104" i="3"/>
  <c r="AN105" i="3"/>
  <c r="AN106" i="3"/>
  <c r="AN107" i="3"/>
  <c r="AN108" i="3"/>
  <c r="AN109" i="3"/>
  <c r="AN110" i="3"/>
  <c r="AN111" i="3"/>
  <c r="AN112" i="3"/>
  <c r="AN113" i="3"/>
  <c r="AN114" i="3"/>
  <c r="AN115" i="3"/>
  <c r="AN116" i="3"/>
  <c r="AN117" i="3"/>
  <c r="AN118" i="3"/>
  <c r="AN119" i="3"/>
  <c r="AN120" i="3"/>
  <c r="AN121" i="3"/>
  <c r="AN122" i="3"/>
  <c r="AN123" i="3"/>
  <c r="AN124" i="3"/>
  <c r="AN125" i="3"/>
  <c r="AN126" i="3"/>
  <c r="AN127" i="3"/>
  <c r="AN128" i="3"/>
  <c r="AN129" i="3"/>
  <c r="AN130" i="3"/>
  <c r="AN131" i="3"/>
  <c r="AN132" i="3"/>
  <c r="AN133" i="3"/>
  <c r="AN134" i="3"/>
  <c r="AN135" i="3"/>
  <c r="AN136" i="3"/>
  <c r="AN137" i="3"/>
  <c r="AN138" i="3"/>
  <c r="AN139" i="3"/>
  <c r="AN140" i="3"/>
  <c r="AN141" i="3"/>
  <c r="AN142" i="3"/>
  <c r="AN143" i="3"/>
  <c r="AN144" i="3"/>
  <c r="AN145" i="3"/>
  <c r="AN146" i="3"/>
  <c r="AN147" i="3"/>
  <c r="AN148" i="3"/>
  <c r="AN149" i="3"/>
  <c r="AN150" i="3"/>
  <c r="AN151" i="3"/>
  <c r="AN152" i="3"/>
  <c r="AN153" i="3"/>
  <c r="AN154" i="3"/>
  <c r="AN155" i="3"/>
  <c r="AN156" i="3"/>
  <c r="AN157" i="3"/>
  <c r="AN158" i="3"/>
  <c r="AN159" i="3"/>
  <c r="AN160" i="3"/>
  <c r="AN161" i="3"/>
  <c r="AN162" i="3"/>
  <c r="AN163" i="3"/>
  <c r="AN164" i="3"/>
  <c r="AN165" i="3"/>
  <c r="AN166" i="3"/>
  <c r="AN167" i="3"/>
  <c r="AN168" i="3"/>
  <c r="AN169" i="3"/>
  <c r="AN170" i="3"/>
  <c r="AN171" i="3"/>
  <c r="AN172" i="3"/>
  <c r="AN173" i="3"/>
  <c r="AN174" i="3"/>
  <c r="AN175" i="3"/>
  <c r="AN176" i="3"/>
  <c r="AN177" i="3"/>
  <c r="AN178" i="3"/>
  <c r="AN179" i="3"/>
  <c r="AN180" i="3"/>
  <c r="AN181" i="3"/>
  <c r="AN182" i="3"/>
  <c r="AN183" i="3"/>
  <c r="AN184" i="3"/>
  <c r="AN185" i="3"/>
  <c r="AN186" i="3"/>
  <c r="AN187" i="3"/>
  <c r="AN188" i="3"/>
  <c r="AN189" i="3"/>
  <c r="AN190" i="3"/>
  <c r="AN191" i="3"/>
  <c r="AN192" i="3"/>
  <c r="AN193" i="3"/>
  <c r="AN194" i="3"/>
  <c r="AN195" i="3"/>
  <c r="AN196" i="3"/>
  <c r="AN197" i="3"/>
  <c r="AN198" i="3"/>
  <c r="AN199" i="3"/>
  <c r="AN200" i="3"/>
  <c r="AN201" i="3"/>
  <c r="AN202" i="3"/>
  <c r="AN203" i="3"/>
  <c r="AN204" i="3"/>
  <c r="AN205" i="3"/>
  <c r="AN206" i="3"/>
  <c r="AN207" i="3"/>
  <c r="AN208" i="3"/>
  <c r="AN209" i="3"/>
  <c r="AN210" i="3"/>
  <c r="AN211" i="3"/>
  <c r="AN212" i="3"/>
  <c r="AN213" i="3"/>
  <c r="AN214" i="3"/>
  <c r="AN215" i="3"/>
  <c r="AN216" i="3"/>
  <c r="AN217" i="3"/>
  <c r="AN218" i="3"/>
  <c r="AN219" i="3"/>
  <c r="AN220" i="3"/>
  <c r="AN221" i="3"/>
  <c r="AN222" i="3"/>
  <c r="AN223" i="3"/>
  <c r="AN224" i="3"/>
  <c r="AN225" i="3"/>
  <c r="AN226" i="3"/>
  <c r="AN227" i="3"/>
  <c r="AN228" i="3"/>
  <c r="AN229" i="3"/>
  <c r="AN230" i="3"/>
  <c r="AN231" i="3"/>
  <c r="AN232" i="3"/>
  <c r="AN233" i="3"/>
  <c r="AN234" i="3"/>
  <c r="AN235" i="3"/>
  <c r="AN236" i="3"/>
  <c r="AN237" i="3"/>
  <c r="AN238" i="3"/>
  <c r="AN239" i="3"/>
  <c r="AN240" i="3"/>
  <c r="AN241" i="3"/>
  <c r="AN242" i="3"/>
  <c r="AN243" i="3"/>
  <c r="AN244" i="3"/>
  <c r="AN245" i="3"/>
  <c r="AN246" i="3"/>
  <c r="AN247" i="3"/>
  <c r="AN248" i="3"/>
  <c r="AN249" i="3"/>
  <c r="AN250" i="3"/>
  <c r="AN251" i="3"/>
  <c r="AN252" i="3"/>
  <c r="AN253" i="3"/>
  <c r="AN254" i="3"/>
  <c r="AN255" i="3"/>
  <c r="AN256" i="3"/>
  <c r="AN257" i="3"/>
  <c r="AN258" i="3"/>
  <c r="AN259" i="3"/>
  <c r="AN260" i="3"/>
  <c r="AN261" i="3"/>
  <c r="AN262" i="3"/>
  <c r="AN263" i="3"/>
  <c r="AN264" i="3"/>
  <c r="AN265" i="3"/>
  <c r="AN266" i="3"/>
  <c r="AN267" i="3"/>
  <c r="AN268" i="3"/>
  <c r="AN269" i="3"/>
  <c r="AN270" i="3"/>
  <c r="AN271" i="3"/>
  <c r="AN272" i="3"/>
  <c r="AN273" i="3"/>
  <c r="AN274" i="3"/>
  <c r="AN275" i="3"/>
  <c r="AN276" i="3"/>
  <c r="AN277" i="3"/>
  <c r="AN278" i="3"/>
  <c r="AN279" i="3"/>
  <c r="AN280" i="3"/>
  <c r="AN281" i="3"/>
  <c r="AN282" i="3"/>
  <c r="AN283" i="3"/>
  <c r="AN284" i="3"/>
  <c r="AN285" i="3"/>
  <c r="AN286" i="3"/>
  <c r="AN287" i="3"/>
  <c r="AN288" i="3"/>
  <c r="AN289" i="3"/>
  <c r="AN290" i="3"/>
  <c r="AN291" i="3"/>
  <c r="AN292" i="3"/>
  <c r="AN293" i="3"/>
  <c r="AN294" i="3"/>
  <c r="AN295" i="3"/>
  <c r="AN296" i="3"/>
  <c r="AN297" i="3"/>
  <c r="AN298" i="3"/>
  <c r="AN299" i="3"/>
  <c r="AN300" i="3"/>
  <c r="AN301" i="3"/>
  <c r="AN302" i="3"/>
  <c r="AN303" i="3"/>
  <c r="AN304" i="3"/>
  <c r="AN305" i="3"/>
  <c r="AN306" i="3"/>
  <c r="AN307" i="3"/>
  <c r="AN308" i="3"/>
  <c r="AN309" i="3"/>
  <c r="AN310" i="3"/>
  <c r="AN311" i="3"/>
  <c r="AN312" i="3"/>
  <c r="AN313" i="3"/>
  <c r="AN314" i="3"/>
  <c r="AN315" i="3"/>
  <c r="AN316" i="3"/>
  <c r="AN317" i="3"/>
  <c r="AN318" i="3"/>
  <c r="AN319" i="3"/>
  <c r="AN320" i="3"/>
  <c r="AN321" i="3"/>
  <c r="AN322" i="3"/>
  <c r="AN323" i="3"/>
  <c r="AN324" i="3"/>
  <c r="AN325" i="3"/>
  <c r="AN326" i="3"/>
  <c r="AN327" i="3"/>
  <c r="AN328" i="3"/>
  <c r="AN329" i="3"/>
  <c r="AN330" i="3"/>
  <c r="AN331" i="3"/>
  <c r="AN332" i="3"/>
  <c r="AN333" i="3"/>
  <c r="AN334" i="3"/>
  <c r="AN335" i="3"/>
  <c r="AN336" i="3"/>
  <c r="AN337" i="3"/>
  <c r="AN338" i="3"/>
  <c r="AN339" i="3"/>
  <c r="AN340" i="3"/>
  <c r="AN341" i="3"/>
  <c r="AN342" i="3"/>
  <c r="AN343" i="3"/>
  <c r="AN344" i="3"/>
  <c r="AN345" i="3"/>
  <c r="AN346" i="3"/>
  <c r="AN347" i="3"/>
  <c r="AN348" i="3"/>
  <c r="AN349" i="3"/>
  <c r="AN350" i="3"/>
  <c r="AN351" i="3"/>
  <c r="AN352" i="3"/>
  <c r="AN353" i="3"/>
  <c r="AN354" i="3"/>
  <c r="AN355" i="3"/>
  <c r="AN356" i="3"/>
  <c r="AN357" i="3"/>
  <c r="AN358" i="3"/>
  <c r="AN359" i="3"/>
  <c r="AN360" i="3"/>
  <c r="AN361" i="3"/>
  <c r="AN362" i="3"/>
  <c r="AN363" i="3"/>
  <c r="AN364" i="3"/>
  <c r="AN365" i="3"/>
  <c r="AN366" i="3"/>
  <c r="AN367" i="3"/>
  <c r="AN368" i="3"/>
  <c r="AN369" i="3"/>
  <c r="AN370" i="3"/>
  <c r="AN371" i="3"/>
  <c r="AN372" i="3"/>
  <c r="AN373" i="3"/>
  <c r="AN374" i="3"/>
  <c r="AN375" i="3"/>
  <c r="AN376" i="3"/>
  <c r="AN377" i="3"/>
  <c r="AN378" i="3"/>
  <c r="AN379" i="3"/>
  <c r="AN380" i="3"/>
  <c r="AN381" i="3"/>
  <c r="AN382" i="3"/>
  <c r="AN383" i="3"/>
  <c r="AN384" i="3"/>
  <c r="AN385" i="3"/>
  <c r="AN386" i="3"/>
  <c r="AN387" i="3"/>
  <c r="AN388" i="3"/>
  <c r="AN389" i="3"/>
  <c r="AN390" i="3"/>
  <c r="AN391" i="3"/>
  <c r="AN392" i="3"/>
  <c r="AN393" i="3"/>
  <c r="AN394" i="3"/>
  <c r="AN395" i="3"/>
  <c r="AN396" i="3"/>
  <c r="AN397" i="3"/>
  <c r="AN398" i="3"/>
  <c r="AN399" i="3"/>
  <c r="AN400" i="3"/>
  <c r="AN401" i="3"/>
  <c r="AN402" i="3"/>
  <c r="AN403" i="3"/>
  <c r="AN404" i="3"/>
  <c r="AN405" i="3"/>
  <c r="AN406" i="3"/>
  <c r="AN407" i="3"/>
  <c r="AN408" i="3"/>
  <c r="AN409" i="3"/>
  <c r="AN410" i="3"/>
  <c r="AN411" i="3"/>
  <c r="AN412" i="3"/>
  <c r="AN413" i="3"/>
  <c r="AN414" i="3"/>
  <c r="AN415" i="3"/>
  <c r="AN416" i="3"/>
  <c r="AN417" i="3"/>
  <c r="AN418" i="3"/>
  <c r="AN419" i="3"/>
  <c r="AN420" i="3"/>
  <c r="AN421" i="3"/>
  <c r="AN422" i="3"/>
  <c r="AN423" i="3"/>
  <c r="AN424" i="3"/>
  <c r="AN425" i="3"/>
  <c r="AN426" i="3"/>
  <c r="AN427" i="3"/>
  <c r="AN428" i="3"/>
  <c r="AN429" i="3"/>
  <c r="AN430" i="3"/>
  <c r="AN431" i="3"/>
  <c r="AN432" i="3"/>
  <c r="AN433" i="3"/>
  <c r="AN434" i="3"/>
  <c r="AN435" i="3"/>
  <c r="AN436" i="3"/>
  <c r="AN437" i="3"/>
  <c r="AN438" i="3"/>
  <c r="AN439" i="3"/>
  <c r="AN440" i="3"/>
  <c r="AN441" i="3"/>
  <c r="AN442" i="3"/>
  <c r="AN443" i="3"/>
  <c r="AN444" i="3"/>
  <c r="AN445" i="3"/>
  <c r="AN446" i="3"/>
  <c r="AN447" i="3"/>
  <c r="AN448" i="3"/>
  <c r="AN449" i="3"/>
  <c r="AN450" i="3"/>
  <c r="AN451" i="3"/>
  <c r="AN452" i="3"/>
  <c r="AN453" i="3"/>
  <c r="AN454" i="3"/>
  <c r="AN455" i="3"/>
  <c r="AN456" i="3"/>
  <c r="AN457" i="3"/>
  <c r="AN458" i="3"/>
  <c r="AN459" i="3"/>
  <c r="AN460" i="3"/>
  <c r="AN461" i="3"/>
  <c r="AN462" i="3"/>
  <c r="AN463" i="3"/>
  <c r="AN464" i="3"/>
  <c r="AN465" i="3"/>
  <c r="AN466" i="3"/>
  <c r="AN467" i="3"/>
  <c r="AN468" i="3"/>
  <c r="AN469" i="3"/>
  <c r="AN470" i="3"/>
  <c r="AN471" i="3"/>
  <c r="AN472" i="3"/>
  <c r="AN473" i="3"/>
  <c r="AN474" i="3"/>
  <c r="AN475" i="3"/>
  <c r="AN476" i="3"/>
  <c r="AN477" i="3"/>
  <c r="AN478" i="3"/>
  <c r="AN479" i="3"/>
  <c r="AN480" i="3"/>
  <c r="AN481" i="3"/>
  <c r="AN482" i="3"/>
  <c r="AN483" i="3"/>
  <c r="AN484" i="3"/>
  <c r="AN485" i="3"/>
  <c r="AN486" i="3"/>
  <c r="AN487" i="3"/>
  <c r="AN488" i="3"/>
  <c r="AN489" i="3"/>
  <c r="AN490" i="3"/>
  <c r="AN491" i="3"/>
  <c r="AN492" i="3"/>
  <c r="AN493" i="3"/>
  <c r="AN494" i="3"/>
  <c r="AN495" i="3"/>
  <c r="AN496" i="3"/>
  <c r="AN497" i="3"/>
  <c r="AN498" i="3"/>
  <c r="AN499" i="3"/>
  <c r="AN500" i="3"/>
  <c r="AN9" i="3"/>
  <c r="Q13" i="4"/>
  <c r="AH13" i="5"/>
  <c r="AI13" i="5" s="1"/>
  <c r="AH14" i="5"/>
  <c r="AI14" i="5" s="1"/>
  <c r="AH15" i="5"/>
  <c r="AI15" i="5" s="1"/>
  <c r="AH16" i="5"/>
  <c r="AI16" i="5" s="1"/>
  <c r="AH17" i="5"/>
  <c r="AI17" i="5" s="1"/>
  <c r="AH18" i="5"/>
  <c r="AI18" i="5" s="1"/>
  <c r="AH19" i="5"/>
  <c r="AI19" i="5" s="1"/>
  <c r="AH20" i="5"/>
  <c r="AI20" i="5" s="1"/>
  <c r="AH21" i="5"/>
  <c r="AI21" i="5" s="1"/>
  <c r="AH22" i="5"/>
  <c r="AI22" i="5" s="1"/>
  <c r="AH23" i="5"/>
  <c r="AI23" i="5" s="1"/>
  <c r="AH24" i="5"/>
  <c r="AI24" i="5" s="1"/>
  <c r="AH25" i="5"/>
  <c r="AI25" i="5" s="1"/>
  <c r="AH26" i="5"/>
  <c r="AI26" i="5" s="1"/>
  <c r="AH27" i="5"/>
  <c r="AI27" i="5" s="1"/>
  <c r="AH28" i="5"/>
  <c r="AI28" i="5" s="1"/>
  <c r="AH29" i="5"/>
  <c r="AI29" i="5" s="1"/>
  <c r="AH30" i="5"/>
  <c r="AI30" i="5" s="1"/>
  <c r="AH31" i="5"/>
  <c r="AI31" i="5" s="1"/>
  <c r="AH32" i="5"/>
  <c r="AI32" i="5" s="1"/>
  <c r="AH33" i="5"/>
  <c r="AI33" i="5" s="1"/>
  <c r="AH34" i="5"/>
  <c r="AI34" i="5" s="1"/>
  <c r="AH35" i="5"/>
  <c r="AI35" i="5" s="1"/>
  <c r="AH36" i="5"/>
  <c r="AI36" i="5" s="1"/>
  <c r="AH37" i="5"/>
  <c r="AI37" i="5" s="1"/>
  <c r="AH38" i="5"/>
  <c r="AI38" i="5" s="1"/>
  <c r="AH39" i="5"/>
  <c r="AI39" i="5" s="1"/>
  <c r="AH40" i="5"/>
  <c r="AI40" i="5" s="1"/>
  <c r="AH41" i="5"/>
  <c r="AI41" i="5" s="1"/>
  <c r="AH42" i="5"/>
  <c r="AI42" i="5" s="1"/>
  <c r="AH43" i="5"/>
  <c r="AI43" i="5" s="1"/>
  <c r="AH44" i="5"/>
  <c r="AI44" i="5" s="1"/>
  <c r="AH45" i="5"/>
  <c r="AI45" i="5" s="1"/>
  <c r="AH46" i="5"/>
  <c r="AI46" i="5" s="1"/>
  <c r="AH47" i="5"/>
  <c r="AI47" i="5" s="1"/>
  <c r="AH48" i="5"/>
  <c r="AI48" i="5" s="1"/>
  <c r="AH49" i="5"/>
  <c r="AI49" i="5" s="1"/>
  <c r="AH50" i="5"/>
  <c r="AI50" i="5" s="1"/>
  <c r="AH51" i="5"/>
  <c r="AI51" i="5" s="1"/>
  <c r="AH52" i="5"/>
  <c r="AI52" i="5" s="1"/>
  <c r="AH53" i="5"/>
  <c r="AI53" i="5" s="1"/>
  <c r="AH54" i="5"/>
  <c r="AI54" i="5" s="1"/>
  <c r="AH55" i="5"/>
  <c r="AI55" i="5" s="1"/>
  <c r="AH56" i="5"/>
  <c r="AI56" i="5" s="1"/>
  <c r="AH57" i="5"/>
  <c r="AI57" i="5" s="1"/>
  <c r="AH58" i="5"/>
  <c r="AI58" i="5" s="1"/>
  <c r="AH59" i="5"/>
  <c r="AI59" i="5" s="1"/>
  <c r="AH60" i="5"/>
  <c r="AI60" i="5" s="1"/>
  <c r="AH61" i="5"/>
  <c r="AI61" i="5" s="1"/>
  <c r="AH62" i="5"/>
  <c r="AI62" i="5" s="1"/>
  <c r="AH63" i="5"/>
  <c r="AI63" i="5" s="1"/>
  <c r="AH64" i="5"/>
  <c r="AI64" i="5" s="1"/>
  <c r="AH65" i="5"/>
  <c r="AI65" i="5" s="1"/>
  <c r="AH66" i="5"/>
  <c r="AI66" i="5" s="1"/>
  <c r="AH67" i="5"/>
  <c r="AI67" i="5" s="1"/>
  <c r="AH68" i="5"/>
  <c r="AI68" i="5" s="1"/>
  <c r="AH69" i="5"/>
  <c r="AI69" i="5" s="1"/>
  <c r="AH70" i="5"/>
  <c r="AI70" i="5" s="1"/>
  <c r="AH71" i="5"/>
  <c r="AI71" i="5" s="1"/>
  <c r="AH72" i="5"/>
  <c r="AI72" i="5" s="1"/>
  <c r="AH73" i="5"/>
  <c r="AI73" i="5" s="1"/>
  <c r="AH74" i="5"/>
  <c r="AI74" i="5" s="1"/>
  <c r="AH75" i="5"/>
  <c r="AI75" i="5" s="1"/>
  <c r="AH76" i="5"/>
  <c r="AI76" i="5" s="1"/>
  <c r="AH77" i="5"/>
  <c r="AI77" i="5" s="1"/>
  <c r="AH78" i="5"/>
  <c r="AI78" i="5" s="1"/>
  <c r="AH79" i="5"/>
  <c r="AI79" i="5" s="1"/>
  <c r="AH80" i="5"/>
  <c r="AI80" i="5" s="1"/>
  <c r="AH81" i="5"/>
  <c r="AI81" i="5" s="1"/>
  <c r="AH82" i="5"/>
  <c r="AI82" i="5" s="1"/>
  <c r="AH83" i="5"/>
  <c r="AI83" i="5" s="1"/>
  <c r="AH84" i="5"/>
  <c r="AI84" i="5" s="1"/>
  <c r="AH85" i="5"/>
  <c r="AI85" i="5" s="1"/>
  <c r="AH86" i="5"/>
  <c r="AI86" i="5" s="1"/>
  <c r="AH87" i="5"/>
  <c r="AI87" i="5" s="1"/>
  <c r="AH88" i="5"/>
  <c r="AI88" i="5" s="1"/>
  <c r="AH89" i="5"/>
  <c r="AI89" i="5" s="1"/>
  <c r="AH90" i="5"/>
  <c r="AI90" i="5" s="1"/>
  <c r="AH91" i="5"/>
  <c r="AI91" i="5" s="1"/>
  <c r="AH92" i="5"/>
  <c r="AI92" i="5" s="1"/>
  <c r="AH93" i="5"/>
  <c r="AI93" i="5" s="1"/>
  <c r="AH94" i="5"/>
  <c r="AI94" i="5" s="1"/>
  <c r="AH95" i="5"/>
  <c r="AI95" i="5" s="1"/>
  <c r="AH96" i="5"/>
  <c r="AI96" i="5" s="1"/>
  <c r="AH97" i="5"/>
  <c r="AI97" i="5" s="1"/>
  <c r="AH98" i="5"/>
  <c r="AI98" i="5" s="1"/>
  <c r="AH99" i="5"/>
  <c r="AI99" i="5" s="1"/>
  <c r="AH100" i="5"/>
  <c r="AI100" i="5" s="1"/>
  <c r="AH101" i="5"/>
  <c r="AI101" i="5" s="1"/>
  <c r="AH102" i="5"/>
  <c r="AI102" i="5" s="1"/>
  <c r="AH103" i="5"/>
  <c r="AI103" i="5" s="1"/>
  <c r="AH104" i="5"/>
  <c r="AI104" i="5" s="1"/>
  <c r="AH105" i="5"/>
  <c r="AI105" i="5" s="1"/>
  <c r="AH106" i="5"/>
  <c r="AI106" i="5" s="1"/>
  <c r="AH107" i="5"/>
  <c r="AI107" i="5" s="1"/>
  <c r="AH108" i="5"/>
  <c r="AI108" i="5" s="1"/>
  <c r="AH109" i="5"/>
  <c r="AI109" i="5" s="1"/>
  <c r="AH110" i="5"/>
  <c r="AI110" i="5" s="1"/>
  <c r="AH111" i="5"/>
  <c r="AI111" i="5" s="1"/>
  <c r="AH112" i="5"/>
  <c r="AI112" i="5" s="1"/>
  <c r="AH113" i="5"/>
  <c r="AI113" i="5" s="1"/>
  <c r="AH114" i="5"/>
  <c r="AI114" i="5" s="1"/>
  <c r="AH115" i="5"/>
  <c r="AI115" i="5" s="1"/>
  <c r="AH116" i="5"/>
  <c r="AI116" i="5" s="1"/>
  <c r="AH117" i="5"/>
  <c r="AI117" i="5" s="1"/>
  <c r="AH118" i="5"/>
  <c r="AI118" i="5" s="1"/>
  <c r="AH119" i="5"/>
  <c r="AI119" i="5" s="1"/>
  <c r="AH120" i="5"/>
  <c r="AI120" i="5" s="1"/>
  <c r="AH121" i="5"/>
  <c r="AI121" i="5" s="1"/>
  <c r="AH122" i="5"/>
  <c r="AI122" i="5" s="1"/>
  <c r="AH123" i="5"/>
  <c r="AI123" i="5" s="1"/>
  <c r="AH124" i="5"/>
  <c r="AI124" i="5" s="1"/>
  <c r="AH125" i="5"/>
  <c r="AI125" i="5" s="1"/>
  <c r="AH126" i="5"/>
  <c r="AI126" i="5" s="1"/>
  <c r="AH127" i="5"/>
  <c r="AI127" i="5" s="1"/>
  <c r="AH128" i="5"/>
  <c r="AI128" i="5" s="1"/>
  <c r="AH129" i="5"/>
  <c r="AI129" i="5" s="1"/>
  <c r="AH130" i="5"/>
  <c r="AI130" i="5" s="1"/>
  <c r="AH131" i="5"/>
  <c r="AI131" i="5" s="1"/>
  <c r="AH132" i="5"/>
  <c r="AI132" i="5" s="1"/>
  <c r="AH133" i="5"/>
  <c r="AI133" i="5" s="1"/>
  <c r="AH134" i="5"/>
  <c r="AI134" i="5" s="1"/>
  <c r="AH135" i="5"/>
  <c r="AI135" i="5" s="1"/>
  <c r="AH136" i="5"/>
  <c r="AI136" i="5" s="1"/>
  <c r="AH137" i="5"/>
  <c r="AI137" i="5" s="1"/>
  <c r="AH138" i="5"/>
  <c r="AI138" i="5" s="1"/>
  <c r="AH139" i="5"/>
  <c r="AI139" i="5" s="1"/>
  <c r="AH140" i="5"/>
  <c r="AI140" i="5" s="1"/>
  <c r="AH141" i="5"/>
  <c r="AI141" i="5" s="1"/>
  <c r="AH142" i="5"/>
  <c r="AI142" i="5" s="1"/>
  <c r="AH143" i="5"/>
  <c r="AI143" i="5" s="1"/>
  <c r="AH144" i="5"/>
  <c r="AI144" i="5" s="1"/>
  <c r="AH145" i="5"/>
  <c r="AI145" i="5" s="1"/>
  <c r="AH146" i="5"/>
  <c r="AI146" i="5" s="1"/>
  <c r="AH147" i="5"/>
  <c r="AI147" i="5" s="1"/>
  <c r="AH148" i="5"/>
  <c r="AI148" i="5" s="1"/>
  <c r="AH149" i="5"/>
  <c r="AI149" i="5" s="1"/>
  <c r="AH150" i="5"/>
  <c r="AI150" i="5" s="1"/>
  <c r="AH151" i="5"/>
  <c r="AI151" i="5" s="1"/>
  <c r="AH152" i="5"/>
  <c r="AI152" i="5" s="1"/>
  <c r="AH153" i="5"/>
  <c r="AI153" i="5" s="1"/>
  <c r="AH154" i="5"/>
  <c r="AI154" i="5" s="1"/>
  <c r="AH155" i="5"/>
  <c r="AI155" i="5" s="1"/>
  <c r="AH156" i="5"/>
  <c r="AI156" i="5" s="1"/>
  <c r="AH157" i="5"/>
  <c r="AI157" i="5" s="1"/>
  <c r="AH158" i="5"/>
  <c r="AI158" i="5" s="1"/>
  <c r="AH159" i="5"/>
  <c r="AI159" i="5" s="1"/>
  <c r="AH160" i="5"/>
  <c r="AI160" i="5" s="1"/>
  <c r="AH161" i="5"/>
  <c r="AI161" i="5" s="1"/>
  <c r="AH162" i="5"/>
  <c r="AI162" i="5" s="1"/>
  <c r="AH163" i="5"/>
  <c r="AI163" i="5" s="1"/>
  <c r="AH164" i="5"/>
  <c r="AI164" i="5" s="1"/>
  <c r="AH165" i="5"/>
  <c r="AI165" i="5" s="1"/>
  <c r="AH166" i="5"/>
  <c r="AI166" i="5" s="1"/>
  <c r="AH167" i="5"/>
  <c r="AI167" i="5" s="1"/>
  <c r="AH168" i="5"/>
  <c r="AI168" i="5" s="1"/>
  <c r="AH169" i="5"/>
  <c r="AI169" i="5" s="1"/>
  <c r="AH170" i="5"/>
  <c r="AI170" i="5" s="1"/>
  <c r="AH171" i="5"/>
  <c r="AI171" i="5" s="1"/>
  <c r="AH172" i="5"/>
  <c r="AI172" i="5" s="1"/>
  <c r="AH173" i="5"/>
  <c r="AI173" i="5" s="1"/>
  <c r="AH174" i="5"/>
  <c r="AI174" i="5" s="1"/>
  <c r="AH175" i="5"/>
  <c r="AI175" i="5" s="1"/>
  <c r="AH176" i="5"/>
  <c r="AI176" i="5" s="1"/>
  <c r="AH177" i="5"/>
  <c r="AI177" i="5" s="1"/>
  <c r="AH178" i="5"/>
  <c r="AI178" i="5" s="1"/>
  <c r="AH179" i="5"/>
  <c r="AI179" i="5" s="1"/>
  <c r="AH180" i="5"/>
  <c r="AI180" i="5" s="1"/>
  <c r="AH181" i="5"/>
  <c r="AI181" i="5" s="1"/>
  <c r="AH182" i="5"/>
  <c r="AI182" i="5" s="1"/>
  <c r="AH183" i="5"/>
  <c r="AI183" i="5" s="1"/>
  <c r="AH184" i="5"/>
  <c r="AI184" i="5" s="1"/>
  <c r="AH185" i="5"/>
  <c r="AI185" i="5" s="1"/>
  <c r="AH186" i="5"/>
  <c r="AI186" i="5" s="1"/>
  <c r="AH187" i="5"/>
  <c r="AI187" i="5" s="1"/>
  <c r="AH188" i="5"/>
  <c r="AI188" i="5" s="1"/>
  <c r="AH189" i="5"/>
  <c r="AI189" i="5" s="1"/>
  <c r="AH190" i="5"/>
  <c r="AI190" i="5" s="1"/>
  <c r="AH191" i="5"/>
  <c r="AI191" i="5" s="1"/>
  <c r="AH192" i="5"/>
  <c r="AI192" i="5" s="1"/>
  <c r="AH193" i="5"/>
  <c r="AI193" i="5" s="1"/>
  <c r="AH194" i="5"/>
  <c r="AI194" i="5" s="1"/>
  <c r="AH195" i="5"/>
  <c r="AI195" i="5" s="1"/>
  <c r="AH196" i="5"/>
  <c r="AI196" i="5" s="1"/>
  <c r="AH197" i="5"/>
  <c r="AI197" i="5" s="1"/>
  <c r="AH198" i="5"/>
  <c r="AI198" i="5" s="1"/>
  <c r="AH199" i="5"/>
  <c r="AI199" i="5" s="1"/>
  <c r="AH200" i="5"/>
  <c r="AI200" i="5" s="1"/>
  <c r="AH201" i="5"/>
  <c r="AI201" i="5" s="1"/>
  <c r="AH202" i="5"/>
  <c r="AI202" i="5" s="1"/>
  <c r="AH203" i="5"/>
  <c r="AI203" i="5" s="1"/>
  <c r="AH204" i="5"/>
  <c r="AI204" i="5" s="1"/>
  <c r="AH205" i="5"/>
  <c r="AI205" i="5" s="1"/>
  <c r="AH206" i="5"/>
  <c r="AI206" i="5" s="1"/>
  <c r="AH207" i="5"/>
  <c r="AI207" i="5" s="1"/>
  <c r="AH208" i="5"/>
  <c r="AI208" i="5" s="1"/>
  <c r="AH209" i="5"/>
  <c r="AI209" i="5" s="1"/>
  <c r="AH210" i="5"/>
  <c r="AI210" i="5" s="1"/>
  <c r="AH211" i="5"/>
  <c r="AI211" i="5" s="1"/>
  <c r="AH212" i="5"/>
  <c r="AI212" i="5" s="1"/>
  <c r="AH213" i="5"/>
  <c r="AI213" i="5" s="1"/>
  <c r="AH214" i="5"/>
  <c r="AI214" i="5" s="1"/>
  <c r="AH215" i="5"/>
  <c r="AI215" i="5" s="1"/>
  <c r="AH216" i="5"/>
  <c r="AI216" i="5" s="1"/>
  <c r="AH217" i="5"/>
  <c r="AI217" i="5" s="1"/>
  <c r="AH218" i="5"/>
  <c r="AI218" i="5" s="1"/>
  <c r="AH219" i="5"/>
  <c r="AI219" i="5" s="1"/>
  <c r="AH220" i="5"/>
  <c r="AI220" i="5" s="1"/>
  <c r="AH221" i="5"/>
  <c r="AI221" i="5" s="1"/>
  <c r="AH222" i="5"/>
  <c r="AI222" i="5" s="1"/>
  <c r="AH223" i="5"/>
  <c r="AI223" i="5" s="1"/>
  <c r="AH224" i="5"/>
  <c r="AI224" i="5" s="1"/>
  <c r="AH225" i="5"/>
  <c r="AI225" i="5" s="1"/>
  <c r="AH226" i="5"/>
  <c r="AI226" i="5" s="1"/>
  <c r="AH227" i="5"/>
  <c r="AI227" i="5" s="1"/>
  <c r="AH228" i="5"/>
  <c r="AI228" i="5" s="1"/>
  <c r="AH229" i="5"/>
  <c r="AI229" i="5" s="1"/>
  <c r="AH230" i="5"/>
  <c r="AI230" i="5" s="1"/>
  <c r="AH231" i="5"/>
  <c r="AI231" i="5" s="1"/>
  <c r="AH232" i="5"/>
  <c r="AI232" i="5" s="1"/>
  <c r="AH233" i="5"/>
  <c r="AI233" i="5" s="1"/>
  <c r="AH234" i="5"/>
  <c r="AI234" i="5" s="1"/>
  <c r="AH235" i="5"/>
  <c r="AI235" i="5" s="1"/>
  <c r="AH236" i="5"/>
  <c r="AI236" i="5" s="1"/>
  <c r="AH237" i="5"/>
  <c r="AI237" i="5" s="1"/>
  <c r="AH238" i="5"/>
  <c r="AI238" i="5" s="1"/>
  <c r="AH239" i="5"/>
  <c r="AI239" i="5" s="1"/>
  <c r="AH240" i="5"/>
  <c r="AI240" i="5" s="1"/>
  <c r="AH241" i="5"/>
  <c r="AI241" i="5" s="1"/>
  <c r="AH242" i="5"/>
  <c r="AI242" i="5" s="1"/>
  <c r="AH243" i="5"/>
  <c r="AI243" i="5" s="1"/>
  <c r="AH244" i="5"/>
  <c r="AI244" i="5" s="1"/>
  <c r="AH245" i="5"/>
  <c r="AI245" i="5" s="1"/>
  <c r="AH246" i="5"/>
  <c r="AI246" i="5" s="1"/>
  <c r="AH247" i="5"/>
  <c r="AI247" i="5" s="1"/>
  <c r="AH248" i="5"/>
  <c r="AI248" i="5" s="1"/>
  <c r="AH249" i="5"/>
  <c r="AI249" i="5" s="1"/>
  <c r="AH250" i="5"/>
  <c r="AI250" i="5" s="1"/>
  <c r="AH251" i="5"/>
  <c r="AI251" i="5" s="1"/>
  <c r="AH252" i="5"/>
  <c r="AI252" i="5" s="1"/>
  <c r="AH253" i="5"/>
  <c r="AI253" i="5" s="1"/>
  <c r="AH254" i="5"/>
  <c r="AI254" i="5" s="1"/>
  <c r="AH255" i="5"/>
  <c r="AI255" i="5" s="1"/>
  <c r="AH256" i="5"/>
  <c r="AI256" i="5" s="1"/>
  <c r="AH257" i="5"/>
  <c r="AI257" i="5" s="1"/>
  <c r="AH258" i="5"/>
  <c r="AI258" i="5" s="1"/>
  <c r="AH259" i="5"/>
  <c r="AI259" i="5" s="1"/>
  <c r="AH260" i="5"/>
  <c r="AI260" i="5" s="1"/>
  <c r="AH261" i="5"/>
  <c r="AI261" i="5" s="1"/>
  <c r="AH262" i="5"/>
  <c r="AI262" i="5" s="1"/>
  <c r="AH263" i="5"/>
  <c r="AI263" i="5" s="1"/>
  <c r="AH264" i="5"/>
  <c r="AI264" i="5" s="1"/>
  <c r="AH265" i="5"/>
  <c r="AI265" i="5" s="1"/>
  <c r="AH266" i="5"/>
  <c r="AI266" i="5" s="1"/>
  <c r="AH267" i="5"/>
  <c r="AI267" i="5" s="1"/>
  <c r="AH268" i="5"/>
  <c r="AI268" i="5" s="1"/>
  <c r="AH269" i="5"/>
  <c r="AI269" i="5" s="1"/>
  <c r="AH270" i="5"/>
  <c r="AI270" i="5" s="1"/>
  <c r="AH271" i="5"/>
  <c r="AI271" i="5" s="1"/>
  <c r="AH272" i="5"/>
  <c r="AI272" i="5" s="1"/>
  <c r="AH273" i="5"/>
  <c r="AI273" i="5" s="1"/>
  <c r="AH274" i="5"/>
  <c r="AI274" i="5" s="1"/>
  <c r="AH275" i="5"/>
  <c r="AI275" i="5" s="1"/>
  <c r="AH276" i="5"/>
  <c r="AI276" i="5" s="1"/>
  <c r="AH277" i="5"/>
  <c r="AI277" i="5" s="1"/>
  <c r="AH278" i="5"/>
  <c r="AI278" i="5" s="1"/>
  <c r="AH279" i="5"/>
  <c r="AI279" i="5" s="1"/>
  <c r="AH280" i="5"/>
  <c r="AI280" i="5" s="1"/>
  <c r="AH281" i="5"/>
  <c r="AI281" i="5" s="1"/>
  <c r="AH282" i="5"/>
  <c r="AI282" i="5" s="1"/>
  <c r="AH283" i="5"/>
  <c r="AI283" i="5" s="1"/>
  <c r="AH284" i="5"/>
  <c r="AI284" i="5" s="1"/>
  <c r="AH285" i="5"/>
  <c r="AI285" i="5" s="1"/>
  <c r="AH286" i="5"/>
  <c r="AI286" i="5" s="1"/>
  <c r="AH287" i="5"/>
  <c r="AI287" i="5" s="1"/>
  <c r="AH288" i="5"/>
  <c r="AI288" i="5" s="1"/>
  <c r="AH289" i="5"/>
  <c r="AI289" i="5" s="1"/>
  <c r="AH290" i="5"/>
  <c r="AI290" i="5" s="1"/>
  <c r="AH291" i="5"/>
  <c r="AI291" i="5" s="1"/>
  <c r="AH292" i="5"/>
  <c r="AI292" i="5" s="1"/>
  <c r="AH293" i="5"/>
  <c r="AI293" i="5" s="1"/>
  <c r="AH294" i="5"/>
  <c r="AI294" i="5" s="1"/>
  <c r="AH295" i="5"/>
  <c r="AI295" i="5" s="1"/>
  <c r="AH296" i="5"/>
  <c r="AI296" i="5" s="1"/>
  <c r="AH297" i="5"/>
  <c r="AI297" i="5" s="1"/>
  <c r="AH298" i="5"/>
  <c r="AI298" i="5" s="1"/>
  <c r="AH299" i="5"/>
  <c r="AI299" i="5" s="1"/>
  <c r="AH300" i="5"/>
  <c r="AI300" i="5" s="1"/>
  <c r="AH301" i="5"/>
  <c r="AI301" i="5" s="1"/>
  <c r="AH302" i="5"/>
  <c r="AI302" i="5" s="1"/>
  <c r="AH303" i="5"/>
  <c r="AI303" i="5" s="1"/>
  <c r="AH304" i="5"/>
  <c r="AI304" i="5" s="1"/>
  <c r="AH305" i="5"/>
  <c r="AI305" i="5" s="1"/>
  <c r="AH306" i="5"/>
  <c r="AI306" i="5" s="1"/>
  <c r="AH307" i="5"/>
  <c r="AI307" i="5" s="1"/>
  <c r="AH308" i="5"/>
  <c r="AI308" i="5" s="1"/>
  <c r="AH309" i="5"/>
  <c r="AI309" i="5" s="1"/>
  <c r="AH310" i="5"/>
  <c r="AI310" i="5" s="1"/>
  <c r="AH311" i="5"/>
  <c r="AI311" i="5" s="1"/>
  <c r="AH312" i="5"/>
  <c r="AI312" i="5" s="1"/>
  <c r="AH313" i="5"/>
  <c r="AI313" i="5" s="1"/>
  <c r="AH314" i="5"/>
  <c r="AI314" i="5" s="1"/>
  <c r="AH315" i="5"/>
  <c r="AI315" i="5" s="1"/>
  <c r="AH316" i="5"/>
  <c r="AI316" i="5" s="1"/>
  <c r="AH317" i="5"/>
  <c r="AI317" i="5" s="1"/>
  <c r="AH318" i="5"/>
  <c r="AI318" i="5" s="1"/>
  <c r="AH319" i="5"/>
  <c r="AI319" i="5" s="1"/>
  <c r="AH320" i="5"/>
  <c r="AI320" i="5" s="1"/>
  <c r="AH321" i="5"/>
  <c r="AI321" i="5" s="1"/>
  <c r="AH322" i="5"/>
  <c r="AI322" i="5" s="1"/>
  <c r="AH323" i="5"/>
  <c r="AI323" i="5" s="1"/>
  <c r="AH324" i="5"/>
  <c r="AI324" i="5" s="1"/>
  <c r="AH325" i="5"/>
  <c r="AI325" i="5" s="1"/>
  <c r="AH326" i="5"/>
  <c r="AI326" i="5" s="1"/>
  <c r="AH327" i="5"/>
  <c r="AI327" i="5" s="1"/>
  <c r="AH328" i="5"/>
  <c r="AI328" i="5" s="1"/>
  <c r="AH329" i="5"/>
  <c r="AI329" i="5" s="1"/>
  <c r="AH330" i="5"/>
  <c r="AI330" i="5" s="1"/>
  <c r="AH331" i="5"/>
  <c r="AI331" i="5" s="1"/>
  <c r="AH332" i="5"/>
  <c r="AI332" i="5" s="1"/>
  <c r="AH333" i="5"/>
  <c r="AI333" i="5" s="1"/>
  <c r="AH334" i="5"/>
  <c r="AI334" i="5" s="1"/>
  <c r="AH335" i="5"/>
  <c r="AI335" i="5" s="1"/>
  <c r="AH336" i="5"/>
  <c r="AI336" i="5" s="1"/>
  <c r="AH337" i="5"/>
  <c r="AI337" i="5" s="1"/>
  <c r="AH338" i="5"/>
  <c r="AI338" i="5" s="1"/>
  <c r="AH339" i="5"/>
  <c r="AI339" i="5" s="1"/>
  <c r="AH340" i="5"/>
  <c r="AI340" i="5" s="1"/>
  <c r="AH341" i="5"/>
  <c r="AI341" i="5" s="1"/>
  <c r="AH342" i="5"/>
  <c r="AI342" i="5" s="1"/>
  <c r="AH343" i="5"/>
  <c r="AI343" i="5" s="1"/>
  <c r="AH344" i="5"/>
  <c r="AI344" i="5" s="1"/>
  <c r="AH345" i="5"/>
  <c r="AI345" i="5" s="1"/>
  <c r="AH346" i="5"/>
  <c r="AI346" i="5" s="1"/>
  <c r="AH347" i="5"/>
  <c r="AI347" i="5" s="1"/>
  <c r="AH348" i="5"/>
  <c r="AI348" i="5" s="1"/>
  <c r="AH349" i="5"/>
  <c r="AI349" i="5" s="1"/>
  <c r="AH350" i="5"/>
  <c r="AI350" i="5" s="1"/>
  <c r="AH351" i="5"/>
  <c r="AI351" i="5" s="1"/>
  <c r="AH352" i="5"/>
  <c r="AI352" i="5" s="1"/>
  <c r="AH353" i="5"/>
  <c r="AI353" i="5" s="1"/>
  <c r="AH354" i="5"/>
  <c r="AI354" i="5" s="1"/>
  <c r="AH355" i="5"/>
  <c r="AI355" i="5" s="1"/>
  <c r="AH356" i="5"/>
  <c r="AI356" i="5" s="1"/>
  <c r="AH357" i="5"/>
  <c r="AI357" i="5" s="1"/>
  <c r="AH358" i="5"/>
  <c r="AI358" i="5" s="1"/>
  <c r="AH359" i="5"/>
  <c r="AI359" i="5" s="1"/>
  <c r="AH360" i="5"/>
  <c r="AI360" i="5" s="1"/>
  <c r="AH361" i="5"/>
  <c r="AI361" i="5" s="1"/>
  <c r="AH362" i="5"/>
  <c r="AI362" i="5" s="1"/>
  <c r="AH363" i="5"/>
  <c r="AI363" i="5" s="1"/>
  <c r="AH364" i="5"/>
  <c r="AI364" i="5" s="1"/>
  <c r="AH365" i="5"/>
  <c r="AI365" i="5" s="1"/>
  <c r="AH366" i="5"/>
  <c r="AI366" i="5" s="1"/>
  <c r="AH367" i="5"/>
  <c r="AI367" i="5" s="1"/>
  <c r="AH368" i="5"/>
  <c r="AI368" i="5" s="1"/>
  <c r="AH369" i="5"/>
  <c r="AI369" i="5" s="1"/>
  <c r="AH370" i="5"/>
  <c r="AI370" i="5" s="1"/>
  <c r="AH371" i="5"/>
  <c r="AI371" i="5" s="1"/>
  <c r="AH372" i="5"/>
  <c r="AI372" i="5" s="1"/>
  <c r="AH373" i="5"/>
  <c r="AI373" i="5" s="1"/>
  <c r="AH374" i="5"/>
  <c r="AI374" i="5" s="1"/>
  <c r="AH375" i="5"/>
  <c r="AI375" i="5" s="1"/>
  <c r="AH376" i="5"/>
  <c r="AI376" i="5" s="1"/>
  <c r="AH377" i="5"/>
  <c r="AI377" i="5" s="1"/>
  <c r="AH378" i="5"/>
  <c r="AI378" i="5" s="1"/>
  <c r="AH379" i="5"/>
  <c r="AI379" i="5" s="1"/>
  <c r="AH380" i="5"/>
  <c r="AI380" i="5" s="1"/>
  <c r="AH381" i="5"/>
  <c r="AI381" i="5" s="1"/>
  <c r="AH382" i="5"/>
  <c r="AI382" i="5" s="1"/>
  <c r="AH383" i="5"/>
  <c r="AI383" i="5" s="1"/>
  <c r="AH384" i="5"/>
  <c r="AI384" i="5" s="1"/>
  <c r="AH385" i="5"/>
  <c r="AI385" i="5" s="1"/>
  <c r="AH386" i="5"/>
  <c r="AI386" i="5" s="1"/>
  <c r="AH387" i="5"/>
  <c r="AI387" i="5" s="1"/>
  <c r="AH388" i="5"/>
  <c r="AI388" i="5" s="1"/>
  <c r="AH389" i="5"/>
  <c r="AI389" i="5" s="1"/>
  <c r="AH390" i="5"/>
  <c r="AI390" i="5" s="1"/>
  <c r="AH391" i="5"/>
  <c r="AI391" i="5" s="1"/>
  <c r="AH392" i="5"/>
  <c r="AI392" i="5" s="1"/>
  <c r="AH393" i="5"/>
  <c r="AI393" i="5" s="1"/>
  <c r="AH394" i="5"/>
  <c r="AI394" i="5" s="1"/>
  <c r="AH395" i="5"/>
  <c r="AI395" i="5" s="1"/>
  <c r="AH396" i="5"/>
  <c r="AI396" i="5" s="1"/>
  <c r="AH397" i="5"/>
  <c r="AI397" i="5" s="1"/>
  <c r="AH398" i="5"/>
  <c r="AI398" i="5" s="1"/>
  <c r="AH399" i="5"/>
  <c r="AI399" i="5" s="1"/>
  <c r="AH400" i="5"/>
  <c r="AI400" i="5" s="1"/>
  <c r="AH401" i="5"/>
  <c r="AI401" i="5" s="1"/>
  <c r="AH402" i="5"/>
  <c r="AI402" i="5" s="1"/>
  <c r="AH403" i="5"/>
  <c r="AI403" i="5" s="1"/>
  <c r="AH404" i="5"/>
  <c r="AI404" i="5" s="1"/>
  <c r="AH405" i="5"/>
  <c r="AI405" i="5" s="1"/>
  <c r="AH406" i="5"/>
  <c r="AI406" i="5" s="1"/>
  <c r="AH407" i="5"/>
  <c r="AI407" i="5" s="1"/>
  <c r="AH408" i="5"/>
  <c r="AI408" i="5" s="1"/>
  <c r="AH409" i="5"/>
  <c r="AI409" i="5" s="1"/>
  <c r="AH410" i="5"/>
  <c r="AI410" i="5" s="1"/>
  <c r="AH411" i="5"/>
  <c r="AI411" i="5" s="1"/>
  <c r="AH412" i="5"/>
  <c r="AI412" i="5" s="1"/>
  <c r="AH413" i="5"/>
  <c r="AI413" i="5" s="1"/>
  <c r="AH414" i="5"/>
  <c r="AI414" i="5" s="1"/>
  <c r="AH415" i="5"/>
  <c r="AI415" i="5" s="1"/>
  <c r="AH416" i="5"/>
  <c r="AI416" i="5" s="1"/>
  <c r="AH417" i="5"/>
  <c r="AI417" i="5" s="1"/>
  <c r="AH418" i="5"/>
  <c r="AI418" i="5" s="1"/>
  <c r="AH419" i="5"/>
  <c r="AI419" i="5" s="1"/>
  <c r="AH420" i="5"/>
  <c r="AI420" i="5" s="1"/>
  <c r="AH421" i="5"/>
  <c r="AI421" i="5" s="1"/>
  <c r="AH422" i="5"/>
  <c r="AI422" i="5" s="1"/>
  <c r="AH423" i="5"/>
  <c r="AI423" i="5" s="1"/>
  <c r="AH424" i="5"/>
  <c r="AI424" i="5" s="1"/>
  <c r="AH425" i="5"/>
  <c r="AI425" i="5" s="1"/>
  <c r="AH426" i="5"/>
  <c r="AI426" i="5" s="1"/>
  <c r="AH427" i="5"/>
  <c r="AI427" i="5" s="1"/>
  <c r="AH428" i="5"/>
  <c r="AI428" i="5" s="1"/>
  <c r="AH429" i="5"/>
  <c r="AI429" i="5" s="1"/>
  <c r="AH430" i="5"/>
  <c r="AI430" i="5" s="1"/>
  <c r="AH431" i="5"/>
  <c r="AI431" i="5" s="1"/>
  <c r="AH432" i="5"/>
  <c r="AI432" i="5" s="1"/>
  <c r="AH433" i="5"/>
  <c r="AI433" i="5" s="1"/>
  <c r="AH434" i="5"/>
  <c r="AI434" i="5" s="1"/>
  <c r="AH435" i="5"/>
  <c r="AI435" i="5" s="1"/>
  <c r="AH436" i="5"/>
  <c r="AI436" i="5" s="1"/>
  <c r="AH437" i="5"/>
  <c r="AI437" i="5" s="1"/>
  <c r="AH438" i="5"/>
  <c r="AI438" i="5" s="1"/>
  <c r="AH439" i="5"/>
  <c r="AI439" i="5" s="1"/>
  <c r="AH440" i="5"/>
  <c r="AI440" i="5" s="1"/>
  <c r="AH441" i="5"/>
  <c r="AI441" i="5" s="1"/>
  <c r="AH442" i="5"/>
  <c r="AI442" i="5" s="1"/>
  <c r="AH443" i="5"/>
  <c r="AI443" i="5" s="1"/>
  <c r="AH444" i="5"/>
  <c r="AI444" i="5" s="1"/>
  <c r="AH445" i="5"/>
  <c r="AI445" i="5" s="1"/>
  <c r="AH446" i="5"/>
  <c r="AI446" i="5" s="1"/>
  <c r="AH447" i="5"/>
  <c r="AI447" i="5" s="1"/>
  <c r="AH448" i="5"/>
  <c r="AI448" i="5" s="1"/>
  <c r="AH449" i="5"/>
  <c r="AI449" i="5" s="1"/>
  <c r="AH450" i="5"/>
  <c r="AI450" i="5" s="1"/>
  <c r="AH451" i="5"/>
  <c r="AI451" i="5" s="1"/>
  <c r="AH452" i="5"/>
  <c r="AI452" i="5" s="1"/>
  <c r="AH453" i="5"/>
  <c r="AI453" i="5" s="1"/>
  <c r="AH454" i="5"/>
  <c r="AI454" i="5" s="1"/>
  <c r="AH455" i="5"/>
  <c r="AI455" i="5" s="1"/>
  <c r="AH456" i="5"/>
  <c r="AI456" i="5" s="1"/>
  <c r="AH457" i="5"/>
  <c r="AI457" i="5" s="1"/>
  <c r="AH458" i="5"/>
  <c r="AI458" i="5" s="1"/>
  <c r="AH459" i="5"/>
  <c r="AI459" i="5" s="1"/>
  <c r="AH460" i="5"/>
  <c r="AI460" i="5" s="1"/>
  <c r="AH461" i="5"/>
  <c r="AI461" i="5" s="1"/>
  <c r="AH462" i="5"/>
  <c r="AI462" i="5" s="1"/>
  <c r="AH463" i="5"/>
  <c r="AI463" i="5" s="1"/>
  <c r="AH464" i="5"/>
  <c r="AI464" i="5" s="1"/>
  <c r="AH465" i="5"/>
  <c r="AI465" i="5" s="1"/>
  <c r="AH466" i="5"/>
  <c r="AI466" i="5" s="1"/>
  <c r="AH467" i="5"/>
  <c r="AI467" i="5" s="1"/>
  <c r="AH468" i="5"/>
  <c r="AI468" i="5" s="1"/>
  <c r="AH469" i="5"/>
  <c r="AI469" i="5" s="1"/>
  <c r="AH470" i="5"/>
  <c r="AI470" i="5" s="1"/>
  <c r="AH471" i="5"/>
  <c r="AI471" i="5" s="1"/>
  <c r="AH472" i="5"/>
  <c r="AI472" i="5" s="1"/>
  <c r="AH473" i="5"/>
  <c r="AI473" i="5" s="1"/>
  <c r="AH474" i="5"/>
  <c r="AI474" i="5" s="1"/>
  <c r="AH475" i="5"/>
  <c r="AI475" i="5" s="1"/>
  <c r="AH476" i="5"/>
  <c r="AI476" i="5" s="1"/>
  <c r="AH477" i="5"/>
  <c r="AI477" i="5" s="1"/>
  <c r="AH478" i="5"/>
  <c r="AI478" i="5" s="1"/>
  <c r="AH479" i="5"/>
  <c r="AI479" i="5" s="1"/>
  <c r="AH480" i="5"/>
  <c r="AI480" i="5" s="1"/>
  <c r="AH481" i="5"/>
  <c r="AI481" i="5" s="1"/>
  <c r="AH482" i="5"/>
  <c r="AI482" i="5" s="1"/>
  <c r="AH483" i="5"/>
  <c r="AI483" i="5" s="1"/>
  <c r="AH484" i="5"/>
  <c r="AI484" i="5" s="1"/>
  <c r="AH485" i="5"/>
  <c r="AI485" i="5" s="1"/>
  <c r="AH486" i="5"/>
  <c r="AI486" i="5" s="1"/>
  <c r="AH487" i="5"/>
  <c r="AI487" i="5" s="1"/>
  <c r="AH488" i="5"/>
  <c r="AI488" i="5" s="1"/>
  <c r="AH489" i="5"/>
  <c r="AI489" i="5" s="1"/>
  <c r="AH490" i="5"/>
  <c r="AI490" i="5" s="1"/>
  <c r="AH491" i="5"/>
  <c r="AI491" i="5" s="1"/>
  <c r="AH492" i="5"/>
  <c r="AI492" i="5" s="1"/>
  <c r="AH493" i="5"/>
  <c r="AI493" i="5" s="1"/>
  <c r="AH494" i="5"/>
  <c r="AI494" i="5" s="1"/>
  <c r="AH495" i="5"/>
  <c r="AI495" i="5" s="1"/>
  <c r="AH496" i="5"/>
  <c r="AI496" i="5" s="1"/>
  <c r="AH497" i="5"/>
  <c r="AI497" i="5" s="1"/>
  <c r="AH498" i="5"/>
  <c r="AI498" i="5" s="1"/>
  <c r="AH499" i="5"/>
  <c r="AI499" i="5" s="1"/>
  <c r="AH500" i="5"/>
  <c r="AI500" i="5" s="1"/>
  <c r="AH12" i="5"/>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R12" i="7"/>
  <c r="S12" i="7"/>
  <c r="R13" i="7"/>
  <c r="S13" i="7"/>
  <c r="R14" i="7"/>
  <c r="S14" i="7"/>
  <c r="R15" i="7"/>
  <c r="S15" i="7"/>
  <c r="R16" i="7"/>
  <c r="S16" i="7"/>
  <c r="R17" i="7"/>
  <c r="S17" i="7"/>
  <c r="R18" i="7"/>
  <c r="S18" i="7"/>
  <c r="R19" i="7"/>
  <c r="S19" i="7"/>
  <c r="R20" i="7"/>
  <c r="S20" i="7"/>
  <c r="R21" i="7"/>
  <c r="S21" i="7"/>
  <c r="R22" i="7"/>
  <c r="S22" i="7"/>
  <c r="R23" i="7"/>
  <c r="S23" i="7"/>
  <c r="R24" i="7"/>
  <c r="S24" i="7"/>
  <c r="R25" i="7"/>
  <c r="S25" i="7"/>
  <c r="R26" i="7"/>
  <c r="S26" i="7"/>
  <c r="R27" i="7"/>
  <c r="S27" i="7"/>
  <c r="R28" i="7"/>
  <c r="S28" i="7"/>
  <c r="R29" i="7"/>
  <c r="S29" i="7"/>
  <c r="R30" i="7"/>
  <c r="S30" i="7"/>
  <c r="R31" i="7"/>
  <c r="S31" i="7"/>
  <c r="R32" i="7"/>
  <c r="S32" i="7"/>
  <c r="R33" i="7"/>
  <c r="S33" i="7"/>
  <c r="R34" i="7"/>
  <c r="S34" i="7"/>
  <c r="R35" i="7"/>
  <c r="S35" i="7"/>
  <c r="R36" i="7"/>
  <c r="S36" i="7"/>
  <c r="R37" i="7"/>
  <c r="S37" i="7"/>
  <c r="R38" i="7"/>
  <c r="S38" i="7"/>
  <c r="R39" i="7"/>
  <c r="S39" i="7"/>
  <c r="R40" i="7"/>
  <c r="S40" i="7"/>
  <c r="R41" i="7"/>
  <c r="S41" i="7"/>
  <c r="R42" i="7"/>
  <c r="S42" i="7"/>
  <c r="R43" i="7"/>
  <c r="S43" i="7"/>
  <c r="R44" i="7"/>
  <c r="S44" i="7"/>
  <c r="R45" i="7"/>
  <c r="S45" i="7"/>
  <c r="R46" i="7"/>
  <c r="S46" i="7"/>
  <c r="R47" i="7"/>
  <c r="S47" i="7"/>
  <c r="R48" i="7"/>
  <c r="S48" i="7"/>
  <c r="R49" i="7"/>
  <c r="S49" i="7"/>
  <c r="R50" i="7"/>
  <c r="S50" i="7"/>
  <c r="R51" i="7"/>
  <c r="S51" i="7"/>
  <c r="R52" i="7"/>
  <c r="S52" i="7"/>
  <c r="R53" i="7"/>
  <c r="S53" i="7"/>
  <c r="R54" i="7"/>
  <c r="S54" i="7"/>
  <c r="R55" i="7"/>
  <c r="S55" i="7"/>
  <c r="R56" i="7"/>
  <c r="S56" i="7"/>
  <c r="R57" i="7"/>
  <c r="S57" i="7"/>
  <c r="R58" i="7"/>
  <c r="S58" i="7"/>
  <c r="R59" i="7"/>
  <c r="S59" i="7"/>
  <c r="R60" i="7"/>
  <c r="S60" i="7"/>
  <c r="R61" i="7"/>
  <c r="S61" i="7"/>
  <c r="R62" i="7"/>
  <c r="S62" i="7"/>
  <c r="R63" i="7"/>
  <c r="S63" i="7"/>
  <c r="R64" i="7"/>
  <c r="S64" i="7"/>
  <c r="R65" i="7"/>
  <c r="S65" i="7"/>
  <c r="R66" i="7"/>
  <c r="S66" i="7"/>
  <c r="R67" i="7"/>
  <c r="S67" i="7"/>
  <c r="R68" i="7"/>
  <c r="S68" i="7"/>
  <c r="R69" i="7"/>
  <c r="S69" i="7"/>
  <c r="R70" i="7"/>
  <c r="S70" i="7"/>
  <c r="R71" i="7"/>
  <c r="S71" i="7"/>
  <c r="R72" i="7"/>
  <c r="S72" i="7"/>
  <c r="R73" i="7"/>
  <c r="S73" i="7"/>
  <c r="R74" i="7"/>
  <c r="S74" i="7"/>
  <c r="R75" i="7"/>
  <c r="S75" i="7"/>
  <c r="R76" i="7"/>
  <c r="S76" i="7"/>
  <c r="R77" i="7"/>
  <c r="S77" i="7"/>
  <c r="R78" i="7"/>
  <c r="S78" i="7"/>
  <c r="R79" i="7"/>
  <c r="S79" i="7"/>
  <c r="R80" i="7"/>
  <c r="S80" i="7"/>
  <c r="R81" i="7"/>
  <c r="S81" i="7"/>
  <c r="R82" i="7"/>
  <c r="S82" i="7"/>
  <c r="R83" i="7"/>
  <c r="S83" i="7"/>
  <c r="R84" i="7"/>
  <c r="S84" i="7"/>
  <c r="R85" i="7"/>
  <c r="S85" i="7"/>
  <c r="R86" i="7"/>
  <c r="S86" i="7"/>
  <c r="R87" i="7"/>
  <c r="S87" i="7"/>
  <c r="R88" i="7"/>
  <c r="S88" i="7"/>
  <c r="R89" i="7"/>
  <c r="S89" i="7"/>
  <c r="R90" i="7"/>
  <c r="S90" i="7"/>
  <c r="R91" i="7"/>
  <c r="S91" i="7"/>
  <c r="R92" i="7"/>
  <c r="S92" i="7"/>
  <c r="R93" i="7"/>
  <c r="S93" i="7"/>
  <c r="R94" i="7"/>
  <c r="S94" i="7"/>
  <c r="R95" i="7"/>
  <c r="S95" i="7"/>
  <c r="R96" i="7"/>
  <c r="S96" i="7"/>
  <c r="R97" i="7"/>
  <c r="S97" i="7"/>
  <c r="R98" i="7"/>
  <c r="S98" i="7"/>
  <c r="R99" i="7"/>
  <c r="S99" i="7"/>
  <c r="R100" i="7"/>
  <c r="S100" i="7"/>
  <c r="R101" i="7"/>
  <c r="S101" i="7"/>
  <c r="R102" i="7"/>
  <c r="S102" i="7"/>
  <c r="R103" i="7"/>
  <c r="S103" i="7"/>
  <c r="R104" i="7"/>
  <c r="S104" i="7"/>
  <c r="R105" i="7"/>
  <c r="S105" i="7"/>
  <c r="R106" i="7"/>
  <c r="S106" i="7"/>
  <c r="R107" i="7"/>
  <c r="S107" i="7"/>
  <c r="R108" i="7"/>
  <c r="S108" i="7"/>
  <c r="R109" i="7"/>
  <c r="S109" i="7"/>
  <c r="R110" i="7"/>
  <c r="S110" i="7"/>
  <c r="R111" i="7"/>
  <c r="S111" i="7"/>
  <c r="R112" i="7"/>
  <c r="S112" i="7"/>
  <c r="R113" i="7"/>
  <c r="S113" i="7"/>
  <c r="R114" i="7"/>
  <c r="S114" i="7"/>
  <c r="R115" i="7"/>
  <c r="S115" i="7"/>
  <c r="R116" i="7"/>
  <c r="S116" i="7"/>
  <c r="R117" i="7"/>
  <c r="S117" i="7"/>
  <c r="R118" i="7"/>
  <c r="S118" i="7"/>
  <c r="R119" i="7"/>
  <c r="S119" i="7"/>
  <c r="R120" i="7"/>
  <c r="S120" i="7"/>
  <c r="R121" i="7"/>
  <c r="S121" i="7"/>
  <c r="R122" i="7"/>
  <c r="S122" i="7"/>
  <c r="R123" i="7"/>
  <c r="S123" i="7"/>
  <c r="R124" i="7"/>
  <c r="S124" i="7"/>
  <c r="R125" i="7"/>
  <c r="S125" i="7"/>
  <c r="R126" i="7"/>
  <c r="S126" i="7"/>
  <c r="R127" i="7"/>
  <c r="S127" i="7"/>
  <c r="R128" i="7"/>
  <c r="S128" i="7"/>
  <c r="R129" i="7"/>
  <c r="S129" i="7"/>
  <c r="R130" i="7"/>
  <c r="S130" i="7"/>
  <c r="R131" i="7"/>
  <c r="S131" i="7"/>
  <c r="R132" i="7"/>
  <c r="S132" i="7"/>
  <c r="R133" i="7"/>
  <c r="S133" i="7"/>
  <c r="R134" i="7"/>
  <c r="S134" i="7"/>
  <c r="R135" i="7"/>
  <c r="S135" i="7"/>
  <c r="R136" i="7"/>
  <c r="S136" i="7"/>
  <c r="R137" i="7"/>
  <c r="S137" i="7"/>
  <c r="R138" i="7"/>
  <c r="S138" i="7"/>
  <c r="R139" i="7"/>
  <c r="S139" i="7"/>
  <c r="R140" i="7"/>
  <c r="S140" i="7"/>
  <c r="R141" i="7"/>
  <c r="S141" i="7"/>
  <c r="R142" i="7"/>
  <c r="S142" i="7"/>
  <c r="R143" i="7"/>
  <c r="S143" i="7"/>
  <c r="R144" i="7"/>
  <c r="S144" i="7"/>
  <c r="R145" i="7"/>
  <c r="S145" i="7"/>
  <c r="R146" i="7"/>
  <c r="S146" i="7"/>
  <c r="R147" i="7"/>
  <c r="S147" i="7"/>
  <c r="R148" i="7"/>
  <c r="S148" i="7"/>
  <c r="R149" i="7"/>
  <c r="S149" i="7"/>
  <c r="R150" i="7"/>
  <c r="S150" i="7"/>
  <c r="R151" i="7"/>
  <c r="S151" i="7"/>
  <c r="R152" i="7"/>
  <c r="S152" i="7"/>
  <c r="R153" i="7"/>
  <c r="S153" i="7"/>
  <c r="R154" i="7"/>
  <c r="S154" i="7"/>
  <c r="R155" i="7"/>
  <c r="S155" i="7"/>
  <c r="R156" i="7"/>
  <c r="S156" i="7"/>
  <c r="R157" i="7"/>
  <c r="S157" i="7"/>
  <c r="R158" i="7"/>
  <c r="S158" i="7"/>
  <c r="R159" i="7"/>
  <c r="S159" i="7"/>
  <c r="R160" i="7"/>
  <c r="S160" i="7"/>
  <c r="R161" i="7"/>
  <c r="S161" i="7"/>
  <c r="R162" i="7"/>
  <c r="S162" i="7"/>
  <c r="R163" i="7"/>
  <c r="S163" i="7"/>
  <c r="R164" i="7"/>
  <c r="S164" i="7"/>
  <c r="R165" i="7"/>
  <c r="S165" i="7"/>
  <c r="R166" i="7"/>
  <c r="S166" i="7"/>
  <c r="R167" i="7"/>
  <c r="S167" i="7"/>
  <c r="R168" i="7"/>
  <c r="S168" i="7"/>
  <c r="R169" i="7"/>
  <c r="S169" i="7"/>
  <c r="R170" i="7"/>
  <c r="S170" i="7"/>
  <c r="R171" i="7"/>
  <c r="S171" i="7"/>
  <c r="R172" i="7"/>
  <c r="S172" i="7"/>
  <c r="R173" i="7"/>
  <c r="S173" i="7"/>
  <c r="R174" i="7"/>
  <c r="S174" i="7"/>
  <c r="R175" i="7"/>
  <c r="S175" i="7"/>
  <c r="R176" i="7"/>
  <c r="S176" i="7"/>
  <c r="R177" i="7"/>
  <c r="S177" i="7"/>
  <c r="R178" i="7"/>
  <c r="S178" i="7"/>
  <c r="R179" i="7"/>
  <c r="S179" i="7"/>
  <c r="R180" i="7"/>
  <c r="S180" i="7"/>
  <c r="R181" i="7"/>
  <c r="S181" i="7"/>
  <c r="R182" i="7"/>
  <c r="S182" i="7"/>
  <c r="R183" i="7"/>
  <c r="S183" i="7"/>
  <c r="R184" i="7"/>
  <c r="S184" i="7"/>
  <c r="R185" i="7"/>
  <c r="S185" i="7"/>
  <c r="R186" i="7"/>
  <c r="S186" i="7"/>
  <c r="R187" i="7"/>
  <c r="S187" i="7"/>
  <c r="R188" i="7"/>
  <c r="S188" i="7"/>
  <c r="R189" i="7"/>
  <c r="S189" i="7"/>
  <c r="R190" i="7"/>
  <c r="S190" i="7"/>
  <c r="R191" i="7"/>
  <c r="S191" i="7"/>
  <c r="R192" i="7"/>
  <c r="S192" i="7"/>
  <c r="R193" i="7"/>
  <c r="S193" i="7"/>
  <c r="R194" i="7"/>
  <c r="S194" i="7"/>
  <c r="R195" i="7"/>
  <c r="S195" i="7"/>
  <c r="R196" i="7"/>
  <c r="S196" i="7"/>
  <c r="R197" i="7"/>
  <c r="S197" i="7"/>
  <c r="R198" i="7"/>
  <c r="S198" i="7"/>
  <c r="R199" i="7"/>
  <c r="S199" i="7"/>
  <c r="R200" i="7"/>
  <c r="S200" i="7"/>
  <c r="R201" i="7"/>
  <c r="S201" i="7"/>
  <c r="R202" i="7"/>
  <c r="S202" i="7"/>
  <c r="R203" i="7"/>
  <c r="S203" i="7"/>
  <c r="R204" i="7"/>
  <c r="S204" i="7"/>
  <c r="R205" i="7"/>
  <c r="S205" i="7"/>
  <c r="R206" i="7"/>
  <c r="S206" i="7"/>
  <c r="R207" i="7"/>
  <c r="S207" i="7"/>
  <c r="R208" i="7"/>
  <c r="S208" i="7"/>
  <c r="R209" i="7"/>
  <c r="S209" i="7"/>
  <c r="R210" i="7"/>
  <c r="S210" i="7"/>
  <c r="R211" i="7"/>
  <c r="S211" i="7"/>
  <c r="R212" i="7"/>
  <c r="S212" i="7"/>
  <c r="R213" i="7"/>
  <c r="S213" i="7"/>
  <c r="R214" i="7"/>
  <c r="S214" i="7"/>
  <c r="R215" i="7"/>
  <c r="S215" i="7"/>
  <c r="R216" i="7"/>
  <c r="S216" i="7"/>
  <c r="R217" i="7"/>
  <c r="S217" i="7"/>
  <c r="R218" i="7"/>
  <c r="S218" i="7"/>
  <c r="R219" i="7"/>
  <c r="S219" i="7"/>
  <c r="R220" i="7"/>
  <c r="S220" i="7"/>
  <c r="R221" i="7"/>
  <c r="S221" i="7"/>
  <c r="R222" i="7"/>
  <c r="S222" i="7"/>
  <c r="R223" i="7"/>
  <c r="S223" i="7"/>
  <c r="R224" i="7"/>
  <c r="S224" i="7"/>
  <c r="R225" i="7"/>
  <c r="S225" i="7"/>
  <c r="R226" i="7"/>
  <c r="S226" i="7"/>
  <c r="R227" i="7"/>
  <c r="S227" i="7"/>
  <c r="R228" i="7"/>
  <c r="S228" i="7"/>
  <c r="R229" i="7"/>
  <c r="S229" i="7"/>
  <c r="R230" i="7"/>
  <c r="S230" i="7"/>
  <c r="R231" i="7"/>
  <c r="S231" i="7"/>
  <c r="R232" i="7"/>
  <c r="S232" i="7"/>
  <c r="R233" i="7"/>
  <c r="S233" i="7"/>
  <c r="R234" i="7"/>
  <c r="S234" i="7"/>
  <c r="R235" i="7"/>
  <c r="S235" i="7"/>
  <c r="R236" i="7"/>
  <c r="S236" i="7"/>
  <c r="R237" i="7"/>
  <c r="S237" i="7"/>
  <c r="R238" i="7"/>
  <c r="S238" i="7"/>
  <c r="R239" i="7"/>
  <c r="S239" i="7"/>
  <c r="R240" i="7"/>
  <c r="S240" i="7"/>
  <c r="R241" i="7"/>
  <c r="S241" i="7"/>
  <c r="R242" i="7"/>
  <c r="S242" i="7"/>
  <c r="R243" i="7"/>
  <c r="S243" i="7"/>
  <c r="R244" i="7"/>
  <c r="S244" i="7"/>
  <c r="R245" i="7"/>
  <c r="S245" i="7"/>
  <c r="R246" i="7"/>
  <c r="S246" i="7"/>
  <c r="R247" i="7"/>
  <c r="S247" i="7"/>
  <c r="R248" i="7"/>
  <c r="S248" i="7"/>
  <c r="R249" i="7"/>
  <c r="S249" i="7"/>
  <c r="R250" i="7"/>
  <c r="S250" i="7"/>
  <c r="R251" i="7"/>
  <c r="S251" i="7"/>
  <c r="R252" i="7"/>
  <c r="S252" i="7"/>
  <c r="R253" i="7"/>
  <c r="S253" i="7"/>
  <c r="R254" i="7"/>
  <c r="S254" i="7"/>
  <c r="R255" i="7"/>
  <c r="S255" i="7"/>
  <c r="R256" i="7"/>
  <c r="S256" i="7"/>
  <c r="R257" i="7"/>
  <c r="S257" i="7"/>
  <c r="R258" i="7"/>
  <c r="S258" i="7"/>
  <c r="R259" i="7"/>
  <c r="S259" i="7"/>
  <c r="R260" i="7"/>
  <c r="S260" i="7"/>
  <c r="R261" i="7"/>
  <c r="S261" i="7"/>
  <c r="R262" i="7"/>
  <c r="S262" i="7"/>
  <c r="R263" i="7"/>
  <c r="S263" i="7"/>
  <c r="R264" i="7"/>
  <c r="S264" i="7"/>
  <c r="R265" i="7"/>
  <c r="S265" i="7"/>
  <c r="R266" i="7"/>
  <c r="S266" i="7"/>
  <c r="R267" i="7"/>
  <c r="S267" i="7"/>
  <c r="R268" i="7"/>
  <c r="S268" i="7"/>
  <c r="R269" i="7"/>
  <c r="S269" i="7"/>
  <c r="R270" i="7"/>
  <c r="S270" i="7"/>
  <c r="R271" i="7"/>
  <c r="S271" i="7"/>
  <c r="R272" i="7"/>
  <c r="S272" i="7"/>
  <c r="R273" i="7"/>
  <c r="S273" i="7"/>
  <c r="R274" i="7"/>
  <c r="S274" i="7"/>
  <c r="R275" i="7"/>
  <c r="S275" i="7"/>
  <c r="R276" i="7"/>
  <c r="S276" i="7"/>
  <c r="R277" i="7"/>
  <c r="S277" i="7"/>
  <c r="R278" i="7"/>
  <c r="S278" i="7"/>
  <c r="R279" i="7"/>
  <c r="S279" i="7"/>
  <c r="R280" i="7"/>
  <c r="S280" i="7"/>
  <c r="R281" i="7"/>
  <c r="S281" i="7"/>
  <c r="R282" i="7"/>
  <c r="S282" i="7"/>
  <c r="R283" i="7"/>
  <c r="S283" i="7"/>
  <c r="R284" i="7"/>
  <c r="S284" i="7"/>
  <c r="R285" i="7"/>
  <c r="S285" i="7"/>
  <c r="R286" i="7"/>
  <c r="S286" i="7"/>
  <c r="R287" i="7"/>
  <c r="S287" i="7"/>
  <c r="R288" i="7"/>
  <c r="S288" i="7"/>
  <c r="R289" i="7"/>
  <c r="S289" i="7"/>
  <c r="R290" i="7"/>
  <c r="S290" i="7"/>
  <c r="R291" i="7"/>
  <c r="S291" i="7"/>
  <c r="R292" i="7"/>
  <c r="S292" i="7"/>
  <c r="R293" i="7"/>
  <c r="S293" i="7"/>
  <c r="R294" i="7"/>
  <c r="S294" i="7"/>
  <c r="R295" i="7"/>
  <c r="S295" i="7"/>
  <c r="R296" i="7"/>
  <c r="S296" i="7"/>
  <c r="R297" i="7"/>
  <c r="S297" i="7"/>
  <c r="R298" i="7"/>
  <c r="S298" i="7"/>
  <c r="R299" i="7"/>
  <c r="S299" i="7"/>
  <c r="R300" i="7"/>
  <c r="S300" i="7"/>
  <c r="R301" i="7"/>
  <c r="S301" i="7"/>
  <c r="R302" i="7"/>
  <c r="S302" i="7"/>
  <c r="R303" i="7"/>
  <c r="S303" i="7"/>
  <c r="R304" i="7"/>
  <c r="S304" i="7"/>
  <c r="R305" i="7"/>
  <c r="S305" i="7"/>
  <c r="R306" i="7"/>
  <c r="S306" i="7"/>
  <c r="R307" i="7"/>
  <c r="S307" i="7"/>
  <c r="R308" i="7"/>
  <c r="S308" i="7"/>
  <c r="R309" i="7"/>
  <c r="S309" i="7"/>
  <c r="R310" i="7"/>
  <c r="S310" i="7"/>
  <c r="R311" i="7"/>
  <c r="S311" i="7"/>
  <c r="R312" i="7"/>
  <c r="S312" i="7"/>
  <c r="R313" i="7"/>
  <c r="S313" i="7"/>
  <c r="R314" i="7"/>
  <c r="S314" i="7"/>
  <c r="R315" i="7"/>
  <c r="S315" i="7"/>
  <c r="R316" i="7"/>
  <c r="S316" i="7"/>
  <c r="R317" i="7"/>
  <c r="S317" i="7"/>
  <c r="R318" i="7"/>
  <c r="S318" i="7"/>
  <c r="R319" i="7"/>
  <c r="S319" i="7"/>
  <c r="R320" i="7"/>
  <c r="S320" i="7"/>
  <c r="R321" i="7"/>
  <c r="S321" i="7"/>
  <c r="R322" i="7"/>
  <c r="S322" i="7"/>
  <c r="R323" i="7"/>
  <c r="S323" i="7"/>
  <c r="R324" i="7"/>
  <c r="S324" i="7"/>
  <c r="R325" i="7"/>
  <c r="S325" i="7"/>
  <c r="R326" i="7"/>
  <c r="S326" i="7"/>
  <c r="R327" i="7"/>
  <c r="S327" i="7"/>
  <c r="R328" i="7"/>
  <c r="S328" i="7"/>
  <c r="R329" i="7"/>
  <c r="S329" i="7"/>
  <c r="R330" i="7"/>
  <c r="S330" i="7"/>
  <c r="R331" i="7"/>
  <c r="S331" i="7"/>
  <c r="R332" i="7"/>
  <c r="S332" i="7"/>
  <c r="R333" i="7"/>
  <c r="S333" i="7"/>
  <c r="R334" i="7"/>
  <c r="S334" i="7"/>
  <c r="R335" i="7"/>
  <c r="S335" i="7"/>
  <c r="R336" i="7"/>
  <c r="S336" i="7"/>
  <c r="R337" i="7"/>
  <c r="S337" i="7"/>
  <c r="R338" i="7"/>
  <c r="S338" i="7"/>
  <c r="R339" i="7"/>
  <c r="S339" i="7"/>
  <c r="R340" i="7"/>
  <c r="S340" i="7"/>
  <c r="R341" i="7"/>
  <c r="S341" i="7"/>
  <c r="R342" i="7"/>
  <c r="S342" i="7"/>
  <c r="R343" i="7"/>
  <c r="S343" i="7"/>
  <c r="R344" i="7"/>
  <c r="S344" i="7"/>
  <c r="R345" i="7"/>
  <c r="S345" i="7"/>
  <c r="R346" i="7"/>
  <c r="S346" i="7"/>
  <c r="R347" i="7"/>
  <c r="S347" i="7"/>
  <c r="R348" i="7"/>
  <c r="S348" i="7"/>
  <c r="R349" i="7"/>
  <c r="S349" i="7"/>
  <c r="R350" i="7"/>
  <c r="S350" i="7"/>
  <c r="R351" i="7"/>
  <c r="S351" i="7"/>
  <c r="R352" i="7"/>
  <c r="S352" i="7"/>
  <c r="R353" i="7"/>
  <c r="S353" i="7"/>
  <c r="R354" i="7"/>
  <c r="S354" i="7"/>
  <c r="R355" i="7"/>
  <c r="S355" i="7"/>
  <c r="R356" i="7"/>
  <c r="S356" i="7"/>
  <c r="R357" i="7"/>
  <c r="S357" i="7"/>
  <c r="R358" i="7"/>
  <c r="S358" i="7"/>
  <c r="R359" i="7"/>
  <c r="S359" i="7"/>
  <c r="R360" i="7"/>
  <c r="S360" i="7"/>
  <c r="R361" i="7"/>
  <c r="S361" i="7"/>
  <c r="R362" i="7"/>
  <c r="S362" i="7"/>
  <c r="R363" i="7"/>
  <c r="S363" i="7"/>
  <c r="R364" i="7"/>
  <c r="S364" i="7"/>
  <c r="R365" i="7"/>
  <c r="S365" i="7"/>
  <c r="R366" i="7"/>
  <c r="S366" i="7"/>
  <c r="R367" i="7"/>
  <c r="S367" i="7"/>
  <c r="R368" i="7"/>
  <c r="S368" i="7"/>
  <c r="R369" i="7"/>
  <c r="S369" i="7"/>
  <c r="R370" i="7"/>
  <c r="S370" i="7"/>
  <c r="R371" i="7"/>
  <c r="S371" i="7"/>
  <c r="R372" i="7"/>
  <c r="S372" i="7"/>
  <c r="R373" i="7"/>
  <c r="S373" i="7"/>
  <c r="R374" i="7"/>
  <c r="S374" i="7"/>
  <c r="R375" i="7"/>
  <c r="S375" i="7"/>
  <c r="R376" i="7"/>
  <c r="S376" i="7"/>
  <c r="R377" i="7"/>
  <c r="S377" i="7"/>
  <c r="R378" i="7"/>
  <c r="S378" i="7"/>
  <c r="R379" i="7"/>
  <c r="S379" i="7"/>
  <c r="R380" i="7"/>
  <c r="S380" i="7"/>
  <c r="R381" i="7"/>
  <c r="S381" i="7"/>
  <c r="R382" i="7"/>
  <c r="S382" i="7"/>
  <c r="R383" i="7"/>
  <c r="S383" i="7"/>
  <c r="R384" i="7"/>
  <c r="S384" i="7"/>
  <c r="R385" i="7"/>
  <c r="S385" i="7"/>
  <c r="R386" i="7"/>
  <c r="S386" i="7"/>
  <c r="R387" i="7"/>
  <c r="S387" i="7"/>
  <c r="R388" i="7"/>
  <c r="S388" i="7"/>
  <c r="R389" i="7"/>
  <c r="S389" i="7"/>
  <c r="R390" i="7"/>
  <c r="S390" i="7"/>
  <c r="R391" i="7"/>
  <c r="S391" i="7"/>
  <c r="R392" i="7"/>
  <c r="S392" i="7"/>
  <c r="R393" i="7"/>
  <c r="S393" i="7"/>
  <c r="R394" i="7"/>
  <c r="S394" i="7"/>
  <c r="R395" i="7"/>
  <c r="S395" i="7"/>
  <c r="R396" i="7"/>
  <c r="S396" i="7"/>
  <c r="R397" i="7"/>
  <c r="S397" i="7"/>
  <c r="R398" i="7"/>
  <c r="S398" i="7"/>
  <c r="R399" i="7"/>
  <c r="S399" i="7"/>
  <c r="R400" i="7"/>
  <c r="S400" i="7"/>
  <c r="R401" i="7"/>
  <c r="S401" i="7"/>
  <c r="R402" i="7"/>
  <c r="S402" i="7"/>
  <c r="R403" i="7"/>
  <c r="S403" i="7"/>
  <c r="R404" i="7"/>
  <c r="S404" i="7"/>
  <c r="R405" i="7"/>
  <c r="S405" i="7"/>
  <c r="R406" i="7"/>
  <c r="S406" i="7"/>
  <c r="R407" i="7"/>
  <c r="S407" i="7"/>
  <c r="R408" i="7"/>
  <c r="S408" i="7"/>
  <c r="R409" i="7"/>
  <c r="S409" i="7"/>
  <c r="R410" i="7"/>
  <c r="S410" i="7"/>
  <c r="R411" i="7"/>
  <c r="S411" i="7"/>
  <c r="R412" i="7"/>
  <c r="S412" i="7"/>
  <c r="R413" i="7"/>
  <c r="S413" i="7"/>
  <c r="R414" i="7"/>
  <c r="S414" i="7"/>
  <c r="R415" i="7"/>
  <c r="S415" i="7"/>
  <c r="R416" i="7"/>
  <c r="S416" i="7"/>
  <c r="R417" i="7"/>
  <c r="S417" i="7"/>
  <c r="R418" i="7"/>
  <c r="S418" i="7"/>
  <c r="R419" i="7"/>
  <c r="S419" i="7"/>
  <c r="R420" i="7"/>
  <c r="S420" i="7"/>
  <c r="R421" i="7"/>
  <c r="S421" i="7"/>
  <c r="R422" i="7"/>
  <c r="S422" i="7"/>
  <c r="R423" i="7"/>
  <c r="S423" i="7"/>
  <c r="R424" i="7"/>
  <c r="S424" i="7"/>
  <c r="R425" i="7"/>
  <c r="S425" i="7"/>
  <c r="R426" i="7"/>
  <c r="S426" i="7"/>
  <c r="R427" i="7"/>
  <c r="S427" i="7"/>
  <c r="R428" i="7"/>
  <c r="S428" i="7"/>
  <c r="R429" i="7"/>
  <c r="S429" i="7"/>
  <c r="R430" i="7"/>
  <c r="S430" i="7"/>
  <c r="R431" i="7"/>
  <c r="S431" i="7"/>
  <c r="R432" i="7"/>
  <c r="S432" i="7"/>
  <c r="R433" i="7"/>
  <c r="S433" i="7"/>
  <c r="R434" i="7"/>
  <c r="S434" i="7"/>
  <c r="R435" i="7"/>
  <c r="S435" i="7"/>
  <c r="R436" i="7"/>
  <c r="S436" i="7"/>
  <c r="R437" i="7"/>
  <c r="S437" i="7"/>
  <c r="R438" i="7"/>
  <c r="S438" i="7"/>
  <c r="R439" i="7"/>
  <c r="S439" i="7"/>
  <c r="R440" i="7"/>
  <c r="S440" i="7"/>
  <c r="R441" i="7"/>
  <c r="S441" i="7"/>
  <c r="R442" i="7"/>
  <c r="S442" i="7"/>
  <c r="R443" i="7"/>
  <c r="S443" i="7"/>
  <c r="R444" i="7"/>
  <c r="S444" i="7"/>
  <c r="R445" i="7"/>
  <c r="S445" i="7"/>
  <c r="R446" i="7"/>
  <c r="S446" i="7"/>
  <c r="R447" i="7"/>
  <c r="S447" i="7"/>
  <c r="R448" i="7"/>
  <c r="S448" i="7"/>
  <c r="R449" i="7"/>
  <c r="S449" i="7"/>
  <c r="R450" i="7"/>
  <c r="S450" i="7"/>
  <c r="R451" i="7"/>
  <c r="S451" i="7"/>
  <c r="R452" i="7"/>
  <c r="S452" i="7"/>
  <c r="R453" i="7"/>
  <c r="S453" i="7"/>
  <c r="R454" i="7"/>
  <c r="S454" i="7"/>
  <c r="R455" i="7"/>
  <c r="S455" i="7"/>
  <c r="R456" i="7"/>
  <c r="S456" i="7"/>
  <c r="R457" i="7"/>
  <c r="S457" i="7"/>
  <c r="R458" i="7"/>
  <c r="S458" i="7"/>
  <c r="R459" i="7"/>
  <c r="S459" i="7"/>
  <c r="R460" i="7"/>
  <c r="S460" i="7"/>
  <c r="R461" i="7"/>
  <c r="S461" i="7"/>
  <c r="R462" i="7"/>
  <c r="S462" i="7"/>
  <c r="R463" i="7"/>
  <c r="S463" i="7"/>
  <c r="R464" i="7"/>
  <c r="S464" i="7"/>
  <c r="R465" i="7"/>
  <c r="S465" i="7"/>
  <c r="R466" i="7"/>
  <c r="S466" i="7"/>
  <c r="R467" i="7"/>
  <c r="S467" i="7"/>
  <c r="R468" i="7"/>
  <c r="S468" i="7"/>
  <c r="R469" i="7"/>
  <c r="S469" i="7"/>
  <c r="R470" i="7"/>
  <c r="S470" i="7"/>
  <c r="R471" i="7"/>
  <c r="S471" i="7"/>
  <c r="R472" i="7"/>
  <c r="S472" i="7"/>
  <c r="R473" i="7"/>
  <c r="S473" i="7"/>
  <c r="R474" i="7"/>
  <c r="S474" i="7"/>
  <c r="R475" i="7"/>
  <c r="S475" i="7"/>
  <c r="R476" i="7"/>
  <c r="S476" i="7"/>
  <c r="R477" i="7"/>
  <c r="S477" i="7"/>
  <c r="R478" i="7"/>
  <c r="S478" i="7"/>
  <c r="R479" i="7"/>
  <c r="S479" i="7"/>
  <c r="R480" i="7"/>
  <c r="S480" i="7"/>
  <c r="R481" i="7"/>
  <c r="S481" i="7"/>
  <c r="R482" i="7"/>
  <c r="S482" i="7"/>
  <c r="R483" i="7"/>
  <c r="S483" i="7"/>
  <c r="R484" i="7"/>
  <c r="S484" i="7"/>
  <c r="R485" i="7"/>
  <c r="S485" i="7"/>
  <c r="R486" i="7"/>
  <c r="S486" i="7"/>
  <c r="R487" i="7"/>
  <c r="S487" i="7"/>
  <c r="R488" i="7"/>
  <c r="S488" i="7"/>
  <c r="R489" i="7"/>
  <c r="S489" i="7"/>
  <c r="R490" i="7"/>
  <c r="S490" i="7"/>
  <c r="R491" i="7"/>
  <c r="S491" i="7"/>
  <c r="R492" i="7"/>
  <c r="S492" i="7"/>
  <c r="R493" i="7"/>
  <c r="S493" i="7"/>
  <c r="R494" i="7"/>
  <c r="S494" i="7"/>
  <c r="R495" i="7"/>
  <c r="S495" i="7"/>
  <c r="R496" i="7"/>
  <c r="S496" i="7"/>
  <c r="R497" i="7"/>
  <c r="S497" i="7"/>
  <c r="R498" i="7"/>
  <c r="S498" i="7"/>
  <c r="R499" i="7"/>
  <c r="S499" i="7"/>
  <c r="R500" i="7"/>
  <c r="S500" i="7"/>
  <c r="R11" i="7"/>
  <c r="S11" i="7"/>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P222" i="6"/>
  <c r="P223" i="6"/>
  <c r="P224" i="6"/>
  <c r="P225" i="6"/>
  <c r="P226" i="6"/>
  <c r="P227" i="6"/>
  <c r="P228" i="6"/>
  <c r="P229" i="6"/>
  <c r="P230" i="6"/>
  <c r="P231" i="6"/>
  <c r="P232" i="6"/>
  <c r="P233" i="6"/>
  <c r="P234" i="6"/>
  <c r="P235" i="6"/>
  <c r="P236" i="6"/>
  <c r="P237" i="6"/>
  <c r="P238" i="6"/>
  <c r="P239" i="6"/>
  <c r="P240" i="6"/>
  <c r="P241" i="6"/>
  <c r="P242" i="6"/>
  <c r="P243" i="6"/>
  <c r="P244" i="6"/>
  <c r="P245" i="6"/>
  <c r="P246" i="6"/>
  <c r="P247" i="6"/>
  <c r="P248" i="6"/>
  <c r="P249" i="6"/>
  <c r="P250" i="6"/>
  <c r="P251" i="6"/>
  <c r="P252" i="6"/>
  <c r="P253" i="6"/>
  <c r="P254" i="6"/>
  <c r="P255" i="6"/>
  <c r="P256" i="6"/>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P299" i="6"/>
  <c r="P300" i="6"/>
  <c r="P301" i="6"/>
  <c r="P302" i="6"/>
  <c r="P303" i="6"/>
  <c r="P304" i="6"/>
  <c r="P305" i="6"/>
  <c r="P306" i="6"/>
  <c r="P307" i="6"/>
  <c r="P308" i="6"/>
  <c r="P309" i="6"/>
  <c r="P310" i="6"/>
  <c r="P311" i="6"/>
  <c r="P312" i="6"/>
  <c r="P313" i="6"/>
  <c r="P314" i="6"/>
  <c r="P315" i="6"/>
  <c r="P316" i="6"/>
  <c r="P317" i="6"/>
  <c r="P318" i="6"/>
  <c r="P319" i="6"/>
  <c r="P320" i="6"/>
  <c r="P321" i="6"/>
  <c r="P322" i="6"/>
  <c r="P323" i="6"/>
  <c r="P324" i="6"/>
  <c r="P325" i="6"/>
  <c r="P326"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69" i="6"/>
  <c r="P370" i="6"/>
  <c r="P371" i="6"/>
  <c r="P372" i="6"/>
  <c r="P373" i="6"/>
  <c r="P374" i="6"/>
  <c r="P375" i="6"/>
  <c r="P376" i="6"/>
  <c r="P377" i="6"/>
  <c r="P378" i="6"/>
  <c r="P379" i="6"/>
  <c r="P380" i="6"/>
  <c r="P381" i="6"/>
  <c r="P382" i="6"/>
  <c r="P383" i="6"/>
  <c r="P384" i="6"/>
  <c r="P385" i="6"/>
  <c r="P386" i="6"/>
  <c r="P387" i="6"/>
  <c r="P388" i="6"/>
  <c r="P389" i="6"/>
  <c r="P390" i="6"/>
  <c r="P391" i="6"/>
  <c r="P392" i="6"/>
  <c r="P393" i="6"/>
  <c r="P394" i="6"/>
  <c r="P395" i="6"/>
  <c r="P396" i="6"/>
  <c r="P397" i="6"/>
  <c r="P398" i="6"/>
  <c r="P399" i="6"/>
  <c r="P400" i="6"/>
  <c r="P401" i="6"/>
  <c r="P402" i="6"/>
  <c r="P403" i="6"/>
  <c r="P404" i="6"/>
  <c r="P405" i="6"/>
  <c r="P406" i="6"/>
  <c r="P407" i="6"/>
  <c r="P408" i="6"/>
  <c r="P409" i="6"/>
  <c r="P410" i="6"/>
  <c r="P411" i="6"/>
  <c r="P412" i="6"/>
  <c r="P413" i="6"/>
  <c r="P414" i="6"/>
  <c r="P415" i="6"/>
  <c r="P416" i="6"/>
  <c r="P417" i="6"/>
  <c r="P418" i="6"/>
  <c r="P419" i="6"/>
  <c r="P420" i="6"/>
  <c r="P421" i="6"/>
  <c r="P422" i="6"/>
  <c r="P423" i="6"/>
  <c r="P424" i="6"/>
  <c r="P425" i="6"/>
  <c r="P426" i="6"/>
  <c r="P427" i="6"/>
  <c r="P428" i="6"/>
  <c r="P429" i="6"/>
  <c r="P430" i="6"/>
  <c r="P431" i="6"/>
  <c r="P432" i="6"/>
  <c r="P433" i="6"/>
  <c r="P434" i="6"/>
  <c r="P435" i="6"/>
  <c r="P436" i="6"/>
  <c r="P437" i="6"/>
  <c r="P438" i="6"/>
  <c r="P439" i="6"/>
  <c r="P440" i="6"/>
  <c r="P441" i="6"/>
  <c r="P442" i="6"/>
  <c r="P443" i="6"/>
  <c r="P444" i="6"/>
  <c r="P445" i="6"/>
  <c r="P446" i="6"/>
  <c r="P447" i="6"/>
  <c r="P448" i="6"/>
  <c r="P449" i="6"/>
  <c r="P450" i="6"/>
  <c r="P451" i="6"/>
  <c r="P452" i="6"/>
  <c r="P453" i="6"/>
  <c r="P454" i="6"/>
  <c r="P455" i="6"/>
  <c r="P456" i="6"/>
  <c r="P457" i="6"/>
  <c r="P458" i="6"/>
  <c r="P459" i="6"/>
  <c r="P460" i="6"/>
  <c r="P461" i="6"/>
  <c r="P462" i="6"/>
  <c r="P463" i="6"/>
  <c r="P464" i="6"/>
  <c r="P465" i="6"/>
  <c r="P466" i="6"/>
  <c r="P467" i="6"/>
  <c r="P468" i="6"/>
  <c r="P469" i="6"/>
  <c r="P470" i="6"/>
  <c r="P471"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497" i="6"/>
  <c r="P498" i="6"/>
  <c r="P499" i="6"/>
  <c r="P500" i="6"/>
  <c r="P11"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11" i="6"/>
  <c r="AG13" i="5"/>
  <c r="AG14" i="5"/>
  <c r="AG15" i="5"/>
  <c r="AG16" i="5"/>
  <c r="AG17" i="5"/>
  <c r="AG18" i="5"/>
  <c r="AG19" i="5"/>
  <c r="AG20" i="5"/>
  <c r="AG21" i="5"/>
  <c r="AG22" i="5"/>
  <c r="AG23" i="5"/>
  <c r="AG24" i="5"/>
  <c r="AG25" i="5"/>
  <c r="AG26" i="5"/>
  <c r="AG27" i="5"/>
  <c r="AG28" i="5"/>
  <c r="AG29" i="5"/>
  <c r="AG30" i="5"/>
  <c r="AG31" i="5"/>
  <c r="AG32" i="5"/>
  <c r="AG33" i="5"/>
  <c r="AG34" i="5"/>
  <c r="AG35" i="5"/>
  <c r="AG36" i="5"/>
  <c r="AG37" i="5"/>
  <c r="AG38" i="5"/>
  <c r="AG39" i="5"/>
  <c r="AG40" i="5"/>
  <c r="AG41" i="5"/>
  <c r="AG42" i="5"/>
  <c r="AG43" i="5"/>
  <c r="AG44" i="5"/>
  <c r="AG45" i="5"/>
  <c r="AG46" i="5"/>
  <c r="AG47" i="5"/>
  <c r="AG48" i="5"/>
  <c r="AG49" i="5"/>
  <c r="AG50" i="5"/>
  <c r="AG51" i="5"/>
  <c r="AG52" i="5"/>
  <c r="AG53" i="5"/>
  <c r="AG54" i="5"/>
  <c r="AG55" i="5"/>
  <c r="AG56" i="5"/>
  <c r="AG57" i="5"/>
  <c r="AG58" i="5"/>
  <c r="AG59" i="5"/>
  <c r="AG60" i="5"/>
  <c r="AG61" i="5"/>
  <c r="AG62" i="5"/>
  <c r="AG63" i="5"/>
  <c r="AG64" i="5"/>
  <c r="AG65" i="5"/>
  <c r="AG66" i="5"/>
  <c r="AG67" i="5"/>
  <c r="AG68" i="5"/>
  <c r="AG69" i="5"/>
  <c r="AG70" i="5"/>
  <c r="AG71" i="5"/>
  <c r="AG72" i="5"/>
  <c r="AG73" i="5"/>
  <c r="AG74" i="5"/>
  <c r="AG75" i="5"/>
  <c r="AG76" i="5"/>
  <c r="AG77" i="5"/>
  <c r="AG78" i="5"/>
  <c r="AG79" i="5"/>
  <c r="AG80" i="5"/>
  <c r="AG81" i="5"/>
  <c r="AG82" i="5"/>
  <c r="AG83" i="5"/>
  <c r="AG84" i="5"/>
  <c r="AG85" i="5"/>
  <c r="AG86" i="5"/>
  <c r="AG87" i="5"/>
  <c r="AG88" i="5"/>
  <c r="AG89" i="5"/>
  <c r="AG90" i="5"/>
  <c r="AG91" i="5"/>
  <c r="AG92" i="5"/>
  <c r="AG93" i="5"/>
  <c r="AG94" i="5"/>
  <c r="AG95" i="5"/>
  <c r="AG96" i="5"/>
  <c r="AG97" i="5"/>
  <c r="AG98" i="5"/>
  <c r="AG99" i="5"/>
  <c r="AG100" i="5"/>
  <c r="AG101" i="5"/>
  <c r="AG102" i="5"/>
  <c r="AG103" i="5"/>
  <c r="AG104" i="5"/>
  <c r="AG105" i="5"/>
  <c r="AG106" i="5"/>
  <c r="AG107" i="5"/>
  <c r="AG108" i="5"/>
  <c r="AG109" i="5"/>
  <c r="AG110" i="5"/>
  <c r="AG111" i="5"/>
  <c r="AG112" i="5"/>
  <c r="AG113" i="5"/>
  <c r="AG114" i="5"/>
  <c r="AG115" i="5"/>
  <c r="AG116" i="5"/>
  <c r="AG117" i="5"/>
  <c r="AG118" i="5"/>
  <c r="AG119" i="5"/>
  <c r="AG120" i="5"/>
  <c r="AG121" i="5"/>
  <c r="AG122" i="5"/>
  <c r="AG123" i="5"/>
  <c r="AG124" i="5"/>
  <c r="AG125" i="5"/>
  <c r="AG126" i="5"/>
  <c r="AG127" i="5"/>
  <c r="AG128" i="5"/>
  <c r="AG129" i="5"/>
  <c r="AG130" i="5"/>
  <c r="AG131" i="5"/>
  <c r="AG132" i="5"/>
  <c r="AG133" i="5"/>
  <c r="AG134" i="5"/>
  <c r="AG135" i="5"/>
  <c r="AG136" i="5"/>
  <c r="AG137" i="5"/>
  <c r="AG138" i="5"/>
  <c r="AG139" i="5"/>
  <c r="AG140" i="5"/>
  <c r="AG141" i="5"/>
  <c r="AG142" i="5"/>
  <c r="AG143" i="5"/>
  <c r="AG144" i="5"/>
  <c r="AG145" i="5"/>
  <c r="AG146" i="5"/>
  <c r="AG147" i="5"/>
  <c r="AG148" i="5"/>
  <c r="AG149" i="5"/>
  <c r="AG150" i="5"/>
  <c r="AG151" i="5"/>
  <c r="AG152" i="5"/>
  <c r="AG153" i="5"/>
  <c r="AG154" i="5"/>
  <c r="AG155" i="5"/>
  <c r="AG156" i="5"/>
  <c r="AG157" i="5"/>
  <c r="AG158" i="5"/>
  <c r="AG159" i="5"/>
  <c r="AG160" i="5"/>
  <c r="AG161" i="5"/>
  <c r="AG162" i="5"/>
  <c r="AG163" i="5"/>
  <c r="AG164" i="5"/>
  <c r="AG165" i="5"/>
  <c r="AG166" i="5"/>
  <c r="AG167" i="5"/>
  <c r="AG168" i="5"/>
  <c r="AG169" i="5"/>
  <c r="AG170" i="5"/>
  <c r="AG171" i="5"/>
  <c r="AG172" i="5"/>
  <c r="AG173" i="5"/>
  <c r="AG174" i="5"/>
  <c r="AG175" i="5"/>
  <c r="AG176" i="5"/>
  <c r="AG177" i="5"/>
  <c r="AG178" i="5"/>
  <c r="AG179" i="5"/>
  <c r="AG180" i="5"/>
  <c r="AG181" i="5"/>
  <c r="AG182" i="5"/>
  <c r="AG183" i="5"/>
  <c r="AG184" i="5"/>
  <c r="AG185" i="5"/>
  <c r="AG186" i="5"/>
  <c r="AG187" i="5"/>
  <c r="AG188" i="5"/>
  <c r="AG189" i="5"/>
  <c r="AG190" i="5"/>
  <c r="AG191" i="5"/>
  <c r="AG192" i="5"/>
  <c r="AG193" i="5"/>
  <c r="AG194" i="5"/>
  <c r="AG195" i="5"/>
  <c r="AG196" i="5"/>
  <c r="AG197" i="5"/>
  <c r="AG198" i="5"/>
  <c r="AG199" i="5"/>
  <c r="AG200" i="5"/>
  <c r="AG201" i="5"/>
  <c r="AG202" i="5"/>
  <c r="AG203" i="5"/>
  <c r="AG204" i="5"/>
  <c r="AG205" i="5"/>
  <c r="AG206" i="5"/>
  <c r="AG207" i="5"/>
  <c r="AG208" i="5"/>
  <c r="AG209" i="5"/>
  <c r="AG210" i="5"/>
  <c r="AG211" i="5"/>
  <c r="AG212" i="5"/>
  <c r="AG213" i="5"/>
  <c r="AG214" i="5"/>
  <c r="AG215" i="5"/>
  <c r="AG216" i="5"/>
  <c r="AG217" i="5"/>
  <c r="AG218" i="5"/>
  <c r="AG219" i="5"/>
  <c r="AG220" i="5"/>
  <c r="AG221" i="5"/>
  <c r="AG222" i="5"/>
  <c r="AG223" i="5"/>
  <c r="AG224" i="5"/>
  <c r="AG225" i="5"/>
  <c r="AG226" i="5"/>
  <c r="AG227" i="5"/>
  <c r="AG228" i="5"/>
  <c r="AG229" i="5"/>
  <c r="AG230" i="5"/>
  <c r="AG231" i="5"/>
  <c r="AG232" i="5"/>
  <c r="AG233" i="5"/>
  <c r="AG234" i="5"/>
  <c r="AG235" i="5"/>
  <c r="AG236" i="5"/>
  <c r="AG237" i="5"/>
  <c r="AG238" i="5"/>
  <c r="AG239" i="5"/>
  <c r="AG240" i="5"/>
  <c r="AG241" i="5"/>
  <c r="AG242" i="5"/>
  <c r="AG243" i="5"/>
  <c r="AG244" i="5"/>
  <c r="AG245" i="5"/>
  <c r="AG246" i="5"/>
  <c r="AG247" i="5"/>
  <c r="AG248" i="5"/>
  <c r="AG249" i="5"/>
  <c r="AG250" i="5"/>
  <c r="AG251" i="5"/>
  <c r="AG252" i="5"/>
  <c r="AG253" i="5"/>
  <c r="AG254" i="5"/>
  <c r="AG255" i="5"/>
  <c r="AG256" i="5"/>
  <c r="AG257" i="5"/>
  <c r="AG258" i="5"/>
  <c r="AG259" i="5"/>
  <c r="AG260" i="5"/>
  <c r="AG261" i="5"/>
  <c r="AG262" i="5"/>
  <c r="AG263" i="5"/>
  <c r="AG264" i="5"/>
  <c r="AG265" i="5"/>
  <c r="AG266" i="5"/>
  <c r="AG267" i="5"/>
  <c r="AG268" i="5"/>
  <c r="AG269" i="5"/>
  <c r="AG270" i="5"/>
  <c r="AG271" i="5"/>
  <c r="AG272" i="5"/>
  <c r="AG273" i="5"/>
  <c r="AG274" i="5"/>
  <c r="AG275" i="5"/>
  <c r="AG276" i="5"/>
  <c r="AG277" i="5"/>
  <c r="AG278" i="5"/>
  <c r="AG279" i="5"/>
  <c r="AG280" i="5"/>
  <c r="AG281" i="5"/>
  <c r="AG282" i="5"/>
  <c r="AG283" i="5"/>
  <c r="AG284" i="5"/>
  <c r="AG285" i="5"/>
  <c r="AG286" i="5"/>
  <c r="AG287" i="5"/>
  <c r="AG288" i="5"/>
  <c r="AG289" i="5"/>
  <c r="AG290" i="5"/>
  <c r="AG291" i="5"/>
  <c r="AG292" i="5"/>
  <c r="AG293" i="5"/>
  <c r="AG294" i="5"/>
  <c r="AG295" i="5"/>
  <c r="AG296" i="5"/>
  <c r="AG297" i="5"/>
  <c r="AG298" i="5"/>
  <c r="AG299" i="5"/>
  <c r="AG300" i="5"/>
  <c r="AG301" i="5"/>
  <c r="AG302" i="5"/>
  <c r="AG303" i="5"/>
  <c r="AG304" i="5"/>
  <c r="AG305" i="5"/>
  <c r="AG306" i="5"/>
  <c r="AG307" i="5"/>
  <c r="AG308" i="5"/>
  <c r="AG309" i="5"/>
  <c r="AG310" i="5"/>
  <c r="AG311" i="5"/>
  <c r="AG312" i="5"/>
  <c r="AG313" i="5"/>
  <c r="AG314" i="5"/>
  <c r="AG315" i="5"/>
  <c r="AG316" i="5"/>
  <c r="AG317" i="5"/>
  <c r="AG318" i="5"/>
  <c r="AG319" i="5"/>
  <c r="AG320" i="5"/>
  <c r="AG321" i="5"/>
  <c r="AG322" i="5"/>
  <c r="AG323" i="5"/>
  <c r="AG324" i="5"/>
  <c r="AG325" i="5"/>
  <c r="AG326" i="5"/>
  <c r="AG327" i="5"/>
  <c r="AG328" i="5"/>
  <c r="AG329" i="5"/>
  <c r="AG330" i="5"/>
  <c r="AG331" i="5"/>
  <c r="AG332" i="5"/>
  <c r="AG333" i="5"/>
  <c r="AG334" i="5"/>
  <c r="AG335" i="5"/>
  <c r="AG336" i="5"/>
  <c r="AG337" i="5"/>
  <c r="AG338" i="5"/>
  <c r="AG339" i="5"/>
  <c r="AG340" i="5"/>
  <c r="AG341" i="5"/>
  <c r="AG342" i="5"/>
  <c r="AG343" i="5"/>
  <c r="AG344" i="5"/>
  <c r="AG345" i="5"/>
  <c r="AG346" i="5"/>
  <c r="AG347" i="5"/>
  <c r="AG348" i="5"/>
  <c r="AG349" i="5"/>
  <c r="AG350" i="5"/>
  <c r="AG351" i="5"/>
  <c r="AG352" i="5"/>
  <c r="AG353" i="5"/>
  <c r="AG354" i="5"/>
  <c r="AG355" i="5"/>
  <c r="AG356" i="5"/>
  <c r="AG357" i="5"/>
  <c r="AG358" i="5"/>
  <c r="AG359" i="5"/>
  <c r="AG360" i="5"/>
  <c r="AG361" i="5"/>
  <c r="AG362" i="5"/>
  <c r="AG363" i="5"/>
  <c r="AG364" i="5"/>
  <c r="AG365" i="5"/>
  <c r="AG366" i="5"/>
  <c r="AG367" i="5"/>
  <c r="AG368" i="5"/>
  <c r="AG369" i="5"/>
  <c r="AG370" i="5"/>
  <c r="AG371" i="5"/>
  <c r="AG372" i="5"/>
  <c r="AG373" i="5"/>
  <c r="AG374" i="5"/>
  <c r="AG375" i="5"/>
  <c r="AG376" i="5"/>
  <c r="AG377" i="5"/>
  <c r="AG378" i="5"/>
  <c r="AG379" i="5"/>
  <c r="AG380" i="5"/>
  <c r="AG381" i="5"/>
  <c r="AG382" i="5"/>
  <c r="AG383" i="5"/>
  <c r="AG384" i="5"/>
  <c r="AG385" i="5"/>
  <c r="AG386" i="5"/>
  <c r="AG387" i="5"/>
  <c r="AG388" i="5"/>
  <c r="AG389" i="5"/>
  <c r="AG390" i="5"/>
  <c r="AG391" i="5"/>
  <c r="AG392" i="5"/>
  <c r="AG393" i="5"/>
  <c r="AG394" i="5"/>
  <c r="AG395" i="5"/>
  <c r="AG396" i="5"/>
  <c r="AG397" i="5"/>
  <c r="AG398" i="5"/>
  <c r="AG399" i="5"/>
  <c r="AG400" i="5"/>
  <c r="AG401" i="5"/>
  <c r="AG402" i="5"/>
  <c r="AG403" i="5"/>
  <c r="AG404" i="5"/>
  <c r="AG405" i="5"/>
  <c r="AG406" i="5"/>
  <c r="AG407" i="5"/>
  <c r="AG408" i="5"/>
  <c r="AG409" i="5"/>
  <c r="AG410" i="5"/>
  <c r="AG411" i="5"/>
  <c r="AG412" i="5"/>
  <c r="AG413" i="5"/>
  <c r="AG414" i="5"/>
  <c r="AG415" i="5"/>
  <c r="AG416" i="5"/>
  <c r="AG417" i="5"/>
  <c r="AG418" i="5"/>
  <c r="AG419" i="5"/>
  <c r="AG420" i="5"/>
  <c r="AG421" i="5"/>
  <c r="AG422" i="5"/>
  <c r="AG423" i="5"/>
  <c r="AG424" i="5"/>
  <c r="AG425" i="5"/>
  <c r="AG426" i="5"/>
  <c r="AG427" i="5"/>
  <c r="AG428" i="5"/>
  <c r="AG429" i="5"/>
  <c r="AG430" i="5"/>
  <c r="AG431" i="5"/>
  <c r="AG432" i="5"/>
  <c r="AG433" i="5"/>
  <c r="AG434" i="5"/>
  <c r="AG435" i="5"/>
  <c r="AG436" i="5"/>
  <c r="AG437" i="5"/>
  <c r="AG438" i="5"/>
  <c r="AG439" i="5"/>
  <c r="AG440" i="5"/>
  <c r="AG441" i="5"/>
  <c r="AG442" i="5"/>
  <c r="AG443" i="5"/>
  <c r="AG444" i="5"/>
  <c r="AG445" i="5"/>
  <c r="AG446" i="5"/>
  <c r="AG447" i="5"/>
  <c r="AG448" i="5"/>
  <c r="AG449" i="5"/>
  <c r="AG450" i="5"/>
  <c r="AG451" i="5"/>
  <c r="AG452" i="5"/>
  <c r="AG453" i="5"/>
  <c r="AG454" i="5"/>
  <c r="AG455" i="5"/>
  <c r="AG456" i="5"/>
  <c r="AG457" i="5"/>
  <c r="AG458" i="5"/>
  <c r="AG459" i="5"/>
  <c r="AG460" i="5"/>
  <c r="AG461" i="5"/>
  <c r="AG462" i="5"/>
  <c r="AG463" i="5"/>
  <c r="AG464" i="5"/>
  <c r="AG465" i="5"/>
  <c r="AG466" i="5"/>
  <c r="AG467" i="5"/>
  <c r="AG468" i="5"/>
  <c r="AG469" i="5"/>
  <c r="AG470" i="5"/>
  <c r="AG471" i="5"/>
  <c r="AG472" i="5"/>
  <c r="AG473" i="5"/>
  <c r="AG474" i="5"/>
  <c r="AG475" i="5"/>
  <c r="AG476" i="5"/>
  <c r="AG477" i="5"/>
  <c r="AG478" i="5"/>
  <c r="AG479" i="5"/>
  <c r="AG480" i="5"/>
  <c r="AG481" i="5"/>
  <c r="AG482" i="5"/>
  <c r="AG483" i="5"/>
  <c r="AG484" i="5"/>
  <c r="AG485" i="5"/>
  <c r="AG486" i="5"/>
  <c r="AG487" i="5"/>
  <c r="AG488" i="5"/>
  <c r="AG489" i="5"/>
  <c r="AG490" i="5"/>
  <c r="AG491" i="5"/>
  <c r="AG492" i="5"/>
  <c r="AG493" i="5"/>
  <c r="AG494" i="5"/>
  <c r="AG495" i="5"/>
  <c r="AG496" i="5"/>
  <c r="AG497" i="5"/>
  <c r="AG498" i="5"/>
  <c r="AG499" i="5"/>
  <c r="AG500" i="5"/>
  <c r="AG12" i="5"/>
  <c r="AF13" i="5"/>
  <c r="AF14" i="5"/>
  <c r="AF15" i="5"/>
  <c r="AF16" i="5"/>
  <c r="AF17" i="5"/>
  <c r="AF18" i="5"/>
  <c r="AF19" i="5"/>
  <c r="AF20" i="5"/>
  <c r="AF21" i="5"/>
  <c r="AF22" i="5"/>
  <c r="AF23" i="5"/>
  <c r="AF24" i="5"/>
  <c r="AF25" i="5"/>
  <c r="AF26" i="5"/>
  <c r="AF27" i="5"/>
  <c r="AF28" i="5"/>
  <c r="AF29" i="5"/>
  <c r="AF30" i="5"/>
  <c r="AF31" i="5"/>
  <c r="AF32" i="5"/>
  <c r="AF33" i="5"/>
  <c r="AF34" i="5"/>
  <c r="AF35" i="5"/>
  <c r="AF36" i="5"/>
  <c r="AF37" i="5"/>
  <c r="AF38" i="5"/>
  <c r="AF39" i="5"/>
  <c r="AF40" i="5"/>
  <c r="AF41" i="5"/>
  <c r="AF42" i="5"/>
  <c r="AF43" i="5"/>
  <c r="AF44" i="5"/>
  <c r="AF45" i="5"/>
  <c r="AF46" i="5"/>
  <c r="AF47" i="5"/>
  <c r="AF48" i="5"/>
  <c r="AF49" i="5"/>
  <c r="AF50" i="5"/>
  <c r="AF51" i="5"/>
  <c r="AF52" i="5"/>
  <c r="AF53" i="5"/>
  <c r="AF54" i="5"/>
  <c r="AF55" i="5"/>
  <c r="AF56" i="5"/>
  <c r="AF57" i="5"/>
  <c r="AF58" i="5"/>
  <c r="AF59" i="5"/>
  <c r="AF60" i="5"/>
  <c r="AF61" i="5"/>
  <c r="AF62" i="5"/>
  <c r="AF63" i="5"/>
  <c r="AF64" i="5"/>
  <c r="AF65" i="5"/>
  <c r="AF66" i="5"/>
  <c r="AF67" i="5"/>
  <c r="AF68" i="5"/>
  <c r="AF69" i="5"/>
  <c r="AF70" i="5"/>
  <c r="AF71" i="5"/>
  <c r="AF72" i="5"/>
  <c r="AF73" i="5"/>
  <c r="AF74" i="5"/>
  <c r="AF75" i="5"/>
  <c r="AF76" i="5"/>
  <c r="AF77" i="5"/>
  <c r="AF78" i="5"/>
  <c r="AF79" i="5"/>
  <c r="AF80" i="5"/>
  <c r="AF81" i="5"/>
  <c r="AF82" i="5"/>
  <c r="AF83" i="5"/>
  <c r="AF84" i="5"/>
  <c r="AF85" i="5"/>
  <c r="AF86" i="5"/>
  <c r="AF87" i="5"/>
  <c r="AF88" i="5"/>
  <c r="AF89" i="5"/>
  <c r="AF90" i="5"/>
  <c r="AF91" i="5"/>
  <c r="AF92" i="5"/>
  <c r="AF93" i="5"/>
  <c r="AF94" i="5"/>
  <c r="AF95" i="5"/>
  <c r="AF96" i="5"/>
  <c r="AF97" i="5"/>
  <c r="AF98" i="5"/>
  <c r="AF99" i="5"/>
  <c r="AF100" i="5"/>
  <c r="AF101" i="5"/>
  <c r="AF102" i="5"/>
  <c r="AF103" i="5"/>
  <c r="AF104" i="5"/>
  <c r="AF105" i="5"/>
  <c r="AF106" i="5"/>
  <c r="AF107" i="5"/>
  <c r="AF108" i="5"/>
  <c r="AF109" i="5"/>
  <c r="AF110" i="5"/>
  <c r="AF111" i="5"/>
  <c r="AF112" i="5"/>
  <c r="AF113" i="5"/>
  <c r="AF114" i="5"/>
  <c r="AF115" i="5"/>
  <c r="AF116" i="5"/>
  <c r="AF117" i="5"/>
  <c r="AF118" i="5"/>
  <c r="AF119" i="5"/>
  <c r="AF120" i="5"/>
  <c r="AF121" i="5"/>
  <c r="AF122" i="5"/>
  <c r="AF123" i="5"/>
  <c r="AF124" i="5"/>
  <c r="AF125" i="5"/>
  <c r="AF126" i="5"/>
  <c r="AF127" i="5"/>
  <c r="AF128" i="5"/>
  <c r="AF129" i="5"/>
  <c r="AF130" i="5"/>
  <c r="AF131" i="5"/>
  <c r="AF132" i="5"/>
  <c r="AF133" i="5"/>
  <c r="AF134" i="5"/>
  <c r="AF135" i="5"/>
  <c r="AF136" i="5"/>
  <c r="AF137" i="5"/>
  <c r="AF138" i="5"/>
  <c r="AF139" i="5"/>
  <c r="AF140" i="5"/>
  <c r="AF141" i="5"/>
  <c r="AF142" i="5"/>
  <c r="AF143" i="5"/>
  <c r="AF144" i="5"/>
  <c r="AF145" i="5"/>
  <c r="AF146" i="5"/>
  <c r="AF147" i="5"/>
  <c r="AF148" i="5"/>
  <c r="AF149" i="5"/>
  <c r="AF150" i="5"/>
  <c r="AF151" i="5"/>
  <c r="AF152" i="5"/>
  <c r="AF153" i="5"/>
  <c r="AF154" i="5"/>
  <c r="AF155" i="5"/>
  <c r="AF156" i="5"/>
  <c r="AF157" i="5"/>
  <c r="AF158" i="5"/>
  <c r="AF159" i="5"/>
  <c r="AF160" i="5"/>
  <c r="AF161" i="5"/>
  <c r="AF162" i="5"/>
  <c r="AF163" i="5"/>
  <c r="AF164" i="5"/>
  <c r="AF165" i="5"/>
  <c r="AF166" i="5"/>
  <c r="AF167" i="5"/>
  <c r="AF168" i="5"/>
  <c r="AF169" i="5"/>
  <c r="AF170" i="5"/>
  <c r="AF171" i="5"/>
  <c r="AF172" i="5"/>
  <c r="AF173" i="5"/>
  <c r="AF174" i="5"/>
  <c r="AF175" i="5"/>
  <c r="AF176" i="5"/>
  <c r="AF177" i="5"/>
  <c r="AF178" i="5"/>
  <c r="AF179" i="5"/>
  <c r="AF180" i="5"/>
  <c r="AF181" i="5"/>
  <c r="AF182" i="5"/>
  <c r="AF183" i="5"/>
  <c r="AF184" i="5"/>
  <c r="AF185" i="5"/>
  <c r="AF186" i="5"/>
  <c r="AF187" i="5"/>
  <c r="AF188" i="5"/>
  <c r="AF189" i="5"/>
  <c r="AF190" i="5"/>
  <c r="AF191" i="5"/>
  <c r="AF192" i="5"/>
  <c r="AF193" i="5"/>
  <c r="AF194" i="5"/>
  <c r="AF195" i="5"/>
  <c r="AF196" i="5"/>
  <c r="AF197" i="5"/>
  <c r="AF198" i="5"/>
  <c r="AF199" i="5"/>
  <c r="AF200" i="5"/>
  <c r="AF201" i="5"/>
  <c r="AF202" i="5"/>
  <c r="AF203" i="5"/>
  <c r="AF204" i="5"/>
  <c r="AF205" i="5"/>
  <c r="AF206" i="5"/>
  <c r="AF207" i="5"/>
  <c r="AF208" i="5"/>
  <c r="AF209" i="5"/>
  <c r="AF210" i="5"/>
  <c r="AF211" i="5"/>
  <c r="AF212" i="5"/>
  <c r="AF213" i="5"/>
  <c r="AF214" i="5"/>
  <c r="AF215" i="5"/>
  <c r="AF216" i="5"/>
  <c r="AF217" i="5"/>
  <c r="AF218" i="5"/>
  <c r="AF219" i="5"/>
  <c r="AF220" i="5"/>
  <c r="AF221" i="5"/>
  <c r="AF222" i="5"/>
  <c r="AF223" i="5"/>
  <c r="AF224" i="5"/>
  <c r="AF225" i="5"/>
  <c r="AF226" i="5"/>
  <c r="AF227" i="5"/>
  <c r="AF228" i="5"/>
  <c r="AF229" i="5"/>
  <c r="AF230" i="5"/>
  <c r="AF231" i="5"/>
  <c r="AF232" i="5"/>
  <c r="AF233" i="5"/>
  <c r="AF234" i="5"/>
  <c r="AF235" i="5"/>
  <c r="AF236" i="5"/>
  <c r="AF237" i="5"/>
  <c r="AF238" i="5"/>
  <c r="AF239" i="5"/>
  <c r="AF240" i="5"/>
  <c r="AF241" i="5"/>
  <c r="AF242" i="5"/>
  <c r="AF243" i="5"/>
  <c r="AF244" i="5"/>
  <c r="AF245" i="5"/>
  <c r="AF246" i="5"/>
  <c r="AF247" i="5"/>
  <c r="AF248" i="5"/>
  <c r="AF249" i="5"/>
  <c r="AF250" i="5"/>
  <c r="AF251" i="5"/>
  <c r="AF252" i="5"/>
  <c r="AF253" i="5"/>
  <c r="AF254" i="5"/>
  <c r="AF255" i="5"/>
  <c r="AF256" i="5"/>
  <c r="AF257" i="5"/>
  <c r="AF258" i="5"/>
  <c r="AF259" i="5"/>
  <c r="AF260" i="5"/>
  <c r="AF261" i="5"/>
  <c r="AF262" i="5"/>
  <c r="AF263" i="5"/>
  <c r="AF264" i="5"/>
  <c r="AF265" i="5"/>
  <c r="AF266" i="5"/>
  <c r="AF267" i="5"/>
  <c r="AF268" i="5"/>
  <c r="AF269" i="5"/>
  <c r="AF270" i="5"/>
  <c r="AF271" i="5"/>
  <c r="AF272" i="5"/>
  <c r="AF273" i="5"/>
  <c r="AF274" i="5"/>
  <c r="AF275" i="5"/>
  <c r="AF276" i="5"/>
  <c r="AF277" i="5"/>
  <c r="AF278" i="5"/>
  <c r="AF279" i="5"/>
  <c r="AF280" i="5"/>
  <c r="AF281" i="5"/>
  <c r="AF282" i="5"/>
  <c r="AF283" i="5"/>
  <c r="AF284" i="5"/>
  <c r="AF285" i="5"/>
  <c r="AF286" i="5"/>
  <c r="AF287" i="5"/>
  <c r="AF288" i="5"/>
  <c r="AF289" i="5"/>
  <c r="AF290" i="5"/>
  <c r="AF291" i="5"/>
  <c r="AF292" i="5"/>
  <c r="AF293" i="5"/>
  <c r="AF294" i="5"/>
  <c r="AF295" i="5"/>
  <c r="AF296" i="5"/>
  <c r="AF297" i="5"/>
  <c r="AF298" i="5"/>
  <c r="AF299" i="5"/>
  <c r="AF300" i="5"/>
  <c r="AF301" i="5"/>
  <c r="AF302" i="5"/>
  <c r="AF303" i="5"/>
  <c r="AF304" i="5"/>
  <c r="AF305" i="5"/>
  <c r="AF306" i="5"/>
  <c r="AF307" i="5"/>
  <c r="AF308" i="5"/>
  <c r="AF309" i="5"/>
  <c r="AF310" i="5"/>
  <c r="AF311" i="5"/>
  <c r="AF312" i="5"/>
  <c r="AF313" i="5"/>
  <c r="AF314" i="5"/>
  <c r="AF315" i="5"/>
  <c r="AF316" i="5"/>
  <c r="AF317" i="5"/>
  <c r="AF318" i="5"/>
  <c r="AF319" i="5"/>
  <c r="AF320" i="5"/>
  <c r="AF321" i="5"/>
  <c r="AF322" i="5"/>
  <c r="AF323" i="5"/>
  <c r="AF324" i="5"/>
  <c r="AF325" i="5"/>
  <c r="AF326" i="5"/>
  <c r="AF327" i="5"/>
  <c r="AF328" i="5"/>
  <c r="AF329" i="5"/>
  <c r="AF330" i="5"/>
  <c r="AF331" i="5"/>
  <c r="AF332" i="5"/>
  <c r="AF333" i="5"/>
  <c r="AF334" i="5"/>
  <c r="AF335" i="5"/>
  <c r="AF336" i="5"/>
  <c r="AF337" i="5"/>
  <c r="AF338" i="5"/>
  <c r="AF339" i="5"/>
  <c r="AF340" i="5"/>
  <c r="AF341" i="5"/>
  <c r="AF342" i="5"/>
  <c r="AF343" i="5"/>
  <c r="AF344" i="5"/>
  <c r="AF345" i="5"/>
  <c r="AF346" i="5"/>
  <c r="AF347" i="5"/>
  <c r="AF348" i="5"/>
  <c r="AF349" i="5"/>
  <c r="AF350" i="5"/>
  <c r="AF351" i="5"/>
  <c r="AF352" i="5"/>
  <c r="AF353" i="5"/>
  <c r="AF354" i="5"/>
  <c r="AF355" i="5"/>
  <c r="AF356" i="5"/>
  <c r="AF357" i="5"/>
  <c r="AF358" i="5"/>
  <c r="AF359" i="5"/>
  <c r="AF360" i="5"/>
  <c r="AF361" i="5"/>
  <c r="AF362" i="5"/>
  <c r="AF363" i="5"/>
  <c r="AF364" i="5"/>
  <c r="AF365" i="5"/>
  <c r="AF366" i="5"/>
  <c r="AF367" i="5"/>
  <c r="AF368" i="5"/>
  <c r="AF369" i="5"/>
  <c r="AF370" i="5"/>
  <c r="AF371" i="5"/>
  <c r="AF372" i="5"/>
  <c r="AF373" i="5"/>
  <c r="AF374" i="5"/>
  <c r="AF375" i="5"/>
  <c r="AF376" i="5"/>
  <c r="AF377" i="5"/>
  <c r="AF378" i="5"/>
  <c r="AF379" i="5"/>
  <c r="AF380" i="5"/>
  <c r="AF381" i="5"/>
  <c r="AF382" i="5"/>
  <c r="AF383" i="5"/>
  <c r="AF384" i="5"/>
  <c r="AF385" i="5"/>
  <c r="AF386" i="5"/>
  <c r="AF387" i="5"/>
  <c r="AF388" i="5"/>
  <c r="AF389" i="5"/>
  <c r="AF390" i="5"/>
  <c r="AF391" i="5"/>
  <c r="AF392" i="5"/>
  <c r="AF393" i="5"/>
  <c r="AF394" i="5"/>
  <c r="AF395" i="5"/>
  <c r="AF396" i="5"/>
  <c r="AF397" i="5"/>
  <c r="AF398" i="5"/>
  <c r="AF399" i="5"/>
  <c r="AF400" i="5"/>
  <c r="AF401" i="5"/>
  <c r="AF402" i="5"/>
  <c r="AF403" i="5"/>
  <c r="AF404" i="5"/>
  <c r="AF405" i="5"/>
  <c r="AF406" i="5"/>
  <c r="AF407" i="5"/>
  <c r="AF408" i="5"/>
  <c r="AF409" i="5"/>
  <c r="AF410" i="5"/>
  <c r="AF411" i="5"/>
  <c r="AF412" i="5"/>
  <c r="AF413" i="5"/>
  <c r="AF414" i="5"/>
  <c r="AF415" i="5"/>
  <c r="AF416" i="5"/>
  <c r="AF417" i="5"/>
  <c r="AF418" i="5"/>
  <c r="AF419" i="5"/>
  <c r="AF420" i="5"/>
  <c r="AF421" i="5"/>
  <c r="AF422" i="5"/>
  <c r="AF423" i="5"/>
  <c r="AF424" i="5"/>
  <c r="AF425" i="5"/>
  <c r="AF426" i="5"/>
  <c r="AF427" i="5"/>
  <c r="AF428" i="5"/>
  <c r="AF429" i="5"/>
  <c r="AF430" i="5"/>
  <c r="AF431" i="5"/>
  <c r="AF432" i="5"/>
  <c r="AF433" i="5"/>
  <c r="AF434" i="5"/>
  <c r="AF435" i="5"/>
  <c r="AF436" i="5"/>
  <c r="AF437" i="5"/>
  <c r="AF438" i="5"/>
  <c r="AF439" i="5"/>
  <c r="AF440" i="5"/>
  <c r="AF441" i="5"/>
  <c r="AF442" i="5"/>
  <c r="AF443" i="5"/>
  <c r="AF444" i="5"/>
  <c r="AF445" i="5"/>
  <c r="AF446" i="5"/>
  <c r="AF447" i="5"/>
  <c r="AF448" i="5"/>
  <c r="AF449" i="5"/>
  <c r="AF450" i="5"/>
  <c r="AF451" i="5"/>
  <c r="AF452" i="5"/>
  <c r="AF453" i="5"/>
  <c r="AF454" i="5"/>
  <c r="AF455" i="5"/>
  <c r="AF456" i="5"/>
  <c r="AF457" i="5"/>
  <c r="AF458" i="5"/>
  <c r="AF459" i="5"/>
  <c r="AF460" i="5"/>
  <c r="AF461" i="5"/>
  <c r="AF462" i="5"/>
  <c r="AF463" i="5"/>
  <c r="AF464" i="5"/>
  <c r="AF465" i="5"/>
  <c r="AF466" i="5"/>
  <c r="AF467" i="5"/>
  <c r="AF468" i="5"/>
  <c r="AF469" i="5"/>
  <c r="AF470" i="5"/>
  <c r="AF471" i="5"/>
  <c r="AF472" i="5"/>
  <c r="AF473" i="5"/>
  <c r="AF474" i="5"/>
  <c r="AF475" i="5"/>
  <c r="AF476" i="5"/>
  <c r="AF477" i="5"/>
  <c r="AF478" i="5"/>
  <c r="AF479" i="5"/>
  <c r="AF480" i="5"/>
  <c r="AF481" i="5"/>
  <c r="AF482" i="5"/>
  <c r="AF483" i="5"/>
  <c r="AF484" i="5"/>
  <c r="AF485" i="5"/>
  <c r="AF486" i="5"/>
  <c r="AF487" i="5"/>
  <c r="AF488" i="5"/>
  <c r="AF489" i="5"/>
  <c r="AF490" i="5"/>
  <c r="AF491" i="5"/>
  <c r="AF492" i="5"/>
  <c r="AF493" i="5"/>
  <c r="AF494" i="5"/>
  <c r="AF495" i="5"/>
  <c r="AF496" i="5"/>
  <c r="AF497" i="5"/>
  <c r="AF498" i="5"/>
  <c r="AF499" i="5"/>
  <c r="AF500" i="5"/>
  <c r="AF12" i="5"/>
  <c r="AE13" i="5"/>
  <c r="AE14" i="5"/>
  <c r="AE15" i="5"/>
  <c r="AE16" i="5"/>
  <c r="AE17" i="5"/>
  <c r="AE18" i="5"/>
  <c r="AE19" i="5"/>
  <c r="AE20" i="5"/>
  <c r="AE21" i="5"/>
  <c r="AE22" i="5"/>
  <c r="AE23" i="5"/>
  <c r="AE24" i="5"/>
  <c r="AE25" i="5"/>
  <c r="AE26" i="5"/>
  <c r="AE27" i="5"/>
  <c r="AE28" i="5"/>
  <c r="AE29" i="5"/>
  <c r="AE30" i="5"/>
  <c r="AE31" i="5"/>
  <c r="AE32" i="5"/>
  <c r="AE33" i="5"/>
  <c r="AE34" i="5"/>
  <c r="AE35" i="5"/>
  <c r="AE36" i="5"/>
  <c r="AE37" i="5"/>
  <c r="AE38" i="5"/>
  <c r="AE39" i="5"/>
  <c r="AE40" i="5"/>
  <c r="AE41" i="5"/>
  <c r="AE42" i="5"/>
  <c r="AE43" i="5"/>
  <c r="AE44" i="5"/>
  <c r="AE45" i="5"/>
  <c r="AE46" i="5"/>
  <c r="AE47" i="5"/>
  <c r="AE48" i="5"/>
  <c r="AE49" i="5"/>
  <c r="AE50" i="5"/>
  <c r="AE51" i="5"/>
  <c r="AE52" i="5"/>
  <c r="AE53" i="5"/>
  <c r="AE54" i="5"/>
  <c r="AE55" i="5"/>
  <c r="AE56" i="5"/>
  <c r="AE57" i="5"/>
  <c r="AE58" i="5"/>
  <c r="AE59" i="5"/>
  <c r="AE60" i="5"/>
  <c r="AE61" i="5"/>
  <c r="AE62" i="5"/>
  <c r="AE63" i="5"/>
  <c r="AE64" i="5"/>
  <c r="AE65" i="5"/>
  <c r="AE66" i="5"/>
  <c r="AE67" i="5"/>
  <c r="AE68" i="5"/>
  <c r="AE69" i="5"/>
  <c r="AE70" i="5"/>
  <c r="AE71" i="5"/>
  <c r="AE72" i="5"/>
  <c r="AE73" i="5"/>
  <c r="AE74" i="5"/>
  <c r="AE75" i="5"/>
  <c r="AE76" i="5"/>
  <c r="AE77" i="5"/>
  <c r="AE78" i="5"/>
  <c r="AE79" i="5"/>
  <c r="AE80" i="5"/>
  <c r="AE81" i="5"/>
  <c r="AE82" i="5"/>
  <c r="AE83" i="5"/>
  <c r="AE84" i="5"/>
  <c r="AE85" i="5"/>
  <c r="AE86" i="5"/>
  <c r="AE87" i="5"/>
  <c r="AE88" i="5"/>
  <c r="AE89" i="5"/>
  <c r="AE90" i="5"/>
  <c r="AE91" i="5"/>
  <c r="AE92" i="5"/>
  <c r="AE93" i="5"/>
  <c r="AE94" i="5"/>
  <c r="AE95" i="5"/>
  <c r="AE96" i="5"/>
  <c r="AE97" i="5"/>
  <c r="AE98" i="5"/>
  <c r="AE99" i="5"/>
  <c r="AE100" i="5"/>
  <c r="AE101" i="5"/>
  <c r="AE102" i="5"/>
  <c r="AE103" i="5"/>
  <c r="AE104" i="5"/>
  <c r="AE105" i="5"/>
  <c r="AE106" i="5"/>
  <c r="AE107" i="5"/>
  <c r="AE108" i="5"/>
  <c r="AE109" i="5"/>
  <c r="AE110" i="5"/>
  <c r="AE111" i="5"/>
  <c r="AE112" i="5"/>
  <c r="AE113" i="5"/>
  <c r="AE114" i="5"/>
  <c r="AE115" i="5"/>
  <c r="AE116" i="5"/>
  <c r="AE117" i="5"/>
  <c r="AE118" i="5"/>
  <c r="AE119" i="5"/>
  <c r="AE120" i="5"/>
  <c r="AE121" i="5"/>
  <c r="AE122" i="5"/>
  <c r="AE123" i="5"/>
  <c r="AE124" i="5"/>
  <c r="AE125" i="5"/>
  <c r="AE126" i="5"/>
  <c r="AE127" i="5"/>
  <c r="AE128" i="5"/>
  <c r="AE129" i="5"/>
  <c r="AE130" i="5"/>
  <c r="AE131" i="5"/>
  <c r="AE132" i="5"/>
  <c r="AE133" i="5"/>
  <c r="AE134" i="5"/>
  <c r="AE135" i="5"/>
  <c r="AE136" i="5"/>
  <c r="AE137" i="5"/>
  <c r="AE138" i="5"/>
  <c r="AE139" i="5"/>
  <c r="AE140" i="5"/>
  <c r="AE141" i="5"/>
  <c r="AE142" i="5"/>
  <c r="AE143" i="5"/>
  <c r="AE144" i="5"/>
  <c r="AE145" i="5"/>
  <c r="AE146" i="5"/>
  <c r="AE147" i="5"/>
  <c r="AE148" i="5"/>
  <c r="AE149" i="5"/>
  <c r="AE150" i="5"/>
  <c r="AE151" i="5"/>
  <c r="AE152" i="5"/>
  <c r="AE153" i="5"/>
  <c r="AE154" i="5"/>
  <c r="AE155" i="5"/>
  <c r="AE156" i="5"/>
  <c r="AE157" i="5"/>
  <c r="AE158" i="5"/>
  <c r="AE159" i="5"/>
  <c r="AE160" i="5"/>
  <c r="AE161" i="5"/>
  <c r="AE162" i="5"/>
  <c r="AE163" i="5"/>
  <c r="AE164" i="5"/>
  <c r="AE165" i="5"/>
  <c r="AE166" i="5"/>
  <c r="AE167" i="5"/>
  <c r="AE168" i="5"/>
  <c r="AE169" i="5"/>
  <c r="AE170" i="5"/>
  <c r="AE171" i="5"/>
  <c r="AE172" i="5"/>
  <c r="AE173" i="5"/>
  <c r="AE174" i="5"/>
  <c r="AE175" i="5"/>
  <c r="AE176" i="5"/>
  <c r="AE177" i="5"/>
  <c r="AE178" i="5"/>
  <c r="AE179" i="5"/>
  <c r="AE180" i="5"/>
  <c r="AE181" i="5"/>
  <c r="AE182" i="5"/>
  <c r="AE183" i="5"/>
  <c r="AE184" i="5"/>
  <c r="AE185" i="5"/>
  <c r="AE186" i="5"/>
  <c r="AE187" i="5"/>
  <c r="AE188" i="5"/>
  <c r="AE189" i="5"/>
  <c r="AE190" i="5"/>
  <c r="AE191" i="5"/>
  <c r="AE192" i="5"/>
  <c r="AE193" i="5"/>
  <c r="AE194" i="5"/>
  <c r="AE195" i="5"/>
  <c r="AE196" i="5"/>
  <c r="AE197" i="5"/>
  <c r="AE198" i="5"/>
  <c r="AE199" i="5"/>
  <c r="AE200" i="5"/>
  <c r="AE201" i="5"/>
  <c r="AE202" i="5"/>
  <c r="AE203" i="5"/>
  <c r="AE204" i="5"/>
  <c r="AE205" i="5"/>
  <c r="AE206" i="5"/>
  <c r="AE207" i="5"/>
  <c r="AE208" i="5"/>
  <c r="AE209" i="5"/>
  <c r="AE210" i="5"/>
  <c r="AE211" i="5"/>
  <c r="AE212" i="5"/>
  <c r="AE213" i="5"/>
  <c r="AE214" i="5"/>
  <c r="AE215" i="5"/>
  <c r="AE216" i="5"/>
  <c r="AE217" i="5"/>
  <c r="AE218" i="5"/>
  <c r="AE219" i="5"/>
  <c r="AE220" i="5"/>
  <c r="AE221" i="5"/>
  <c r="AE222" i="5"/>
  <c r="AE223" i="5"/>
  <c r="AE224" i="5"/>
  <c r="AE225" i="5"/>
  <c r="AE226" i="5"/>
  <c r="AE227" i="5"/>
  <c r="AE228" i="5"/>
  <c r="AE229" i="5"/>
  <c r="AE230" i="5"/>
  <c r="AE231" i="5"/>
  <c r="AE232" i="5"/>
  <c r="AE233" i="5"/>
  <c r="AE234" i="5"/>
  <c r="AE235" i="5"/>
  <c r="AE236" i="5"/>
  <c r="AE237" i="5"/>
  <c r="AE238" i="5"/>
  <c r="AE239" i="5"/>
  <c r="AE240" i="5"/>
  <c r="AE241" i="5"/>
  <c r="AE242" i="5"/>
  <c r="AE243" i="5"/>
  <c r="AE244" i="5"/>
  <c r="AE245" i="5"/>
  <c r="AE246" i="5"/>
  <c r="AE247" i="5"/>
  <c r="AE248" i="5"/>
  <c r="AE249" i="5"/>
  <c r="AE250" i="5"/>
  <c r="AE251" i="5"/>
  <c r="AE252" i="5"/>
  <c r="AE253" i="5"/>
  <c r="AE254" i="5"/>
  <c r="AE255" i="5"/>
  <c r="AE256" i="5"/>
  <c r="AE257" i="5"/>
  <c r="AE258" i="5"/>
  <c r="AE259" i="5"/>
  <c r="AE260" i="5"/>
  <c r="AE261" i="5"/>
  <c r="AE262" i="5"/>
  <c r="AE263" i="5"/>
  <c r="AE264" i="5"/>
  <c r="AE265" i="5"/>
  <c r="AE266" i="5"/>
  <c r="AE267" i="5"/>
  <c r="AE268" i="5"/>
  <c r="AE269" i="5"/>
  <c r="AE270" i="5"/>
  <c r="AE271" i="5"/>
  <c r="AE272" i="5"/>
  <c r="AE273" i="5"/>
  <c r="AE274" i="5"/>
  <c r="AE275" i="5"/>
  <c r="AE276" i="5"/>
  <c r="AE277" i="5"/>
  <c r="AE278" i="5"/>
  <c r="AE279" i="5"/>
  <c r="AE280" i="5"/>
  <c r="AE281" i="5"/>
  <c r="AE282" i="5"/>
  <c r="AE283" i="5"/>
  <c r="AE284" i="5"/>
  <c r="AE285" i="5"/>
  <c r="AE286" i="5"/>
  <c r="AE287" i="5"/>
  <c r="AE288" i="5"/>
  <c r="AE289" i="5"/>
  <c r="AE290" i="5"/>
  <c r="AE291" i="5"/>
  <c r="AE292" i="5"/>
  <c r="AE293" i="5"/>
  <c r="AE294" i="5"/>
  <c r="AE295" i="5"/>
  <c r="AE296" i="5"/>
  <c r="AE297" i="5"/>
  <c r="AE298" i="5"/>
  <c r="AE299" i="5"/>
  <c r="AE300" i="5"/>
  <c r="AE301" i="5"/>
  <c r="AE302" i="5"/>
  <c r="AE303" i="5"/>
  <c r="AE304" i="5"/>
  <c r="AE305" i="5"/>
  <c r="AE306" i="5"/>
  <c r="AE307" i="5"/>
  <c r="AE308" i="5"/>
  <c r="AE309" i="5"/>
  <c r="AE310" i="5"/>
  <c r="AE311" i="5"/>
  <c r="AE312" i="5"/>
  <c r="AE313" i="5"/>
  <c r="AE314" i="5"/>
  <c r="AE315" i="5"/>
  <c r="AE316" i="5"/>
  <c r="AE317" i="5"/>
  <c r="AE318" i="5"/>
  <c r="AE319" i="5"/>
  <c r="AE320" i="5"/>
  <c r="AE321" i="5"/>
  <c r="AE322" i="5"/>
  <c r="AE323" i="5"/>
  <c r="AE324" i="5"/>
  <c r="AE325" i="5"/>
  <c r="AE326" i="5"/>
  <c r="AE327" i="5"/>
  <c r="AE328" i="5"/>
  <c r="AE329" i="5"/>
  <c r="AE330" i="5"/>
  <c r="AE331" i="5"/>
  <c r="AE332" i="5"/>
  <c r="AE333" i="5"/>
  <c r="AE334" i="5"/>
  <c r="AE335" i="5"/>
  <c r="AE336" i="5"/>
  <c r="AE337" i="5"/>
  <c r="AE338" i="5"/>
  <c r="AE339" i="5"/>
  <c r="AE340" i="5"/>
  <c r="AE341" i="5"/>
  <c r="AE342" i="5"/>
  <c r="AE343" i="5"/>
  <c r="AE344" i="5"/>
  <c r="AE345" i="5"/>
  <c r="AE346" i="5"/>
  <c r="AE347" i="5"/>
  <c r="AE348" i="5"/>
  <c r="AE349" i="5"/>
  <c r="AE350" i="5"/>
  <c r="AE351" i="5"/>
  <c r="AE352" i="5"/>
  <c r="AE353" i="5"/>
  <c r="AE354" i="5"/>
  <c r="AE355" i="5"/>
  <c r="AE356" i="5"/>
  <c r="AE357" i="5"/>
  <c r="AE358" i="5"/>
  <c r="AE359" i="5"/>
  <c r="AE360" i="5"/>
  <c r="AE361" i="5"/>
  <c r="AE362" i="5"/>
  <c r="AE363" i="5"/>
  <c r="AE364" i="5"/>
  <c r="AE365" i="5"/>
  <c r="AE366" i="5"/>
  <c r="AE367" i="5"/>
  <c r="AE368" i="5"/>
  <c r="AE369" i="5"/>
  <c r="AE370" i="5"/>
  <c r="AE371" i="5"/>
  <c r="AE372" i="5"/>
  <c r="AE373" i="5"/>
  <c r="AE374" i="5"/>
  <c r="AE375" i="5"/>
  <c r="AE376" i="5"/>
  <c r="AE377" i="5"/>
  <c r="AE378" i="5"/>
  <c r="AE379" i="5"/>
  <c r="AE380" i="5"/>
  <c r="AE381" i="5"/>
  <c r="AE382" i="5"/>
  <c r="AE383" i="5"/>
  <c r="AE384" i="5"/>
  <c r="AE385" i="5"/>
  <c r="AE386" i="5"/>
  <c r="AE387" i="5"/>
  <c r="AE388" i="5"/>
  <c r="AE389" i="5"/>
  <c r="AE390" i="5"/>
  <c r="AE391" i="5"/>
  <c r="AE392" i="5"/>
  <c r="AE393" i="5"/>
  <c r="AE394" i="5"/>
  <c r="AE395" i="5"/>
  <c r="AE396" i="5"/>
  <c r="AE397" i="5"/>
  <c r="AE398" i="5"/>
  <c r="AE399" i="5"/>
  <c r="AE400" i="5"/>
  <c r="AE401" i="5"/>
  <c r="AE402" i="5"/>
  <c r="AE403" i="5"/>
  <c r="AE404" i="5"/>
  <c r="AE405" i="5"/>
  <c r="AE406" i="5"/>
  <c r="AE407" i="5"/>
  <c r="AE408" i="5"/>
  <c r="AE409" i="5"/>
  <c r="AE410" i="5"/>
  <c r="AE411" i="5"/>
  <c r="AE412" i="5"/>
  <c r="AE413" i="5"/>
  <c r="AE414" i="5"/>
  <c r="AE415" i="5"/>
  <c r="AE416" i="5"/>
  <c r="AE417" i="5"/>
  <c r="AE418" i="5"/>
  <c r="AE419" i="5"/>
  <c r="AE420" i="5"/>
  <c r="AE421" i="5"/>
  <c r="AE422" i="5"/>
  <c r="AE423" i="5"/>
  <c r="AE424" i="5"/>
  <c r="AE425" i="5"/>
  <c r="AE426" i="5"/>
  <c r="AE427" i="5"/>
  <c r="AE428" i="5"/>
  <c r="AE429" i="5"/>
  <c r="AE430" i="5"/>
  <c r="AE431" i="5"/>
  <c r="AE432" i="5"/>
  <c r="AE433" i="5"/>
  <c r="AE434" i="5"/>
  <c r="AE435" i="5"/>
  <c r="AE436" i="5"/>
  <c r="AE437" i="5"/>
  <c r="AE438" i="5"/>
  <c r="AE439" i="5"/>
  <c r="AE440" i="5"/>
  <c r="AE441" i="5"/>
  <c r="AE442" i="5"/>
  <c r="AE443" i="5"/>
  <c r="AE444" i="5"/>
  <c r="AE445" i="5"/>
  <c r="AE446" i="5"/>
  <c r="AE447" i="5"/>
  <c r="AE448" i="5"/>
  <c r="AE449" i="5"/>
  <c r="AE450" i="5"/>
  <c r="AE451" i="5"/>
  <c r="AE452" i="5"/>
  <c r="AE453" i="5"/>
  <c r="AE454" i="5"/>
  <c r="AE455" i="5"/>
  <c r="AE456" i="5"/>
  <c r="AE457" i="5"/>
  <c r="AE458" i="5"/>
  <c r="AE459" i="5"/>
  <c r="AE460" i="5"/>
  <c r="AE461" i="5"/>
  <c r="AE462" i="5"/>
  <c r="AE463" i="5"/>
  <c r="AE464" i="5"/>
  <c r="AE465" i="5"/>
  <c r="AE466" i="5"/>
  <c r="AE467" i="5"/>
  <c r="AE468" i="5"/>
  <c r="AE469" i="5"/>
  <c r="AE470" i="5"/>
  <c r="AE471" i="5"/>
  <c r="AE472" i="5"/>
  <c r="AE473" i="5"/>
  <c r="AE474" i="5"/>
  <c r="AE475" i="5"/>
  <c r="AE476" i="5"/>
  <c r="AE477" i="5"/>
  <c r="AE478" i="5"/>
  <c r="AE479" i="5"/>
  <c r="AE480" i="5"/>
  <c r="AE481" i="5"/>
  <c r="AE482" i="5"/>
  <c r="AE483" i="5"/>
  <c r="AE484" i="5"/>
  <c r="AE485" i="5"/>
  <c r="AE486" i="5"/>
  <c r="AE487" i="5"/>
  <c r="AE488" i="5"/>
  <c r="AE489" i="5"/>
  <c r="AE490" i="5"/>
  <c r="AE491" i="5"/>
  <c r="AE492" i="5"/>
  <c r="AE493" i="5"/>
  <c r="AE494" i="5"/>
  <c r="AE495" i="5"/>
  <c r="AE496" i="5"/>
  <c r="AE497" i="5"/>
  <c r="AE498" i="5"/>
  <c r="AE499" i="5"/>
  <c r="AE500" i="5"/>
  <c r="AE12" i="5"/>
  <c r="AD13" i="5"/>
  <c r="AD14" i="5"/>
  <c r="AD15" i="5"/>
  <c r="AD16" i="5"/>
  <c r="AD17" i="5"/>
  <c r="AD18" i="5"/>
  <c r="AD19" i="5"/>
  <c r="AD20" i="5"/>
  <c r="AD21" i="5"/>
  <c r="AD22" i="5"/>
  <c r="AD23" i="5"/>
  <c r="AD24" i="5"/>
  <c r="AD25" i="5"/>
  <c r="AD26" i="5"/>
  <c r="AD27" i="5"/>
  <c r="AD28" i="5"/>
  <c r="AD29" i="5"/>
  <c r="AD30" i="5"/>
  <c r="AD31" i="5"/>
  <c r="AD32" i="5"/>
  <c r="AD33" i="5"/>
  <c r="AD34" i="5"/>
  <c r="AD35" i="5"/>
  <c r="AD36" i="5"/>
  <c r="AD37" i="5"/>
  <c r="AD38" i="5"/>
  <c r="AD39" i="5"/>
  <c r="AD40" i="5"/>
  <c r="AD41" i="5"/>
  <c r="AD42" i="5"/>
  <c r="AD43" i="5"/>
  <c r="AD44" i="5"/>
  <c r="AD45" i="5"/>
  <c r="AD46" i="5"/>
  <c r="AD47" i="5"/>
  <c r="AD48" i="5"/>
  <c r="AD49" i="5"/>
  <c r="AD50" i="5"/>
  <c r="AD51" i="5"/>
  <c r="AD52" i="5"/>
  <c r="AD53" i="5"/>
  <c r="AD54" i="5"/>
  <c r="AD55" i="5"/>
  <c r="AD56" i="5"/>
  <c r="AD57" i="5"/>
  <c r="AD58" i="5"/>
  <c r="AD59" i="5"/>
  <c r="AD60" i="5"/>
  <c r="AD61" i="5"/>
  <c r="AD62" i="5"/>
  <c r="AD63" i="5"/>
  <c r="AD64" i="5"/>
  <c r="AD65" i="5"/>
  <c r="AD66" i="5"/>
  <c r="AD67" i="5"/>
  <c r="AD68" i="5"/>
  <c r="AD69" i="5"/>
  <c r="AD70" i="5"/>
  <c r="AD71" i="5"/>
  <c r="AD72" i="5"/>
  <c r="AD73" i="5"/>
  <c r="AD74" i="5"/>
  <c r="AD75" i="5"/>
  <c r="AD76" i="5"/>
  <c r="AD77" i="5"/>
  <c r="AD78" i="5"/>
  <c r="AD79" i="5"/>
  <c r="AD80" i="5"/>
  <c r="AD81" i="5"/>
  <c r="AD82" i="5"/>
  <c r="AD83" i="5"/>
  <c r="AD84" i="5"/>
  <c r="AD85" i="5"/>
  <c r="AD86" i="5"/>
  <c r="AD87" i="5"/>
  <c r="AD88" i="5"/>
  <c r="AD89" i="5"/>
  <c r="AD90" i="5"/>
  <c r="AD91" i="5"/>
  <c r="AD92" i="5"/>
  <c r="AD93" i="5"/>
  <c r="AD94" i="5"/>
  <c r="AD95" i="5"/>
  <c r="AD96" i="5"/>
  <c r="AD97" i="5"/>
  <c r="AD98" i="5"/>
  <c r="AD99" i="5"/>
  <c r="AD100" i="5"/>
  <c r="AD101" i="5"/>
  <c r="AD102" i="5"/>
  <c r="AD103" i="5"/>
  <c r="AD104" i="5"/>
  <c r="AD105" i="5"/>
  <c r="AD106" i="5"/>
  <c r="AD107" i="5"/>
  <c r="AD108" i="5"/>
  <c r="AD109" i="5"/>
  <c r="AD110" i="5"/>
  <c r="AD111" i="5"/>
  <c r="AD112" i="5"/>
  <c r="AD113" i="5"/>
  <c r="AD114" i="5"/>
  <c r="AD115" i="5"/>
  <c r="AD116" i="5"/>
  <c r="AD117" i="5"/>
  <c r="AD118" i="5"/>
  <c r="AD119" i="5"/>
  <c r="AD120" i="5"/>
  <c r="AD121" i="5"/>
  <c r="AD122" i="5"/>
  <c r="AD123" i="5"/>
  <c r="AD124" i="5"/>
  <c r="AD125" i="5"/>
  <c r="AD126" i="5"/>
  <c r="AD127" i="5"/>
  <c r="AD128" i="5"/>
  <c r="AD129" i="5"/>
  <c r="AD130" i="5"/>
  <c r="AD131" i="5"/>
  <c r="AD132" i="5"/>
  <c r="AD133" i="5"/>
  <c r="AD134" i="5"/>
  <c r="AD135" i="5"/>
  <c r="AD136" i="5"/>
  <c r="AD137" i="5"/>
  <c r="AD138" i="5"/>
  <c r="AD139" i="5"/>
  <c r="AD140" i="5"/>
  <c r="AD141" i="5"/>
  <c r="AD142" i="5"/>
  <c r="AD143" i="5"/>
  <c r="AD144" i="5"/>
  <c r="AD145" i="5"/>
  <c r="AD146" i="5"/>
  <c r="AD147" i="5"/>
  <c r="AD148" i="5"/>
  <c r="AD149" i="5"/>
  <c r="AD150" i="5"/>
  <c r="AD151" i="5"/>
  <c r="AD152" i="5"/>
  <c r="AD153" i="5"/>
  <c r="AD154" i="5"/>
  <c r="AD155" i="5"/>
  <c r="AD156" i="5"/>
  <c r="AD157" i="5"/>
  <c r="AD158" i="5"/>
  <c r="AD159" i="5"/>
  <c r="AD160" i="5"/>
  <c r="AD161" i="5"/>
  <c r="AD162" i="5"/>
  <c r="AD163" i="5"/>
  <c r="AD164" i="5"/>
  <c r="AD165" i="5"/>
  <c r="AD166" i="5"/>
  <c r="AD167" i="5"/>
  <c r="AD168" i="5"/>
  <c r="AD169" i="5"/>
  <c r="AD170" i="5"/>
  <c r="AD171" i="5"/>
  <c r="AD172" i="5"/>
  <c r="AD173" i="5"/>
  <c r="AD174" i="5"/>
  <c r="AD175" i="5"/>
  <c r="AD176" i="5"/>
  <c r="AD177" i="5"/>
  <c r="AD178" i="5"/>
  <c r="AD179" i="5"/>
  <c r="AD180" i="5"/>
  <c r="AD181" i="5"/>
  <c r="AD182" i="5"/>
  <c r="AD183" i="5"/>
  <c r="AD184" i="5"/>
  <c r="AD185" i="5"/>
  <c r="AD186" i="5"/>
  <c r="AD187" i="5"/>
  <c r="AD188" i="5"/>
  <c r="AD189" i="5"/>
  <c r="AD190" i="5"/>
  <c r="AD191" i="5"/>
  <c r="AD192" i="5"/>
  <c r="AD193" i="5"/>
  <c r="AD194" i="5"/>
  <c r="AD195" i="5"/>
  <c r="AD196" i="5"/>
  <c r="AD197" i="5"/>
  <c r="AD198" i="5"/>
  <c r="AD199" i="5"/>
  <c r="AD200" i="5"/>
  <c r="AD201" i="5"/>
  <c r="AD202" i="5"/>
  <c r="AD203" i="5"/>
  <c r="AD204" i="5"/>
  <c r="AD205" i="5"/>
  <c r="AD206" i="5"/>
  <c r="AD207" i="5"/>
  <c r="AD208" i="5"/>
  <c r="AD209" i="5"/>
  <c r="AD210" i="5"/>
  <c r="AD211" i="5"/>
  <c r="AD212" i="5"/>
  <c r="AD213" i="5"/>
  <c r="AD214" i="5"/>
  <c r="AD215" i="5"/>
  <c r="AD216" i="5"/>
  <c r="AD217" i="5"/>
  <c r="AD218" i="5"/>
  <c r="AD219" i="5"/>
  <c r="AD220" i="5"/>
  <c r="AD221" i="5"/>
  <c r="AD222" i="5"/>
  <c r="AD223" i="5"/>
  <c r="AD224" i="5"/>
  <c r="AD225" i="5"/>
  <c r="AD226" i="5"/>
  <c r="AD227" i="5"/>
  <c r="AD228" i="5"/>
  <c r="AD229" i="5"/>
  <c r="AD230" i="5"/>
  <c r="AD231" i="5"/>
  <c r="AD232" i="5"/>
  <c r="AD233" i="5"/>
  <c r="AD234" i="5"/>
  <c r="AD235" i="5"/>
  <c r="AD236" i="5"/>
  <c r="AD237" i="5"/>
  <c r="AD238" i="5"/>
  <c r="AD239" i="5"/>
  <c r="AD240" i="5"/>
  <c r="AD241" i="5"/>
  <c r="AD242" i="5"/>
  <c r="AD243" i="5"/>
  <c r="AD244" i="5"/>
  <c r="AD245" i="5"/>
  <c r="AD246" i="5"/>
  <c r="AD247" i="5"/>
  <c r="AD248" i="5"/>
  <c r="AD249" i="5"/>
  <c r="AD250" i="5"/>
  <c r="AD251" i="5"/>
  <c r="AD252" i="5"/>
  <c r="AD253" i="5"/>
  <c r="AD254" i="5"/>
  <c r="AD255" i="5"/>
  <c r="AD256" i="5"/>
  <c r="AD257" i="5"/>
  <c r="AD258" i="5"/>
  <c r="AD259" i="5"/>
  <c r="AD260" i="5"/>
  <c r="AD261" i="5"/>
  <c r="AD262" i="5"/>
  <c r="AD263" i="5"/>
  <c r="AD264" i="5"/>
  <c r="AD265" i="5"/>
  <c r="AD266" i="5"/>
  <c r="AD267" i="5"/>
  <c r="AD268" i="5"/>
  <c r="AD269" i="5"/>
  <c r="AD270" i="5"/>
  <c r="AD271" i="5"/>
  <c r="AD272" i="5"/>
  <c r="AD273" i="5"/>
  <c r="AD274" i="5"/>
  <c r="AD275" i="5"/>
  <c r="AD276" i="5"/>
  <c r="AD277" i="5"/>
  <c r="AD278" i="5"/>
  <c r="AD279" i="5"/>
  <c r="AD280" i="5"/>
  <c r="AD281" i="5"/>
  <c r="AD282" i="5"/>
  <c r="AD283" i="5"/>
  <c r="AD284" i="5"/>
  <c r="AD285" i="5"/>
  <c r="AD286" i="5"/>
  <c r="AD287" i="5"/>
  <c r="AD288" i="5"/>
  <c r="AD289" i="5"/>
  <c r="AD290" i="5"/>
  <c r="AD291" i="5"/>
  <c r="AD292" i="5"/>
  <c r="AD293" i="5"/>
  <c r="AD294" i="5"/>
  <c r="AD295" i="5"/>
  <c r="AD296" i="5"/>
  <c r="AD297" i="5"/>
  <c r="AD298" i="5"/>
  <c r="AD299" i="5"/>
  <c r="AD300" i="5"/>
  <c r="AD301" i="5"/>
  <c r="AD302" i="5"/>
  <c r="AD303" i="5"/>
  <c r="AD304" i="5"/>
  <c r="AD305" i="5"/>
  <c r="AD306" i="5"/>
  <c r="AD307" i="5"/>
  <c r="AD308" i="5"/>
  <c r="AD309" i="5"/>
  <c r="AD310" i="5"/>
  <c r="AD311" i="5"/>
  <c r="AD312" i="5"/>
  <c r="AD313" i="5"/>
  <c r="AD314" i="5"/>
  <c r="AD315" i="5"/>
  <c r="AD316" i="5"/>
  <c r="AD317" i="5"/>
  <c r="AD318" i="5"/>
  <c r="AD319" i="5"/>
  <c r="AD320" i="5"/>
  <c r="AD321" i="5"/>
  <c r="AD322" i="5"/>
  <c r="AD323" i="5"/>
  <c r="AD324" i="5"/>
  <c r="AD325" i="5"/>
  <c r="AD326" i="5"/>
  <c r="AD327" i="5"/>
  <c r="AD328" i="5"/>
  <c r="AD329" i="5"/>
  <c r="AD330" i="5"/>
  <c r="AD331" i="5"/>
  <c r="AD332" i="5"/>
  <c r="AD333" i="5"/>
  <c r="AD334" i="5"/>
  <c r="AD335" i="5"/>
  <c r="AD336" i="5"/>
  <c r="AD337" i="5"/>
  <c r="AD338" i="5"/>
  <c r="AD339" i="5"/>
  <c r="AD340" i="5"/>
  <c r="AD341" i="5"/>
  <c r="AD342" i="5"/>
  <c r="AD343" i="5"/>
  <c r="AD344" i="5"/>
  <c r="AD345" i="5"/>
  <c r="AD346" i="5"/>
  <c r="AD347" i="5"/>
  <c r="AD348" i="5"/>
  <c r="AD349" i="5"/>
  <c r="AD350" i="5"/>
  <c r="AD351" i="5"/>
  <c r="AD352" i="5"/>
  <c r="AD353" i="5"/>
  <c r="AD354" i="5"/>
  <c r="AD355" i="5"/>
  <c r="AD356" i="5"/>
  <c r="AD357" i="5"/>
  <c r="AD358" i="5"/>
  <c r="AD359" i="5"/>
  <c r="AD360" i="5"/>
  <c r="AD361" i="5"/>
  <c r="AD362" i="5"/>
  <c r="AD363" i="5"/>
  <c r="AD364" i="5"/>
  <c r="AD365" i="5"/>
  <c r="AD366" i="5"/>
  <c r="AD367" i="5"/>
  <c r="AD368" i="5"/>
  <c r="AD369" i="5"/>
  <c r="AD370" i="5"/>
  <c r="AD371" i="5"/>
  <c r="AD372" i="5"/>
  <c r="AD373" i="5"/>
  <c r="AD374" i="5"/>
  <c r="AD375" i="5"/>
  <c r="AD376" i="5"/>
  <c r="AD377" i="5"/>
  <c r="AD378" i="5"/>
  <c r="AD379" i="5"/>
  <c r="AD380" i="5"/>
  <c r="AD381" i="5"/>
  <c r="AD382" i="5"/>
  <c r="AD383" i="5"/>
  <c r="AD384" i="5"/>
  <c r="AD385" i="5"/>
  <c r="AD386" i="5"/>
  <c r="AD387" i="5"/>
  <c r="AD388" i="5"/>
  <c r="AD389" i="5"/>
  <c r="AD390" i="5"/>
  <c r="AD391" i="5"/>
  <c r="AD392" i="5"/>
  <c r="AD393" i="5"/>
  <c r="AD394" i="5"/>
  <c r="AD395" i="5"/>
  <c r="AD396" i="5"/>
  <c r="AD397" i="5"/>
  <c r="AD398" i="5"/>
  <c r="AD399" i="5"/>
  <c r="AD400" i="5"/>
  <c r="AD401" i="5"/>
  <c r="AD402" i="5"/>
  <c r="AD403" i="5"/>
  <c r="AD404" i="5"/>
  <c r="AD405" i="5"/>
  <c r="AD406" i="5"/>
  <c r="AD407" i="5"/>
  <c r="AD408" i="5"/>
  <c r="AD409" i="5"/>
  <c r="AD410" i="5"/>
  <c r="AD411" i="5"/>
  <c r="AD412" i="5"/>
  <c r="AD413" i="5"/>
  <c r="AD414" i="5"/>
  <c r="AD415" i="5"/>
  <c r="AD416" i="5"/>
  <c r="AD417" i="5"/>
  <c r="AD418" i="5"/>
  <c r="AD419" i="5"/>
  <c r="AD420" i="5"/>
  <c r="AD421" i="5"/>
  <c r="AD422" i="5"/>
  <c r="AD423" i="5"/>
  <c r="AD424" i="5"/>
  <c r="AD425" i="5"/>
  <c r="AD426" i="5"/>
  <c r="AD427" i="5"/>
  <c r="AD428" i="5"/>
  <c r="AD429" i="5"/>
  <c r="AD430" i="5"/>
  <c r="AD431" i="5"/>
  <c r="AD432" i="5"/>
  <c r="AD433" i="5"/>
  <c r="AD434" i="5"/>
  <c r="AD435" i="5"/>
  <c r="AD436" i="5"/>
  <c r="AD437" i="5"/>
  <c r="AD438" i="5"/>
  <c r="AD439" i="5"/>
  <c r="AD440" i="5"/>
  <c r="AD441" i="5"/>
  <c r="AD442" i="5"/>
  <c r="AD443" i="5"/>
  <c r="AD444" i="5"/>
  <c r="AD445" i="5"/>
  <c r="AD446" i="5"/>
  <c r="AD447" i="5"/>
  <c r="AD448" i="5"/>
  <c r="AD449" i="5"/>
  <c r="AD450" i="5"/>
  <c r="AD451" i="5"/>
  <c r="AD452" i="5"/>
  <c r="AD453" i="5"/>
  <c r="AD454" i="5"/>
  <c r="AD455" i="5"/>
  <c r="AD456" i="5"/>
  <c r="AD457" i="5"/>
  <c r="AD458" i="5"/>
  <c r="AD459" i="5"/>
  <c r="AD460" i="5"/>
  <c r="AD461" i="5"/>
  <c r="AD462" i="5"/>
  <c r="AD463" i="5"/>
  <c r="AD464" i="5"/>
  <c r="AD465" i="5"/>
  <c r="AD466" i="5"/>
  <c r="AD467" i="5"/>
  <c r="AD468" i="5"/>
  <c r="AD469" i="5"/>
  <c r="AD470" i="5"/>
  <c r="AD471" i="5"/>
  <c r="AD472" i="5"/>
  <c r="AD473" i="5"/>
  <c r="AD474" i="5"/>
  <c r="AD475" i="5"/>
  <c r="AD476" i="5"/>
  <c r="AD477" i="5"/>
  <c r="AD478" i="5"/>
  <c r="AD479" i="5"/>
  <c r="AD480" i="5"/>
  <c r="AD481" i="5"/>
  <c r="AD482" i="5"/>
  <c r="AD483" i="5"/>
  <c r="AD484" i="5"/>
  <c r="AD485" i="5"/>
  <c r="AD486" i="5"/>
  <c r="AD487" i="5"/>
  <c r="AD488" i="5"/>
  <c r="AD489" i="5"/>
  <c r="AD490" i="5"/>
  <c r="AD491" i="5"/>
  <c r="AD492" i="5"/>
  <c r="AD493" i="5"/>
  <c r="AD494" i="5"/>
  <c r="AD495" i="5"/>
  <c r="AD496" i="5"/>
  <c r="AD497" i="5"/>
  <c r="AD498" i="5"/>
  <c r="AD499" i="5"/>
  <c r="AD500" i="5"/>
  <c r="AD12" i="5"/>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P309" i="4"/>
  <c r="P310" i="4"/>
  <c r="P311" i="4"/>
  <c r="P312" i="4"/>
  <c r="P313" i="4"/>
  <c r="P314" i="4"/>
  <c r="P315" i="4"/>
  <c r="P316" i="4"/>
  <c r="P317" i="4"/>
  <c r="P318" i="4"/>
  <c r="P319" i="4"/>
  <c r="P320" i="4"/>
  <c r="P321" i="4"/>
  <c r="P322" i="4"/>
  <c r="P323" i="4"/>
  <c r="P324" i="4"/>
  <c r="P325" i="4"/>
  <c r="P326" i="4"/>
  <c r="P327" i="4"/>
  <c r="P328" i="4"/>
  <c r="P329" i="4"/>
  <c r="P330" i="4"/>
  <c r="P331" i="4"/>
  <c r="P332" i="4"/>
  <c r="P333" i="4"/>
  <c r="P334" i="4"/>
  <c r="P335" i="4"/>
  <c r="P336" i="4"/>
  <c r="P337" i="4"/>
  <c r="P338" i="4"/>
  <c r="P339" i="4"/>
  <c r="P340" i="4"/>
  <c r="P341" i="4"/>
  <c r="P342" i="4"/>
  <c r="P343" i="4"/>
  <c r="P344" i="4"/>
  <c r="P345" i="4"/>
  <c r="P346" i="4"/>
  <c r="P347" i="4"/>
  <c r="P348" i="4"/>
  <c r="P349" i="4"/>
  <c r="P350" i="4"/>
  <c r="P351" i="4"/>
  <c r="P352" i="4"/>
  <c r="P353" i="4"/>
  <c r="P354" i="4"/>
  <c r="P355" i="4"/>
  <c r="P356" i="4"/>
  <c r="P357" i="4"/>
  <c r="P358" i="4"/>
  <c r="P359" i="4"/>
  <c r="P360" i="4"/>
  <c r="P361" i="4"/>
  <c r="P362" i="4"/>
  <c r="P363" i="4"/>
  <c r="P364" i="4"/>
  <c r="P365" i="4"/>
  <c r="P366" i="4"/>
  <c r="P367" i="4"/>
  <c r="P368" i="4"/>
  <c r="P369" i="4"/>
  <c r="P370" i="4"/>
  <c r="P371" i="4"/>
  <c r="P372" i="4"/>
  <c r="P373" i="4"/>
  <c r="P374" i="4"/>
  <c r="P375" i="4"/>
  <c r="P376" i="4"/>
  <c r="P377" i="4"/>
  <c r="P378" i="4"/>
  <c r="P379" i="4"/>
  <c r="P380" i="4"/>
  <c r="P381" i="4"/>
  <c r="P382" i="4"/>
  <c r="P383" i="4"/>
  <c r="P384" i="4"/>
  <c r="P385" i="4"/>
  <c r="P386" i="4"/>
  <c r="P387" i="4"/>
  <c r="P388" i="4"/>
  <c r="P389" i="4"/>
  <c r="P390" i="4"/>
  <c r="P391" i="4"/>
  <c r="P392" i="4"/>
  <c r="P393" i="4"/>
  <c r="P394" i="4"/>
  <c r="P395" i="4"/>
  <c r="P396" i="4"/>
  <c r="P397" i="4"/>
  <c r="P398" i="4"/>
  <c r="P399" i="4"/>
  <c r="P400" i="4"/>
  <c r="P401" i="4"/>
  <c r="P402" i="4"/>
  <c r="P403" i="4"/>
  <c r="P404" i="4"/>
  <c r="P405" i="4"/>
  <c r="P406" i="4"/>
  <c r="P407" i="4"/>
  <c r="P408" i="4"/>
  <c r="P409" i="4"/>
  <c r="P410" i="4"/>
  <c r="P411" i="4"/>
  <c r="P412" i="4"/>
  <c r="P413" i="4"/>
  <c r="P414" i="4"/>
  <c r="P415" i="4"/>
  <c r="P416" i="4"/>
  <c r="P417" i="4"/>
  <c r="P418" i="4"/>
  <c r="P419" i="4"/>
  <c r="P420" i="4"/>
  <c r="P421" i="4"/>
  <c r="P422" i="4"/>
  <c r="P423" i="4"/>
  <c r="P424" i="4"/>
  <c r="P425" i="4"/>
  <c r="P426" i="4"/>
  <c r="P427" i="4"/>
  <c r="P428" i="4"/>
  <c r="P429" i="4"/>
  <c r="P430" i="4"/>
  <c r="P431" i="4"/>
  <c r="P432" i="4"/>
  <c r="P433" i="4"/>
  <c r="P434" i="4"/>
  <c r="P435" i="4"/>
  <c r="P436" i="4"/>
  <c r="P437" i="4"/>
  <c r="P438" i="4"/>
  <c r="P439" i="4"/>
  <c r="P440" i="4"/>
  <c r="P441" i="4"/>
  <c r="P442" i="4"/>
  <c r="P443" i="4"/>
  <c r="P444" i="4"/>
  <c r="P445" i="4"/>
  <c r="P446" i="4"/>
  <c r="P447" i="4"/>
  <c r="P448" i="4"/>
  <c r="P449" i="4"/>
  <c r="P450" i="4"/>
  <c r="P451" i="4"/>
  <c r="P452" i="4"/>
  <c r="P453" i="4"/>
  <c r="P454" i="4"/>
  <c r="P455" i="4"/>
  <c r="P456" i="4"/>
  <c r="P457" i="4"/>
  <c r="P458" i="4"/>
  <c r="P459" i="4"/>
  <c r="P460" i="4"/>
  <c r="P461" i="4"/>
  <c r="P462" i="4"/>
  <c r="P463" i="4"/>
  <c r="P464" i="4"/>
  <c r="P465" i="4"/>
  <c r="P466" i="4"/>
  <c r="P467" i="4"/>
  <c r="P468" i="4"/>
  <c r="P469" i="4"/>
  <c r="P470" i="4"/>
  <c r="P471" i="4"/>
  <c r="P472" i="4"/>
  <c r="P473" i="4"/>
  <c r="P474" i="4"/>
  <c r="P475" i="4"/>
  <c r="P476" i="4"/>
  <c r="P477" i="4"/>
  <c r="P478" i="4"/>
  <c r="P479" i="4"/>
  <c r="P480" i="4"/>
  <c r="P481" i="4"/>
  <c r="P482" i="4"/>
  <c r="P483" i="4"/>
  <c r="P484" i="4"/>
  <c r="P485" i="4"/>
  <c r="P486" i="4"/>
  <c r="P487" i="4"/>
  <c r="P488" i="4"/>
  <c r="P489" i="4"/>
  <c r="P490" i="4"/>
  <c r="P491" i="4"/>
  <c r="P492" i="4"/>
  <c r="P493" i="4"/>
  <c r="P494" i="4"/>
  <c r="P495" i="4"/>
  <c r="P496" i="4"/>
  <c r="P497" i="4"/>
  <c r="P498" i="4"/>
  <c r="P499" i="4"/>
  <c r="P500" i="4"/>
  <c r="P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13" i="4"/>
  <c r="AU10" i="3"/>
  <c r="AU11" i="3"/>
  <c r="AU12" i="3"/>
  <c r="AU13" i="3"/>
  <c r="AU14" i="3"/>
  <c r="AU15" i="3"/>
  <c r="AU16" i="3"/>
  <c r="AU17" i="3"/>
  <c r="AU18" i="3"/>
  <c r="AU19" i="3"/>
  <c r="AU20" i="3"/>
  <c r="AU21" i="3"/>
  <c r="AU22" i="3"/>
  <c r="AU23" i="3"/>
  <c r="AU24" i="3"/>
  <c r="AU25" i="3"/>
  <c r="AU26" i="3"/>
  <c r="AU27" i="3"/>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100" i="3"/>
  <c r="AU101" i="3"/>
  <c r="AU102" i="3"/>
  <c r="AU103" i="3"/>
  <c r="AU104" i="3"/>
  <c r="AU105" i="3"/>
  <c r="AU106" i="3"/>
  <c r="AU107" i="3"/>
  <c r="AU108" i="3"/>
  <c r="AU109" i="3"/>
  <c r="AU110" i="3"/>
  <c r="AU111" i="3"/>
  <c r="AU112" i="3"/>
  <c r="AU113" i="3"/>
  <c r="AU114" i="3"/>
  <c r="AU115" i="3"/>
  <c r="AU116" i="3"/>
  <c r="AU117" i="3"/>
  <c r="AU118" i="3"/>
  <c r="AU119" i="3"/>
  <c r="AU120" i="3"/>
  <c r="AU121" i="3"/>
  <c r="AU122" i="3"/>
  <c r="AU123" i="3"/>
  <c r="AU124" i="3"/>
  <c r="AU125" i="3"/>
  <c r="AU126" i="3"/>
  <c r="AU127" i="3"/>
  <c r="AU128" i="3"/>
  <c r="AU129" i="3"/>
  <c r="AU130" i="3"/>
  <c r="AU131" i="3"/>
  <c r="AU132" i="3"/>
  <c r="AU133" i="3"/>
  <c r="AU134" i="3"/>
  <c r="AU135" i="3"/>
  <c r="AU136" i="3"/>
  <c r="AU137" i="3"/>
  <c r="AU138" i="3"/>
  <c r="AU139" i="3"/>
  <c r="AU140" i="3"/>
  <c r="AU141" i="3"/>
  <c r="AU142" i="3"/>
  <c r="AU143" i="3"/>
  <c r="AU144" i="3"/>
  <c r="AU145" i="3"/>
  <c r="AU146" i="3"/>
  <c r="AU147" i="3"/>
  <c r="AU148" i="3"/>
  <c r="AU149" i="3"/>
  <c r="AU150" i="3"/>
  <c r="AU151" i="3"/>
  <c r="AU152" i="3"/>
  <c r="AU153" i="3"/>
  <c r="AU154" i="3"/>
  <c r="AU155" i="3"/>
  <c r="AU156" i="3"/>
  <c r="AU157" i="3"/>
  <c r="AU158" i="3"/>
  <c r="AU159" i="3"/>
  <c r="AU160" i="3"/>
  <c r="AU161" i="3"/>
  <c r="AU162" i="3"/>
  <c r="AU163" i="3"/>
  <c r="AU164" i="3"/>
  <c r="AU165" i="3"/>
  <c r="AU166" i="3"/>
  <c r="AU167" i="3"/>
  <c r="AU168" i="3"/>
  <c r="AU169" i="3"/>
  <c r="AU170" i="3"/>
  <c r="AU171" i="3"/>
  <c r="AU172" i="3"/>
  <c r="AU173" i="3"/>
  <c r="AU174" i="3"/>
  <c r="AU175" i="3"/>
  <c r="AU176" i="3"/>
  <c r="AU177" i="3"/>
  <c r="AU178" i="3"/>
  <c r="AU179" i="3"/>
  <c r="AU180" i="3"/>
  <c r="AU181" i="3"/>
  <c r="AU182" i="3"/>
  <c r="AU183" i="3"/>
  <c r="AU184" i="3"/>
  <c r="AU185" i="3"/>
  <c r="AU186" i="3"/>
  <c r="AU187" i="3"/>
  <c r="AU188" i="3"/>
  <c r="AU189" i="3"/>
  <c r="AU190" i="3"/>
  <c r="AU191" i="3"/>
  <c r="AU192" i="3"/>
  <c r="AU193" i="3"/>
  <c r="AU194" i="3"/>
  <c r="AU195" i="3"/>
  <c r="AU196" i="3"/>
  <c r="AU197" i="3"/>
  <c r="AU198" i="3"/>
  <c r="AU199" i="3"/>
  <c r="AU200" i="3"/>
  <c r="AU201" i="3"/>
  <c r="AU202" i="3"/>
  <c r="AU203" i="3"/>
  <c r="AU204" i="3"/>
  <c r="AU205" i="3"/>
  <c r="AU206" i="3"/>
  <c r="AU207" i="3"/>
  <c r="AU208" i="3"/>
  <c r="AU209" i="3"/>
  <c r="AU210" i="3"/>
  <c r="AU211" i="3"/>
  <c r="AU212" i="3"/>
  <c r="AU213" i="3"/>
  <c r="AU214" i="3"/>
  <c r="AU215" i="3"/>
  <c r="AU216" i="3"/>
  <c r="AU217" i="3"/>
  <c r="AU218" i="3"/>
  <c r="AU219" i="3"/>
  <c r="AU220" i="3"/>
  <c r="AU221" i="3"/>
  <c r="AU222" i="3"/>
  <c r="AU223" i="3"/>
  <c r="AU224" i="3"/>
  <c r="AU225" i="3"/>
  <c r="AU226" i="3"/>
  <c r="AU227" i="3"/>
  <c r="AU228" i="3"/>
  <c r="AU229" i="3"/>
  <c r="AU230" i="3"/>
  <c r="AU231" i="3"/>
  <c r="AU232" i="3"/>
  <c r="AU233" i="3"/>
  <c r="AU234" i="3"/>
  <c r="AU235" i="3"/>
  <c r="AU236" i="3"/>
  <c r="AU237" i="3"/>
  <c r="AU238" i="3"/>
  <c r="AU239" i="3"/>
  <c r="AU240" i="3"/>
  <c r="AU241" i="3"/>
  <c r="AU242" i="3"/>
  <c r="AU243" i="3"/>
  <c r="AU244" i="3"/>
  <c r="AU245" i="3"/>
  <c r="AU246" i="3"/>
  <c r="AU247" i="3"/>
  <c r="AU248" i="3"/>
  <c r="AU249" i="3"/>
  <c r="AU250" i="3"/>
  <c r="AU251" i="3"/>
  <c r="AU252" i="3"/>
  <c r="AU253" i="3"/>
  <c r="AU254" i="3"/>
  <c r="AU255" i="3"/>
  <c r="AU256" i="3"/>
  <c r="AU257" i="3"/>
  <c r="AU258" i="3"/>
  <c r="AU259" i="3"/>
  <c r="AU260" i="3"/>
  <c r="AU261" i="3"/>
  <c r="AU262" i="3"/>
  <c r="AU263" i="3"/>
  <c r="AU264" i="3"/>
  <c r="AU265" i="3"/>
  <c r="AU266" i="3"/>
  <c r="AU267" i="3"/>
  <c r="AU268" i="3"/>
  <c r="AU269" i="3"/>
  <c r="AU270" i="3"/>
  <c r="AU271" i="3"/>
  <c r="AU272" i="3"/>
  <c r="AU273" i="3"/>
  <c r="AU274" i="3"/>
  <c r="AU275" i="3"/>
  <c r="AU276" i="3"/>
  <c r="AU277" i="3"/>
  <c r="AU278" i="3"/>
  <c r="AU279" i="3"/>
  <c r="AU280" i="3"/>
  <c r="AU281" i="3"/>
  <c r="AU282" i="3"/>
  <c r="AU283" i="3"/>
  <c r="AU284" i="3"/>
  <c r="AU285" i="3"/>
  <c r="AU286" i="3"/>
  <c r="AU287" i="3"/>
  <c r="AU288" i="3"/>
  <c r="AU289" i="3"/>
  <c r="AU290" i="3"/>
  <c r="AU291" i="3"/>
  <c r="AU292" i="3"/>
  <c r="AU293" i="3"/>
  <c r="AU294" i="3"/>
  <c r="AU295" i="3"/>
  <c r="AU296" i="3"/>
  <c r="AU297" i="3"/>
  <c r="AU298" i="3"/>
  <c r="AU299" i="3"/>
  <c r="AU300" i="3"/>
  <c r="AU301" i="3"/>
  <c r="AU302" i="3"/>
  <c r="AU303" i="3"/>
  <c r="AU304" i="3"/>
  <c r="AU305" i="3"/>
  <c r="AU306" i="3"/>
  <c r="AU307" i="3"/>
  <c r="AU308" i="3"/>
  <c r="AU309" i="3"/>
  <c r="AU310" i="3"/>
  <c r="AU311" i="3"/>
  <c r="AU312" i="3"/>
  <c r="AU313" i="3"/>
  <c r="AU314" i="3"/>
  <c r="AU315" i="3"/>
  <c r="AU316" i="3"/>
  <c r="AU317" i="3"/>
  <c r="AU318" i="3"/>
  <c r="AU319" i="3"/>
  <c r="AU320" i="3"/>
  <c r="AU321" i="3"/>
  <c r="AU322" i="3"/>
  <c r="AU323" i="3"/>
  <c r="AU324" i="3"/>
  <c r="AU325" i="3"/>
  <c r="AU326" i="3"/>
  <c r="AU327" i="3"/>
  <c r="AU328" i="3"/>
  <c r="AU329" i="3"/>
  <c r="AU330" i="3"/>
  <c r="AU331" i="3"/>
  <c r="AU332" i="3"/>
  <c r="AU333" i="3"/>
  <c r="AU334" i="3"/>
  <c r="AU335" i="3"/>
  <c r="AU336" i="3"/>
  <c r="AU337" i="3"/>
  <c r="AU338" i="3"/>
  <c r="AU339" i="3"/>
  <c r="AU340" i="3"/>
  <c r="AU341" i="3"/>
  <c r="AU342" i="3"/>
  <c r="AU343" i="3"/>
  <c r="AU344" i="3"/>
  <c r="AU345" i="3"/>
  <c r="AU346" i="3"/>
  <c r="AU347" i="3"/>
  <c r="AU348" i="3"/>
  <c r="AU349" i="3"/>
  <c r="AU350" i="3"/>
  <c r="AU351" i="3"/>
  <c r="AU352" i="3"/>
  <c r="AU353" i="3"/>
  <c r="AU354" i="3"/>
  <c r="AU355" i="3"/>
  <c r="AU356" i="3"/>
  <c r="AU357" i="3"/>
  <c r="AU358" i="3"/>
  <c r="AU359" i="3"/>
  <c r="AU360" i="3"/>
  <c r="AU361" i="3"/>
  <c r="AU362" i="3"/>
  <c r="AU363" i="3"/>
  <c r="AU364" i="3"/>
  <c r="AU365" i="3"/>
  <c r="AU366" i="3"/>
  <c r="AU367" i="3"/>
  <c r="AU368" i="3"/>
  <c r="AU369" i="3"/>
  <c r="AU370" i="3"/>
  <c r="AU371" i="3"/>
  <c r="AU372" i="3"/>
  <c r="AU373" i="3"/>
  <c r="AU374" i="3"/>
  <c r="AU375" i="3"/>
  <c r="AU376" i="3"/>
  <c r="AU377" i="3"/>
  <c r="AU378" i="3"/>
  <c r="AU379" i="3"/>
  <c r="AU380" i="3"/>
  <c r="AU381" i="3"/>
  <c r="AU382" i="3"/>
  <c r="AU383" i="3"/>
  <c r="AU384" i="3"/>
  <c r="AU385" i="3"/>
  <c r="AU386" i="3"/>
  <c r="AU387" i="3"/>
  <c r="AU388" i="3"/>
  <c r="AU389" i="3"/>
  <c r="AU390" i="3"/>
  <c r="AU391" i="3"/>
  <c r="AU392" i="3"/>
  <c r="AU393" i="3"/>
  <c r="AU394" i="3"/>
  <c r="AU395" i="3"/>
  <c r="AU396" i="3"/>
  <c r="AU397" i="3"/>
  <c r="AU398" i="3"/>
  <c r="AU399" i="3"/>
  <c r="AU400" i="3"/>
  <c r="AU401" i="3"/>
  <c r="AU402" i="3"/>
  <c r="AU403" i="3"/>
  <c r="AU404" i="3"/>
  <c r="AU405" i="3"/>
  <c r="AU406" i="3"/>
  <c r="AU407" i="3"/>
  <c r="AU408" i="3"/>
  <c r="AU409" i="3"/>
  <c r="AU410" i="3"/>
  <c r="AU411" i="3"/>
  <c r="AU412" i="3"/>
  <c r="AU413" i="3"/>
  <c r="AU414" i="3"/>
  <c r="AU415" i="3"/>
  <c r="AU416" i="3"/>
  <c r="AU417" i="3"/>
  <c r="AU418" i="3"/>
  <c r="AU419" i="3"/>
  <c r="AU420" i="3"/>
  <c r="AU421" i="3"/>
  <c r="AU422" i="3"/>
  <c r="AU423" i="3"/>
  <c r="AU424" i="3"/>
  <c r="AU425" i="3"/>
  <c r="AU426" i="3"/>
  <c r="AU427" i="3"/>
  <c r="AU428" i="3"/>
  <c r="AU429" i="3"/>
  <c r="AU430" i="3"/>
  <c r="AU431" i="3"/>
  <c r="AU432" i="3"/>
  <c r="AU433" i="3"/>
  <c r="AU434" i="3"/>
  <c r="AU435" i="3"/>
  <c r="AU436" i="3"/>
  <c r="AU437" i="3"/>
  <c r="AU438" i="3"/>
  <c r="AU439" i="3"/>
  <c r="AU440" i="3"/>
  <c r="AU441" i="3"/>
  <c r="AU442" i="3"/>
  <c r="AU443" i="3"/>
  <c r="AU444" i="3"/>
  <c r="AU445" i="3"/>
  <c r="AU446" i="3"/>
  <c r="AU447" i="3"/>
  <c r="AU448" i="3"/>
  <c r="AU449" i="3"/>
  <c r="AU450" i="3"/>
  <c r="AU451" i="3"/>
  <c r="AU452" i="3"/>
  <c r="AU453" i="3"/>
  <c r="AU454" i="3"/>
  <c r="AU455" i="3"/>
  <c r="AU456" i="3"/>
  <c r="AU457" i="3"/>
  <c r="AU458" i="3"/>
  <c r="AU459" i="3"/>
  <c r="AU460" i="3"/>
  <c r="AU461" i="3"/>
  <c r="AU462" i="3"/>
  <c r="AU463" i="3"/>
  <c r="AU464" i="3"/>
  <c r="AU465" i="3"/>
  <c r="AU466" i="3"/>
  <c r="AU467" i="3"/>
  <c r="AU468" i="3"/>
  <c r="AU469" i="3"/>
  <c r="AU470" i="3"/>
  <c r="AU471" i="3"/>
  <c r="AU472" i="3"/>
  <c r="AU473" i="3"/>
  <c r="AU474" i="3"/>
  <c r="AU475" i="3"/>
  <c r="AU476" i="3"/>
  <c r="AU477" i="3"/>
  <c r="AU478" i="3"/>
  <c r="AU479" i="3"/>
  <c r="AU480" i="3"/>
  <c r="AU481" i="3"/>
  <c r="AU482" i="3"/>
  <c r="AU483" i="3"/>
  <c r="AU484" i="3"/>
  <c r="AU485" i="3"/>
  <c r="AU486" i="3"/>
  <c r="AU487" i="3"/>
  <c r="AU488" i="3"/>
  <c r="AU489" i="3"/>
  <c r="AU490" i="3"/>
  <c r="AU491" i="3"/>
  <c r="AU492" i="3"/>
  <c r="AU493" i="3"/>
  <c r="AU494" i="3"/>
  <c r="AU495" i="3"/>
  <c r="AU496" i="3"/>
  <c r="AU497" i="3"/>
  <c r="AU498" i="3"/>
  <c r="AU499" i="3"/>
  <c r="AU500" i="3"/>
  <c r="AU9" i="3"/>
  <c r="AT9" i="3"/>
  <c r="AT10" i="3"/>
  <c r="AT11" i="3"/>
  <c r="AT12" i="3"/>
  <c r="AT13" i="3"/>
  <c r="AT14" i="3"/>
  <c r="AT15" i="3"/>
  <c r="AT16" i="3"/>
  <c r="AT17" i="3"/>
  <c r="AT18" i="3"/>
  <c r="AT19" i="3"/>
  <c r="AT20" i="3"/>
  <c r="AT21" i="3"/>
  <c r="AT22" i="3"/>
  <c r="AT23" i="3"/>
  <c r="AT24" i="3"/>
  <c r="AT25" i="3"/>
  <c r="AT26" i="3"/>
  <c r="AT27" i="3"/>
  <c r="AT28" i="3"/>
  <c r="AT29" i="3"/>
  <c r="AT30" i="3"/>
  <c r="AT31" i="3"/>
  <c r="AT32" i="3"/>
  <c r="AT33" i="3"/>
  <c r="AT34" i="3"/>
  <c r="AT35" i="3"/>
  <c r="AT36" i="3"/>
  <c r="AT37" i="3"/>
  <c r="AT38" i="3"/>
  <c r="AT39" i="3"/>
  <c r="AT40" i="3"/>
  <c r="AT41" i="3"/>
  <c r="AT42" i="3"/>
  <c r="AT43" i="3"/>
  <c r="AT44" i="3"/>
  <c r="AT45" i="3"/>
  <c r="AT46" i="3"/>
  <c r="AT47" i="3"/>
  <c r="AT48" i="3"/>
  <c r="AT49" i="3"/>
  <c r="AT50" i="3"/>
  <c r="AT51" i="3"/>
  <c r="AT52" i="3"/>
  <c r="AT53" i="3"/>
  <c r="AT54" i="3"/>
  <c r="AT55" i="3"/>
  <c r="AT56" i="3"/>
  <c r="AT57" i="3"/>
  <c r="AT58" i="3"/>
  <c r="AT59" i="3"/>
  <c r="AT60" i="3"/>
  <c r="AT61" i="3"/>
  <c r="AT62" i="3"/>
  <c r="AT63" i="3"/>
  <c r="AT64" i="3"/>
  <c r="AT65" i="3"/>
  <c r="AT66" i="3"/>
  <c r="AT67" i="3"/>
  <c r="AT68" i="3"/>
  <c r="AT69" i="3"/>
  <c r="AT70" i="3"/>
  <c r="AT71" i="3"/>
  <c r="AT72" i="3"/>
  <c r="AT73" i="3"/>
  <c r="AT74" i="3"/>
  <c r="AT75" i="3"/>
  <c r="AT76" i="3"/>
  <c r="AT77" i="3"/>
  <c r="AT78" i="3"/>
  <c r="AT79" i="3"/>
  <c r="AT80" i="3"/>
  <c r="AT81" i="3"/>
  <c r="AT82" i="3"/>
  <c r="AT83" i="3"/>
  <c r="AT84" i="3"/>
  <c r="AT85" i="3"/>
  <c r="AT86" i="3"/>
  <c r="AT87" i="3"/>
  <c r="AT88" i="3"/>
  <c r="AT89" i="3"/>
  <c r="AT90" i="3"/>
  <c r="AT91" i="3"/>
  <c r="AT92" i="3"/>
  <c r="AT93" i="3"/>
  <c r="AT94" i="3"/>
  <c r="AT95" i="3"/>
  <c r="AT96" i="3"/>
  <c r="AT97" i="3"/>
  <c r="AT98" i="3"/>
  <c r="AT99" i="3"/>
  <c r="AT100" i="3"/>
  <c r="AT101" i="3"/>
  <c r="AT102" i="3"/>
  <c r="AT103" i="3"/>
  <c r="AT104" i="3"/>
  <c r="AT105" i="3"/>
  <c r="AT106" i="3"/>
  <c r="AT107" i="3"/>
  <c r="AT108" i="3"/>
  <c r="AT109" i="3"/>
  <c r="AT110" i="3"/>
  <c r="AT111" i="3"/>
  <c r="AT112" i="3"/>
  <c r="AT113" i="3"/>
  <c r="AT114" i="3"/>
  <c r="AT115" i="3"/>
  <c r="AT116" i="3"/>
  <c r="AT117" i="3"/>
  <c r="AT118" i="3"/>
  <c r="AT119" i="3"/>
  <c r="AT120" i="3"/>
  <c r="AT121" i="3"/>
  <c r="AT122" i="3"/>
  <c r="AT123" i="3"/>
  <c r="AT124" i="3"/>
  <c r="AT125" i="3"/>
  <c r="AT126" i="3"/>
  <c r="AT127" i="3"/>
  <c r="AT128" i="3"/>
  <c r="AT129" i="3"/>
  <c r="AT130" i="3"/>
  <c r="AT131" i="3"/>
  <c r="AT132" i="3"/>
  <c r="AT133" i="3"/>
  <c r="AT134" i="3"/>
  <c r="AT135" i="3"/>
  <c r="AT136" i="3"/>
  <c r="AT137" i="3"/>
  <c r="AT138" i="3"/>
  <c r="AT139" i="3"/>
  <c r="AT140" i="3"/>
  <c r="AT141" i="3"/>
  <c r="AT142" i="3"/>
  <c r="AT143" i="3"/>
  <c r="AT144" i="3"/>
  <c r="AT145" i="3"/>
  <c r="AT146" i="3"/>
  <c r="AT147" i="3"/>
  <c r="AT148" i="3"/>
  <c r="AT149" i="3"/>
  <c r="AT150" i="3"/>
  <c r="AT151" i="3"/>
  <c r="AT152" i="3"/>
  <c r="AT153" i="3"/>
  <c r="AT154" i="3"/>
  <c r="AT155" i="3"/>
  <c r="AT156" i="3"/>
  <c r="AT157" i="3"/>
  <c r="AT158" i="3"/>
  <c r="AT159" i="3"/>
  <c r="AT160" i="3"/>
  <c r="AT161" i="3"/>
  <c r="AT162" i="3"/>
  <c r="AT163" i="3"/>
  <c r="AT164" i="3"/>
  <c r="AT165" i="3"/>
  <c r="AT166" i="3"/>
  <c r="AT167" i="3"/>
  <c r="AT168" i="3"/>
  <c r="AT169" i="3"/>
  <c r="AT170" i="3"/>
  <c r="AT171" i="3"/>
  <c r="AT172" i="3"/>
  <c r="AT173" i="3"/>
  <c r="AT174" i="3"/>
  <c r="AT175" i="3"/>
  <c r="AT176" i="3"/>
  <c r="AT177" i="3"/>
  <c r="AT178" i="3"/>
  <c r="AT179" i="3"/>
  <c r="AT180" i="3"/>
  <c r="AT181" i="3"/>
  <c r="AT182" i="3"/>
  <c r="AT183" i="3"/>
  <c r="AT184" i="3"/>
  <c r="AT185" i="3"/>
  <c r="AT186" i="3"/>
  <c r="AT187" i="3"/>
  <c r="AT188" i="3"/>
  <c r="AT189" i="3"/>
  <c r="AT190" i="3"/>
  <c r="AT191" i="3"/>
  <c r="AT192" i="3"/>
  <c r="AT193" i="3"/>
  <c r="AT194" i="3"/>
  <c r="AT195" i="3"/>
  <c r="AT196" i="3"/>
  <c r="AT197" i="3"/>
  <c r="AT198" i="3"/>
  <c r="AT199" i="3"/>
  <c r="AT200" i="3"/>
  <c r="AT201" i="3"/>
  <c r="AT202" i="3"/>
  <c r="AT203" i="3"/>
  <c r="AT204" i="3"/>
  <c r="AT205" i="3"/>
  <c r="AT206" i="3"/>
  <c r="AT207" i="3"/>
  <c r="AT208" i="3"/>
  <c r="AT209" i="3"/>
  <c r="AT210" i="3"/>
  <c r="AT211" i="3"/>
  <c r="AT212" i="3"/>
  <c r="AT213" i="3"/>
  <c r="AT214" i="3"/>
  <c r="AT215" i="3"/>
  <c r="AT216" i="3"/>
  <c r="AT217" i="3"/>
  <c r="AT218" i="3"/>
  <c r="AT219" i="3"/>
  <c r="AT220" i="3"/>
  <c r="AT221" i="3"/>
  <c r="AT222" i="3"/>
  <c r="AT223" i="3"/>
  <c r="AT224" i="3"/>
  <c r="AT225" i="3"/>
  <c r="AT226" i="3"/>
  <c r="AT227" i="3"/>
  <c r="AT228" i="3"/>
  <c r="AT229" i="3"/>
  <c r="AT230" i="3"/>
  <c r="AT231" i="3"/>
  <c r="AT232" i="3"/>
  <c r="AT233" i="3"/>
  <c r="AT234" i="3"/>
  <c r="AT235" i="3"/>
  <c r="AT236" i="3"/>
  <c r="AT237" i="3"/>
  <c r="AT238" i="3"/>
  <c r="AT239" i="3"/>
  <c r="AT240" i="3"/>
  <c r="AT241" i="3"/>
  <c r="AT242" i="3"/>
  <c r="AT243" i="3"/>
  <c r="AT244" i="3"/>
  <c r="AT245" i="3"/>
  <c r="AT246" i="3"/>
  <c r="AT247" i="3"/>
  <c r="AT248" i="3"/>
  <c r="AT249" i="3"/>
  <c r="AT250" i="3"/>
  <c r="AT251" i="3"/>
  <c r="AT252" i="3"/>
  <c r="AT253" i="3"/>
  <c r="AT254" i="3"/>
  <c r="AT255" i="3"/>
  <c r="AT256" i="3"/>
  <c r="AT257" i="3"/>
  <c r="AT258" i="3"/>
  <c r="AT259" i="3"/>
  <c r="AT260" i="3"/>
  <c r="AT261" i="3"/>
  <c r="AT262" i="3"/>
  <c r="AT263" i="3"/>
  <c r="AT264" i="3"/>
  <c r="AT265" i="3"/>
  <c r="AT266" i="3"/>
  <c r="AT267" i="3"/>
  <c r="AT268" i="3"/>
  <c r="AT269" i="3"/>
  <c r="AT270" i="3"/>
  <c r="AT271" i="3"/>
  <c r="AT272" i="3"/>
  <c r="AT273" i="3"/>
  <c r="AT274" i="3"/>
  <c r="AT275" i="3"/>
  <c r="AT276" i="3"/>
  <c r="AT277" i="3"/>
  <c r="AT278" i="3"/>
  <c r="AT279" i="3"/>
  <c r="AT280" i="3"/>
  <c r="AT281" i="3"/>
  <c r="AT282" i="3"/>
  <c r="AT283" i="3"/>
  <c r="AT284" i="3"/>
  <c r="AT285" i="3"/>
  <c r="AT286" i="3"/>
  <c r="AT287" i="3"/>
  <c r="AT288" i="3"/>
  <c r="AT289" i="3"/>
  <c r="AT290" i="3"/>
  <c r="AT291" i="3"/>
  <c r="AT292" i="3"/>
  <c r="AT293" i="3"/>
  <c r="AT294" i="3"/>
  <c r="AT295" i="3"/>
  <c r="AT296" i="3"/>
  <c r="AT297" i="3"/>
  <c r="AT298" i="3"/>
  <c r="AT299" i="3"/>
  <c r="AT300" i="3"/>
  <c r="AT301" i="3"/>
  <c r="AT302" i="3"/>
  <c r="AT303" i="3"/>
  <c r="AT304" i="3"/>
  <c r="AT305" i="3"/>
  <c r="AT306" i="3"/>
  <c r="AT307" i="3"/>
  <c r="AT308" i="3"/>
  <c r="AT309" i="3"/>
  <c r="AT310" i="3"/>
  <c r="AT311" i="3"/>
  <c r="AT312" i="3"/>
  <c r="AT313" i="3"/>
  <c r="AT314" i="3"/>
  <c r="AT315" i="3"/>
  <c r="AT316" i="3"/>
  <c r="AT317" i="3"/>
  <c r="AT318" i="3"/>
  <c r="AT319" i="3"/>
  <c r="AT320" i="3"/>
  <c r="AT321" i="3"/>
  <c r="AT322" i="3"/>
  <c r="AT323" i="3"/>
  <c r="AT324" i="3"/>
  <c r="AT325" i="3"/>
  <c r="AT326" i="3"/>
  <c r="AT327" i="3"/>
  <c r="AT328" i="3"/>
  <c r="AT329" i="3"/>
  <c r="AT330" i="3"/>
  <c r="AT331" i="3"/>
  <c r="AT332" i="3"/>
  <c r="AT333" i="3"/>
  <c r="AT334" i="3"/>
  <c r="AT335" i="3"/>
  <c r="AT336" i="3"/>
  <c r="AT337" i="3"/>
  <c r="AT338" i="3"/>
  <c r="AT339" i="3"/>
  <c r="AT340" i="3"/>
  <c r="AT341" i="3"/>
  <c r="AT342" i="3"/>
  <c r="AT343" i="3"/>
  <c r="AT344" i="3"/>
  <c r="AT345" i="3"/>
  <c r="AT346" i="3"/>
  <c r="AT347" i="3"/>
  <c r="AT348" i="3"/>
  <c r="AT349" i="3"/>
  <c r="AT350" i="3"/>
  <c r="AT351" i="3"/>
  <c r="AT352" i="3"/>
  <c r="AT353" i="3"/>
  <c r="AT354" i="3"/>
  <c r="AT355" i="3"/>
  <c r="AT356" i="3"/>
  <c r="AT357" i="3"/>
  <c r="AT358" i="3"/>
  <c r="AT359" i="3"/>
  <c r="AT360" i="3"/>
  <c r="AT361" i="3"/>
  <c r="AT362" i="3"/>
  <c r="AT363" i="3"/>
  <c r="AT364" i="3"/>
  <c r="AT365" i="3"/>
  <c r="AT366" i="3"/>
  <c r="AT367" i="3"/>
  <c r="AT368" i="3"/>
  <c r="AT369" i="3"/>
  <c r="AT370" i="3"/>
  <c r="AT371" i="3"/>
  <c r="AT372" i="3"/>
  <c r="AT373" i="3"/>
  <c r="AT374" i="3"/>
  <c r="AT375" i="3"/>
  <c r="AT376" i="3"/>
  <c r="AT377" i="3"/>
  <c r="AT378" i="3"/>
  <c r="AT379" i="3"/>
  <c r="AT380" i="3"/>
  <c r="AT381" i="3"/>
  <c r="AT382" i="3"/>
  <c r="AT383" i="3"/>
  <c r="AT384" i="3"/>
  <c r="AT385" i="3"/>
  <c r="AT386" i="3"/>
  <c r="AT387" i="3"/>
  <c r="AT388" i="3"/>
  <c r="AT389" i="3"/>
  <c r="AT390" i="3"/>
  <c r="AT391" i="3"/>
  <c r="AT392" i="3"/>
  <c r="AT393" i="3"/>
  <c r="AT394" i="3"/>
  <c r="AT395" i="3"/>
  <c r="AT396" i="3"/>
  <c r="AT397" i="3"/>
  <c r="AT398" i="3"/>
  <c r="AT399" i="3"/>
  <c r="AT400" i="3"/>
  <c r="AT401" i="3"/>
  <c r="AT402" i="3"/>
  <c r="AT403" i="3"/>
  <c r="AT404" i="3"/>
  <c r="AT405" i="3"/>
  <c r="AT406" i="3"/>
  <c r="AT407" i="3"/>
  <c r="AT408" i="3"/>
  <c r="AT409" i="3"/>
  <c r="AT410" i="3"/>
  <c r="AT411" i="3"/>
  <c r="AT412" i="3"/>
  <c r="AT413" i="3"/>
  <c r="AT414" i="3"/>
  <c r="AT415" i="3"/>
  <c r="AT416" i="3"/>
  <c r="AT417" i="3"/>
  <c r="AT418" i="3"/>
  <c r="AT419" i="3"/>
  <c r="AT420" i="3"/>
  <c r="AT421" i="3"/>
  <c r="AT422" i="3"/>
  <c r="AT423" i="3"/>
  <c r="AT424" i="3"/>
  <c r="AT425" i="3"/>
  <c r="AT426" i="3"/>
  <c r="AT427" i="3"/>
  <c r="AT428" i="3"/>
  <c r="AT429" i="3"/>
  <c r="AT430" i="3"/>
  <c r="AT431" i="3"/>
  <c r="AT432" i="3"/>
  <c r="AT433" i="3"/>
  <c r="AT434" i="3"/>
  <c r="AT435" i="3"/>
  <c r="AT436" i="3"/>
  <c r="AT437" i="3"/>
  <c r="AT438" i="3"/>
  <c r="AT439" i="3"/>
  <c r="AT440" i="3"/>
  <c r="AT441" i="3"/>
  <c r="AT442" i="3"/>
  <c r="AT443" i="3"/>
  <c r="AT444" i="3"/>
  <c r="AT445" i="3"/>
  <c r="AT446" i="3"/>
  <c r="AT447" i="3"/>
  <c r="AT448" i="3"/>
  <c r="AT449" i="3"/>
  <c r="AT450" i="3"/>
  <c r="AT451" i="3"/>
  <c r="AT452" i="3"/>
  <c r="AT453" i="3"/>
  <c r="AT454" i="3"/>
  <c r="AT455" i="3"/>
  <c r="AT456" i="3"/>
  <c r="AT457" i="3"/>
  <c r="AT458" i="3"/>
  <c r="AT459" i="3"/>
  <c r="AT460" i="3"/>
  <c r="AT461" i="3"/>
  <c r="AT462" i="3"/>
  <c r="AT463" i="3"/>
  <c r="AT464" i="3"/>
  <c r="AT465" i="3"/>
  <c r="AT466" i="3"/>
  <c r="AT467" i="3"/>
  <c r="AT468" i="3"/>
  <c r="AT469" i="3"/>
  <c r="AT470" i="3"/>
  <c r="AT471" i="3"/>
  <c r="AT472" i="3"/>
  <c r="AT473" i="3"/>
  <c r="AT474" i="3"/>
  <c r="AT475" i="3"/>
  <c r="AT476" i="3"/>
  <c r="AT477" i="3"/>
  <c r="AT478" i="3"/>
  <c r="AT479" i="3"/>
  <c r="AT480" i="3"/>
  <c r="AT481" i="3"/>
  <c r="AT482" i="3"/>
  <c r="AT483" i="3"/>
  <c r="AT484" i="3"/>
  <c r="AT485" i="3"/>
  <c r="AT486" i="3"/>
  <c r="AT487" i="3"/>
  <c r="AT488" i="3"/>
  <c r="AT489" i="3"/>
  <c r="AT490" i="3"/>
  <c r="AT491" i="3"/>
  <c r="AT492" i="3"/>
  <c r="AT493" i="3"/>
  <c r="AT494" i="3"/>
  <c r="AT495" i="3"/>
  <c r="AT496" i="3"/>
  <c r="AT497" i="3"/>
  <c r="AT498" i="3"/>
  <c r="AT499" i="3"/>
  <c r="AT500" i="3"/>
  <c r="K500" i="6"/>
  <c r="K499" i="6"/>
  <c r="K498" i="6"/>
  <c r="K497" i="6"/>
  <c r="K496" i="6"/>
  <c r="K495" i="6"/>
  <c r="K494" i="6"/>
  <c r="K493" i="6"/>
  <c r="K492" i="6"/>
  <c r="K491" i="6"/>
  <c r="K490" i="6"/>
  <c r="K489" i="6"/>
  <c r="K488" i="6"/>
  <c r="K487" i="6"/>
  <c r="K486" i="6"/>
  <c r="K485" i="6"/>
  <c r="K484" i="6"/>
  <c r="K483" i="6"/>
  <c r="K482" i="6"/>
  <c r="K481" i="6"/>
  <c r="K480" i="6"/>
  <c r="K479" i="6"/>
  <c r="K478" i="6"/>
  <c r="K477" i="6"/>
  <c r="K476" i="6"/>
  <c r="K475" i="6"/>
  <c r="K474" i="6"/>
  <c r="K473" i="6"/>
  <c r="K472" i="6"/>
  <c r="K471" i="6"/>
  <c r="K470" i="6"/>
  <c r="K469" i="6"/>
  <c r="K468" i="6"/>
  <c r="K467" i="6"/>
  <c r="K466" i="6"/>
  <c r="K465" i="6"/>
  <c r="K464" i="6"/>
  <c r="K463" i="6"/>
  <c r="K462" i="6"/>
  <c r="K461" i="6"/>
  <c r="K460" i="6"/>
  <c r="K459" i="6"/>
  <c r="K458" i="6"/>
  <c r="K457" i="6"/>
  <c r="K456" i="6"/>
  <c r="K455" i="6"/>
  <c r="K454" i="6"/>
  <c r="K453" i="6"/>
  <c r="K452" i="6"/>
  <c r="K451" i="6"/>
  <c r="K450" i="6"/>
  <c r="K449" i="6"/>
  <c r="K448" i="6"/>
  <c r="K447" i="6"/>
  <c r="K446" i="6"/>
  <c r="K445" i="6"/>
  <c r="K444" i="6"/>
  <c r="K443" i="6"/>
  <c r="K442" i="6"/>
  <c r="K441" i="6"/>
  <c r="K440" i="6"/>
  <c r="K439" i="6"/>
  <c r="K438" i="6"/>
  <c r="K437" i="6"/>
  <c r="K436" i="6"/>
  <c r="K435" i="6"/>
  <c r="K434" i="6"/>
  <c r="K433" i="6"/>
  <c r="K432" i="6"/>
  <c r="K431" i="6"/>
  <c r="K430" i="6"/>
  <c r="K429" i="6"/>
  <c r="K428" i="6"/>
  <c r="K427" i="6"/>
  <c r="K426" i="6"/>
  <c r="K425" i="6"/>
  <c r="K424" i="6"/>
  <c r="K423" i="6"/>
  <c r="K422" i="6"/>
  <c r="K421" i="6"/>
  <c r="K420" i="6"/>
  <c r="K419" i="6"/>
  <c r="K418" i="6"/>
  <c r="K417" i="6"/>
  <c r="K416" i="6"/>
  <c r="K415" i="6"/>
  <c r="K414" i="6"/>
  <c r="K413" i="6"/>
  <c r="K412" i="6"/>
  <c r="K411" i="6"/>
  <c r="K410" i="6"/>
  <c r="K409" i="6"/>
  <c r="K408" i="6"/>
  <c r="K407" i="6"/>
  <c r="K406" i="6"/>
  <c r="K405" i="6"/>
  <c r="K404" i="6"/>
  <c r="K403" i="6"/>
  <c r="K402" i="6"/>
  <c r="K401" i="6"/>
  <c r="K400" i="6"/>
  <c r="K399" i="6"/>
  <c r="K398" i="6"/>
  <c r="K397" i="6"/>
  <c r="K396" i="6"/>
  <c r="K395" i="6"/>
  <c r="K394" i="6"/>
  <c r="K393" i="6"/>
  <c r="K392" i="6"/>
  <c r="K391" i="6"/>
  <c r="K390" i="6"/>
  <c r="K389" i="6"/>
  <c r="K388" i="6"/>
  <c r="K387" i="6"/>
  <c r="K386" i="6"/>
  <c r="K385" i="6"/>
  <c r="K384" i="6"/>
  <c r="K383" i="6"/>
  <c r="K382" i="6"/>
  <c r="K381" i="6"/>
  <c r="K380" i="6"/>
  <c r="K379" i="6"/>
  <c r="K378" i="6"/>
  <c r="K377" i="6"/>
  <c r="K376" i="6"/>
  <c r="K375" i="6"/>
  <c r="K374" i="6"/>
  <c r="K373" i="6"/>
  <c r="K372" i="6"/>
  <c r="K371" i="6"/>
  <c r="K370" i="6"/>
  <c r="K369" i="6"/>
  <c r="K368" i="6"/>
  <c r="K367" i="6"/>
  <c r="K366" i="6"/>
  <c r="K365" i="6"/>
  <c r="K364" i="6"/>
  <c r="K363" i="6"/>
  <c r="K362" i="6"/>
  <c r="K361" i="6"/>
  <c r="K360" i="6"/>
  <c r="K359" i="6"/>
  <c r="K358" i="6"/>
  <c r="K357" i="6"/>
  <c r="K356" i="6"/>
  <c r="K355" i="6"/>
  <c r="K354" i="6"/>
  <c r="K353" i="6"/>
  <c r="K352" i="6"/>
  <c r="K351" i="6"/>
  <c r="K350" i="6"/>
  <c r="K349" i="6"/>
  <c r="K348" i="6"/>
  <c r="K347" i="6"/>
  <c r="K346" i="6"/>
  <c r="K345" i="6"/>
  <c r="K344" i="6"/>
  <c r="K343" i="6"/>
  <c r="K342" i="6"/>
  <c r="K341" i="6"/>
  <c r="K340" i="6"/>
  <c r="K339" i="6"/>
  <c r="K338" i="6"/>
  <c r="K337" i="6"/>
  <c r="K336" i="6"/>
  <c r="K335" i="6"/>
  <c r="K334" i="6"/>
  <c r="K333" i="6"/>
  <c r="K332" i="6"/>
  <c r="K331" i="6"/>
  <c r="K330" i="6"/>
  <c r="K329" i="6"/>
  <c r="K328" i="6"/>
  <c r="K327" i="6"/>
  <c r="K326" i="6"/>
  <c r="K325" i="6"/>
  <c r="K324" i="6"/>
  <c r="K323" i="6"/>
  <c r="K322" i="6"/>
  <c r="K321" i="6"/>
  <c r="K320" i="6"/>
  <c r="K319" i="6"/>
  <c r="K318" i="6"/>
  <c r="K317" i="6"/>
  <c r="K316" i="6"/>
  <c r="K315" i="6"/>
  <c r="K314" i="6"/>
  <c r="K313" i="6"/>
  <c r="K312" i="6"/>
  <c r="K311" i="6"/>
  <c r="K310" i="6"/>
  <c r="K309" i="6"/>
  <c r="K308" i="6"/>
  <c r="K307" i="6"/>
  <c r="K306" i="6"/>
  <c r="K305" i="6"/>
  <c r="K304" i="6"/>
  <c r="K303" i="6"/>
  <c r="K302" i="6"/>
  <c r="K301" i="6"/>
  <c r="K300" i="6"/>
  <c r="K299" i="6"/>
  <c r="K298" i="6"/>
  <c r="K297" i="6"/>
  <c r="K296" i="6"/>
  <c r="K295" i="6"/>
  <c r="K294" i="6"/>
  <c r="K293" i="6"/>
  <c r="K292" i="6"/>
  <c r="K291" i="6"/>
  <c r="K290" i="6"/>
  <c r="K289" i="6"/>
  <c r="K288" i="6"/>
  <c r="K287" i="6"/>
  <c r="K286" i="6"/>
  <c r="K285" i="6"/>
  <c r="K284" i="6"/>
  <c r="K283" i="6"/>
  <c r="K282" i="6"/>
  <c r="K281" i="6"/>
  <c r="K280" i="6"/>
  <c r="K279" i="6"/>
  <c r="K278" i="6"/>
  <c r="K277" i="6"/>
  <c r="K276" i="6"/>
  <c r="K275" i="6"/>
  <c r="K274" i="6"/>
  <c r="K273" i="6"/>
  <c r="K272" i="6"/>
  <c r="K271" i="6"/>
  <c r="K270" i="6"/>
  <c r="K269" i="6"/>
  <c r="K268" i="6"/>
  <c r="K267" i="6"/>
  <c r="K266" i="6"/>
  <c r="K265" i="6"/>
  <c r="K264" i="6"/>
  <c r="K263" i="6"/>
  <c r="K262" i="6"/>
  <c r="K261" i="6"/>
  <c r="K260" i="6"/>
  <c r="K259" i="6"/>
  <c r="K258" i="6"/>
  <c r="K257" i="6"/>
  <c r="K256" i="6"/>
  <c r="K255" i="6"/>
  <c r="K254" i="6"/>
  <c r="K253" i="6"/>
  <c r="K252" i="6"/>
  <c r="K251" i="6"/>
  <c r="K250" i="6"/>
  <c r="K249" i="6"/>
  <c r="K248" i="6"/>
  <c r="K247" i="6"/>
  <c r="K246" i="6"/>
  <c r="K245" i="6"/>
  <c r="K244" i="6"/>
  <c r="K243" i="6"/>
  <c r="K242" i="6"/>
  <c r="K241" i="6"/>
  <c r="K240" i="6"/>
  <c r="K239" i="6"/>
  <c r="K238" i="6"/>
  <c r="K237" i="6"/>
  <c r="K236" i="6"/>
  <c r="K235" i="6"/>
  <c r="K234" i="6"/>
  <c r="K233" i="6"/>
  <c r="K232" i="6"/>
  <c r="K231" i="6"/>
  <c r="K230" i="6"/>
  <c r="K229" i="6"/>
  <c r="K228" i="6"/>
  <c r="K227" i="6"/>
  <c r="K226" i="6"/>
  <c r="K225" i="6"/>
  <c r="K224" i="6"/>
  <c r="K223" i="6"/>
  <c r="K222" i="6"/>
  <c r="K221" i="6"/>
  <c r="K220" i="6"/>
  <c r="K219" i="6"/>
  <c r="K218" i="6"/>
  <c r="K217" i="6"/>
  <c r="K216" i="6"/>
  <c r="K215" i="6"/>
  <c r="K214" i="6"/>
  <c r="K213" i="6"/>
  <c r="K212" i="6"/>
  <c r="K211" i="6"/>
  <c r="K210" i="6"/>
  <c r="K209" i="6"/>
  <c r="K208" i="6"/>
  <c r="K207" i="6"/>
  <c r="K206" i="6"/>
  <c r="K205" i="6"/>
  <c r="K204" i="6"/>
  <c r="K203" i="6"/>
  <c r="K202" i="6"/>
  <c r="K201" i="6"/>
  <c r="K200" i="6"/>
  <c r="K199" i="6"/>
  <c r="K198" i="6"/>
  <c r="K197" i="6"/>
  <c r="K196" i="6"/>
  <c r="K195" i="6"/>
  <c r="K194" i="6"/>
  <c r="K193" i="6"/>
  <c r="K192" i="6"/>
  <c r="K191" i="6"/>
  <c r="K190" i="6"/>
  <c r="K189" i="6"/>
  <c r="K188" i="6"/>
  <c r="K187" i="6"/>
  <c r="K186" i="6"/>
  <c r="K185" i="6"/>
  <c r="K184" i="6"/>
  <c r="K183" i="6"/>
  <c r="K182" i="6"/>
  <c r="K181" i="6"/>
  <c r="K180" i="6"/>
  <c r="K179" i="6"/>
  <c r="K178" i="6"/>
  <c r="K177" i="6"/>
  <c r="K176" i="6"/>
  <c r="K175" i="6"/>
  <c r="K174" i="6"/>
  <c r="K173" i="6"/>
  <c r="K172" i="6"/>
  <c r="K171" i="6"/>
  <c r="K170" i="6"/>
  <c r="K169" i="6"/>
  <c r="K168" i="6"/>
  <c r="K167" i="6"/>
  <c r="K166" i="6"/>
  <c r="K165" i="6"/>
  <c r="K164" i="6"/>
  <c r="K163" i="6"/>
  <c r="K162" i="6"/>
  <c r="K161" i="6"/>
  <c r="K160" i="6"/>
  <c r="K159" i="6"/>
  <c r="K158" i="6"/>
  <c r="K157" i="6"/>
  <c r="K156" i="6"/>
  <c r="K155" i="6"/>
  <c r="K154" i="6"/>
  <c r="K153" i="6"/>
  <c r="K152" i="6"/>
  <c r="K151" i="6"/>
  <c r="K150" i="6"/>
  <c r="K149" i="6"/>
  <c r="K148" i="6"/>
  <c r="K147" i="6"/>
  <c r="K146" i="6"/>
  <c r="K145" i="6"/>
  <c r="K144" i="6"/>
  <c r="K143" i="6"/>
  <c r="K142" i="6"/>
  <c r="K141" i="6"/>
  <c r="K140" i="6"/>
  <c r="K139" i="6"/>
  <c r="K138" i="6"/>
  <c r="K137" i="6"/>
  <c r="K136" i="6"/>
  <c r="K135" i="6"/>
  <c r="K134" i="6"/>
  <c r="K133" i="6"/>
  <c r="K132" i="6"/>
  <c r="K131" i="6"/>
  <c r="K130" i="6"/>
  <c r="K129" i="6"/>
  <c r="K128" i="6"/>
  <c r="K127" i="6"/>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AA500" i="5"/>
  <c r="Z500" i="5"/>
  <c r="Y500" i="5"/>
  <c r="X500" i="5"/>
  <c r="V500" i="5"/>
  <c r="U500" i="5"/>
  <c r="AA499" i="5"/>
  <c r="Z499" i="5"/>
  <c r="Y499" i="5"/>
  <c r="X499" i="5"/>
  <c r="V499" i="5"/>
  <c r="U499" i="5"/>
  <c r="AA498" i="5"/>
  <c r="Z498" i="5"/>
  <c r="Y498" i="5"/>
  <c r="X498" i="5"/>
  <c r="V498" i="5"/>
  <c r="U498" i="5"/>
  <c r="AA497" i="5"/>
  <c r="Z497" i="5"/>
  <c r="Y497" i="5"/>
  <c r="X497" i="5"/>
  <c r="V497" i="5"/>
  <c r="U497" i="5"/>
  <c r="AA496" i="5"/>
  <c r="Z496" i="5"/>
  <c r="Y496" i="5"/>
  <c r="X496" i="5"/>
  <c r="V496" i="5"/>
  <c r="U496" i="5"/>
  <c r="AA495" i="5"/>
  <c r="Z495" i="5"/>
  <c r="Y495" i="5"/>
  <c r="X495" i="5"/>
  <c r="V495" i="5"/>
  <c r="U495" i="5"/>
  <c r="AA494" i="5"/>
  <c r="Z494" i="5"/>
  <c r="Y494" i="5"/>
  <c r="X494" i="5"/>
  <c r="V494" i="5"/>
  <c r="U494" i="5"/>
  <c r="AA493" i="5"/>
  <c r="Z493" i="5"/>
  <c r="Y493" i="5"/>
  <c r="X493" i="5"/>
  <c r="V493" i="5"/>
  <c r="U493" i="5"/>
  <c r="AA492" i="5"/>
  <c r="Z492" i="5"/>
  <c r="Y492" i="5"/>
  <c r="X492" i="5"/>
  <c r="V492" i="5"/>
  <c r="U492" i="5"/>
  <c r="AA491" i="5"/>
  <c r="Z491" i="5"/>
  <c r="Y491" i="5"/>
  <c r="X491" i="5"/>
  <c r="V491" i="5"/>
  <c r="U491" i="5"/>
  <c r="AA490" i="5"/>
  <c r="Z490" i="5"/>
  <c r="Y490" i="5"/>
  <c r="X490" i="5"/>
  <c r="V490" i="5"/>
  <c r="U490" i="5"/>
  <c r="AA489" i="5"/>
  <c r="Z489" i="5"/>
  <c r="Y489" i="5"/>
  <c r="X489" i="5"/>
  <c r="V489" i="5"/>
  <c r="U489" i="5"/>
  <c r="AA488" i="5"/>
  <c r="Z488" i="5"/>
  <c r="Y488" i="5"/>
  <c r="X488" i="5"/>
  <c r="V488" i="5"/>
  <c r="U488" i="5"/>
  <c r="AA487" i="5"/>
  <c r="Z487" i="5"/>
  <c r="Y487" i="5"/>
  <c r="X487" i="5"/>
  <c r="V487" i="5"/>
  <c r="U487" i="5"/>
  <c r="AA486" i="5"/>
  <c r="Z486" i="5"/>
  <c r="Y486" i="5"/>
  <c r="X486" i="5"/>
  <c r="V486" i="5"/>
  <c r="U486" i="5"/>
  <c r="AA485" i="5"/>
  <c r="Z485" i="5"/>
  <c r="Y485" i="5"/>
  <c r="X485" i="5"/>
  <c r="V485" i="5"/>
  <c r="U485" i="5"/>
  <c r="AA484" i="5"/>
  <c r="Z484" i="5"/>
  <c r="Y484" i="5"/>
  <c r="X484" i="5"/>
  <c r="V484" i="5"/>
  <c r="U484" i="5"/>
  <c r="AA483" i="5"/>
  <c r="Z483" i="5"/>
  <c r="Y483" i="5"/>
  <c r="X483" i="5"/>
  <c r="V483" i="5"/>
  <c r="U483" i="5"/>
  <c r="AA482" i="5"/>
  <c r="Z482" i="5"/>
  <c r="Y482" i="5"/>
  <c r="X482" i="5"/>
  <c r="V482" i="5"/>
  <c r="U482" i="5"/>
  <c r="AA481" i="5"/>
  <c r="Z481" i="5"/>
  <c r="Y481" i="5"/>
  <c r="X481" i="5"/>
  <c r="V481" i="5"/>
  <c r="U481" i="5"/>
  <c r="AA480" i="5"/>
  <c r="Z480" i="5"/>
  <c r="Y480" i="5"/>
  <c r="X480" i="5"/>
  <c r="V480" i="5"/>
  <c r="U480" i="5"/>
  <c r="AA479" i="5"/>
  <c r="Z479" i="5"/>
  <c r="Y479" i="5"/>
  <c r="X479" i="5"/>
  <c r="V479" i="5"/>
  <c r="U479" i="5"/>
  <c r="AA478" i="5"/>
  <c r="Z478" i="5"/>
  <c r="Y478" i="5"/>
  <c r="X478" i="5"/>
  <c r="V478" i="5"/>
  <c r="U478" i="5"/>
  <c r="AA477" i="5"/>
  <c r="Z477" i="5"/>
  <c r="Y477" i="5"/>
  <c r="X477" i="5"/>
  <c r="V477" i="5"/>
  <c r="U477" i="5"/>
  <c r="AA476" i="5"/>
  <c r="Z476" i="5"/>
  <c r="Y476" i="5"/>
  <c r="X476" i="5"/>
  <c r="V476" i="5"/>
  <c r="U476" i="5"/>
  <c r="AA475" i="5"/>
  <c r="Z475" i="5"/>
  <c r="Y475" i="5"/>
  <c r="X475" i="5"/>
  <c r="V475" i="5"/>
  <c r="U475" i="5"/>
  <c r="AA474" i="5"/>
  <c r="Z474" i="5"/>
  <c r="Y474" i="5"/>
  <c r="X474" i="5"/>
  <c r="V474" i="5"/>
  <c r="U474" i="5"/>
  <c r="AA473" i="5"/>
  <c r="Z473" i="5"/>
  <c r="Y473" i="5"/>
  <c r="X473" i="5"/>
  <c r="V473" i="5"/>
  <c r="U473" i="5"/>
  <c r="AA472" i="5"/>
  <c r="Z472" i="5"/>
  <c r="Y472" i="5"/>
  <c r="X472" i="5"/>
  <c r="V472" i="5"/>
  <c r="U472" i="5"/>
  <c r="AA471" i="5"/>
  <c r="Z471" i="5"/>
  <c r="Y471" i="5"/>
  <c r="X471" i="5"/>
  <c r="V471" i="5"/>
  <c r="U471" i="5"/>
  <c r="AA470" i="5"/>
  <c r="Z470" i="5"/>
  <c r="Y470" i="5"/>
  <c r="X470" i="5"/>
  <c r="V470" i="5"/>
  <c r="U470" i="5"/>
  <c r="AA469" i="5"/>
  <c r="Z469" i="5"/>
  <c r="Y469" i="5"/>
  <c r="X469" i="5"/>
  <c r="V469" i="5"/>
  <c r="U469" i="5"/>
  <c r="AA468" i="5"/>
  <c r="Z468" i="5"/>
  <c r="Y468" i="5"/>
  <c r="X468" i="5"/>
  <c r="V468" i="5"/>
  <c r="U468" i="5"/>
  <c r="AA467" i="5"/>
  <c r="Z467" i="5"/>
  <c r="Y467" i="5"/>
  <c r="X467" i="5"/>
  <c r="V467" i="5"/>
  <c r="U467" i="5"/>
  <c r="AA466" i="5"/>
  <c r="Z466" i="5"/>
  <c r="Y466" i="5"/>
  <c r="X466" i="5"/>
  <c r="V466" i="5"/>
  <c r="U466" i="5"/>
  <c r="AA465" i="5"/>
  <c r="Z465" i="5"/>
  <c r="Y465" i="5"/>
  <c r="X465" i="5"/>
  <c r="V465" i="5"/>
  <c r="U465" i="5"/>
  <c r="AA464" i="5"/>
  <c r="Z464" i="5"/>
  <c r="Y464" i="5"/>
  <c r="X464" i="5"/>
  <c r="V464" i="5"/>
  <c r="U464" i="5"/>
  <c r="AA463" i="5"/>
  <c r="Z463" i="5"/>
  <c r="Y463" i="5"/>
  <c r="X463" i="5"/>
  <c r="V463" i="5"/>
  <c r="U463" i="5"/>
  <c r="AA462" i="5"/>
  <c r="Z462" i="5"/>
  <c r="Y462" i="5"/>
  <c r="X462" i="5"/>
  <c r="V462" i="5"/>
  <c r="U462" i="5"/>
  <c r="AA461" i="5"/>
  <c r="Z461" i="5"/>
  <c r="Y461" i="5"/>
  <c r="X461" i="5"/>
  <c r="V461" i="5"/>
  <c r="U461" i="5"/>
  <c r="AA460" i="5"/>
  <c r="Z460" i="5"/>
  <c r="Y460" i="5"/>
  <c r="X460" i="5"/>
  <c r="V460" i="5"/>
  <c r="U460" i="5"/>
  <c r="AA459" i="5"/>
  <c r="Z459" i="5"/>
  <c r="Y459" i="5"/>
  <c r="X459" i="5"/>
  <c r="V459" i="5"/>
  <c r="U459" i="5"/>
  <c r="AA458" i="5"/>
  <c r="Z458" i="5"/>
  <c r="Y458" i="5"/>
  <c r="X458" i="5"/>
  <c r="V458" i="5"/>
  <c r="U458" i="5"/>
  <c r="AA457" i="5"/>
  <c r="Z457" i="5"/>
  <c r="Y457" i="5"/>
  <c r="X457" i="5"/>
  <c r="V457" i="5"/>
  <c r="U457" i="5"/>
  <c r="AA456" i="5"/>
  <c r="Z456" i="5"/>
  <c r="Y456" i="5"/>
  <c r="X456" i="5"/>
  <c r="V456" i="5"/>
  <c r="U456" i="5"/>
  <c r="AA455" i="5"/>
  <c r="Z455" i="5"/>
  <c r="Y455" i="5"/>
  <c r="X455" i="5"/>
  <c r="V455" i="5"/>
  <c r="U455" i="5"/>
  <c r="AA454" i="5"/>
  <c r="Z454" i="5"/>
  <c r="Y454" i="5"/>
  <c r="X454" i="5"/>
  <c r="V454" i="5"/>
  <c r="U454" i="5"/>
  <c r="AA453" i="5"/>
  <c r="Z453" i="5"/>
  <c r="Y453" i="5"/>
  <c r="X453" i="5"/>
  <c r="V453" i="5"/>
  <c r="U453" i="5"/>
  <c r="AA452" i="5"/>
  <c r="Z452" i="5"/>
  <c r="Y452" i="5"/>
  <c r="X452" i="5"/>
  <c r="V452" i="5"/>
  <c r="U452" i="5"/>
  <c r="AA451" i="5"/>
  <c r="Z451" i="5"/>
  <c r="Y451" i="5"/>
  <c r="X451" i="5"/>
  <c r="V451" i="5"/>
  <c r="U451" i="5"/>
  <c r="AA450" i="5"/>
  <c r="Z450" i="5"/>
  <c r="Y450" i="5"/>
  <c r="X450" i="5"/>
  <c r="V450" i="5"/>
  <c r="U450" i="5"/>
  <c r="AA449" i="5"/>
  <c r="Z449" i="5"/>
  <c r="Y449" i="5"/>
  <c r="X449" i="5"/>
  <c r="V449" i="5"/>
  <c r="U449" i="5"/>
  <c r="AA448" i="5"/>
  <c r="Z448" i="5"/>
  <c r="Y448" i="5"/>
  <c r="X448" i="5"/>
  <c r="V448" i="5"/>
  <c r="U448" i="5"/>
  <c r="AA447" i="5"/>
  <c r="Z447" i="5"/>
  <c r="Y447" i="5"/>
  <c r="X447" i="5"/>
  <c r="V447" i="5"/>
  <c r="U447" i="5"/>
  <c r="AA446" i="5"/>
  <c r="Z446" i="5"/>
  <c r="Y446" i="5"/>
  <c r="X446" i="5"/>
  <c r="V446" i="5"/>
  <c r="U446" i="5"/>
  <c r="AA445" i="5"/>
  <c r="Z445" i="5"/>
  <c r="Y445" i="5"/>
  <c r="X445" i="5"/>
  <c r="V445" i="5"/>
  <c r="U445" i="5"/>
  <c r="AA444" i="5"/>
  <c r="Z444" i="5"/>
  <c r="Y444" i="5"/>
  <c r="X444" i="5"/>
  <c r="V444" i="5"/>
  <c r="U444" i="5"/>
  <c r="AA443" i="5"/>
  <c r="Z443" i="5"/>
  <c r="Y443" i="5"/>
  <c r="X443" i="5"/>
  <c r="V443" i="5"/>
  <c r="U443" i="5"/>
  <c r="AA442" i="5"/>
  <c r="Z442" i="5"/>
  <c r="Y442" i="5"/>
  <c r="X442" i="5"/>
  <c r="V442" i="5"/>
  <c r="U442" i="5"/>
  <c r="AA441" i="5"/>
  <c r="Z441" i="5"/>
  <c r="Y441" i="5"/>
  <c r="X441" i="5"/>
  <c r="V441" i="5"/>
  <c r="U441" i="5"/>
  <c r="AA440" i="5"/>
  <c r="Z440" i="5"/>
  <c r="Y440" i="5"/>
  <c r="X440" i="5"/>
  <c r="V440" i="5"/>
  <c r="U440" i="5"/>
  <c r="AA439" i="5"/>
  <c r="Z439" i="5"/>
  <c r="Y439" i="5"/>
  <c r="X439" i="5"/>
  <c r="V439" i="5"/>
  <c r="U439" i="5"/>
  <c r="AA438" i="5"/>
  <c r="Z438" i="5"/>
  <c r="Y438" i="5"/>
  <c r="X438" i="5"/>
  <c r="V438" i="5"/>
  <c r="U438" i="5"/>
  <c r="AA437" i="5"/>
  <c r="Z437" i="5"/>
  <c r="Y437" i="5"/>
  <c r="X437" i="5"/>
  <c r="V437" i="5"/>
  <c r="U437" i="5"/>
  <c r="AA436" i="5"/>
  <c r="Z436" i="5"/>
  <c r="Y436" i="5"/>
  <c r="X436" i="5"/>
  <c r="V436" i="5"/>
  <c r="U436" i="5"/>
  <c r="AA435" i="5"/>
  <c r="Z435" i="5"/>
  <c r="Y435" i="5"/>
  <c r="X435" i="5"/>
  <c r="V435" i="5"/>
  <c r="U435" i="5"/>
  <c r="AA434" i="5"/>
  <c r="Z434" i="5"/>
  <c r="Y434" i="5"/>
  <c r="X434" i="5"/>
  <c r="V434" i="5"/>
  <c r="U434" i="5"/>
  <c r="AA433" i="5"/>
  <c r="Z433" i="5"/>
  <c r="Y433" i="5"/>
  <c r="X433" i="5"/>
  <c r="V433" i="5"/>
  <c r="U433" i="5"/>
  <c r="AA432" i="5"/>
  <c r="Z432" i="5"/>
  <c r="Y432" i="5"/>
  <c r="X432" i="5"/>
  <c r="V432" i="5"/>
  <c r="U432" i="5"/>
  <c r="AA431" i="5"/>
  <c r="Z431" i="5"/>
  <c r="Y431" i="5"/>
  <c r="X431" i="5"/>
  <c r="V431" i="5"/>
  <c r="U431" i="5"/>
  <c r="AA430" i="5"/>
  <c r="Z430" i="5"/>
  <c r="Y430" i="5"/>
  <c r="X430" i="5"/>
  <c r="V430" i="5"/>
  <c r="U430" i="5"/>
  <c r="AA429" i="5"/>
  <c r="Z429" i="5"/>
  <c r="Y429" i="5"/>
  <c r="X429" i="5"/>
  <c r="V429" i="5"/>
  <c r="U429" i="5"/>
  <c r="AA428" i="5"/>
  <c r="Z428" i="5"/>
  <c r="Y428" i="5"/>
  <c r="X428" i="5"/>
  <c r="V428" i="5"/>
  <c r="U428" i="5"/>
  <c r="AA427" i="5"/>
  <c r="Z427" i="5"/>
  <c r="Y427" i="5"/>
  <c r="X427" i="5"/>
  <c r="V427" i="5"/>
  <c r="U427" i="5"/>
  <c r="AA426" i="5"/>
  <c r="Z426" i="5"/>
  <c r="Y426" i="5"/>
  <c r="X426" i="5"/>
  <c r="V426" i="5"/>
  <c r="U426" i="5"/>
  <c r="AA425" i="5"/>
  <c r="Z425" i="5"/>
  <c r="Y425" i="5"/>
  <c r="X425" i="5"/>
  <c r="V425" i="5"/>
  <c r="U425" i="5"/>
  <c r="AA424" i="5"/>
  <c r="Z424" i="5"/>
  <c r="Y424" i="5"/>
  <c r="X424" i="5"/>
  <c r="V424" i="5"/>
  <c r="U424" i="5"/>
  <c r="AA423" i="5"/>
  <c r="Z423" i="5"/>
  <c r="Y423" i="5"/>
  <c r="X423" i="5"/>
  <c r="V423" i="5"/>
  <c r="U423" i="5"/>
  <c r="AA422" i="5"/>
  <c r="Z422" i="5"/>
  <c r="Y422" i="5"/>
  <c r="X422" i="5"/>
  <c r="V422" i="5"/>
  <c r="U422" i="5"/>
  <c r="AA421" i="5"/>
  <c r="Z421" i="5"/>
  <c r="Y421" i="5"/>
  <c r="X421" i="5"/>
  <c r="V421" i="5"/>
  <c r="U421" i="5"/>
  <c r="AA420" i="5"/>
  <c r="Z420" i="5"/>
  <c r="Y420" i="5"/>
  <c r="X420" i="5"/>
  <c r="V420" i="5"/>
  <c r="U420" i="5"/>
  <c r="AA419" i="5"/>
  <c r="Z419" i="5"/>
  <c r="Y419" i="5"/>
  <c r="X419" i="5"/>
  <c r="V419" i="5"/>
  <c r="U419" i="5"/>
  <c r="AA418" i="5"/>
  <c r="Z418" i="5"/>
  <c r="Y418" i="5"/>
  <c r="X418" i="5"/>
  <c r="V418" i="5"/>
  <c r="U418" i="5"/>
  <c r="AA417" i="5"/>
  <c r="Z417" i="5"/>
  <c r="Y417" i="5"/>
  <c r="X417" i="5"/>
  <c r="V417" i="5"/>
  <c r="U417" i="5"/>
  <c r="AA416" i="5"/>
  <c r="Z416" i="5"/>
  <c r="Y416" i="5"/>
  <c r="X416" i="5"/>
  <c r="V416" i="5"/>
  <c r="U416" i="5"/>
  <c r="AA415" i="5"/>
  <c r="Z415" i="5"/>
  <c r="Y415" i="5"/>
  <c r="X415" i="5"/>
  <c r="V415" i="5"/>
  <c r="U415" i="5"/>
  <c r="AA414" i="5"/>
  <c r="Z414" i="5"/>
  <c r="Y414" i="5"/>
  <c r="X414" i="5"/>
  <c r="V414" i="5"/>
  <c r="U414" i="5"/>
  <c r="AA413" i="5"/>
  <c r="Z413" i="5"/>
  <c r="Y413" i="5"/>
  <c r="X413" i="5"/>
  <c r="V413" i="5"/>
  <c r="U413" i="5"/>
  <c r="AA412" i="5"/>
  <c r="Z412" i="5"/>
  <c r="Y412" i="5"/>
  <c r="X412" i="5"/>
  <c r="V412" i="5"/>
  <c r="U412" i="5"/>
  <c r="AA411" i="5"/>
  <c r="Z411" i="5"/>
  <c r="Y411" i="5"/>
  <c r="X411" i="5"/>
  <c r="V411" i="5"/>
  <c r="U411" i="5"/>
  <c r="AA410" i="5"/>
  <c r="Z410" i="5"/>
  <c r="Y410" i="5"/>
  <c r="X410" i="5"/>
  <c r="V410" i="5"/>
  <c r="U410" i="5"/>
  <c r="AA409" i="5"/>
  <c r="Z409" i="5"/>
  <c r="Y409" i="5"/>
  <c r="X409" i="5"/>
  <c r="V409" i="5"/>
  <c r="U409" i="5"/>
  <c r="AA408" i="5"/>
  <c r="Z408" i="5"/>
  <c r="Y408" i="5"/>
  <c r="X408" i="5"/>
  <c r="V408" i="5"/>
  <c r="U408" i="5"/>
  <c r="AA407" i="5"/>
  <c r="Z407" i="5"/>
  <c r="Y407" i="5"/>
  <c r="X407" i="5"/>
  <c r="V407" i="5"/>
  <c r="U407" i="5"/>
  <c r="AA406" i="5"/>
  <c r="Z406" i="5"/>
  <c r="Y406" i="5"/>
  <c r="X406" i="5"/>
  <c r="V406" i="5"/>
  <c r="U406" i="5"/>
  <c r="AA405" i="5"/>
  <c r="Z405" i="5"/>
  <c r="Y405" i="5"/>
  <c r="X405" i="5"/>
  <c r="V405" i="5"/>
  <c r="U405" i="5"/>
  <c r="AA404" i="5"/>
  <c r="Z404" i="5"/>
  <c r="Y404" i="5"/>
  <c r="X404" i="5"/>
  <c r="V404" i="5"/>
  <c r="U404" i="5"/>
  <c r="AA403" i="5"/>
  <c r="Z403" i="5"/>
  <c r="Y403" i="5"/>
  <c r="X403" i="5"/>
  <c r="V403" i="5"/>
  <c r="U403" i="5"/>
  <c r="AA402" i="5"/>
  <c r="Z402" i="5"/>
  <c r="Y402" i="5"/>
  <c r="X402" i="5"/>
  <c r="V402" i="5"/>
  <c r="U402" i="5"/>
  <c r="AA401" i="5"/>
  <c r="Z401" i="5"/>
  <c r="Y401" i="5"/>
  <c r="X401" i="5"/>
  <c r="V401" i="5"/>
  <c r="U401" i="5"/>
  <c r="AA400" i="5"/>
  <c r="Z400" i="5"/>
  <c r="Y400" i="5"/>
  <c r="X400" i="5"/>
  <c r="V400" i="5"/>
  <c r="U400" i="5"/>
  <c r="AA399" i="5"/>
  <c r="Z399" i="5"/>
  <c r="Y399" i="5"/>
  <c r="X399" i="5"/>
  <c r="V399" i="5"/>
  <c r="U399" i="5"/>
  <c r="AA398" i="5"/>
  <c r="Z398" i="5"/>
  <c r="Y398" i="5"/>
  <c r="X398" i="5"/>
  <c r="V398" i="5"/>
  <c r="U398" i="5"/>
  <c r="AA397" i="5"/>
  <c r="Z397" i="5"/>
  <c r="Y397" i="5"/>
  <c r="X397" i="5"/>
  <c r="V397" i="5"/>
  <c r="U397" i="5"/>
  <c r="AA396" i="5"/>
  <c r="Z396" i="5"/>
  <c r="Y396" i="5"/>
  <c r="X396" i="5"/>
  <c r="V396" i="5"/>
  <c r="U396" i="5"/>
  <c r="AA395" i="5"/>
  <c r="Z395" i="5"/>
  <c r="Y395" i="5"/>
  <c r="X395" i="5"/>
  <c r="V395" i="5"/>
  <c r="U395" i="5"/>
  <c r="AA394" i="5"/>
  <c r="Z394" i="5"/>
  <c r="Y394" i="5"/>
  <c r="X394" i="5"/>
  <c r="V394" i="5"/>
  <c r="U394" i="5"/>
  <c r="AA393" i="5"/>
  <c r="Z393" i="5"/>
  <c r="Y393" i="5"/>
  <c r="X393" i="5"/>
  <c r="V393" i="5"/>
  <c r="U393" i="5"/>
  <c r="AA392" i="5"/>
  <c r="Z392" i="5"/>
  <c r="Y392" i="5"/>
  <c r="X392" i="5"/>
  <c r="V392" i="5"/>
  <c r="U392" i="5"/>
  <c r="AA391" i="5"/>
  <c r="Z391" i="5"/>
  <c r="Y391" i="5"/>
  <c r="X391" i="5"/>
  <c r="V391" i="5"/>
  <c r="U391" i="5"/>
  <c r="AA390" i="5"/>
  <c r="Z390" i="5"/>
  <c r="Y390" i="5"/>
  <c r="X390" i="5"/>
  <c r="V390" i="5"/>
  <c r="U390" i="5"/>
  <c r="AA389" i="5"/>
  <c r="Z389" i="5"/>
  <c r="Y389" i="5"/>
  <c r="X389" i="5"/>
  <c r="V389" i="5"/>
  <c r="U389" i="5"/>
  <c r="AA388" i="5"/>
  <c r="Z388" i="5"/>
  <c r="Y388" i="5"/>
  <c r="X388" i="5"/>
  <c r="V388" i="5"/>
  <c r="U388" i="5"/>
  <c r="AA387" i="5"/>
  <c r="Z387" i="5"/>
  <c r="Y387" i="5"/>
  <c r="X387" i="5"/>
  <c r="V387" i="5"/>
  <c r="U387" i="5"/>
  <c r="AA386" i="5"/>
  <c r="Z386" i="5"/>
  <c r="Y386" i="5"/>
  <c r="X386" i="5"/>
  <c r="V386" i="5"/>
  <c r="U386" i="5"/>
  <c r="AA385" i="5"/>
  <c r="Z385" i="5"/>
  <c r="Y385" i="5"/>
  <c r="X385" i="5"/>
  <c r="V385" i="5"/>
  <c r="U385" i="5"/>
  <c r="AA384" i="5"/>
  <c r="Z384" i="5"/>
  <c r="Y384" i="5"/>
  <c r="X384" i="5"/>
  <c r="V384" i="5"/>
  <c r="U384" i="5"/>
  <c r="AA383" i="5"/>
  <c r="Z383" i="5"/>
  <c r="Y383" i="5"/>
  <c r="X383" i="5"/>
  <c r="V383" i="5"/>
  <c r="U383" i="5"/>
  <c r="AA382" i="5"/>
  <c r="Z382" i="5"/>
  <c r="Y382" i="5"/>
  <c r="X382" i="5"/>
  <c r="V382" i="5"/>
  <c r="U382" i="5"/>
  <c r="AA381" i="5"/>
  <c r="Z381" i="5"/>
  <c r="Y381" i="5"/>
  <c r="X381" i="5"/>
  <c r="V381" i="5"/>
  <c r="U381" i="5"/>
  <c r="AA380" i="5"/>
  <c r="Z380" i="5"/>
  <c r="Y380" i="5"/>
  <c r="X380" i="5"/>
  <c r="V380" i="5"/>
  <c r="U380" i="5"/>
  <c r="AA379" i="5"/>
  <c r="Z379" i="5"/>
  <c r="Y379" i="5"/>
  <c r="X379" i="5"/>
  <c r="V379" i="5"/>
  <c r="U379" i="5"/>
  <c r="AA378" i="5"/>
  <c r="Z378" i="5"/>
  <c r="Y378" i="5"/>
  <c r="X378" i="5"/>
  <c r="V378" i="5"/>
  <c r="U378" i="5"/>
  <c r="AA377" i="5"/>
  <c r="Z377" i="5"/>
  <c r="Y377" i="5"/>
  <c r="X377" i="5"/>
  <c r="V377" i="5"/>
  <c r="U377" i="5"/>
  <c r="AA376" i="5"/>
  <c r="Z376" i="5"/>
  <c r="Y376" i="5"/>
  <c r="X376" i="5"/>
  <c r="V376" i="5"/>
  <c r="U376" i="5"/>
  <c r="AA375" i="5"/>
  <c r="Z375" i="5"/>
  <c r="Y375" i="5"/>
  <c r="X375" i="5"/>
  <c r="V375" i="5"/>
  <c r="U375" i="5"/>
  <c r="AA374" i="5"/>
  <c r="Z374" i="5"/>
  <c r="Y374" i="5"/>
  <c r="X374" i="5"/>
  <c r="V374" i="5"/>
  <c r="U374" i="5"/>
  <c r="AA373" i="5"/>
  <c r="Z373" i="5"/>
  <c r="Y373" i="5"/>
  <c r="X373" i="5"/>
  <c r="V373" i="5"/>
  <c r="U373" i="5"/>
  <c r="AA372" i="5"/>
  <c r="Z372" i="5"/>
  <c r="Y372" i="5"/>
  <c r="X372" i="5"/>
  <c r="V372" i="5"/>
  <c r="U372" i="5"/>
  <c r="AA371" i="5"/>
  <c r="Z371" i="5"/>
  <c r="Y371" i="5"/>
  <c r="X371" i="5"/>
  <c r="V371" i="5"/>
  <c r="U371" i="5"/>
  <c r="AA370" i="5"/>
  <c r="Z370" i="5"/>
  <c r="Y370" i="5"/>
  <c r="X370" i="5"/>
  <c r="V370" i="5"/>
  <c r="U370" i="5"/>
  <c r="AA369" i="5"/>
  <c r="Z369" i="5"/>
  <c r="Y369" i="5"/>
  <c r="X369" i="5"/>
  <c r="V369" i="5"/>
  <c r="U369" i="5"/>
  <c r="AA368" i="5"/>
  <c r="Z368" i="5"/>
  <c r="Y368" i="5"/>
  <c r="X368" i="5"/>
  <c r="V368" i="5"/>
  <c r="U368" i="5"/>
  <c r="AA367" i="5"/>
  <c r="Z367" i="5"/>
  <c r="Y367" i="5"/>
  <c r="X367" i="5"/>
  <c r="V367" i="5"/>
  <c r="U367" i="5"/>
  <c r="AA366" i="5"/>
  <c r="Z366" i="5"/>
  <c r="Y366" i="5"/>
  <c r="X366" i="5"/>
  <c r="V366" i="5"/>
  <c r="U366" i="5"/>
  <c r="AA365" i="5"/>
  <c r="Z365" i="5"/>
  <c r="Y365" i="5"/>
  <c r="X365" i="5"/>
  <c r="V365" i="5"/>
  <c r="U365" i="5"/>
  <c r="AA364" i="5"/>
  <c r="Z364" i="5"/>
  <c r="Y364" i="5"/>
  <c r="X364" i="5"/>
  <c r="V364" i="5"/>
  <c r="U364" i="5"/>
  <c r="AA363" i="5"/>
  <c r="Z363" i="5"/>
  <c r="Y363" i="5"/>
  <c r="X363" i="5"/>
  <c r="V363" i="5"/>
  <c r="U363" i="5"/>
  <c r="AA362" i="5"/>
  <c r="Z362" i="5"/>
  <c r="Y362" i="5"/>
  <c r="X362" i="5"/>
  <c r="V362" i="5"/>
  <c r="U362" i="5"/>
  <c r="AA361" i="5"/>
  <c r="Z361" i="5"/>
  <c r="Y361" i="5"/>
  <c r="X361" i="5"/>
  <c r="V361" i="5"/>
  <c r="U361" i="5"/>
  <c r="AA360" i="5"/>
  <c r="Z360" i="5"/>
  <c r="Y360" i="5"/>
  <c r="X360" i="5"/>
  <c r="V360" i="5"/>
  <c r="U360" i="5"/>
  <c r="AA359" i="5"/>
  <c r="Z359" i="5"/>
  <c r="Y359" i="5"/>
  <c r="X359" i="5"/>
  <c r="V359" i="5"/>
  <c r="U359" i="5"/>
  <c r="AA358" i="5"/>
  <c r="Z358" i="5"/>
  <c r="Y358" i="5"/>
  <c r="X358" i="5"/>
  <c r="V358" i="5"/>
  <c r="U358" i="5"/>
  <c r="AA357" i="5"/>
  <c r="Z357" i="5"/>
  <c r="Y357" i="5"/>
  <c r="X357" i="5"/>
  <c r="V357" i="5"/>
  <c r="U357" i="5"/>
  <c r="AA356" i="5"/>
  <c r="Z356" i="5"/>
  <c r="Y356" i="5"/>
  <c r="X356" i="5"/>
  <c r="V356" i="5"/>
  <c r="U356" i="5"/>
  <c r="AA355" i="5"/>
  <c r="Z355" i="5"/>
  <c r="Y355" i="5"/>
  <c r="X355" i="5"/>
  <c r="V355" i="5"/>
  <c r="U355" i="5"/>
  <c r="AA354" i="5"/>
  <c r="Z354" i="5"/>
  <c r="Y354" i="5"/>
  <c r="X354" i="5"/>
  <c r="V354" i="5"/>
  <c r="U354" i="5"/>
  <c r="AA353" i="5"/>
  <c r="Z353" i="5"/>
  <c r="Y353" i="5"/>
  <c r="X353" i="5"/>
  <c r="V353" i="5"/>
  <c r="U353" i="5"/>
  <c r="AA352" i="5"/>
  <c r="Z352" i="5"/>
  <c r="Y352" i="5"/>
  <c r="X352" i="5"/>
  <c r="V352" i="5"/>
  <c r="U352" i="5"/>
  <c r="AA351" i="5"/>
  <c r="Z351" i="5"/>
  <c r="Y351" i="5"/>
  <c r="X351" i="5"/>
  <c r="V351" i="5"/>
  <c r="U351" i="5"/>
  <c r="AA350" i="5"/>
  <c r="Z350" i="5"/>
  <c r="Y350" i="5"/>
  <c r="X350" i="5"/>
  <c r="V350" i="5"/>
  <c r="U350" i="5"/>
  <c r="AA349" i="5"/>
  <c r="Z349" i="5"/>
  <c r="Y349" i="5"/>
  <c r="X349" i="5"/>
  <c r="V349" i="5"/>
  <c r="U349" i="5"/>
  <c r="AA348" i="5"/>
  <c r="Z348" i="5"/>
  <c r="Y348" i="5"/>
  <c r="X348" i="5"/>
  <c r="V348" i="5"/>
  <c r="U348" i="5"/>
  <c r="AA347" i="5"/>
  <c r="Z347" i="5"/>
  <c r="Y347" i="5"/>
  <c r="X347" i="5"/>
  <c r="V347" i="5"/>
  <c r="U347" i="5"/>
  <c r="AA346" i="5"/>
  <c r="Z346" i="5"/>
  <c r="Y346" i="5"/>
  <c r="X346" i="5"/>
  <c r="V346" i="5"/>
  <c r="U346" i="5"/>
  <c r="AA345" i="5"/>
  <c r="Z345" i="5"/>
  <c r="Y345" i="5"/>
  <c r="X345" i="5"/>
  <c r="V345" i="5"/>
  <c r="U345" i="5"/>
  <c r="AA344" i="5"/>
  <c r="Z344" i="5"/>
  <c r="Y344" i="5"/>
  <c r="X344" i="5"/>
  <c r="V344" i="5"/>
  <c r="U344" i="5"/>
  <c r="AA343" i="5"/>
  <c r="Z343" i="5"/>
  <c r="Y343" i="5"/>
  <c r="X343" i="5"/>
  <c r="V343" i="5"/>
  <c r="U343" i="5"/>
  <c r="AA342" i="5"/>
  <c r="Z342" i="5"/>
  <c r="Y342" i="5"/>
  <c r="X342" i="5"/>
  <c r="V342" i="5"/>
  <c r="U342" i="5"/>
  <c r="AA341" i="5"/>
  <c r="Z341" i="5"/>
  <c r="Y341" i="5"/>
  <c r="X341" i="5"/>
  <c r="V341" i="5"/>
  <c r="U341" i="5"/>
  <c r="AA340" i="5"/>
  <c r="Z340" i="5"/>
  <c r="Y340" i="5"/>
  <c r="X340" i="5"/>
  <c r="V340" i="5"/>
  <c r="U340" i="5"/>
  <c r="AA339" i="5"/>
  <c r="Z339" i="5"/>
  <c r="Y339" i="5"/>
  <c r="X339" i="5"/>
  <c r="V339" i="5"/>
  <c r="U339" i="5"/>
  <c r="AA338" i="5"/>
  <c r="Z338" i="5"/>
  <c r="Y338" i="5"/>
  <c r="X338" i="5"/>
  <c r="V338" i="5"/>
  <c r="U338" i="5"/>
  <c r="AA337" i="5"/>
  <c r="Z337" i="5"/>
  <c r="Y337" i="5"/>
  <c r="X337" i="5"/>
  <c r="V337" i="5"/>
  <c r="U337" i="5"/>
  <c r="AA336" i="5"/>
  <c r="Z336" i="5"/>
  <c r="Y336" i="5"/>
  <c r="X336" i="5"/>
  <c r="V336" i="5"/>
  <c r="U336" i="5"/>
  <c r="AA335" i="5"/>
  <c r="Z335" i="5"/>
  <c r="Y335" i="5"/>
  <c r="X335" i="5"/>
  <c r="V335" i="5"/>
  <c r="U335" i="5"/>
  <c r="AA334" i="5"/>
  <c r="Z334" i="5"/>
  <c r="Y334" i="5"/>
  <c r="X334" i="5"/>
  <c r="V334" i="5"/>
  <c r="U334" i="5"/>
  <c r="AA333" i="5"/>
  <c r="Z333" i="5"/>
  <c r="Y333" i="5"/>
  <c r="X333" i="5"/>
  <c r="V333" i="5"/>
  <c r="U333" i="5"/>
  <c r="AA332" i="5"/>
  <c r="Z332" i="5"/>
  <c r="Y332" i="5"/>
  <c r="X332" i="5"/>
  <c r="V332" i="5"/>
  <c r="U332" i="5"/>
  <c r="AA331" i="5"/>
  <c r="Z331" i="5"/>
  <c r="Y331" i="5"/>
  <c r="X331" i="5"/>
  <c r="V331" i="5"/>
  <c r="U331" i="5"/>
  <c r="AA330" i="5"/>
  <c r="Z330" i="5"/>
  <c r="Y330" i="5"/>
  <c r="X330" i="5"/>
  <c r="V330" i="5"/>
  <c r="U330" i="5"/>
  <c r="AA329" i="5"/>
  <c r="Z329" i="5"/>
  <c r="Y329" i="5"/>
  <c r="X329" i="5"/>
  <c r="V329" i="5"/>
  <c r="U329" i="5"/>
  <c r="AA328" i="5"/>
  <c r="Z328" i="5"/>
  <c r="Y328" i="5"/>
  <c r="X328" i="5"/>
  <c r="V328" i="5"/>
  <c r="U328" i="5"/>
  <c r="AA327" i="5"/>
  <c r="Z327" i="5"/>
  <c r="Y327" i="5"/>
  <c r="X327" i="5"/>
  <c r="V327" i="5"/>
  <c r="U327" i="5"/>
  <c r="AA326" i="5"/>
  <c r="Z326" i="5"/>
  <c r="Y326" i="5"/>
  <c r="X326" i="5"/>
  <c r="V326" i="5"/>
  <c r="U326" i="5"/>
  <c r="AA325" i="5"/>
  <c r="Z325" i="5"/>
  <c r="Y325" i="5"/>
  <c r="X325" i="5"/>
  <c r="V325" i="5"/>
  <c r="U325" i="5"/>
  <c r="AA324" i="5"/>
  <c r="Z324" i="5"/>
  <c r="Y324" i="5"/>
  <c r="X324" i="5"/>
  <c r="V324" i="5"/>
  <c r="U324" i="5"/>
  <c r="AA323" i="5"/>
  <c r="Z323" i="5"/>
  <c r="Y323" i="5"/>
  <c r="X323" i="5"/>
  <c r="V323" i="5"/>
  <c r="U323" i="5"/>
  <c r="AA322" i="5"/>
  <c r="Z322" i="5"/>
  <c r="Y322" i="5"/>
  <c r="X322" i="5"/>
  <c r="V322" i="5"/>
  <c r="U322" i="5"/>
  <c r="AA321" i="5"/>
  <c r="Z321" i="5"/>
  <c r="Y321" i="5"/>
  <c r="X321" i="5"/>
  <c r="V321" i="5"/>
  <c r="U321" i="5"/>
  <c r="AA320" i="5"/>
  <c r="Z320" i="5"/>
  <c r="Y320" i="5"/>
  <c r="X320" i="5"/>
  <c r="V320" i="5"/>
  <c r="U320" i="5"/>
  <c r="AA319" i="5"/>
  <c r="Z319" i="5"/>
  <c r="Y319" i="5"/>
  <c r="X319" i="5"/>
  <c r="V319" i="5"/>
  <c r="U319" i="5"/>
  <c r="AA318" i="5"/>
  <c r="Z318" i="5"/>
  <c r="Y318" i="5"/>
  <c r="X318" i="5"/>
  <c r="V318" i="5"/>
  <c r="U318" i="5"/>
  <c r="AA317" i="5"/>
  <c r="Z317" i="5"/>
  <c r="Y317" i="5"/>
  <c r="X317" i="5"/>
  <c r="V317" i="5"/>
  <c r="U317" i="5"/>
  <c r="AA316" i="5"/>
  <c r="Z316" i="5"/>
  <c r="Y316" i="5"/>
  <c r="X316" i="5"/>
  <c r="V316" i="5"/>
  <c r="U316" i="5"/>
  <c r="AA315" i="5"/>
  <c r="Z315" i="5"/>
  <c r="Y315" i="5"/>
  <c r="X315" i="5"/>
  <c r="V315" i="5"/>
  <c r="U315" i="5"/>
  <c r="AA314" i="5"/>
  <c r="Z314" i="5"/>
  <c r="Y314" i="5"/>
  <c r="X314" i="5"/>
  <c r="V314" i="5"/>
  <c r="U314" i="5"/>
  <c r="AA313" i="5"/>
  <c r="Z313" i="5"/>
  <c r="Y313" i="5"/>
  <c r="X313" i="5"/>
  <c r="V313" i="5"/>
  <c r="U313" i="5"/>
  <c r="AA312" i="5"/>
  <c r="Z312" i="5"/>
  <c r="Y312" i="5"/>
  <c r="X312" i="5"/>
  <c r="V312" i="5"/>
  <c r="U312" i="5"/>
  <c r="AA311" i="5"/>
  <c r="Z311" i="5"/>
  <c r="Y311" i="5"/>
  <c r="X311" i="5"/>
  <c r="V311" i="5"/>
  <c r="U311" i="5"/>
  <c r="AA310" i="5"/>
  <c r="Z310" i="5"/>
  <c r="Y310" i="5"/>
  <c r="X310" i="5"/>
  <c r="V310" i="5"/>
  <c r="U310" i="5"/>
  <c r="AA309" i="5"/>
  <c r="Z309" i="5"/>
  <c r="Y309" i="5"/>
  <c r="X309" i="5"/>
  <c r="V309" i="5"/>
  <c r="U309" i="5"/>
  <c r="AA308" i="5"/>
  <c r="Z308" i="5"/>
  <c r="Y308" i="5"/>
  <c r="X308" i="5"/>
  <c r="V308" i="5"/>
  <c r="U308" i="5"/>
  <c r="AA307" i="5"/>
  <c r="Z307" i="5"/>
  <c r="Y307" i="5"/>
  <c r="X307" i="5"/>
  <c r="V307" i="5"/>
  <c r="U307" i="5"/>
  <c r="AA306" i="5"/>
  <c r="Z306" i="5"/>
  <c r="Y306" i="5"/>
  <c r="X306" i="5"/>
  <c r="V306" i="5"/>
  <c r="U306" i="5"/>
  <c r="AA305" i="5"/>
  <c r="Z305" i="5"/>
  <c r="Y305" i="5"/>
  <c r="X305" i="5"/>
  <c r="V305" i="5"/>
  <c r="U305" i="5"/>
  <c r="AA304" i="5"/>
  <c r="Z304" i="5"/>
  <c r="Y304" i="5"/>
  <c r="X304" i="5"/>
  <c r="V304" i="5"/>
  <c r="U304" i="5"/>
  <c r="AA303" i="5"/>
  <c r="Z303" i="5"/>
  <c r="Y303" i="5"/>
  <c r="X303" i="5"/>
  <c r="V303" i="5"/>
  <c r="U303" i="5"/>
  <c r="AA302" i="5"/>
  <c r="Z302" i="5"/>
  <c r="Y302" i="5"/>
  <c r="X302" i="5"/>
  <c r="V302" i="5"/>
  <c r="U302" i="5"/>
  <c r="AA301" i="5"/>
  <c r="Z301" i="5"/>
  <c r="Y301" i="5"/>
  <c r="X301" i="5"/>
  <c r="V301" i="5"/>
  <c r="U301" i="5"/>
  <c r="AA300" i="5"/>
  <c r="Z300" i="5"/>
  <c r="Y300" i="5"/>
  <c r="X300" i="5"/>
  <c r="V300" i="5"/>
  <c r="U300" i="5"/>
  <c r="AA299" i="5"/>
  <c r="Z299" i="5"/>
  <c r="Y299" i="5"/>
  <c r="X299" i="5"/>
  <c r="V299" i="5"/>
  <c r="U299" i="5"/>
  <c r="AA298" i="5"/>
  <c r="Z298" i="5"/>
  <c r="Y298" i="5"/>
  <c r="X298" i="5"/>
  <c r="V298" i="5"/>
  <c r="U298" i="5"/>
  <c r="AA297" i="5"/>
  <c r="Z297" i="5"/>
  <c r="Y297" i="5"/>
  <c r="X297" i="5"/>
  <c r="V297" i="5"/>
  <c r="U297" i="5"/>
  <c r="AA296" i="5"/>
  <c r="Z296" i="5"/>
  <c r="Y296" i="5"/>
  <c r="X296" i="5"/>
  <c r="V296" i="5"/>
  <c r="U296" i="5"/>
  <c r="AA295" i="5"/>
  <c r="Z295" i="5"/>
  <c r="Y295" i="5"/>
  <c r="X295" i="5"/>
  <c r="V295" i="5"/>
  <c r="U295" i="5"/>
  <c r="AA294" i="5"/>
  <c r="Z294" i="5"/>
  <c r="Y294" i="5"/>
  <c r="X294" i="5"/>
  <c r="V294" i="5"/>
  <c r="U294" i="5"/>
  <c r="AA293" i="5"/>
  <c r="Z293" i="5"/>
  <c r="Y293" i="5"/>
  <c r="X293" i="5"/>
  <c r="V293" i="5"/>
  <c r="U293" i="5"/>
  <c r="AA292" i="5"/>
  <c r="Z292" i="5"/>
  <c r="Y292" i="5"/>
  <c r="X292" i="5"/>
  <c r="V292" i="5"/>
  <c r="U292" i="5"/>
  <c r="AA291" i="5"/>
  <c r="Z291" i="5"/>
  <c r="Y291" i="5"/>
  <c r="X291" i="5"/>
  <c r="V291" i="5"/>
  <c r="U291" i="5"/>
  <c r="AA290" i="5"/>
  <c r="Z290" i="5"/>
  <c r="Y290" i="5"/>
  <c r="X290" i="5"/>
  <c r="V290" i="5"/>
  <c r="U290" i="5"/>
  <c r="AA289" i="5"/>
  <c r="Z289" i="5"/>
  <c r="Y289" i="5"/>
  <c r="X289" i="5"/>
  <c r="V289" i="5"/>
  <c r="U289" i="5"/>
  <c r="AA288" i="5"/>
  <c r="Z288" i="5"/>
  <c r="Y288" i="5"/>
  <c r="X288" i="5"/>
  <c r="V288" i="5"/>
  <c r="U288" i="5"/>
  <c r="AA287" i="5"/>
  <c r="Z287" i="5"/>
  <c r="Y287" i="5"/>
  <c r="X287" i="5"/>
  <c r="V287" i="5"/>
  <c r="U287" i="5"/>
  <c r="AA286" i="5"/>
  <c r="Z286" i="5"/>
  <c r="Y286" i="5"/>
  <c r="X286" i="5"/>
  <c r="V286" i="5"/>
  <c r="U286" i="5"/>
  <c r="AA285" i="5"/>
  <c r="Z285" i="5"/>
  <c r="Y285" i="5"/>
  <c r="X285" i="5"/>
  <c r="V285" i="5"/>
  <c r="U285" i="5"/>
  <c r="AA284" i="5"/>
  <c r="Z284" i="5"/>
  <c r="Y284" i="5"/>
  <c r="X284" i="5"/>
  <c r="V284" i="5"/>
  <c r="U284" i="5"/>
  <c r="AA283" i="5"/>
  <c r="Z283" i="5"/>
  <c r="Y283" i="5"/>
  <c r="X283" i="5"/>
  <c r="V283" i="5"/>
  <c r="U283" i="5"/>
  <c r="AA282" i="5"/>
  <c r="Z282" i="5"/>
  <c r="Y282" i="5"/>
  <c r="X282" i="5"/>
  <c r="V282" i="5"/>
  <c r="U282" i="5"/>
  <c r="AA281" i="5"/>
  <c r="Z281" i="5"/>
  <c r="Y281" i="5"/>
  <c r="X281" i="5"/>
  <c r="V281" i="5"/>
  <c r="U281" i="5"/>
  <c r="AA280" i="5"/>
  <c r="Z280" i="5"/>
  <c r="Y280" i="5"/>
  <c r="X280" i="5"/>
  <c r="V280" i="5"/>
  <c r="U280" i="5"/>
  <c r="AA279" i="5"/>
  <c r="Z279" i="5"/>
  <c r="Y279" i="5"/>
  <c r="X279" i="5"/>
  <c r="V279" i="5"/>
  <c r="U279" i="5"/>
  <c r="AA278" i="5"/>
  <c r="Z278" i="5"/>
  <c r="Y278" i="5"/>
  <c r="X278" i="5"/>
  <c r="V278" i="5"/>
  <c r="U278" i="5"/>
  <c r="AA277" i="5"/>
  <c r="Z277" i="5"/>
  <c r="Y277" i="5"/>
  <c r="X277" i="5"/>
  <c r="V277" i="5"/>
  <c r="U277" i="5"/>
  <c r="AA276" i="5"/>
  <c r="Z276" i="5"/>
  <c r="Y276" i="5"/>
  <c r="X276" i="5"/>
  <c r="V276" i="5"/>
  <c r="U276" i="5"/>
  <c r="AA275" i="5"/>
  <c r="Z275" i="5"/>
  <c r="Y275" i="5"/>
  <c r="X275" i="5"/>
  <c r="V275" i="5"/>
  <c r="U275" i="5"/>
  <c r="AA274" i="5"/>
  <c r="Z274" i="5"/>
  <c r="Y274" i="5"/>
  <c r="X274" i="5"/>
  <c r="V274" i="5"/>
  <c r="U274" i="5"/>
  <c r="AA273" i="5"/>
  <c r="Z273" i="5"/>
  <c r="Y273" i="5"/>
  <c r="X273" i="5"/>
  <c r="V273" i="5"/>
  <c r="U273" i="5"/>
  <c r="AA272" i="5"/>
  <c r="Z272" i="5"/>
  <c r="Y272" i="5"/>
  <c r="X272" i="5"/>
  <c r="V272" i="5"/>
  <c r="U272" i="5"/>
  <c r="AA271" i="5"/>
  <c r="Z271" i="5"/>
  <c r="Y271" i="5"/>
  <c r="X271" i="5"/>
  <c r="V271" i="5"/>
  <c r="U271" i="5"/>
  <c r="AA270" i="5"/>
  <c r="Z270" i="5"/>
  <c r="Y270" i="5"/>
  <c r="X270" i="5"/>
  <c r="V270" i="5"/>
  <c r="U270" i="5"/>
  <c r="AA269" i="5"/>
  <c r="Z269" i="5"/>
  <c r="Y269" i="5"/>
  <c r="X269" i="5"/>
  <c r="V269" i="5"/>
  <c r="U269" i="5"/>
  <c r="AA268" i="5"/>
  <c r="Z268" i="5"/>
  <c r="Y268" i="5"/>
  <c r="X268" i="5"/>
  <c r="V268" i="5"/>
  <c r="U268" i="5"/>
  <c r="AA267" i="5"/>
  <c r="Z267" i="5"/>
  <c r="Y267" i="5"/>
  <c r="X267" i="5"/>
  <c r="V267" i="5"/>
  <c r="U267" i="5"/>
  <c r="AA266" i="5"/>
  <c r="Z266" i="5"/>
  <c r="Y266" i="5"/>
  <c r="X266" i="5"/>
  <c r="V266" i="5"/>
  <c r="U266" i="5"/>
  <c r="AA265" i="5"/>
  <c r="Z265" i="5"/>
  <c r="Y265" i="5"/>
  <c r="X265" i="5"/>
  <c r="V265" i="5"/>
  <c r="U265" i="5"/>
  <c r="AA264" i="5"/>
  <c r="Z264" i="5"/>
  <c r="Y264" i="5"/>
  <c r="X264" i="5"/>
  <c r="V264" i="5"/>
  <c r="U264" i="5"/>
  <c r="AA263" i="5"/>
  <c r="Z263" i="5"/>
  <c r="Y263" i="5"/>
  <c r="X263" i="5"/>
  <c r="V263" i="5"/>
  <c r="U263" i="5"/>
  <c r="AA262" i="5"/>
  <c r="Z262" i="5"/>
  <c r="Y262" i="5"/>
  <c r="X262" i="5"/>
  <c r="V262" i="5"/>
  <c r="U262" i="5"/>
  <c r="AA261" i="5"/>
  <c r="Z261" i="5"/>
  <c r="Y261" i="5"/>
  <c r="X261" i="5"/>
  <c r="V261" i="5"/>
  <c r="U261" i="5"/>
  <c r="AA260" i="5"/>
  <c r="Z260" i="5"/>
  <c r="Y260" i="5"/>
  <c r="X260" i="5"/>
  <c r="V260" i="5"/>
  <c r="U260" i="5"/>
  <c r="AA259" i="5"/>
  <c r="Z259" i="5"/>
  <c r="Y259" i="5"/>
  <c r="X259" i="5"/>
  <c r="V259" i="5"/>
  <c r="U259" i="5"/>
  <c r="AA258" i="5"/>
  <c r="Z258" i="5"/>
  <c r="Y258" i="5"/>
  <c r="X258" i="5"/>
  <c r="V258" i="5"/>
  <c r="U258" i="5"/>
  <c r="AA257" i="5"/>
  <c r="Z257" i="5"/>
  <c r="Y257" i="5"/>
  <c r="X257" i="5"/>
  <c r="V257" i="5"/>
  <c r="U257" i="5"/>
  <c r="AA256" i="5"/>
  <c r="Z256" i="5"/>
  <c r="Y256" i="5"/>
  <c r="X256" i="5"/>
  <c r="V256" i="5"/>
  <c r="U256" i="5"/>
  <c r="AA255" i="5"/>
  <c r="Z255" i="5"/>
  <c r="Y255" i="5"/>
  <c r="X255" i="5"/>
  <c r="V255" i="5"/>
  <c r="U255" i="5"/>
  <c r="AA254" i="5"/>
  <c r="Z254" i="5"/>
  <c r="Y254" i="5"/>
  <c r="X254" i="5"/>
  <c r="V254" i="5"/>
  <c r="U254" i="5"/>
  <c r="AA253" i="5"/>
  <c r="Z253" i="5"/>
  <c r="Y253" i="5"/>
  <c r="X253" i="5"/>
  <c r="V253" i="5"/>
  <c r="U253" i="5"/>
  <c r="AA252" i="5"/>
  <c r="Z252" i="5"/>
  <c r="Y252" i="5"/>
  <c r="X252" i="5"/>
  <c r="V252" i="5"/>
  <c r="U252" i="5"/>
  <c r="AA251" i="5"/>
  <c r="Z251" i="5"/>
  <c r="Y251" i="5"/>
  <c r="X251" i="5"/>
  <c r="V251" i="5"/>
  <c r="U251" i="5"/>
  <c r="AA250" i="5"/>
  <c r="Z250" i="5"/>
  <c r="Y250" i="5"/>
  <c r="X250" i="5"/>
  <c r="V250" i="5"/>
  <c r="U250" i="5"/>
  <c r="AA249" i="5"/>
  <c r="Z249" i="5"/>
  <c r="Y249" i="5"/>
  <c r="X249" i="5"/>
  <c r="V249" i="5"/>
  <c r="U249" i="5"/>
  <c r="AA248" i="5"/>
  <c r="Z248" i="5"/>
  <c r="Y248" i="5"/>
  <c r="X248" i="5"/>
  <c r="V248" i="5"/>
  <c r="U248" i="5"/>
  <c r="AA247" i="5"/>
  <c r="Z247" i="5"/>
  <c r="Y247" i="5"/>
  <c r="X247" i="5"/>
  <c r="V247" i="5"/>
  <c r="U247" i="5"/>
  <c r="AA246" i="5"/>
  <c r="Z246" i="5"/>
  <c r="Y246" i="5"/>
  <c r="X246" i="5"/>
  <c r="V246" i="5"/>
  <c r="U246" i="5"/>
  <c r="AA245" i="5"/>
  <c r="Z245" i="5"/>
  <c r="Y245" i="5"/>
  <c r="X245" i="5"/>
  <c r="V245" i="5"/>
  <c r="U245" i="5"/>
  <c r="AA244" i="5"/>
  <c r="Z244" i="5"/>
  <c r="Y244" i="5"/>
  <c r="X244" i="5"/>
  <c r="V244" i="5"/>
  <c r="U244" i="5"/>
  <c r="AA243" i="5"/>
  <c r="Z243" i="5"/>
  <c r="Y243" i="5"/>
  <c r="X243" i="5"/>
  <c r="V243" i="5"/>
  <c r="U243" i="5"/>
  <c r="AA242" i="5"/>
  <c r="Z242" i="5"/>
  <c r="Y242" i="5"/>
  <c r="X242" i="5"/>
  <c r="V242" i="5"/>
  <c r="U242" i="5"/>
  <c r="AA241" i="5"/>
  <c r="Z241" i="5"/>
  <c r="Y241" i="5"/>
  <c r="X241" i="5"/>
  <c r="V241" i="5"/>
  <c r="U241" i="5"/>
  <c r="AA240" i="5"/>
  <c r="Z240" i="5"/>
  <c r="Y240" i="5"/>
  <c r="X240" i="5"/>
  <c r="V240" i="5"/>
  <c r="U240" i="5"/>
  <c r="AA239" i="5"/>
  <c r="Z239" i="5"/>
  <c r="Y239" i="5"/>
  <c r="X239" i="5"/>
  <c r="V239" i="5"/>
  <c r="U239" i="5"/>
  <c r="AA238" i="5"/>
  <c r="Z238" i="5"/>
  <c r="Y238" i="5"/>
  <c r="X238" i="5"/>
  <c r="V238" i="5"/>
  <c r="U238" i="5"/>
  <c r="AA237" i="5"/>
  <c r="Z237" i="5"/>
  <c r="Y237" i="5"/>
  <c r="X237" i="5"/>
  <c r="V237" i="5"/>
  <c r="U237" i="5"/>
  <c r="AA236" i="5"/>
  <c r="Z236" i="5"/>
  <c r="Y236" i="5"/>
  <c r="X236" i="5"/>
  <c r="V236" i="5"/>
  <c r="U236" i="5"/>
  <c r="AA235" i="5"/>
  <c r="Z235" i="5"/>
  <c r="Y235" i="5"/>
  <c r="X235" i="5"/>
  <c r="V235" i="5"/>
  <c r="U235" i="5"/>
  <c r="AA234" i="5"/>
  <c r="Z234" i="5"/>
  <c r="Y234" i="5"/>
  <c r="X234" i="5"/>
  <c r="V234" i="5"/>
  <c r="U234" i="5"/>
  <c r="AA233" i="5"/>
  <c r="Z233" i="5"/>
  <c r="Y233" i="5"/>
  <c r="X233" i="5"/>
  <c r="V233" i="5"/>
  <c r="U233" i="5"/>
  <c r="AA232" i="5"/>
  <c r="Z232" i="5"/>
  <c r="Y232" i="5"/>
  <c r="X232" i="5"/>
  <c r="V232" i="5"/>
  <c r="U232" i="5"/>
  <c r="AA231" i="5"/>
  <c r="Z231" i="5"/>
  <c r="Y231" i="5"/>
  <c r="X231" i="5"/>
  <c r="V231" i="5"/>
  <c r="U231" i="5"/>
  <c r="AA230" i="5"/>
  <c r="Z230" i="5"/>
  <c r="Y230" i="5"/>
  <c r="X230" i="5"/>
  <c r="V230" i="5"/>
  <c r="U230" i="5"/>
  <c r="AA229" i="5"/>
  <c r="Z229" i="5"/>
  <c r="Y229" i="5"/>
  <c r="X229" i="5"/>
  <c r="V229" i="5"/>
  <c r="U229" i="5"/>
  <c r="AA228" i="5"/>
  <c r="Z228" i="5"/>
  <c r="Y228" i="5"/>
  <c r="X228" i="5"/>
  <c r="V228" i="5"/>
  <c r="U228" i="5"/>
  <c r="AA227" i="5"/>
  <c r="Z227" i="5"/>
  <c r="Y227" i="5"/>
  <c r="X227" i="5"/>
  <c r="V227" i="5"/>
  <c r="U227" i="5"/>
  <c r="AA226" i="5"/>
  <c r="Z226" i="5"/>
  <c r="Y226" i="5"/>
  <c r="X226" i="5"/>
  <c r="V226" i="5"/>
  <c r="U226" i="5"/>
  <c r="AA225" i="5"/>
  <c r="Z225" i="5"/>
  <c r="Y225" i="5"/>
  <c r="X225" i="5"/>
  <c r="V225" i="5"/>
  <c r="U225" i="5"/>
  <c r="AA224" i="5"/>
  <c r="Z224" i="5"/>
  <c r="Y224" i="5"/>
  <c r="X224" i="5"/>
  <c r="V224" i="5"/>
  <c r="U224" i="5"/>
  <c r="AA223" i="5"/>
  <c r="Z223" i="5"/>
  <c r="Y223" i="5"/>
  <c r="X223" i="5"/>
  <c r="V223" i="5"/>
  <c r="U223" i="5"/>
  <c r="AA222" i="5"/>
  <c r="Z222" i="5"/>
  <c r="Y222" i="5"/>
  <c r="X222" i="5"/>
  <c r="V222" i="5"/>
  <c r="U222" i="5"/>
  <c r="AA221" i="5"/>
  <c r="Z221" i="5"/>
  <c r="Y221" i="5"/>
  <c r="X221" i="5"/>
  <c r="V221" i="5"/>
  <c r="U221" i="5"/>
  <c r="AA220" i="5"/>
  <c r="Z220" i="5"/>
  <c r="Y220" i="5"/>
  <c r="X220" i="5"/>
  <c r="V220" i="5"/>
  <c r="U220" i="5"/>
  <c r="AA219" i="5"/>
  <c r="Z219" i="5"/>
  <c r="Y219" i="5"/>
  <c r="X219" i="5"/>
  <c r="V219" i="5"/>
  <c r="U219" i="5"/>
  <c r="AA218" i="5"/>
  <c r="Z218" i="5"/>
  <c r="Y218" i="5"/>
  <c r="X218" i="5"/>
  <c r="V218" i="5"/>
  <c r="U218" i="5"/>
  <c r="AA217" i="5"/>
  <c r="Z217" i="5"/>
  <c r="Y217" i="5"/>
  <c r="X217" i="5"/>
  <c r="V217" i="5"/>
  <c r="U217" i="5"/>
  <c r="AA216" i="5"/>
  <c r="Z216" i="5"/>
  <c r="Y216" i="5"/>
  <c r="X216" i="5"/>
  <c r="V216" i="5"/>
  <c r="U216" i="5"/>
  <c r="AA215" i="5"/>
  <c r="Z215" i="5"/>
  <c r="Y215" i="5"/>
  <c r="X215" i="5"/>
  <c r="V215" i="5"/>
  <c r="U215" i="5"/>
  <c r="AA214" i="5"/>
  <c r="Z214" i="5"/>
  <c r="Y214" i="5"/>
  <c r="X214" i="5"/>
  <c r="V214" i="5"/>
  <c r="U214" i="5"/>
  <c r="AA213" i="5"/>
  <c r="Z213" i="5"/>
  <c r="Y213" i="5"/>
  <c r="X213" i="5"/>
  <c r="V213" i="5"/>
  <c r="U213" i="5"/>
  <c r="AA212" i="5"/>
  <c r="Z212" i="5"/>
  <c r="Y212" i="5"/>
  <c r="X212" i="5"/>
  <c r="V212" i="5"/>
  <c r="U212" i="5"/>
  <c r="AA211" i="5"/>
  <c r="Z211" i="5"/>
  <c r="Y211" i="5"/>
  <c r="X211" i="5"/>
  <c r="V211" i="5"/>
  <c r="U211" i="5"/>
  <c r="AA210" i="5"/>
  <c r="Z210" i="5"/>
  <c r="Y210" i="5"/>
  <c r="X210" i="5"/>
  <c r="V210" i="5"/>
  <c r="U210" i="5"/>
  <c r="AA209" i="5"/>
  <c r="Z209" i="5"/>
  <c r="Y209" i="5"/>
  <c r="X209" i="5"/>
  <c r="V209" i="5"/>
  <c r="U209" i="5"/>
  <c r="AA208" i="5"/>
  <c r="Z208" i="5"/>
  <c r="Y208" i="5"/>
  <c r="X208" i="5"/>
  <c r="V208" i="5"/>
  <c r="U208" i="5"/>
  <c r="AA207" i="5"/>
  <c r="Z207" i="5"/>
  <c r="Y207" i="5"/>
  <c r="X207" i="5"/>
  <c r="V207" i="5"/>
  <c r="U207" i="5"/>
  <c r="AA206" i="5"/>
  <c r="Z206" i="5"/>
  <c r="Y206" i="5"/>
  <c r="X206" i="5"/>
  <c r="V206" i="5"/>
  <c r="U206" i="5"/>
  <c r="AA205" i="5"/>
  <c r="Z205" i="5"/>
  <c r="Y205" i="5"/>
  <c r="X205" i="5"/>
  <c r="V205" i="5"/>
  <c r="U205" i="5"/>
  <c r="AA204" i="5"/>
  <c r="Z204" i="5"/>
  <c r="Y204" i="5"/>
  <c r="X204" i="5"/>
  <c r="V204" i="5"/>
  <c r="U204" i="5"/>
  <c r="AA203" i="5"/>
  <c r="Z203" i="5"/>
  <c r="Y203" i="5"/>
  <c r="X203" i="5"/>
  <c r="V203" i="5"/>
  <c r="U203" i="5"/>
  <c r="AA202" i="5"/>
  <c r="Z202" i="5"/>
  <c r="Y202" i="5"/>
  <c r="X202" i="5"/>
  <c r="V202" i="5"/>
  <c r="U202" i="5"/>
  <c r="AA201" i="5"/>
  <c r="Z201" i="5"/>
  <c r="Y201" i="5"/>
  <c r="X201" i="5"/>
  <c r="V201" i="5"/>
  <c r="U201" i="5"/>
  <c r="AA200" i="5"/>
  <c r="Z200" i="5"/>
  <c r="Y200" i="5"/>
  <c r="X200" i="5"/>
  <c r="V200" i="5"/>
  <c r="U200" i="5"/>
  <c r="AA199" i="5"/>
  <c r="Z199" i="5"/>
  <c r="Y199" i="5"/>
  <c r="X199" i="5"/>
  <c r="V199" i="5"/>
  <c r="U199" i="5"/>
  <c r="AA198" i="5"/>
  <c r="Z198" i="5"/>
  <c r="Y198" i="5"/>
  <c r="X198" i="5"/>
  <c r="V198" i="5"/>
  <c r="U198" i="5"/>
  <c r="AA197" i="5"/>
  <c r="Z197" i="5"/>
  <c r="Y197" i="5"/>
  <c r="X197" i="5"/>
  <c r="V197" i="5"/>
  <c r="U197" i="5"/>
  <c r="AA196" i="5"/>
  <c r="Z196" i="5"/>
  <c r="Y196" i="5"/>
  <c r="X196" i="5"/>
  <c r="V196" i="5"/>
  <c r="U196" i="5"/>
  <c r="AA195" i="5"/>
  <c r="Z195" i="5"/>
  <c r="Y195" i="5"/>
  <c r="X195" i="5"/>
  <c r="V195" i="5"/>
  <c r="U195" i="5"/>
  <c r="AA194" i="5"/>
  <c r="Z194" i="5"/>
  <c r="Y194" i="5"/>
  <c r="X194" i="5"/>
  <c r="V194" i="5"/>
  <c r="U194" i="5"/>
  <c r="AA193" i="5"/>
  <c r="Z193" i="5"/>
  <c r="Y193" i="5"/>
  <c r="X193" i="5"/>
  <c r="V193" i="5"/>
  <c r="U193" i="5"/>
  <c r="AA192" i="5"/>
  <c r="Z192" i="5"/>
  <c r="Y192" i="5"/>
  <c r="X192" i="5"/>
  <c r="V192" i="5"/>
  <c r="U192" i="5"/>
  <c r="AA191" i="5"/>
  <c r="Z191" i="5"/>
  <c r="Y191" i="5"/>
  <c r="X191" i="5"/>
  <c r="V191" i="5"/>
  <c r="U191" i="5"/>
  <c r="AA190" i="5"/>
  <c r="Z190" i="5"/>
  <c r="Y190" i="5"/>
  <c r="X190" i="5"/>
  <c r="V190" i="5"/>
  <c r="U190" i="5"/>
  <c r="AA189" i="5"/>
  <c r="Z189" i="5"/>
  <c r="Y189" i="5"/>
  <c r="X189" i="5"/>
  <c r="V189" i="5"/>
  <c r="U189" i="5"/>
  <c r="AA188" i="5"/>
  <c r="Z188" i="5"/>
  <c r="Y188" i="5"/>
  <c r="X188" i="5"/>
  <c r="V188" i="5"/>
  <c r="U188" i="5"/>
  <c r="AA187" i="5"/>
  <c r="Z187" i="5"/>
  <c r="Y187" i="5"/>
  <c r="X187" i="5"/>
  <c r="V187" i="5"/>
  <c r="U187" i="5"/>
  <c r="AA186" i="5"/>
  <c r="Z186" i="5"/>
  <c r="Y186" i="5"/>
  <c r="X186" i="5"/>
  <c r="V186" i="5"/>
  <c r="U186" i="5"/>
  <c r="AA185" i="5"/>
  <c r="Z185" i="5"/>
  <c r="Y185" i="5"/>
  <c r="X185" i="5"/>
  <c r="V185" i="5"/>
  <c r="U185" i="5"/>
  <c r="AA184" i="5"/>
  <c r="Z184" i="5"/>
  <c r="Y184" i="5"/>
  <c r="X184" i="5"/>
  <c r="V184" i="5"/>
  <c r="U184" i="5"/>
  <c r="AA183" i="5"/>
  <c r="Z183" i="5"/>
  <c r="Y183" i="5"/>
  <c r="X183" i="5"/>
  <c r="V183" i="5"/>
  <c r="U183" i="5"/>
  <c r="AA182" i="5"/>
  <c r="Z182" i="5"/>
  <c r="Y182" i="5"/>
  <c r="X182" i="5"/>
  <c r="V182" i="5"/>
  <c r="U182" i="5"/>
  <c r="AA181" i="5"/>
  <c r="Z181" i="5"/>
  <c r="Y181" i="5"/>
  <c r="X181" i="5"/>
  <c r="V181" i="5"/>
  <c r="U181" i="5"/>
  <c r="AA180" i="5"/>
  <c r="Z180" i="5"/>
  <c r="Y180" i="5"/>
  <c r="X180" i="5"/>
  <c r="V180" i="5"/>
  <c r="U180" i="5"/>
  <c r="AA179" i="5"/>
  <c r="Z179" i="5"/>
  <c r="Y179" i="5"/>
  <c r="X179" i="5"/>
  <c r="V179" i="5"/>
  <c r="U179" i="5"/>
  <c r="AA178" i="5"/>
  <c r="Z178" i="5"/>
  <c r="Y178" i="5"/>
  <c r="X178" i="5"/>
  <c r="V178" i="5"/>
  <c r="U178" i="5"/>
  <c r="AA177" i="5"/>
  <c r="Z177" i="5"/>
  <c r="Y177" i="5"/>
  <c r="X177" i="5"/>
  <c r="V177" i="5"/>
  <c r="U177" i="5"/>
  <c r="AA176" i="5"/>
  <c r="Z176" i="5"/>
  <c r="Y176" i="5"/>
  <c r="X176" i="5"/>
  <c r="V176" i="5"/>
  <c r="U176" i="5"/>
  <c r="AA175" i="5"/>
  <c r="Z175" i="5"/>
  <c r="Y175" i="5"/>
  <c r="X175" i="5"/>
  <c r="V175" i="5"/>
  <c r="U175" i="5"/>
  <c r="AA174" i="5"/>
  <c r="Z174" i="5"/>
  <c r="Y174" i="5"/>
  <c r="X174" i="5"/>
  <c r="V174" i="5"/>
  <c r="U174" i="5"/>
  <c r="AA173" i="5"/>
  <c r="Z173" i="5"/>
  <c r="Y173" i="5"/>
  <c r="X173" i="5"/>
  <c r="V173" i="5"/>
  <c r="U173" i="5"/>
  <c r="AA172" i="5"/>
  <c r="Z172" i="5"/>
  <c r="Y172" i="5"/>
  <c r="X172" i="5"/>
  <c r="V172" i="5"/>
  <c r="U172" i="5"/>
  <c r="AA171" i="5"/>
  <c r="Z171" i="5"/>
  <c r="Y171" i="5"/>
  <c r="X171" i="5"/>
  <c r="V171" i="5"/>
  <c r="U171" i="5"/>
  <c r="AA170" i="5"/>
  <c r="Z170" i="5"/>
  <c r="Y170" i="5"/>
  <c r="X170" i="5"/>
  <c r="V170" i="5"/>
  <c r="U170" i="5"/>
  <c r="AA169" i="5"/>
  <c r="Z169" i="5"/>
  <c r="Y169" i="5"/>
  <c r="X169" i="5"/>
  <c r="V169" i="5"/>
  <c r="U169" i="5"/>
  <c r="AA168" i="5"/>
  <c r="Z168" i="5"/>
  <c r="Y168" i="5"/>
  <c r="X168" i="5"/>
  <c r="V168" i="5"/>
  <c r="U168" i="5"/>
  <c r="AA167" i="5"/>
  <c r="Z167" i="5"/>
  <c r="Y167" i="5"/>
  <c r="X167" i="5"/>
  <c r="V167" i="5"/>
  <c r="U167" i="5"/>
  <c r="AA166" i="5"/>
  <c r="Z166" i="5"/>
  <c r="Y166" i="5"/>
  <c r="X166" i="5"/>
  <c r="V166" i="5"/>
  <c r="U166" i="5"/>
  <c r="AA165" i="5"/>
  <c r="Z165" i="5"/>
  <c r="Y165" i="5"/>
  <c r="X165" i="5"/>
  <c r="V165" i="5"/>
  <c r="U165" i="5"/>
  <c r="AA164" i="5"/>
  <c r="Z164" i="5"/>
  <c r="Y164" i="5"/>
  <c r="X164" i="5"/>
  <c r="V164" i="5"/>
  <c r="U164" i="5"/>
  <c r="AA163" i="5"/>
  <c r="Z163" i="5"/>
  <c r="Y163" i="5"/>
  <c r="X163" i="5"/>
  <c r="V163" i="5"/>
  <c r="U163" i="5"/>
  <c r="AA162" i="5"/>
  <c r="Z162" i="5"/>
  <c r="Y162" i="5"/>
  <c r="X162" i="5"/>
  <c r="V162" i="5"/>
  <c r="U162" i="5"/>
  <c r="AA161" i="5"/>
  <c r="Z161" i="5"/>
  <c r="Y161" i="5"/>
  <c r="X161" i="5"/>
  <c r="V161" i="5"/>
  <c r="U161" i="5"/>
  <c r="AA160" i="5"/>
  <c r="Z160" i="5"/>
  <c r="Y160" i="5"/>
  <c r="X160" i="5"/>
  <c r="V160" i="5"/>
  <c r="U160" i="5"/>
  <c r="AA159" i="5"/>
  <c r="Z159" i="5"/>
  <c r="Y159" i="5"/>
  <c r="X159" i="5"/>
  <c r="V159" i="5"/>
  <c r="U159" i="5"/>
  <c r="AA158" i="5"/>
  <c r="Z158" i="5"/>
  <c r="Y158" i="5"/>
  <c r="X158" i="5"/>
  <c r="V158" i="5"/>
  <c r="U158" i="5"/>
  <c r="AA157" i="5"/>
  <c r="Z157" i="5"/>
  <c r="Y157" i="5"/>
  <c r="X157" i="5"/>
  <c r="V157" i="5"/>
  <c r="U157" i="5"/>
  <c r="AA156" i="5"/>
  <c r="Z156" i="5"/>
  <c r="Y156" i="5"/>
  <c r="X156" i="5"/>
  <c r="V156" i="5"/>
  <c r="U156" i="5"/>
  <c r="AA155" i="5"/>
  <c r="Z155" i="5"/>
  <c r="Y155" i="5"/>
  <c r="X155" i="5"/>
  <c r="V155" i="5"/>
  <c r="U155" i="5"/>
  <c r="AA154" i="5"/>
  <c r="Z154" i="5"/>
  <c r="Y154" i="5"/>
  <c r="X154" i="5"/>
  <c r="V154" i="5"/>
  <c r="U154" i="5"/>
  <c r="AA153" i="5"/>
  <c r="Z153" i="5"/>
  <c r="Y153" i="5"/>
  <c r="X153" i="5"/>
  <c r="V153" i="5"/>
  <c r="U153" i="5"/>
  <c r="AA152" i="5"/>
  <c r="Z152" i="5"/>
  <c r="Y152" i="5"/>
  <c r="X152" i="5"/>
  <c r="V152" i="5"/>
  <c r="U152" i="5"/>
  <c r="AA151" i="5"/>
  <c r="Z151" i="5"/>
  <c r="Y151" i="5"/>
  <c r="X151" i="5"/>
  <c r="V151" i="5"/>
  <c r="U151" i="5"/>
  <c r="AA150" i="5"/>
  <c r="Z150" i="5"/>
  <c r="Y150" i="5"/>
  <c r="X150" i="5"/>
  <c r="V150" i="5"/>
  <c r="U150" i="5"/>
  <c r="AA149" i="5"/>
  <c r="Z149" i="5"/>
  <c r="Y149" i="5"/>
  <c r="X149" i="5"/>
  <c r="V149" i="5"/>
  <c r="U149" i="5"/>
  <c r="AA148" i="5"/>
  <c r="Z148" i="5"/>
  <c r="Y148" i="5"/>
  <c r="X148" i="5"/>
  <c r="V148" i="5"/>
  <c r="U148" i="5"/>
  <c r="AA147" i="5"/>
  <c r="Z147" i="5"/>
  <c r="Y147" i="5"/>
  <c r="X147" i="5"/>
  <c r="V147" i="5"/>
  <c r="U147" i="5"/>
  <c r="AA146" i="5"/>
  <c r="Z146" i="5"/>
  <c r="Y146" i="5"/>
  <c r="X146" i="5"/>
  <c r="V146" i="5"/>
  <c r="U146" i="5"/>
  <c r="AA145" i="5"/>
  <c r="Z145" i="5"/>
  <c r="Y145" i="5"/>
  <c r="X145" i="5"/>
  <c r="V145" i="5"/>
  <c r="U145" i="5"/>
  <c r="AA144" i="5"/>
  <c r="Z144" i="5"/>
  <c r="Y144" i="5"/>
  <c r="X144" i="5"/>
  <c r="V144" i="5"/>
  <c r="U144" i="5"/>
  <c r="AA143" i="5"/>
  <c r="Z143" i="5"/>
  <c r="Y143" i="5"/>
  <c r="X143" i="5"/>
  <c r="V143" i="5"/>
  <c r="U143" i="5"/>
  <c r="AA142" i="5"/>
  <c r="Z142" i="5"/>
  <c r="Y142" i="5"/>
  <c r="X142" i="5"/>
  <c r="V142" i="5"/>
  <c r="U142" i="5"/>
  <c r="AA141" i="5"/>
  <c r="Z141" i="5"/>
  <c r="Y141" i="5"/>
  <c r="X141" i="5"/>
  <c r="V141" i="5"/>
  <c r="U141" i="5"/>
  <c r="AA140" i="5"/>
  <c r="Z140" i="5"/>
  <c r="Y140" i="5"/>
  <c r="X140" i="5"/>
  <c r="V140" i="5"/>
  <c r="U140" i="5"/>
  <c r="AA139" i="5"/>
  <c r="Z139" i="5"/>
  <c r="Y139" i="5"/>
  <c r="X139" i="5"/>
  <c r="V139" i="5"/>
  <c r="U139" i="5"/>
  <c r="AA138" i="5"/>
  <c r="Z138" i="5"/>
  <c r="Y138" i="5"/>
  <c r="X138" i="5"/>
  <c r="V138" i="5"/>
  <c r="U138" i="5"/>
  <c r="AA137" i="5"/>
  <c r="Z137" i="5"/>
  <c r="Y137" i="5"/>
  <c r="X137" i="5"/>
  <c r="V137" i="5"/>
  <c r="U137" i="5"/>
  <c r="AA136" i="5"/>
  <c r="Z136" i="5"/>
  <c r="Y136" i="5"/>
  <c r="X136" i="5"/>
  <c r="V136" i="5"/>
  <c r="U136" i="5"/>
  <c r="AA135" i="5"/>
  <c r="Z135" i="5"/>
  <c r="Y135" i="5"/>
  <c r="X135" i="5"/>
  <c r="V135" i="5"/>
  <c r="U135" i="5"/>
  <c r="AA134" i="5"/>
  <c r="Z134" i="5"/>
  <c r="Y134" i="5"/>
  <c r="X134" i="5"/>
  <c r="V134" i="5"/>
  <c r="U134" i="5"/>
  <c r="AA133" i="5"/>
  <c r="Z133" i="5"/>
  <c r="Y133" i="5"/>
  <c r="X133" i="5"/>
  <c r="V133" i="5"/>
  <c r="U133" i="5"/>
  <c r="AA132" i="5"/>
  <c r="Z132" i="5"/>
  <c r="Y132" i="5"/>
  <c r="X132" i="5"/>
  <c r="V132" i="5"/>
  <c r="U132" i="5"/>
  <c r="AA131" i="5"/>
  <c r="Z131" i="5"/>
  <c r="Y131" i="5"/>
  <c r="X131" i="5"/>
  <c r="V131" i="5"/>
  <c r="U131" i="5"/>
  <c r="AA130" i="5"/>
  <c r="Z130" i="5"/>
  <c r="Y130" i="5"/>
  <c r="X130" i="5"/>
  <c r="V130" i="5"/>
  <c r="U130" i="5"/>
  <c r="AA129" i="5"/>
  <c r="Z129" i="5"/>
  <c r="Y129" i="5"/>
  <c r="X129" i="5"/>
  <c r="V129" i="5"/>
  <c r="U129" i="5"/>
  <c r="AA128" i="5"/>
  <c r="Z128" i="5"/>
  <c r="Y128" i="5"/>
  <c r="X128" i="5"/>
  <c r="V128" i="5"/>
  <c r="U128" i="5"/>
  <c r="AA127" i="5"/>
  <c r="Z127" i="5"/>
  <c r="Y127" i="5"/>
  <c r="X127" i="5"/>
  <c r="V127" i="5"/>
  <c r="U127" i="5"/>
  <c r="AA126" i="5"/>
  <c r="Z126" i="5"/>
  <c r="Y126" i="5"/>
  <c r="X126" i="5"/>
  <c r="V126" i="5"/>
  <c r="U126" i="5"/>
  <c r="AA125" i="5"/>
  <c r="Z125" i="5"/>
  <c r="Y125" i="5"/>
  <c r="X125" i="5"/>
  <c r="V125" i="5"/>
  <c r="U125" i="5"/>
  <c r="AA124" i="5"/>
  <c r="Z124" i="5"/>
  <c r="Y124" i="5"/>
  <c r="X124" i="5"/>
  <c r="V124" i="5"/>
  <c r="U124" i="5"/>
  <c r="AA123" i="5"/>
  <c r="Z123" i="5"/>
  <c r="Y123" i="5"/>
  <c r="X123" i="5"/>
  <c r="V123" i="5"/>
  <c r="U123" i="5"/>
  <c r="AA122" i="5"/>
  <c r="Z122" i="5"/>
  <c r="Y122" i="5"/>
  <c r="X122" i="5"/>
  <c r="V122" i="5"/>
  <c r="U122" i="5"/>
  <c r="AA121" i="5"/>
  <c r="Z121" i="5"/>
  <c r="Y121" i="5"/>
  <c r="X121" i="5"/>
  <c r="V121" i="5"/>
  <c r="U121" i="5"/>
  <c r="AA120" i="5"/>
  <c r="Z120" i="5"/>
  <c r="Y120" i="5"/>
  <c r="X120" i="5"/>
  <c r="V120" i="5"/>
  <c r="U120" i="5"/>
  <c r="AA119" i="5"/>
  <c r="Z119" i="5"/>
  <c r="Y119" i="5"/>
  <c r="X119" i="5"/>
  <c r="V119" i="5"/>
  <c r="U119" i="5"/>
  <c r="AA118" i="5"/>
  <c r="Z118" i="5"/>
  <c r="Y118" i="5"/>
  <c r="X118" i="5"/>
  <c r="V118" i="5"/>
  <c r="U118" i="5"/>
  <c r="AA117" i="5"/>
  <c r="Z117" i="5"/>
  <c r="Y117" i="5"/>
  <c r="X117" i="5"/>
  <c r="V117" i="5"/>
  <c r="U117" i="5"/>
  <c r="AA116" i="5"/>
  <c r="Z116" i="5"/>
  <c r="Y116" i="5"/>
  <c r="X116" i="5"/>
  <c r="V116" i="5"/>
  <c r="U116" i="5"/>
  <c r="AA115" i="5"/>
  <c r="Z115" i="5"/>
  <c r="Y115" i="5"/>
  <c r="X115" i="5"/>
  <c r="V115" i="5"/>
  <c r="U115" i="5"/>
  <c r="AA114" i="5"/>
  <c r="Z114" i="5"/>
  <c r="Y114" i="5"/>
  <c r="X114" i="5"/>
  <c r="V114" i="5"/>
  <c r="U114" i="5"/>
  <c r="AA113" i="5"/>
  <c r="Z113" i="5"/>
  <c r="Y113" i="5"/>
  <c r="X113" i="5"/>
  <c r="V113" i="5"/>
  <c r="U113" i="5"/>
  <c r="AA112" i="5"/>
  <c r="Z112" i="5"/>
  <c r="Y112" i="5"/>
  <c r="X112" i="5"/>
  <c r="V112" i="5"/>
  <c r="U112" i="5"/>
  <c r="AA111" i="5"/>
  <c r="Z111" i="5"/>
  <c r="Y111" i="5"/>
  <c r="X111" i="5"/>
  <c r="V111" i="5"/>
  <c r="U111" i="5"/>
  <c r="AA110" i="5"/>
  <c r="Z110" i="5"/>
  <c r="Y110" i="5"/>
  <c r="X110" i="5"/>
  <c r="V110" i="5"/>
  <c r="U110" i="5"/>
  <c r="AA109" i="5"/>
  <c r="Z109" i="5"/>
  <c r="Y109" i="5"/>
  <c r="X109" i="5"/>
  <c r="V109" i="5"/>
  <c r="U109" i="5"/>
  <c r="AA108" i="5"/>
  <c r="Z108" i="5"/>
  <c r="Y108" i="5"/>
  <c r="X108" i="5"/>
  <c r="V108" i="5"/>
  <c r="U108" i="5"/>
  <c r="AA107" i="5"/>
  <c r="Z107" i="5"/>
  <c r="Y107" i="5"/>
  <c r="X107" i="5"/>
  <c r="V107" i="5"/>
  <c r="U107" i="5"/>
  <c r="AA106" i="5"/>
  <c r="Z106" i="5"/>
  <c r="Y106" i="5"/>
  <c r="X106" i="5"/>
  <c r="V106" i="5"/>
  <c r="U106" i="5"/>
  <c r="AA105" i="5"/>
  <c r="Z105" i="5"/>
  <c r="Y105" i="5"/>
  <c r="X105" i="5"/>
  <c r="V105" i="5"/>
  <c r="U105" i="5"/>
  <c r="AA104" i="5"/>
  <c r="Z104" i="5"/>
  <c r="Y104" i="5"/>
  <c r="X104" i="5"/>
  <c r="V104" i="5"/>
  <c r="U104" i="5"/>
  <c r="AA103" i="5"/>
  <c r="Z103" i="5"/>
  <c r="Y103" i="5"/>
  <c r="X103" i="5"/>
  <c r="V103" i="5"/>
  <c r="U103" i="5"/>
  <c r="AA102" i="5"/>
  <c r="Z102" i="5"/>
  <c r="Y102" i="5"/>
  <c r="X102" i="5"/>
  <c r="V102" i="5"/>
  <c r="U102" i="5"/>
  <c r="AA101" i="5"/>
  <c r="Z101" i="5"/>
  <c r="Y101" i="5"/>
  <c r="X101" i="5"/>
  <c r="V101" i="5"/>
  <c r="U101" i="5"/>
  <c r="AA100" i="5"/>
  <c r="Z100" i="5"/>
  <c r="Y100" i="5"/>
  <c r="X100" i="5"/>
  <c r="V100" i="5"/>
  <c r="U100" i="5"/>
  <c r="AA99" i="5"/>
  <c r="Z99" i="5"/>
  <c r="Y99" i="5"/>
  <c r="X99" i="5"/>
  <c r="V99" i="5"/>
  <c r="U99" i="5"/>
  <c r="AA98" i="5"/>
  <c r="Z98" i="5"/>
  <c r="Y98" i="5"/>
  <c r="X98" i="5"/>
  <c r="V98" i="5"/>
  <c r="U98" i="5"/>
  <c r="AA97" i="5"/>
  <c r="Z97" i="5"/>
  <c r="Y97" i="5"/>
  <c r="X97" i="5"/>
  <c r="V97" i="5"/>
  <c r="U97" i="5"/>
  <c r="AA96" i="5"/>
  <c r="Z96" i="5"/>
  <c r="Y96" i="5"/>
  <c r="X96" i="5"/>
  <c r="V96" i="5"/>
  <c r="U96" i="5"/>
  <c r="AA95" i="5"/>
  <c r="Z95" i="5"/>
  <c r="Y95" i="5"/>
  <c r="X95" i="5"/>
  <c r="V95" i="5"/>
  <c r="U95" i="5"/>
  <c r="AA94" i="5"/>
  <c r="Z94" i="5"/>
  <c r="Y94" i="5"/>
  <c r="X94" i="5"/>
  <c r="V94" i="5"/>
  <c r="U94" i="5"/>
  <c r="AA93" i="5"/>
  <c r="Z93" i="5"/>
  <c r="Y93" i="5"/>
  <c r="X93" i="5"/>
  <c r="V93" i="5"/>
  <c r="U93" i="5"/>
  <c r="AA92" i="5"/>
  <c r="Z92" i="5"/>
  <c r="Y92" i="5"/>
  <c r="X92" i="5"/>
  <c r="V92" i="5"/>
  <c r="U92" i="5"/>
  <c r="AA91" i="5"/>
  <c r="Z91" i="5"/>
  <c r="Y91" i="5"/>
  <c r="X91" i="5"/>
  <c r="V91" i="5"/>
  <c r="U91" i="5"/>
  <c r="AA90" i="5"/>
  <c r="Z90" i="5"/>
  <c r="Y90" i="5"/>
  <c r="X90" i="5"/>
  <c r="V90" i="5"/>
  <c r="U90" i="5"/>
  <c r="AA89" i="5"/>
  <c r="Z89" i="5"/>
  <c r="Y89" i="5"/>
  <c r="X89" i="5"/>
  <c r="V89" i="5"/>
  <c r="U89" i="5"/>
  <c r="AA88" i="5"/>
  <c r="Z88" i="5"/>
  <c r="Y88" i="5"/>
  <c r="X88" i="5"/>
  <c r="V88" i="5"/>
  <c r="U88" i="5"/>
  <c r="AA87" i="5"/>
  <c r="Z87" i="5"/>
  <c r="Y87" i="5"/>
  <c r="X87" i="5"/>
  <c r="V87" i="5"/>
  <c r="U87" i="5"/>
  <c r="AA86" i="5"/>
  <c r="Z86" i="5"/>
  <c r="Y86" i="5"/>
  <c r="X86" i="5"/>
  <c r="V86" i="5"/>
  <c r="U86" i="5"/>
  <c r="AA85" i="5"/>
  <c r="Z85" i="5"/>
  <c r="Y85" i="5"/>
  <c r="X85" i="5"/>
  <c r="V85" i="5"/>
  <c r="U85" i="5"/>
  <c r="AA84" i="5"/>
  <c r="Z84" i="5"/>
  <c r="Y84" i="5"/>
  <c r="X84" i="5"/>
  <c r="V84" i="5"/>
  <c r="U84" i="5"/>
  <c r="AA83" i="5"/>
  <c r="Z83" i="5"/>
  <c r="Y83" i="5"/>
  <c r="X83" i="5"/>
  <c r="V83" i="5"/>
  <c r="U83" i="5"/>
  <c r="AA82" i="5"/>
  <c r="Z82" i="5"/>
  <c r="Y82" i="5"/>
  <c r="X82" i="5"/>
  <c r="V82" i="5"/>
  <c r="U82" i="5"/>
  <c r="AA81" i="5"/>
  <c r="Z81" i="5"/>
  <c r="Y81" i="5"/>
  <c r="X81" i="5"/>
  <c r="V81" i="5"/>
  <c r="U81" i="5"/>
  <c r="AA80" i="5"/>
  <c r="Z80" i="5"/>
  <c r="Y80" i="5"/>
  <c r="X80" i="5"/>
  <c r="V80" i="5"/>
  <c r="U80" i="5"/>
  <c r="AA79" i="5"/>
  <c r="Z79" i="5"/>
  <c r="Y79" i="5"/>
  <c r="X79" i="5"/>
  <c r="V79" i="5"/>
  <c r="U79" i="5"/>
  <c r="AA78" i="5"/>
  <c r="Z78" i="5"/>
  <c r="Y78" i="5"/>
  <c r="X78" i="5"/>
  <c r="V78" i="5"/>
  <c r="U78" i="5"/>
  <c r="AA77" i="5"/>
  <c r="Z77" i="5"/>
  <c r="Y77" i="5"/>
  <c r="X77" i="5"/>
  <c r="V77" i="5"/>
  <c r="U77" i="5"/>
  <c r="AA76" i="5"/>
  <c r="Z76" i="5"/>
  <c r="Y76" i="5"/>
  <c r="X76" i="5"/>
  <c r="V76" i="5"/>
  <c r="U76" i="5"/>
  <c r="AA75" i="5"/>
  <c r="Z75" i="5"/>
  <c r="Y75" i="5"/>
  <c r="X75" i="5"/>
  <c r="V75" i="5"/>
  <c r="U75" i="5"/>
  <c r="AA74" i="5"/>
  <c r="Z74" i="5"/>
  <c r="Y74" i="5"/>
  <c r="X74" i="5"/>
  <c r="V74" i="5"/>
  <c r="U74" i="5"/>
  <c r="AA73" i="5"/>
  <c r="Z73" i="5"/>
  <c r="Y73" i="5"/>
  <c r="X73" i="5"/>
  <c r="V73" i="5"/>
  <c r="U73" i="5"/>
  <c r="AA72" i="5"/>
  <c r="Z72" i="5"/>
  <c r="Y72" i="5"/>
  <c r="X72" i="5"/>
  <c r="V72" i="5"/>
  <c r="U72" i="5"/>
  <c r="AA71" i="5"/>
  <c r="Z71" i="5"/>
  <c r="Y71" i="5"/>
  <c r="X71" i="5"/>
  <c r="V71" i="5"/>
  <c r="U71" i="5"/>
  <c r="L500" i="4"/>
  <c r="K500" i="4"/>
  <c r="L499" i="4"/>
  <c r="K499" i="4"/>
  <c r="L498" i="4"/>
  <c r="K498" i="4"/>
  <c r="L497" i="4"/>
  <c r="K497" i="4"/>
  <c r="L496" i="4"/>
  <c r="K496" i="4"/>
  <c r="L495" i="4"/>
  <c r="K495" i="4"/>
  <c r="L494" i="4"/>
  <c r="K494" i="4"/>
  <c r="L493" i="4"/>
  <c r="K493" i="4"/>
  <c r="L492" i="4"/>
  <c r="K492" i="4"/>
  <c r="L491" i="4"/>
  <c r="K491" i="4"/>
  <c r="L490" i="4"/>
  <c r="K490" i="4"/>
  <c r="L489" i="4"/>
  <c r="K489" i="4"/>
  <c r="L488" i="4"/>
  <c r="K488" i="4"/>
  <c r="L487" i="4"/>
  <c r="K487" i="4"/>
  <c r="L486" i="4"/>
  <c r="K486" i="4"/>
  <c r="L485" i="4"/>
  <c r="K485" i="4"/>
  <c r="L484" i="4"/>
  <c r="K484" i="4"/>
  <c r="L483" i="4"/>
  <c r="K483" i="4"/>
  <c r="L482" i="4"/>
  <c r="K482" i="4"/>
  <c r="L481" i="4"/>
  <c r="K481" i="4"/>
  <c r="L480" i="4"/>
  <c r="K480" i="4"/>
  <c r="L479" i="4"/>
  <c r="K479" i="4"/>
  <c r="L478" i="4"/>
  <c r="K478" i="4"/>
  <c r="L477" i="4"/>
  <c r="K477" i="4"/>
  <c r="L476" i="4"/>
  <c r="K476" i="4"/>
  <c r="L475" i="4"/>
  <c r="K475" i="4"/>
  <c r="L474" i="4"/>
  <c r="K474" i="4"/>
  <c r="L473" i="4"/>
  <c r="K473" i="4"/>
  <c r="L472" i="4"/>
  <c r="K472" i="4"/>
  <c r="L471" i="4"/>
  <c r="K471" i="4"/>
  <c r="L470" i="4"/>
  <c r="K470" i="4"/>
  <c r="L469" i="4"/>
  <c r="K469" i="4"/>
  <c r="L468" i="4"/>
  <c r="K468" i="4"/>
  <c r="L467" i="4"/>
  <c r="K467" i="4"/>
  <c r="L466" i="4"/>
  <c r="K466" i="4"/>
  <c r="L465" i="4"/>
  <c r="K465" i="4"/>
  <c r="L464" i="4"/>
  <c r="K464" i="4"/>
  <c r="L463" i="4"/>
  <c r="K463" i="4"/>
  <c r="L462" i="4"/>
  <c r="K462" i="4"/>
  <c r="L461" i="4"/>
  <c r="K461" i="4"/>
  <c r="L460" i="4"/>
  <c r="K460" i="4"/>
  <c r="L459" i="4"/>
  <c r="K459" i="4"/>
  <c r="L458" i="4"/>
  <c r="K458" i="4"/>
  <c r="L457" i="4"/>
  <c r="K457" i="4"/>
  <c r="L456" i="4"/>
  <c r="K456" i="4"/>
  <c r="L455" i="4"/>
  <c r="K455" i="4"/>
  <c r="L454" i="4"/>
  <c r="K454" i="4"/>
  <c r="L453" i="4"/>
  <c r="K453" i="4"/>
  <c r="L452" i="4"/>
  <c r="K452" i="4"/>
  <c r="L451" i="4"/>
  <c r="K451" i="4"/>
  <c r="L450" i="4"/>
  <c r="K450" i="4"/>
  <c r="L449" i="4"/>
  <c r="K449" i="4"/>
  <c r="L448" i="4"/>
  <c r="K448" i="4"/>
  <c r="L447" i="4"/>
  <c r="K447" i="4"/>
  <c r="L446" i="4"/>
  <c r="K446" i="4"/>
  <c r="L445" i="4"/>
  <c r="K445" i="4"/>
  <c r="L444" i="4"/>
  <c r="K444" i="4"/>
  <c r="L443" i="4"/>
  <c r="K443" i="4"/>
  <c r="L442" i="4"/>
  <c r="K442" i="4"/>
  <c r="L441" i="4"/>
  <c r="K441" i="4"/>
  <c r="L440" i="4"/>
  <c r="K440" i="4"/>
  <c r="L439" i="4"/>
  <c r="K439" i="4"/>
  <c r="L438" i="4"/>
  <c r="K438" i="4"/>
  <c r="L437" i="4"/>
  <c r="K437" i="4"/>
  <c r="L436" i="4"/>
  <c r="K436" i="4"/>
  <c r="L435" i="4"/>
  <c r="K435" i="4"/>
  <c r="L434" i="4"/>
  <c r="K434" i="4"/>
  <c r="L433" i="4"/>
  <c r="K433" i="4"/>
  <c r="L432" i="4"/>
  <c r="K432" i="4"/>
  <c r="L431" i="4"/>
  <c r="K431" i="4"/>
  <c r="L430" i="4"/>
  <c r="K430" i="4"/>
  <c r="L429" i="4"/>
  <c r="K429" i="4"/>
  <c r="L428" i="4"/>
  <c r="K428" i="4"/>
  <c r="L427" i="4"/>
  <c r="K427" i="4"/>
  <c r="L426" i="4"/>
  <c r="K426" i="4"/>
  <c r="L425" i="4"/>
  <c r="K425" i="4"/>
  <c r="L424" i="4"/>
  <c r="K424" i="4"/>
  <c r="L423" i="4"/>
  <c r="K423" i="4"/>
  <c r="L422" i="4"/>
  <c r="K422" i="4"/>
  <c r="L421" i="4"/>
  <c r="K421" i="4"/>
  <c r="L420" i="4"/>
  <c r="K420" i="4"/>
  <c r="L419" i="4"/>
  <c r="K419" i="4"/>
  <c r="L418" i="4"/>
  <c r="K418" i="4"/>
  <c r="L417" i="4"/>
  <c r="K417" i="4"/>
  <c r="L416" i="4"/>
  <c r="K416" i="4"/>
  <c r="L415" i="4"/>
  <c r="K415" i="4"/>
  <c r="L414" i="4"/>
  <c r="K414" i="4"/>
  <c r="L413" i="4"/>
  <c r="K413" i="4"/>
  <c r="L412" i="4"/>
  <c r="K412" i="4"/>
  <c r="L411" i="4"/>
  <c r="K411" i="4"/>
  <c r="L410" i="4"/>
  <c r="K410" i="4"/>
  <c r="L409" i="4"/>
  <c r="K409" i="4"/>
  <c r="L408" i="4"/>
  <c r="K408" i="4"/>
  <c r="L407" i="4"/>
  <c r="K407" i="4"/>
  <c r="L406" i="4"/>
  <c r="K406" i="4"/>
  <c r="L405" i="4"/>
  <c r="K405" i="4"/>
  <c r="L404" i="4"/>
  <c r="K404" i="4"/>
  <c r="L403" i="4"/>
  <c r="K403" i="4"/>
  <c r="L402" i="4"/>
  <c r="K402" i="4"/>
  <c r="L401" i="4"/>
  <c r="K401" i="4"/>
  <c r="L400" i="4"/>
  <c r="K400" i="4"/>
  <c r="L399" i="4"/>
  <c r="K399" i="4"/>
  <c r="L398" i="4"/>
  <c r="K398" i="4"/>
  <c r="L397" i="4"/>
  <c r="K397" i="4"/>
  <c r="L396" i="4"/>
  <c r="K396" i="4"/>
  <c r="L395" i="4"/>
  <c r="K395" i="4"/>
  <c r="L394" i="4"/>
  <c r="K394" i="4"/>
  <c r="L393" i="4"/>
  <c r="K393" i="4"/>
  <c r="L392" i="4"/>
  <c r="K392" i="4"/>
  <c r="L391" i="4"/>
  <c r="K391" i="4"/>
  <c r="L390" i="4"/>
  <c r="K390" i="4"/>
  <c r="L389" i="4"/>
  <c r="K389" i="4"/>
  <c r="L388" i="4"/>
  <c r="K388" i="4"/>
  <c r="L387" i="4"/>
  <c r="K387" i="4"/>
  <c r="L386" i="4"/>
  <c r="K386" i="4"/>
  <c r="L385" i="4"/>
  <c r="K385" i="4"/>
  <c r="L384" i="4"/>
  <c r="K384" i="4"/>
  <c r="L383" i="4"/>
  <c r="K383" i="4"/>
  <c r="L382" i="4"/>
  <c r="K382" i="4"/>
  <c r="L381" i="4"/>
  <c r="K381" i="4"/>
  <c r="L380" i="4"/>
  <c r="K380" i="4"/>
  <c r="L379" i="4"/>
  <c r="K379" i="4"/>
  <c r="L378" i="4"/>
  <c r="K378" i="4"/>
  <c r="L377" i="4"/>
  <c r="K377" i="4"/>
  <c r="L376" i="4"/>
  <c r="K376" i="4"/>
  <c r="L375" i="4"/>
  <c r="K375" i="4"/>
  <c r="L374" i="4"/>
  <c r="K374" i="4"/>
  <c r="L373" i="4"/>
  <c r="K373" i="4"/>
  <c r="L372" i="4"/>
  <c r="K372" i="4"/>
  <c r="L371" i="4"/>
  <c r="K371" i="4"/>
  <c r="L370" i="4"/>
  <c r="K370" i="4"/>
  <c r="L369" i="4"/>
  <c r="K369" i="4"/>
  <c r="L368" i="4"/>
  <c r="K368" i="4"/>
  <c r="L367" i="4"/>
  <c r="K367" i="4"/>
  <c r="L366" i="4"/>
  <c r="K366" i="4"/>
  <c r="L365" i="4"/>
  <c r="K365" i="4"/>
  <c r="L364" i="4"/>
  <c r="K364" i="4"/>
  <c r="L363" i="4"/>
  <c r="K363" i="4"/>
  <c r="L362" i="4"/>
  <c r="K362" i="4"/>
  <c r="L361" i="4"/>
  <c r="K361" i="4"/>
  <c r="L360" i="4"/>
  <c r="K360" i="4"/>
  <c r="L359" i="4"/>
  <c r="K359" i="4"/>
  <c r="L358" i="4"/>
  <c r="K358" i="4"/>
  <c r="L357" i="4"/>
  <c r="K357" i="4"/>
  <c r="L356" i="4"/>
  <c r="K356" i="4"/>
  <c r="L355" i="4"/>
  <c r="K355" i="4"/>
  <c r="L354" i="4"/>
  <c r="K354" i="4"/>
  <c r="L353" i="4"/>
  <c r="K353" i="4"/>
  <c r="L352" i="4"/>
  <c r="K352" i="4"/>
  <c r="L351" i="4"/>
  <c r="K351" i="4"/>
  <c r="L350" i="4"/>
  <c r="K350" i="4"/>
  <c r="L349" i="4"/>
  <c r="K349" i="4"/>
  <c r="L348" i="4"/>
  <c r="K348" i="4"/>
  <c r="L347" i="4"/>
  <c r="K347" i="4"/>
  <c r="L346" i="4"/>
  <c r="K346" i="4"/>
  <c r="L345" i="4"/>
  <c r="K345" i="4"/>
  <c r="L344" i="4"/>
  <c r="K344" i="4"/>
  <c r="L343" i="4"/>
  <c r="K343" i="4"/>
  <c r="L342" i="4"/>
  <c r="K342" i="4"/>
  <c r="L341" i="4"/>
  <c r="K341" i="4"/>
  <c r="L340" i="4"/>
  <c r="K340" i="4"/>
  <c r="L339" i="4"/>
  <c r="K339" i="4"/>
  <c r="L338" i="4"/>
  <c r="K338" i="4"/>
  <c r="L337" i="4"/>
  <c r="K337" i="4"/>
  <c r="L336" i="4"/>
  <c r="K336" i="4"/>
  <c r="L335" i="4"/>
  <c r="K335" i="4"/>
  <c r="L334" i="4"/>
  <c r="K334" i="4"/>
  <c r="L333" i="4"/>
  <c r="K333" i="4"/>
  <c r="L332" i="4"/>
  <c r="K332" i="4"/>
  <c r="L331" i="4"/>
  <c r="K331" i="4"/>
  <c r="L330" i="4"/>
  <c r="K330" i="4"/>
  <c r="L329" i="4"/>
  <c r="K329" i="4"/>
  <c r="L328" i="4"/>
  <c r="K328" i="4"/>
  <c r="L327" i="4"/>
  <c r="K327" i="4"/>
  <c r="L326" i="4"/>
  <c r="K326" i="4"/>
  <c r="L325" i="4"/>
  <c r="K325" i="4"/>
  <c r="L324" i="4"/>
  <c r="K324" i="4"/>
  <c r="L323" i="4"/>
  <c r="K323" i="4"/>
  <c r="L322" i="4"/>
  <c r="K322" i="4"/>
  <c r="L321" i="4"/>
  <c r="K321" i="4"/>
  <c r="L320" i="4"/>
  <c r="K320" i="4"/>
  <c r="L319" i="4"/>
  <c r="K319" i="4"/>
  <c r="L318" i="4"/>
  <c r="K318" i="4"/>
  <c r="L317" i="4"/>
  <c r="K317" i="4"/>
  <c r="L316" i="4"/>
  <c r="K316" i="4"/>
  <c r="L315" i="4"/>
  <c r="K315" i="4"/>
  <c r="L314" i="4"/>
  <c r="K314" i="4"/>
  <c r="L313" i="4"/>
  <c r="K313" i="4"/>
  <c r="L312" i="4"/>
  <c r="K312" i="4"/>
  <c r="L311" i="4"/>
  <c r="K311" i="4"/>
  <c r="L310" i="4"/>
  <c r="K310" i="4"/>
  <c r="L309" i="4"/>
  <c r="K309" i="4"/>
  <c r="L308" i="4"/>
  <c r="K308" i="4"/>
  <c r="L307" i="4"/>
  <c r="K307" i="4"/>
  <c r="L306" i="4"/>
  <c r="K306" i="4"/>
  <c r="L305" i="4"/>
  <c r="K305" i="4"/>
  <c r="L304" i="4"/>
  <c r="K304" i="4"/>
  <c r="L303" i="4"/>
  <c r="K303" i="4"/>
  <c r="L302" i="4"/>
  <c r="K302" i="4"/>
  <c r="L301" i="4"/>
  <c r="K301" i="4"/>
  <c r="L300" i="4"/>
  <c r="K300" i="4"/>
  <c r="L299" i="4"/>
  <c r="K299" i="4"/>
  <c r="L298" i="4"/>
  <c r="K298" i="4"/>
  <c r="L297" i="4"/>
  <c r="K297" i="4"/>
  <c r="L296" i="4"/>
  <c r="K296" i="4"/>
  <c r="L295" i="4"/>
  <c r="K295" i="4"/>
  <c r="L294" i="4"/>
  <c r="K294" i="4"/>
  <c r="L293" i="4"/>
  <c r="K293" i="4"/>
  <c r="L292" i="4"/>
  <c r="K292" i="4"/>
  <c r="L291" i="4"/>
  <c r="K291" i="4"/>
  <c r="L290" i="4"/>
  <c r="K290" i="4"/>
  <c r="L289" i="4"/>
  <c r="K289" i="4"/>
  <c r="L288" i="4"/>
  <c r="K288" i="4"/>
  <c r="L287" i="4"/>
  <c r="K287" i="4"/>
  <c r="L286" i="4"/>
  <c r="K286" i="4"/>
  <c r="L285" i="4"/>
  <c r="K285" i="4"/>
  <c r="L284" i="4"/>
  <c r="K284" i="4"/>
  <c r="L283" i="4"/>
  <c r="K283" i="4"/>
  <c r="L282" i="4"/>
  <c r="K282" i="4"/>
  <c r="L281" i="4"/>
  <c r="K281" i="4"/>
  <c r="L280" i="4"/>
  <c r="K280" i="4"/>
  <c r="L279" i="4"/>
  <c r="K279" i="4"/>
  <c r="L278" i="4"/>
  <c r="K278" i="4"/>
  <c r="L277" i="4"/>
  <c r="K277" i="4"/>
  <c r="L276" i="4"/>
  <c r="K276" i="4"/>
  <c r="L275" i="4"/>
  <c r="K275" i="4"/>
  <c r="L274" i="4"/>
  <c r="K274" i="4"/>
  <c r="L273" i="4"/>
  <c r="K273" i="4"/>
  <c r="L272" i="4"/>
  <c r="K272" i="4"/>
  <c r="L271" i="4"/>
  <c r="K271" i="4"/>
  <c r="L270" i="4"/>
  <c r="K270" i="4"/>
  <c r="L269" i="4"/>
  <c r="K269" i="4"/>
  <c r="L268" i="4"/>
  <c r="K268" i="4"/>
  <c r="L267" i="4"/>
  <c r="K267" i="4"/>
  <c r="L266" i="4"/>
  <c r="K266" i="4"/>
  <c r="L265" i="4"/>
  <c r="K265" i="4"/>
  <c r="L264" i="4"/>
  <c r="K264" i="4"/>
  <c r="L263" i="4"/>
  <c r="K263" i="4"/>
  <c r="L262" i="4"/>
  <c r="K262" i="4"/>
  <c r="L261" i="4"/>
  <c r="K261" i="4"/>
  <c r="L260" i="4"/>
  <c r="K260" i="4"/>
  <c r="L259" i="4"/>
  <c r="K259" i="4"/>
  <c r="L258" i="4"/>
  <c r="K258" i="4"/>
  <c r="L257" i="4"/>
  <c r="K257" i="4"/>
  <c r="L256" i="4"/>
  <c r="K256" i="4"/>
  <c r="L255" i="4"/>
  <c r="K255" i="4"/>
  <c r="L254" i="4"/>
  <c r="K254" i="4"/>
  <c r="L253" i="4"/>
  <c r="K253" i="4"/>
  <c r="L252" i="4"/>
  <c r="K252" i="4"/>
  <c r="L251" i="4"/>
  <c r="K251" i="4"/>
  <c r="L250" i="4"/>
  <c r="K250" i="4"/>
  <c r="L249" i="4"/>
  <c r="K249" i="4"/>
  <c r="L248" i="4"/>
  <c r="K248" i="4"/>
  <c r="L247" i="4"/>
  <c r="K247" i="4"/>
  <c r="L246" i="4"/>
  <c r="K246" i="4"/>
  <c r="L245" i="4"/>
  <c r="K245" i="4"/>
  <c r="L244" i="4"/>
  <c r="K244" i="4"/>
  <c r="L243" i="4"/>
  <c r="K243" i="4"/>
  <c r="L242" i="4"/>
  <c r="K242" i="4"/>
  <c r="L241" i="4"/>
  <c r="K241" i="4"/>
  <c r="L240" i="4"/>
  <c r="K240" i="4"/>
  <c r="L239" i="4"/>
  <c r="K239" i="4"/>
  <c r="L238" i="4"/>
  <c r="K238" i="4"/>
  <c r="L237" i="4"/>
  <c r="K237" i="4"/>
  <c r="L236" i="4"/>
  <c r="K236" i="4"/>
  <c r="L235" i="4"/>
  <c r="K235" i="4"/>
  <c r="L234" i="4"/>
  <c r="K234" i="4"/>
  <c r="L233" i="4"/>
  <c r="K233" i="4"/>
  <c r="L232" i="4"/>
  <c r="K232" i="4"/>
  <c r="L231" i="4"/>
  <c r="K231" i="4"/>
  <c r="L230" i="4"/>
  <c r="K230" i="4"/>
  <c r="L229" i="4"/>
  <c r="K229" i="4"/>
  <c r="L228" i="4"/>
  <c r="K228" i="4"/>
  <c r="L227" i="4"/>
  <c r="K227" i="4"/>
  <c r="L226" i="4"/>
  <c r="K226" i="4"/>
  <c r="L225" i="4"/>
  <c r="K225" i="4"/>
  <c r="L224" i="4"/>
  <c r="K224" i="4"/>
  <c r="L223" i="4"/>
  <c r="K223" i="4"/>
  <c r="L222" i="4"/>
  <c r="K222" i="4"/>
  <c r="L221" i="4"/>
  <c r="K221" i="4"/>
  <c r="L220" i="4"/>
  <c r="K220" i="4"/>
  <c r="L219" i="4"/>
  <c r="K219" i="4"/>
  <c r="L218" i="4"/>
  <c r="K218" i="4"/>
  <c r="L217" i="4"/>
  <c r="K217" i="4"/>
  <c r="L216" i="4"/>
  <c r="K216" i="4"/>
  <c r="L215" i="4"/>
  <c r="K215" i="4"/>
  <c r="L214" i="4"/>
  <c r="K214" i="4"/>
  <c r="L213" i="4"/>
  <c r="K213" i="4"/>
  <c r="L212" i="4"/>
  <c r="K212" i="4"/>
  <c r="L211" i="4"/>
  <c r="K211" i="4"/>
  <c r="L210" i="4"/>
  <c r="K210" i="4"/>
  <c r="L209" i="4"/>
  <c r="K209" i="4"/>
  <c r="L208" i="4"/>
  <c r="K208" i="4"/>
  <c r="L207" i="4"/>
  <c r="K207" i="4"/>
  <c r="L206" i="4"/>
  <c r="K206" i="4"/>
  <c r="L205" i="4"/>
  <c r="K205" i="4"/>
  <c r="L204" i="4"/>
  <c r="K204" i="4"/>
  <c r="L203" i="4"/>
  <c r="K203" i="4"/>
  <c r="L202" i="4"/>
  <c r="K202" i="4"/>
  <c r="L201" i="4"/>
  <c r="K201" i="4"/>
  <c r="L200" i="4"/>
  <c r="K200" i="4"/>
  <c r="L199" i="4"/>
  <c r="K199" i="4"/>
  <c r="L198" i="4"/>
  <c r="K198" i="4"/>
  <c r="L197" i="4"/>
  <c r="K197" i="4"/>
  <c r="L196" i="4"/>
  <c r="K196" i="4"/>
  <c r="L195" i="4"/>
  <c r="K195" i="4"/>
  <c r="L194" i="4"/>
  <c r="K194" i="4"/>
  <c r="L193" i="4"/>
  <c r="K193" i="4"/>
  <c r="L192" i="4"/>
  <c r="K192" i="4"/>
  <c r="L191" i="4"/>
  <c r="K191" i="4"/>
  <c r="L190" i="4"/>
  <c r="K190" i="4"/>
  <c r="L189" i="4"/>
  <c r="K189" i="4"/>
  <c r="L188" i="4"/>
  <c r="K188" i="4"/>
  <c r="L187" i="4"/>
  <c r="K187" i="4"/>
  <c r="L186" i="4"/>
  <c r="K186" i="4"/>
  <c r="L185" i="4"/>
  <c r="K185" i="4"/>
  <c r="L184" i="4"/>
  <c r="K184" i="4"/>
  <c r="L183" i="4"/>
  <c r="K183" i="4"/>
  <c r="L182" i="4"/>
  <c r="K182" i="4"/>
  <c r="L181" i="4"/>
  <c r="K181" i="4"/>
  <c r="L180" i="4"/>
  <c r="K180" i="4"/>
  <c r="L179" i="4"/>
  <c r="K179" i="4"/>
  <c r="L178" i="4"/>
  <c r="K178" i="4"/>
  <c r="L177" i="4"/>
  <c r="K177" i="4"/>
  <c r="L176" i="4"/>
  <c r="K176" i="4"/>
  <c r="L175" i="4"/>
  <c r="K175" i="4"/>
  <c r="L174" i="4"/>
  <c r="K174" i="4"/>
  <c r="L173" i="4"/>
  <c r="K173" i="4"/>
  <c r="L172" i="4"/>
  <c r="K172" i="4"/>
  <c r="L171" i="4"/>
  <c r="K171" i="4"/>
  <c r="L170" i="4"/>
  <c r="K170" i="4"/>
  <c r="L169" i="4"/>
  <c r="K169" i="4"/>
  <c r="L168" i="4"/>
  <c r="K168" i="4"/>
  <c r="L167" i="4"/>
  <c r="K167" i="4"/>
  <c r="L166" i="4"/>
  <c r="K166" i="4"/>
  <c r="L165" i="4"/>
  <c r="K165" i="4"/>
  <c r="L164" i="4"/>
  <c r="K164" i="4"/>
  <c r="L163" i="4"/>
  <c r="K163" i="4"/>
  <c r="L162" i="4"/>
  <c r="K162" i="4"/>
  <c r="L161" i="4"/>
  <c r="K161" i="4"/>
  <c r="L160" i="4"/>
  <c r="K160" i="4"/>
  <c r="L159" i="4"/>
  <c r="K159" i="4"/>
  <c r="L158" i="4"/>
  <c r="K158" i="4"/>
  <c r="L157" i="4"/>
  <c r="K157" i="4"/>
  <c r="L156" i="4"/>
  <c r="K156" i="4"/>
  <c r="L155" i="4"/>
  <c r="K155" i="4"/>
  <c r="L154" i="4"/>
  <c r="K154" i="4"/>
  <c r="L153" i="4"/>
  <c r="K153" i="4"/>
  <c r="L152" i="4"/>
  <c r="K152" i="4"/>
  <c r="L151" i="4"/>
  <c r="K151" i="4"/>
  <c r="L150" i="4"/>
  <c r="K150" i="4"/>
  <c r="L149" i="4"/>
  <c r="K149" i="4"/>
  <c r="L148" i="4"/>
  <c r="K148" i="4"/>
  <c r="L147" i="4"/>
  <c r="K147" i="4"/>
  <c r="L146" i="4"/>
  <c r="K146" i="4"/>
  <c r="L145" i="4"/>
  <c r="K145" i="4"/>
  <c r="L144" i="4"/>
  <c r="K144" i="4"/>
  <c r="L143" i="4"/>
  <c r="K143" i="4"/>
  <c r="L142" i="4"/>
  <c r="K142" i="4"/>
  <c r="L141" i="4"/>
  <c r="K141" i="4"/>
  <c r="L140" i="4"/>
  <c r="K140" i="4"/>
  <c r="L139" i="4"/>
  <c r="K139" i="4"/>
  <c r="L138" i="4"/>
  <c r="K138" i="4"/>
  <c r="L137" i="4"/>
  <c r="K137" i="4"/>
  <c r="L136" i="4"/>
  <c r="K136" i="4"/>
  <c r="L135" i="4"/>
  <c r="K135" i="4"/>
  <c r="L134" i="4"/>
  <c r="K134" i="4"/>
  <c r="L133" i="4"/>
  <c r="K133" i="4"/>
  <c r="L132" i="4"/>
  <c r="K132" i="4"/>
  <c r="L131" i="4"/>
  <c r="K131" i="4"/>
  <c r="L130" i="4"/>
  <c r="K130" i="4"/>
  <c r="L129" i="4"/>
  <c r="K129" i="4"/>
  <c r="L128" i="4"/>
  <c r="K128" i="4"/>
  <c r="L127" i="4"/>
  <c r="K127" i="4"/>
  <c r="L126" i="4"/>
  <c r="K126" i="4"/>
  <c r="L125" i="4"/>
  <c r="K125" i="4"/>
  <c r="L124" i="4"/>
  <c r="K124" i="4"/>
  <c r="L123" i="4"/>
  <c r="K123" i="4"/>
  <c r="L122" i="4"/>
  <c r="K122" i="4"/>
  <c r="L121" i="4"/>
  <c r="K121" i="4"/>
  <c r="L120" i="4"/>
  <c r="K120" i="4"/>
  <c r="L119" i="4"/>
  <c r="K119" i="4"/>
  <c r="L118" i="4"/>
  <c r="K118" i="4"/>
  <c r="L117" i="4"/>
  <c r="K117" i="4"/>
  <c r="L116" i="4"/>
  <c r="K116" i="4"/>
  <c r="L115" i="4"/>
  <c r="K115" i="4"/>
  <c r="L114" i="4"/>
  <c r="K114" i="4"/>
  <c r="L113" i="4"/>
  <c r="K113" i="4"/>
  <c r="L112" i="4"/>
  <c r="K112" i="4"/>
  <c r="L111" i="4"/>
  <c r="K111" i="4"/>
  <c r="L110" i="4"/>
  <c r="K110" i="4"/>
  <c r="L109" i="4"/>
  <c r="K109" i="4"/>
  <c r="L108" i="4"/>
  <c r="K108" i="4"/>
  <c r="L107" i="4"/>
  <c r="K107" i="4"/>
  <c r="L106" i="4"/>
  <c r="K106" i="4"/>
  <c r="L105" i="4"/>
  <c r="K105" i="4"/>
  <c r="L104" i="4"/>
  <c r="K104" i="4"/>
  <c r="L103" i="4"/>
  <c r="K103" i="4"/>
  <c r="L102" i="4"/>
  <c r="K102" i="4"/>
  <c r="L101" i="4"/>
  <c r="K101" i="4"/>
  <c r="L100" i="4"/>
  <c r="K100" i="4"/>
  <c r="L99" i="4"/>
  <c r="K99" i="4"/>
  <c r="L98" i="4"/>
  <c r="K98" i="4"/>
  <c r="L97" i="4"/>
  <c r="K97" i="4"/>
  <c r="L96" i="4"/>
  <c r="K96" i="4"/>
  <c r="L95" i="4"/>
  <c r="K95" i="4"/>
  <c r="L94" i="4"/>
  <c r="K94" i="4"/>
  <c r="L93" i="4"/>
  <c r="K93" i="4"/>
  <c r="L92" i="4"/>
  <c r="K92" i="4"/>
  <c r="L91" i="4"/>
  <c r="K91" i="4"/>
  <c r="L90" i="4"/>
  <c r="K90" i="4"/>
  <c r="L89" i="4"/>
  <c r="K89" i="4"/>
  <c r="L88" i="4"/>
  <c r="K88" i="4"/>
  <c r="L87" i="4"/>
  <c r="K87" i="4"/>
  <c r="L86" i="4"/>
  <c r="K86" i="4"/>
  <c r="L85" i="4"/>
  <c r="K85" i="4"/>
  <c r="L84" i="4"/>
  <c r="K84" i="4"/>
  <c r="L83" i="4"/>
  <c r="K83" i="4"/>
  <c r="L82" i="4"/>
  <c r="K82" i="4"/>
  <c r="L81" i="4"/>
  <c r="K81" i="4"/>
  <c r="L80" i="4"/>
  <c r="K80" i="4"/>
  <c r="L79" i="4"/>
  <c r="K79" i="4"/>
  <c r="L78" i="4"/>
  <c r="K78" i="4"/>
  <c r="L77" i="4"/>
  <c r="K77" i="4"/>
  <c r="L76" i="4"/>
  <c r="K76" i="4"/>
  <c r="L75" i="4"/>
  <c r="K75" i="4"/>
  <c r="L74" i="4"/>
  <c r="K74" i="4"/>
  <c r="L73" i="4"/>
  <c r="K73" i="4"/>
  <c r="L72" i="4"/>
  <c r="K72" i="4"/>
  <c r="L71" i="4"/>
  <c r="K71" i="4"/>
  <c r="L70" i="4"/>
  <c r="K70" i="4"/>
  <c r="L69" i="4"/>
  <c r="K69" i="4"/>
  <c r="L68" i="4"/>
  <c r="K68" i="4"/>
  <c r="L67" i="4"/>
  <c r="K67" i="4"/>
  <c r="L66" i="4"/>
  <c r="K66" i="4"/>
  <c r="L65" i="4"/>
  <c r="K65" i="4"/>
  <c r="L64" i="4"/>
  <c r="K64" i="4"/>
  <c r="L63" i="4"/>
  <c r="K63" i="4"/>
  <c r="L62" i="4"/>
  <c r="K62" i="4"/>
  <c r="L61" i="4"/>
  <c r="K61" i="4"/>
  <c r="L60" i="4"/>
  <c r="K60" i="4"/>
  <c r="L59" i="4"/>
  <c r="K59" i="4"/>
  <c r="L58" i="4"/>
  <c r="K58" i="4"/>
  <c r="L57" i="4"/>
  <c r="K57" i="4"/>
  <c r="L56" i="4"/>
  <c r="K56" i="4"/>
  <c r="L55" i="4"/>
  <c r="K55" i="4"/>
  <c r="L54" i="4"/>
  <c r="K54" i="4"/>
  <c r="L53" i="4"/>
  <c r="K53" i="4"/>
  <c r="L52" i="4"/>
  <c r="K52" i="4"/>
  <c r="L51" i="4"/>
  <c r="K51" i="4"/>
  <c r="L50" i="4"/>
  <c r="K50" i="4"/>
  <c r="L49" i="4"/>
  <c r="K49" i="4"/>
  <c r="N2" i="7" l="1"/>
  <c r="B11" i="10" s="1"/>
  <c r="J1" i="6"/>
  <c r="R20" i="4"/>
  <c r="R331" i="4"/>
  <c r="R267" i="4"/>
  <c r="R395" i="4"/>
  <c r="R459" i="4"/>
  <c r="R203" i="4"/>
  <c r="R139" i="4"/>
  <c r="R75" i="4"/>
  <c r="R451" i="4"/>
  <c r="R387" i="4"/>
  <c r="R323" i="4"/>
  <c r="R259" i="4"/>
  <c r="R195" i="4"/>
  <c r="R131" i="4"/>
  <c r="R67" i="4"/>
  <c r="R443" i="4"/>
  <c r="R379" i="4"/>
  <c r="R315" i="4"/>
  <c r="R251" i="4"/>
  <c r="R187" i="4"/>
  <c r="R123" i="4"/>
  <c r="R59" i="4"/>
  <c r="R499" i="4"/>
  <c r="R435" i="4"/>
  <c r="R371" i="4"/>
  <c r="R307" i="4"/>
  <c r="R243" i="4"/>
  <c r="R179" i="4"/>
  <c r="R115" i="4"/>
  <c r="R51" i="4"/>
  <c r="R491" i="4"/>
  <c r="R427" i="4"/>
  <c r="R363" i="4"/>
  <c r="R299" i="4"/>
  <c r="R235" i="4"/>
  <c r="R171" i="4"/>
  <c r="R107" i="4"/>
  <c r="R43" i="4"/>
  <c r="R483" i="4"/>
  <c r="R419" i="4"/>
  <c r="R355" i="4"/>
  <c r="R291" i="4"/>
  <c r="R227" i="4"/>
  <c r="R163" i="4"/>
  <c r="R99" i="4"/>
  <c r="R35" i="4"/>
  <c r="R475" i="4"/>
  <c r="R411" i="4"/>
  <c r="R347" i="4"/>
  <c r="R283" i="4"/>
  <c r="R219" i="4"/>
  <c r="R155" i="4"/>
  <c r="R91" i="4"/>
  <c r="R27" i="4"/>
  <c r="R467" i="4"/>
  <c r="R403" i="4"/>
  <c r="R339" i="4"/>
  <c r="R275" i="4"/>
  <c r="R211" i="4"/>
  <c r="R147" i="4"/>
  <c r="R83" i="4"/>
  <c r="R19" i="4"/>
  <c r="R498" i="4"/>
  <c r="R490" i="4"/>
  <c r="R482" i="4"/>
  <c r="R474" i="4"/>
  <c r="R466" i="4"/>
  <c r="R458" i="4"/>
  <c r="R450" i="4"/>
  <c r="R442" i="4"/>
  <c r="R434" i="4"/>
  <c r="R426" i="4"/>
  <c r="R418" i="4"/>
  <c r="R410" i="4"/>
  <c r="R402" i="4"/>
  <c r="R394" i="4"/>
  <c r="R386" i="4"/>
  <c r="R378" i="4"/>
  <c r="R370" i="4"/>
  <c r="R362" i="4"/>
  <c r="R354" i="4"/>
  <c r="R346" i="4"/>
  <c r="R338" i="4"/>
  <c r="R330" i="4"/>
  <c r="R322" i="4"/>
  <c r="R314" i="4"/>
  <c r="R306" i="4"/>
  <c r="R298" i="4"/>
  <c r="R290" i="4"/>
  <c r="R282" i="4"/>
  <c r="R274" i="4"/>
  <c r="R266" i="4"/>
  <c r="R258" i="4"/>
  <c r="R250" i="4"/>
  <c r="R242" i="4"/>
  <c r="R234" i="4"/>
  <c r="R226" i="4"/>
  <c r="R218" i="4"/>
  <c r="R210" i="4"/>
  <c r="R202" i="4"/>
  <c r="R194" i="4"/>
  <c r="R186" i="4"/>
  <c r="R178" i="4"/>
  <c r="R170" i="4"/>
  <c r="R162" i="4"/>
  <c r="R154" i="4"/>
  <c r="R146" i="4"/>
  <c r="R138" i="4"/>
  <c r="R130" i="4"/>
  <c r="R122" i="4"/>
  <c r="R114" i="4"/>
  <c r="R106" i="4"/>
  <c r="R98" i="4"/>
  <c r="R90" i="4"/>
  <c r="R82" i="4"/>
  <c r="R74" i="4"/>
  <c r="R66" i="4"/>
  <c r="R58" i="4"/>
  <c r="R50" i="4"/>
  <c r="R42" i="4"/>
  <c r="R34" i="4"/>
  <c r="R26" i="4"/>
  <c r="R18" i="4"/>
  <c r="R497" i="4"/>
  <c r="R489" i="4"/>
  <c r="R481" i="4"/>
  <c r="R473" i="4"/>
  <c r="R465" i="4"/>
  <c r="R457" i="4"/>
  <c r="R449" i="4"/>
  <c r="R441" i="4"/>
  <c r="R433" i="4"/>
  <c r="R425" i="4"/>
  <c r="R417" i="4"/>
  <c r="R409" i="4"/>
  <c r="R401" i="4"/>
  <c r="R393" i="4"/>
  <c r="R385" i="4"/>
  <c r="R377" i="4"/>
  <c r="R369" i="4"/>
  <c r="R361" i="4"/>
  <c r="R353" i="4"/>
  <c r="R345" i="4"/>
  <c r="R337" i="4"/>
  <c r="R329" i="4"/>
  <c r="R321" i="4"/>
  <c r="R313" i="4"/>
  <c r="R305" i="4"/>
  <c r="R297" i="4"/>
  <c r="R289" i="4"/>
  <c r="R281" i="4"/>
  <c r="R273" i="4"/>
  <c r="R265" i="4"/>
  <c r="R257" i="4"/>
  <c r="R249" i="4"/>
  <c r="R241" i="4"/>
  <c r="R233" i="4"/>
  <c r="R225" i="4"/>
  <c r="R217" i="4"/>
  <c r="R209" i="4"/>
  <c r="R201" i="4"/>
  <c r="R193" i="4"/>
  <c r="R185" i="4"/>
  <c r="R177" i="4"/>
  <c r="R169" i="4"/>
  <c r="R161" i="4"/>
  <c r="R153" i="4"/>
  <c r="R145" i="4"/>
  <c r="R137" i="4"/>
  <c r="R129" i="4"/>
  <c r="R121" i="4"/>
  <c r="R113" i="4"/>
  <c r="R105" i="4"/>
  <c r="R97" i="4"/>
  <c r="R89" i="4"/>
  <c r="R81" i="4"/>
  <c r="R73" i="4"/>
  <c r="R65" i="4"/>
  <c r="R57" i="4"/>
  <c r="R49" i="4"/>
  <c r="R41" i="4"/>
  <c r="R33" i="4"/>
  <c r="R25" i="4"/>
  <c r="R17" i="4"/>
  <c r="R496" i="4"/>
  <c r="R488" i="4"/>
  <c r="R480" i="4"/>
  <c r="R472" i="4"/>
  <c r="R464" i="4"/>
  <c r="R456" i="4"/>
  <c r="R448" i="4"/>
  <c r="R440" i="4"/>
  <c r="R432" i="4"/>
  <c r="R424" i="4"/>
  <c r="R416" i="4"/>
  <c r="R408" i="4"/>
  <c r="R400" i="4"/>
  <c r="R392" i="4"/>
  <c r="R384" i="4"/>
  <c r="R376" i="4"/>
  <c r="R368" i="4"/>
  <c r="R360" i="4"/>
  <c r="R352" i="4"/>
  <c r="R344" i="4"/>
  <c r="R336" i="4"/>
  <c r="R328" i="4"/>
  <c r="R320" i="4"/>
  <c r="R312" i="4"/>
  <c r="R304" i="4"/>
  <c r="R296" i="4"/>
  <c r="R288" i="4"/>
  <c r="R280" i="4"/>
  <c r="R272" i="4"/>
  <c r="R264" i="4"/>
  <c r="R256" i="4"/>
  <c r="R248" i="4"/>
  <c r="R240" i="4"/>
  <c r="R232" i="4"/>
  <c r="R224" i="4"/>
  <c r="R216" i="4"/>
  <c r="R208" i="4"/>
  <c r="R200" i="4"/>
  <c r="R192" i="4"/>
  <c r="R184" i="4"/>
  <c r="R176" i="4"/>
  <c r="R168" i="4"/>
  <c r="R160" i="4"/>
  <c r="R152" i="4"/>
  <c r="R144" i="4"/>
  <c r="R136" i="4"/>
  <c r="R128" i="4"/>
  <c r="R120" i="4"/>
  <c r="R112" i="4"/>
  <c r="R104" i="4"/>
  <c r="R96" i="4"/>
  <c r="R88" i="4"/>
  <c r="R80" i="4"/>
  <c r="R72" i="4"/>
  <c r="R64" i="4"/>
  <c r="R56" i="4"/>
  <c r="R48" i="4"/>
  <c r="R40" i="4"/>
  <c r="R32" i="4"/>
  <c r="R24" i="4"/>
  <c r="R16" i="4"/>
  <c r="R495" i="4"/>
  <c r="R487" i="4"/>
  <c r="R479" i="4"/>
  <c r="R471" i="4"/>
  <c r="R463" i="4"/>
  <c r="R455" i="4"/>
  <c r="R447" i="4"/>
  <c r="R439" i="4"/>
  <c r="R431" i="4"/>
  <c r="R423" i="4"/>
  <c r="R415" i="4"/>
  <c r="R407" i="4"/>
  <c r="R399" i="4"/>
  <c r="R391" i="4"/>
  <c r="R383" i="4"/>
  <c r="R375" i="4"/>
  <c r="R367" i="4"/>
  <c r="R359" i="4"/>
  <c r="R351" i="4"/>
  <c r="R343" i="4"/>
  <c r="R335" i="4"/>
  <c r="R327" i="4"/>
  <c r="R319" i="4"/>
  <c r="R311" i="4"/>
  <c r="R303" i="4"/>
  <c r="R295" i="4"/>
  <c r="R287" i="4"/>
  <c r="R279" i="4"/>
  <c r="R271" i="4"/>
  <c r="R263" i="4"/>
  <c r="R255" i="4"/>
  <c r="R247" i="4"/>
  <c r="R239" i="4"/>
  <c r="R231" i="4"/>
  <c r="R223" i="4"/>
  <c r="R215" i="4"/>
  <c r="R207" i="4"/>
  <c r="R199" i="4"/>
  <c r="R191" i="4"/>
  <c r="R183" i="4"/>
  <c r="R175" i="4"/>
  <c r="R167" i="4"/>
  <c r="R159" i="4"/>
  <c r="R151" i="4"/>
  <c r="R143" i="4"/>
  <c r="R135" i="4"/>
  <c r="R127" i="4"/>
  <c r="R119" i="4"/>
  <c r="R111" i="4"/>
  <c r="R103" i="4"/>
  <c r="R95" i="4"/>
  <c r="R87" i="4"/>
  <c r="R79" i="4"/>
  <c r="R71" i="4"/>
  <c r="R63" i="4"/>
  <c r="R55" i="4"/>
  <c r="R47" i="4"/>
  <c r="R39" i="4"/>
  <c r="R31" i="4"/>
  <c r="R23" i="4"/>
  <c r="R15" i="4"/>
  <c r="R494" i="4"/>
  <c r="R486" i="4"/>
  <c r="R478" i="4"/>
  <c r="R470" i="4"/>
  <c r="R462" i="4"/>
  <c r="R454" i="4"/>
  <c r="R446" i="4"/>
  <c r="R438" i="4"/>
  <c r="R430" i="4"/>
  <c r="R422" i="4"/>
  <c r="R414" i="4"/>
  <c r="R406" i="4"/>
  <c r="R398" i="4"/>
  <c r="R390" i="4"/>
  <c r="R382" i="4"/>
  <c r="R374" i="4"/>
  <c r="R366" i="4"/>
  <c r="R358" i="4"/>
  <c r="R350" i="4"/>
  <c r="R342" i="4"/>
  <c r="R334" i="4"/>
  <c r="R326" i="4"/>
  <c r="R318" i="4"/>
  <c r="R310" i="4"/>
  <c r="R302" i="4"/>
  <c r="R294" i="4"/>
  <c r="R286" i="4"/>
  <c r="R278" i="4"/>
  <c r="R270" i="4"/>
  <c r="R262" i="4"/>
  <c r="R254" i="4"/>
  <c r="R246" i="4"/>
  <c r="R238" i="4"/>
  <c r="R230" i="4"/>
  <c r="R222" i="4"/>
  <c r="R214" i="4"/>
  <c r="R206" i="4"/>
  <c r="R198" i="4"/>
  <c r="R190" i="4"/>
  <c r="R182" i="4"/>
  <c r="R174" i="4"/>
  <c r="R166" i="4"/>
  <c r="R158" i="4"/>
  <c r="R150" i="4"/>
  <c r="R142" i="4"/>
  <c r="R134" i="4"/>
  <c r="R126" i="4"/>
  <c r="R118" i="4"/>
  <c r="R110" i="4"/>
  <c r="R102" i="4"/>
  <c r="R94" i="4"/>
  <c r="R86" i="4"/>
  <c r="R78" i="4"/>
  <c r="R70" i="4"/>
  <c r="R62" i="4"/>
  <c r="R54" i="4"/>
  <c r="R46" i="4"/>
  <c r="R38" i="4"/>
  <c r="R30" i="4"/>
  <c r="R22" i="4"/>
  <c r="R14" i="4"/>
  <c r="R13" i="4"/>
  <c r="R493" i="4"/>
  <c r="R485" i="4"/>
  <c r="R477" i="4"/>
  <c r="R469" i="4"/>
  <c r="R461" i="4"/>
  <c r="R453" i="4"/>
  <c r="R445" i="4"/>
  <c r="R437" i="4"/>
  <c r="R429" i="4"/>
  <c r="R421" i="4"/>
  <c r="R413" i="4"/>
  <c r="R405" i="4"/>
  <c r="R397" i="4"/>
  <c r="R389" i="4"/>
  <c r="R381" i="4"/>
  <c r="R373" i="4"/>
  <c r="R365" i="4"/>
  <c r="R357" i="4"/>
  <c r="R349" i="4"/>
  <c r="R341" i="4"/>
  <c r="R333" i="4"/>
  <c r="R325" i="4"/>
  <c r="R317" i="4"/>
  <c r="R309" i="4"/>
  <c r="R301" i="4"/>
  <c r="R293" i="4"/>
  <c r="R285" i="4"/>
  <c r="R277" i="4"/>
  <c r="R269" i="4"/>
  <c r="R261" i="4"/>
  <c r="R253" i="4"/>
  <c r="R245" i="4"/>
  <c r="R237" i="4"/>
  <c r="R229" i="4"/>
  <c r="R221" i="4"/>
  <c r="R213" i="4"/>
  <c r="R205" i="4"/>
  <c r="R197" i="4"/>
  <c r="R189" i="4"/>
  <c r="R181" i="4"/>
  <c r="R173" i="4"/>
  <c r="R165" i="4"/>
  <c r="R157" i="4"/>
  <c r="R149" i="4"/>
  <c r="R141" i="4"/>
  <c r="R133" i="4"/>
  <c r="R125" i="4"/>
  <c r="R117" i="4"/>
  <c r="R109" i="4"/>
  <c r="R101" i="4"/>
  <c r="R93" i="4"/>
  <c r="R85" i="4"/>
  <c r="R77" i="4"/>
  <c r="R69" i="4"/>
  <c r="R61" i="4"/>
  <c r="R53" i="4"/>
  <c r="R45" i="4"/>
  <c r="R37" i="4"/>
  <c r="R29" i="4"/>
  <c r="R21" i="4"/>
  <c r="AI12" i="5"/>
  <c r="R500" i="4"/>
  <c r="R492" i="4"/>
  <c r="R484" i="4"/>
  <c r="R476" i="4"/>
  <c r="R468" i="4"/>
  <c r="R460" i="4"/>
  <c r="R452" i="4"/>
  <c r="R444" i="4"/>
  <c r="R436" i="4"/>
  <c r="R428" i="4"/>
  <c r="R420" i="4"/>
  <c r="R412" i="4"/>
  <c r="R404" i="4"/>
  <c r="R396" i="4"/>
  <c r="R388" i="4"/>
  <c r="R380" i="4"/>
  <c r="R372" i="4"/>
  <c r="R364" i="4"/>
  <c r="R356" i="4"/>
  <c r="R348" i="4"/>
  <c r="R340" i="4"/>
  <c r="R332" i="4"/>
  <c r="R324" i="4"/>
  <c r="R316" i="4"/>
  <c r="R308" i="4"/>
  <c r="R300" i="4"/>
  <c r="R292" i="4"/>
  <c r="R284" i="4"/>
  <c r="R276" i="4"/>
  <c r="R268" i="4"/>
  <c r="R260" i="4"/>
  <c r="R252" i="4"/>
  <c r="R244" i="4"/>
  <c r="R236" i="4"/>
  <c r="R228" i="4"/>
  <c r="R220" i="4"/>
  <c r="R212" i="4"/>
  <c r="R204" i="4"/>
  <c r="R196" i="4"/>
  <c r="R188" i="4"/>
  <c r="R180" i="4"/>
  <c r="R172" i="4"/>
  <c r="R164" i="4"/>
  <c r="R156" i="4"/>
  <c r="R148" i="4"/>
  <c r="R140" i="4"/>
  <c r="R132" i="4"/>
  <c r="R124" i="4"/>
  <c r="R116" i="4"/>
  <c r="R108" i="4"/>
  <c r="R100" i="4"/>
  <c r="R92" i="4"/>
  <c r="R84" i="4"/>
  <c r="R76" i="4"/>
  <c r="R68" i="4"/>
  <c r="R60" i="4"/>
  <c r="R52" i="4"/>
  <c r="R44" i="4"/>
  <c r="R36" i="4"/>
  <c r="R28" i="4"/>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E40" i="3"/>
  <c r="AE41" i="3"/>
  <c r="AE42" i="3"/>
  <c r="AE43" i="3"/>
  <c r="AE44" i="3"/>
  <c r="AE45" i="3"/>
  <c r="AE46" i="3"/>
  <c r="AE47" i="3"/>
  <c r="AE48" i="3"/>
  <c r="AE49" i="3"/>
  <c r="AE50" i="3"/>
  <c r="AE51" i="3"/>
  <c r="AE52" i="3"/>
  <c r="AE53" i="3"/>
  <c r="AE54" i="3"/>
  <c r="AE55" i="3"/>
  <c r="AE56" i="3"/>
  <c r="AE57" i="3"/>
  <c r="AE58" i="3"/>
  <c r="AE59" i="3"/>
  <c r="AE60" i="3"/>
  <c r="AE61" i="3"/>
  <c r="AE62" i="3"/>
  <c r="AE63" i="3"/>
  <c r="AE64" i="3"/>
  <c r="AE65" i="3"/>
  <c r="AE66" i="3"/>
  <c r="AE67" i="3"/>
  <c r="AE68" i="3"/>
  <c r="AE69" i="3"/>
  <c r="AE70" i="3"/>
  <c r="AE71" i="3"/>
  <c r="AE72" i="3"/>
  <c r="AE73" i="3"/>
  <c r="AE74" i="3"/>
  <c r="AE75" i="3"/>
  <c r="AE76" i="3"/>
  <c r="AE77" i="3"/>
  <c r="AE78" i="3"/>
  <c r="AE79" i="3"/>
  <c r="AE80" i="3"/>
  <c r="AE81" i="3"/>
  <c r="AE82" i="3"/>
  <c r="AE83" i="3"/>
  <c r="AE84" i="3"/>
  <c r="AE85" i="3"/>
  <c r="AE86" i="3"/>
  <c r="AE87" i="3"/>
  <c r="AE88" i="3"/>
  <c r="AE89" i="3"/>
  <c r="AE90" i="3"/>
  <c r="AE91" i="3"/>
  <c r="AE92" i="3"/>
  <c r="AE93" i="3"/>
  <c r="AE94" i="3"/>
  <c r="AE95" i="3"/>
  <c r="AE96" i="3"/>
  <c r="AE97" i="3"/>
  <c r="AE98" i="3"/>
  <c r="AE99" i="3"/>
  <c r="AE100" i="3"/>
  <c r="AE101" i="3"/>
  <c r="AE102" i="3"/>
  <c r="AE103" i="3"/>
  <c r="AE104" i="3"/>
  <c r="AE105" i="3"/>
  <c r="AE106" i="3"/>
  <c r="AE107" i="3"/>
  <c r="AE108" i="3"/>
  <c r="AE109" i="3"/>
  <c r="AE110" i="3"/>
  <c r="AE111" i="3"/>
  <c r="AE112" i="3"/>
  <c r="AE113" i="3"/>
  <c r="AE114" i="3"/>
  <c r="AE115" i="3"/>
  <c r="AE116" i="3"/>
  <c r="AE117" i="3"/>
  <c r="AE118" i="3"/>
  <c r="AE119" i="3"/>
  <c r="AE120" i="3"/>
  <c r="AE121" i="3"/>
  <c r="AE122" i="3"/>
  <c r="AE123" i="3"/>
  <c r="AE124" i="3"/>
  <c r="AE125" i="3"/>
  <c r="AE126" i="3"/>
  <c r="AE127" i="3"/>
  <c r="AE128" i="3"/>
  <c r="AE129" i="3"/>
  <c r="AE130" i="3"/>
  <c r="AE131" i="3"/>
  <c r="AE132" i="3"/>
  <c r="AE133" i="3"/>
  <c r="AE134" i="3"/>
  <c r="AE135" i="3"/>
  <c r="AE136" i="3"/>
  <c r="AE137" i="3"/>
  <c r="AE138" i="3"/>
  <c r="AE139" i="3"/>
  <c r="AE140" i="3"/>
  <c r="AE141" i="3"/>
  <c r="AE142" i="3"/>
  <c r="AE143" i="3"/>
  <c r="AE144" i="3"/>
  <c r="AE145" i="3"/>
  <c r="AE146" i="3"/>
  <c r="AE147" i="3"/>
  <c r="AE148" i="3"/>
  <c r="AE149" i="3"/>
  <c r="AE150" i="3"/>
  <c r="AE151" i="3"/>
  <c r="AE152" i="3"/>
  <c r="AE153" i="3"/>
  <c r="AE154" i="3"/>
  <c r="AE155" i="3"/>
  <c r="AE156" i="3"/>
  <c r="AE157" i="3"/>
  <c r="AE158" i="3"/>
  <c r="AE159" i="3"/>
  <c r="AE160" i="3"/>
  <c r="AE161" i="3"/>
  <c r="AE162" i="3"/>
  <c r="AE163" i="3"/>
  <c r="AE164" i="3"/>
  <c r="AE165" i="3"/>
  <c r="AE166" i="3"/>
  <c r="AE167" i="3"/>
  <c r="AE168" i="3"/>
  <c r="AE169" i="3"/>
  <c r="AE170" i="3"/>
  <c r="AE171" i="3"/>
  <c r="AE172" i="3"/>
  <c r="AE173" i="3"/>
  <c r="AE174" i="3"/>
  <c r="AE175" i="3"/>
  <c r="AE176" i="3"/>
  <c r="AE177" i="3"/>
  <c r="AE178" i="3"/>
  <c r="AE179" i="3"/>
  <c r="AE180" i="3"/>
  <c r="AE181" i="3"/>
  <c r="AE182" i="3"/>
  <c r="AE183" i="3"/>
  <c r="AE184" i="3"/>
  <c r="AE185" i="3"/>
  <c r="AE186" i="3"/>
  <c r="AE187" i="3"/>
  <c r="AE188" i="3"/>
  <c r="AE189" i="3"/>
  <c r="AE190" i="3"/>
  <c r="AE191" i="3"/>
  <c r="AE192" i="3"/>
  <c r="AE193" i="3"/>
  <c r="AE194" i="3"/>
  <c r="AE195" i="3"/>
  <c r="AE196" i="3"/>
  <c r="AE197" i="3"/>
  <c r="AE198" i="3"/>
  <c r="AE199" i="3"/>
  <c r="AE200" i="3"/>
  <c r="AE201" i="3"/>
  <c r="AE202" i="3"/>
  <c r="AE203" i="3"/>
  <c r="AE204" i="3"/>
  <c r="AE205" i="3"/>
  <c r="AE206" i="3"/>
  <c r="AE207" i="3"/>
  <c r="AE208" i="3"/>
  <c r="AE209" i="3"/>
  <c r="AE210" i="3"/>
  <c r="AE211" i="3"/>
  <c r="AE212" i="3"/>
  <c r="AE213" i="3"/>
  <c r="AE214" i="3"/>
  <c r="AE215" i="3"/>
  <c r="AE216" i="3"/>
  <c r="AE217" i="3"/>
  <c r="AE218" i="3"/>
  <c r="AE219" i="3"/>
  <c r="AE220" i="3"/>
  <c r="AE221" i="3"/>
  <c r="AE222" i="3"/>
  <c r="AE223" i="3"/>
  <c r="AE224" i="3"/>
  <c r="AE225" i="3"/>
  <c r="AE226" i="3"/>
  <c r="AE227" i="3"/>
  <c r="AE228" i="3"/>
  <c r="AE229" i="3"/>
  <c r="AE230" i="3"/>
  <c r="AE231" i="3"/>
  <c r="AE232" i="3"/>
  <c r="AE233" i="3"/>
  <c r="AE234" i="3"/>
  <c r="AE235" i="3"/>
  <c r="AE236" i="3"/>
  <c r="AE237" i="3"/>
  <c r="AE238" i="3"/>
  <c r="AE239" i="3"/>
  <c r="AE240" i="3"/>
  <c r="AE241" i="3"/>
  <c r="AE242" i="3"/>
  <c r="AE243" i="3"/>
  <c r="AE244" i="3"/>
  <c r="AE245" i="3"/>
  <c r="AE246" i="3"/>
  <c r="AE247" i="3"/>
  <c r="AE248" i="3"/>
  <c r="AE249" i="3"/>
  <c r="AE250" i="3"/>
  <c r="AE251" i="3"/>
  <c r="AE252" i="3"/>
  <c r="AE253" i="3"/>
  <c r="AE254" i="3"/>
  <c r="AE255" i="3"/>
  <c r="AE256" i="3"/>
  <c r="AE257" i="3"/>
  <c r="AE258" i="3"/>
  <c r="AE259" i="3"/>
  <c r="AE260" i="3"/>
  <c r="AE261" i="3"/>
  <c r="AE262" i="3"/>
  <c r="AE263" i="3"/>
  <c r="AE264" i="3"/>
  <c r="AE265" i="3"/>
  <c r="AE266" i="3"/>
  <c r="AE267" i="3"/>
  <c r="AE268" i="3"/>
  <c r="AE269" i="3"/>
  <c r="AE270" i="3"/>
  <c r="AE271" i="3"/>
  <c r="AE272" i="3"/>
  <c r="AE273" i="3"/>
  <c r="AE274" i="3"/>
  <c r="AE275" i="3"/>
  <c r="AE276" i="3"/>
  <c r="AE277" i="3"/>
  <c r="AE278" i="3"/>
  <c r="AE279" i="3"/>
  <c r="AE280" i="3"/>
  <c r="AE281" i="3"/>
  <c r="AE282" i="3"/>
  <c r="AE283" i="3"/>
  <c r="AE284" i="3"/>
  <c r="AE285" i="3"/>
  <c r="AE286" i="3"/>
  <c r="AE287" i="3"/>
  <c r="AE288" i="3"/>
  <c r="AE289" i="3"/>
  <c r="AE290" i="3"/>
  <c r="AE291" i="3"/>
  <c r="AE292" i="3"/>
  <c r="AE293" i="3"/>
  <c r="AE294" i="3"/>
  <c r="AE295" i="3"/>
  <c r="AE296" i="3"/>
  <c r="AE297" i="3"/>
  <c r="AE298" i="3"/>
  <c r="AE299" i="3"/>
  <c r="AE300" i="3"/>
  <c r="AE301" i="3"/>
  <c r="AE302" i="3"/>
  <c r="AE303" i="3"/>
  <c r="AE304" i="3"/>
  <c r="AE305" i="3"/>
  <c r="AE306" i="3"/>
  <c r="AE307" i="3"/>
  <c r="AE308" i="3"/>
  <c r="AE309" i="3"/>
  <c r="AE310" i="3"/>
  <c r="AE311" i="3"/>
  <c r="AE312" i="3"/>
  <c r="AE313" i="3"/>
  <c r="AE314" i="3"/>
  <c r="AE315" i="3"/>
  <c r="AE316" i="3"/>
  <c r="AE317" i="3"/>
  <c r="AE318" i="3"/>
  <c r="AE319" i="3"/>
  <c r="AE320" i="3"/>
  <c r="AE321" i="3"/>
  <c r="AE322" i="3"/>
  <c r="AE323" i="3"/>
  <c r="AE324" i="3"/>
  <c r="AE325" i="3"/>
  <c r="AE326" i="3"/>
  <c r="AE327" i="3"/>
  <c r="AE328" i="3"/>
  <c r="AE329" i="3"/>
  <c r="AE330" i="3"/>
  <c r="AE331" i="3"/>
  <c r="AE332" i="3"/>
  <c r="AE333" i="3"/>
  <c r="AE334" i="3"/>
  <c r="AE335" i="3"/>
  <c r="AE336" i="3"/>
  <c r="AE337" i="3"/>
  <c r="AE338" i="3"/>
  <c r="AE339" i="3"/>
  <c r="AE340" i="3"/>
  <c r="AE341" i="3"/>
  <c r="AE342" i="3"/>
  <c r="AE343" i="3"/>
  <c r="AE344" i="3"/>
  <c r="AE345" i="3"/>
  <c r="AE346" i="3"/>
  <c r="AE347" i="3"/>
  <c r="AE348" i="3"/>
  <c r="AE349" i="3"/>
  <c r="AE350" i="3"/>
  <c r="AE351" i="3"/>
  <c r="AE352" i="3"/>
  <c r="AE353" i="3"/>
  <c r="AE354" i="3"/>
  <c r="AE355" i="3"/>
  <c r="AE356" i="3"/>
  <c r="AE357" i="3"/>
  <c r="AE358" i="3"/>
  <c r="AE359" i="3"/>
  <c r="AE360" i="3"/>
  <c r="AE361" i="3"/>
  <c r="AE362" i="3"/>
  <c r="AE363" i="3"/>
  <c r="AE364" i="3"/>
  <c r="AE365" i="3"/>
  <c r="AE366" i="3"/>
  <c r="AE367" i="3"/>
  <c r="AE368" i="3"/>
  <c r="AE369" i="3"/>
  <c r="AE370" i="3"/>
  <c r="AE371" i="3"/>
  <c r="AE372" i="3"/>
  <c r="AE373" i="3"/>
  <c r="AE374" i="3"/>
  <c r="AE375" i="3"/>
  <c r="AE376" i="3"/>
  <c r="AE377" i="3"/>
  <c r="AE378" i="3"/>
  <c r="AE379" i="3"/>
  <c r="AE380" i="3"/>
  <c r="AE381" i="3"/>
  <c r="AE382" i="3"/>
  <c r="AE383" i="3"/>
  <c r="AE384" i="3"/>
  <c r="AE385" i="3"/>
  <c r="AE386" i="3"/>
  <c r="AE387" i="3"/>
  <c r="AE388" i="3"/>
  <c r="AE389" i="3"/>
  <c r="AE390" i="3"/>
  <c r="AE391" i="3"/>
  <c r="AE392" i="3"/>
  <c r="AE393" i="3"/>
  <c r="AE394" i="3"/>
  <c r="AE395" i="3"/>
  <c r="AE396" i="3"/>
  <c r="AE397" i="3"/>
  <c r="AE398" i="3"/>
  <c r="AE399" i="3"/>
  <c r="AE400" i="3"/>
  <c r="AE401" i="3"/>
  <c r="AE402" i="3"/>
  <c r="AE403" i="3"/>
  <c r="AE404" i="3"/>
  <c r="AE405" i="3"/>
  <c r="AE406" i="3"/>
  <c r="AE407" i="3"/>
  <c r="AE408" i="3"/>
  <c r="AE409" i="3"/>
  <c r="AE410" i="3"/>
  <c r="AE411" i="3"/>
  <c r="AE412" i="3"/>
  <c r="AE413" i="3"/>
  <c r="AE414" i="3"/>
  <c r="AE415" i="3"/>
  <c r="AE416" i="3"/>
  <c r="AE417" i="3"/>
  <c r="AE418" i="3"/>
  <c r="AE419" i="3"/>
  <c r="AE420" i="3"/>
  <c r="AE421" i="3"/>
  <c r="AE422" i="3"/>
  <c r="AE423" i="3"/>
  <c r="AE424" i="3"/>
  <c r="AE425" i="3"/>
  <c r="AE426" i="3"/>
  <c r="AE427" i="3"/>
  <c r="AE428" i="3"/>
  <c r="AE429" i="3"/>
  <c r="AE430" i="3"/>
  <c r="AE431" i="3"/>
  <c r="AE432" i="3"/>
  <c r="AE433" i="3"/>
  <c r="AE434" i="3"/>
  <c r="AE435" i="3"/>
  <c r="AE436" i="3"/>
  <c r="AE437" i="3"/>
  <c r="AE438" i="3"/>
  <c r="AE439" i="3"/>
  <c r="AE440" i="3"/>
  <c r="AE441" i="3"/>
  <c r="AE442" i="3"/>
  <c r="AE443" i="3"/>
  <c r="AE444" i="3"/>
  <c r="AE445" i="3"/>
  <c r="AE446" i="3"/>
  <c r="AE447" i="3"/>
  <c r="AE448" i="3"/>
  <c r="AE449" i="3"/>
  <c r="AE450" i="3"/>
  <c r="AE451" i="3"/>
  <c r="AE452" i="3"/>
  <c r="AE453" i="3"/>
  <c r="AE454" i="3"/>
  <c r="AE455" i="3"/>
  <c r="AE456" i="3"/>
  <c r="AE457" i="3"/>
  <c r="AE458" i="3"/>
  <c r="AE459" i="3"/>
  <c r="AE460" i="3"/>
  <c r="AE461" i="3"/>
  <c r="AE462" i="3"/>
  <c r="AE463" i="3"/>
  <c r="AE464" i="3"/>
  <c r="AE465" i="3"/>
  <c r="AE466" i="3"/>
  <c r="AE467" i="3"/>
  <c r="AE468" i="3"/>
  <c r="AE469" i="3"/>
  <c r="AE470" i="3"/>
  <c r="AE471" i="3"/>
  <c r="AE472" i="3"/>
  <c r="AE473" i="3"/>
  <c r="AE474" i="3"/>
  <c r="AE475" i="3"/>
  <c r="AE476" i="3"/>
  <c r="AE477" i="3"/>
  <c r="AE478" i="3"/>
  <c r="AE479" i="3"/>
  <c r="AE480" i="3"/>
  <c r="AE481" i="3"/>
  <c r="AE482" i="3"/>
  <c r="AE483" i="3"/>
  <c r="AE484" i="3"/>
  <c r="AE485" i="3"/>
  <c r="AE486" i="3"/>
  <c r="AE487" i="3"/>
  <c r="AE488" i="3"/>
  <c r="AE489" i="3"/>
  <c r="AE490" i="3"/>
  <c r="AE491" i="3"/>
  <c r="AE492" i="3"/>
  <c r="AE493" i="3"/>
  <c r="AE494" i="3"/>
  <c r="AE495" i="3"/>
  <c r="AE496" i="3"/>
  <c r="AE497" i="3"/>
  <c r="AE498" i="3"/>
  <c r="AE499" i="3"/>
  <c r="AE500" i="3"/>
  <c r="AE9" i="3"/>
  <c r="AM10" i="3"/>
  <c r="AM11" i="3"/>
  <c r="AM12" i="3"/>
  <c r="AM13" i="3"/>
  <c r="AM14" i="3"/>
  <c r="AM15" i="3"/>
  <c r="AM16" i="3"/>
  <c r="AM17" i="3"/>
  <c r="AM18" i="3"/>
  <c r="AM19" i="3"/>
  <c r="AM20" i="3"/>
  <c r="AM21" i="3"/>
  <c r="AM22" i="3"/>
  <c r="AM23" i="3"/>
  <c r="AM24" i="3"/>
  <c r="AM25" i="3"/>
  <c r="AM26" i="3"/>
  <c r="AM27" i="3"/>
  <c r="AM28" i="3"/>
  <c r="AM29" i="3"/>
  <c r="AM30" i="3"/>
  <c r="AM31" i="3"/>
  <c r="AM32" i="3"/>
  <c r="AM33" i="3"/>
  <c r="AM34" i="3"/>
  <c r="AM35" i="3"/>
  <c r="AM36" i="3"/>
  <c r="AM37" i="3"/>
  <c r="AM38" i="3"/>
  <c r="AM39" i="3"/>
  <c r="AM40" i="3"/>
  <c r="AM41" i="3"/>
  <c r="AM42" i="3"/>
  <c r="AM43" i="3"/>
  <c r="AM44" i="3"/>
  <c r="AM45" i="3"/>
  <c r="AM46" i="3"/>
  <c r="AM47" i="3"/>
  <c r="AM48" i="3"/>
  <c r="AM49" i="3"/>
  <c r="AM50" i="3"/>
  <c r="AM51" i="3"/>
  <c r="AM52" i="3"/>
  <c r="AM53" i="3"/>
  <c r="AM54" i="3"/>
  <c r="AM55" i="3"/>
  <c r="AM56" i="3"/>
  <c r="AM57" i="3"/>
  <c r="AM58" i="3"/>
  <c r="AM59" i="3"/>
  <c r="AM60" i="3"/>
  <c r="AM61" i="3"/>
  <c r="AM62" i="3"/>
  <c r="AM63" i="3"/>
  <c r="AM64" i="3"/>
  <c r="AM65" i="3"/>
  <c r="AM66" i="3"/>
  <c r="AM67" i="3"/>
  <c r="AM68" i="3"/>
  <c r="AM69" i="3"/>
  <c r="AM70" i="3"/>
  <c r="AM71" i="3"/>
  <c r="AM72" i="3"/>
  <c r="AM73" i="3"/>
  <c r="AM74" i="3"/>
  <c r="AM75" i="3"/>
  <c r="AM76" i="3"/>
  <c r="AM77" i="3"/>
  <c r="AM78" i="3"/>
  <c r="AM79" i="3"/>
  <c r="AM80" i="3"/>
  <c r="AM81" i="3"/>
  <c r="AM82" i="3"/>
  <c r="AM83" i="3"/>
  <c r="AM84" i="3"/>
  <c r="AM85" i="3"/>
  <c r="AM86" i="3"/>
  <c r="AM87" i="3"/>
  <c r="AM88" i="3"/>
  <c r="AM89" i="3"/>
  <c r="AM90" i="3"/>
  <c r="AM91" i="3"/>
  <c r="AM92" i="3"/>
  <c r="AM93" i="3"/>
  <c r="AM94" i="3"/>
  <c r="AM95" i="3"/>
  <c r="AM96" i="3"/>
  <c r="AM97" i="3"/>
  <c r="AM98" i="3"/>
  <c r="AM99" i="3"/>
  <c r="AM100" i="3"/>
  <c r="AM101" i="3"/>
  <c r="AM102" i="3"/>
  <c r="AM103" i="3"/>
  <c r="AM104" i="3"/>
  <c r="AM105" i="3"/>
  <c r="AM106" i="3"/>
  <c r="AM107" i="3"/>
  <c r="AM108" i="3"/>
  <c r="AM109" i="3"/>
  <c r="AM110" i="3"/>
  <c r="AM111" i="3"/>
  <c r="AM112" i="3"/>
  <c r="AM113" i="3"/>
  <c r="AM114" i="3"/>
  <c r="AM115" i="3"/>
  <c r="AM116" i="3"/>
  <c r="AM117" i="3"/>
  <c r="AM118" i="3"/>
  <c r="AM119" i="3"/>
  <c r="AM120" i="3"/>
  <c r="AM121" i="3"/>
  <c r="AM122" i="3"/>
  <c r="AM123" i="3"/>
  <c r="AM124" i="3"/>
  <c r="AM125" i="3"/>
  <c r="AM126" i="3"/>
  <c r="AM127" i="3"/>
  <c r="AM128" i="3"/>
  <c r="AM129" i="3"/>
  <c r="AM130" i="3"/>
  <c r="AM131" i="3"/>
  <c r="AM132" i="3"/>
  <c r="AM133" i="3"/>
  <c r="AM134" i="3"/>
  <c r="AM135" i="3"/>
  <c r="AM136" i="3"/>
  <c r="AM137" i="3"/>
  <c r="AM138" i="3"/>
  <c r="AM139" i="3"/>
  <c r="AM140" i="3"/>
  <c r="AM141" i="3"/>
  <c r="AM142" i="3"/>
  <c r="AM143" i="3"/>
  <c r="AM144" i="3"/>
  <c r="AM145" i="3"/>
  <c r="AM146" i="3"/>
  <c r="AM147" i="3"/>
  <c r="AM148" i="3"/>
  <c r="AM149" i="3"/>
  <c r="AM150" i="3"/>
  <c r="AM151" i="3"/>
  <c r="AM152" i="3"/>
  <c r="AM153" i="3"/>
  <c r="AM154" i="3"/>
  <c r="AM155" i="3"/>
  <c r="AM156" i="3"/>
  <c r="AM157" i="3"/>
  <c r="AM158" i="3"/>
  <c r="AM159" i="3"/>
  <c r="AM160" i="3"/>
  <c r="AM161" i="3"/>
  <c r="AM162" i="3"/>
  <c r="AM163" i="3"/>
  <c r="AM164" i="3"/>
  <c r="AM165" i="3"/>
  <c r="AM166" i="3"/>
  <c r="AM167" i="3"/>
  <c r="AM168" i="3"/>
  <c r="AM169" i="3"/>
  <c r="AM170" i="3"/>
  <c r="AM171" i="3"/>
  <c r="AM172" i="3"/>
  <c r="AM173" i="3"/>
  <c r="AM174" i="3"/>
  <c r="AM175" i="3"/>
  <c r="AM176" i="3"/>
  <c r="AM177" i="3"/>
  <c r="AM178" i="3"/>
  <c r="AM179" i="3"/>
  <c r="AM180" i="3"/>
  <c r="AM181" i="3"/>
  <c r="AM182" i="3"/>
  <c r="AM183" i="3"/>
  <c r="AM184" i="3"/>
  <c r="AM185" i="3"/>
  <c r="AM186" i="3"/>
  <c r="AM187" i="3"/>
  <c r="AM188" i="3"/>
  <c r="AM189" i="3"/>
  <c r="AM190" i="3"/>
  <c r="AM191" i="3"/>
  <c r="AM192" i="3"/>
  <c r="AM193" i="3"/>
  <c r="AM194" i="3"/>
  <c r="AM195" i="3"/>
  <c r="AM196" i="3"/>
  <c r="AM197" i="3"/>
  <c r="AM198" i="3"/>
  <c r="AM199" i="3"/>
  <c r="AM200" i="3"/>
  <c r="AM201" i="3"/>
  <c r="AM202" i="3"/>
  <c r="AM203" i="3"/>
  <c r="AM204" i="3"/>
  <c r="AM205" i="3"/>
  <c r="AM206" i="3"/>
  <c r="AM207" i="3"/>
  <c r="AM208" i="3"/>
  <c r="AM209" i="3"/>
  <c r="AM210" i="3"/>
  <c r="AM211" i="3"/>
  <c r="AM212" i="3"/>
  <c r="AM213" i="3"/>
  <c r="AM214" i="3"/>
  <c r="AM215" i="3"/>
  <c r="AM216" i="3"/>
  <c r="AM217" i="3"/>
  <c r="AM218" i="3"/>
  <c r="AM219" i="3"/>
  <c r="AM220" i="3"/>
  <c r="AM221" i="3"/>
  <c r="AM222" i="3"/>
  <c r="AM223" i="3"/>
  <c r="AM224" i="3"/>
  <c r="AM225" i="3"/>
  <c r="AM226" i="3"/>
  <c r="AM227" i="3"/>
  <c r="AM228" i="3"/>
  <c r="AM229" i="3"/>
  <c r="AM230" i="3"/>
  <c r="AM231" i="3"/>
  <c r="AM232" i="3"/>
  <c r="AM233" i="3"/>
  <c r="AM234" i="3"/>
  <c r="AM235" i="3"/>
  <c r="AM236" i="3"/>
  <c r="AM237" i="3"/>
  <c r="AM238" i="3"/>
  <c r="AM239" i="3"/>
  <c r="AM240" i="3"/>
  <c r="AM241" i="3"/>
  <c r="AM242" i="3"/>
  <c r="AM243" i="3"/>
  <c r="AM244" i="3"/>
  <c r="AM245" i="3"/>
  <c r="AM246" i="3"/>
  <c r="AM247" i="3"/>
  <c r="AM248" i="3"/>
  <c r="AM249" i="3"/>
  <c r="AM250" i="3"/>
  <c r="AM251" i="3"/>
  <c r="AM252" i="3"/>
  <c r="AM253" i="3"/>
  <c r="AM254" i="3"/>
  <c r="AM255" i="3"/>
  <c r="AM256" i="3"/>
  <c r="AM257" i="3"/>
  <c r="AM258" i="3"/>
  <c r="AM259" i="3"/>
  <c r="AM260" i="3"/>
  <c r="AM261" i="3"/>
  <c r="AM262" i="3"/>
  <c r="AM263" i="3"/>
  <c r="AM264" i="3"/>
  <c r="AM265" i="3"/>
  <c r="AM266" i="3"/>
  <c r="AM267" i="3"/>
  <c r="AM268" i="3"/>
  <c r="AM269" i="3"/>
  <c r="AM270" i="3"/>
  <c r="AM271" i="3"/>
  <c r="AM272" i="3"/>
  <c r="AM273" i="3"/>
  <c r="AM274" i="3"/>
  <c r="AM275" i="3"/>
  <c r="AM276" i="3"/>
  <c r="AM277" i="3"/>
  <c r="AM278" i="3"/>
  <c r="AM279" i="3"/>
  <c r="AM280" i="3"/>
  <c r="AM281" i="3"/>
  <c r="AM282" i="3"/>
  <c r="AM283" i="3"/>
  <c r="AM284" i="3"/>
  <c r="AM285" i="3"/>
  <c r="AM286" i="3"/>
  <c r="AM287" i="3"/>
  <c r="AM288" i="3"/>
  <c r="AM289" i="3"/>
  <c r="AM290" i="3"/>
  <c r="AM291" i="3"/>
  <c r="AM292" i="3"/>
  <c r="AM293" i="3"/>
  <c r="AM294" i="3"/>
  <c r="AM295" i="3"/>
  <c r="AM296" i="3"/>
  <c r="AM297" i="3"/>
  <c r="AM298" i="3"/>
  <c r="AM299" i="3"/>
  <c r="AM300" i="3"/>
  <c r="AM301" i="3"/>
  <c r="AM302" i="3"/>
  <c r="AM303" i="3"/>
  <c r="AM304" i="3"/>
  <c r="AM305" i="3"/>
  <c r="AM306" i="3"/>
  <c r="AM307" i="3"/>
  <c r="AM308" i="3"/>
  <c r="AM309" i="3"/>
  <c r="AM310" i="3"/>
  <c r="AM311" i="3"/>
  <c r="AM312" i="3"/>
  <c r="AM313" i="3"/>
  <c r="AM314" i="3"/>
  <c r="AM315" i="3"/>
  <c r="AM316" i="3"/>
  <c r="AM317" i="3"/>
  <c r="AM318" i="3"/>
  <c r="AM319" i="3"/>
  <c r="AM320" i="3"/>
  <c r="AM321" i="3"/>
  <c r="AM322" i="3"/>
  <c r="AM323" i="3"/>
  <c r="AM324" i="3"/>
  <c r="AM325" i="3"/>
  <c r="AM326" i="3"/>
  <c r="AM327" i="3"/>
  <c r="AM328" i="3"/>
  <c r="AM329" i="3"/>
  <c r="AM330" i="3"/>
  <c r="AM331" i="3"/>
  <c r="AM332" i="3"/>
  <c r="AM333" i="3"/>
  <c r="AM334" i="3"/>
  <c r="AM335" i="3"/>
  <c r="AM336" i="3"/>
  <c r="AM337" i="3"/>
  <c r="AM338" i="3"/>
  <c r="AM339" i="3"/>
  <c r="AM340" i="3"/>
  <c r="AM341" i="3"/>
  <c r="AM342" i="3"/>
  <c r="AM343" i="3"/>
  <c r="AM344" i="3"/>
  <c r="AM345" i="3"/>
  <c r="AM346" i="3"/>
  <c r="AM347" i="3"/>
  <c r="AM348" i="3"/>
  <c r="AM349" i="3"/>
  <c r="AM350" i="3"/>
  <c r="AM351" i="3"/>
  <c r="AM352" i="3"/>
  <c r="AM353" i="3"/>
  <c r="AM354" i="3"/>
  <c r="AM355" i="3"/>
  <c r="AM356" i="3"/>
  <c r="AM357" i="3"/>
  <c r="AM358" i="3"/>
  <c r="AM359" i="3"/>
  <c r="AM360" i="3"/>
  <c r="AM361" i="3"/>
  <c r="AM362" i="3"/>
  <c r="AM363" i="3"/>
  <c r="AM364" i="3"/>
  <c r="AM365" i="3"/>
  <c r="AM366" i="3"/>
  <c r="AM367" i="3"/>
  <c r="AM368" i="3"/>
  <c r="AM369" i="3"/>
  <c r="AM370" i="3"/>
  <c r="AM371" i="3"/>
  <c r="AM372" i="3"/>
  <c r="AM373" i="3"/>
  <c r="AM374" i="3"/>
  <c r="AM375" i="3"/>
  <c r="AM376" i="3"/>
  <c r="AM377" i="3"/>
  <c r="AM378" i="3"/>
  <c r="AM379" i="3"/>
  <c r="AM380" i="3"/>
  <c r="AM381" i="3"/>
  <c r="AM382" i="3"/>
  <c r="AM383" i="3"/>
  <c r="AM384" i="3"/>
  <c r="AM385" i="3"/>
  <c r="AM386" i="3"/>
  <c r="AM387" i="3"/>
  <c r="AM388" i="3"/>
  <c r="AM389" i="3"/>
  <c r="AM390" i="3"/>
  <c r="AM391" i="3"/>
  <c r="AM392" i="3"/>
  <c r="AM393" i="3"/>
  <c r="AM394" i="3"/>
  <c r="AM395" i="3"/>
  <c r="AM396" i="3"/>
  <c r="AM397" i="3"/>
  <c r="AM398" i="3"/>
  <c r="AM399" i="3"/>
  <c r="AM400" i="3"/>
  <c r="AM401" i="3"/>
  <c r="AM402" i="3"/>
  <c r="AM403" i="3"/>
  <c r="AM404" i="3"/>
  <c r="AM405" i="3"/>
  <c r="AM406" i="3"/>
  <c r="AM407" i="3"/>
  <c r="AM408" i="3"/>
  <c r="AM409" i="3"/>
  <c r="AM410" i="3"/>
  <c r="AM411" i="3"/>
  <c r="AM412" i="3"/>
  <c r="AM413" i="3"/>
  <c r="AM414" i="3"/>
  <c r="AM415" i="3"/>
  <c r="AM416" i="3"/>
  <c r="AM417" i="3"/>
  <c r="AM418" i="3"/>
  <c r="AM419" i="3"/>
  <c r="AM420" i="3"/>
  <c r="AM421" i="3"/>
  <c r="AM422" i="3"/>
  <c r="AM423" i="3"/>
  <c r="AM424" i="3"/>
  <c r="AM425" i="3"/>
  <c r="AM426" i="3"/>
  <c r="AM427" i="3"/>
  <c r="AM428" i="3"/>
  <c r="AM429" i="3"/>
  <c r="AM430" i="3"/>
  <c r="AM431" i="3"/>
  <c r="AM432" i="3"/>
  <c r="AM433" i="3"/>
  <c r="AM434" i="3"/>
  <c r="AM435" i="3"/>
  <c r="AM436" i="3"/>
  <c r="AM437" i="3"/>
  <c r="AM438" i="3"/>
  <c r="AM439" i="3"/>
  <c r="AM440" i="3"/>
  <c r="AM441" i="3"/>
  <c r="AM442" i="3"/>
  <c r="AM443" i="3"/>
  <c r="AM444" i="3"/>
  <c r="AM445" i="3"/>
  <c r="AM446" i="3"/>
  <c r="AM447" i="3"/>
  <c r="AM448" i="3"/>
  <c r="AM449" i="3"/>
  <c r="AM450" i="3"/>
  <c r="AM451" i="3"/>
  <c r="AM452" i="3"/>
  <c r="AM453" i="3"/>
  <c r="AM454" i="3"/>
  <c r="AM455" i="3"/>
  <c r="AM456" i="3"/>
  <c r="AM457" i="3"/>
  <c r="AM458" i="3"/>
  <c r="AM459" i="3"/>
  <c r="AM460" i="3"/>
  <c r="AM461" i="3"/>
  <c r="AM462" i="3"/>
  <c r="AM463" i="3"/>
  <c r="AM464" i="3"/>
  <c r="AM465" i="3"/>
  <c r="AM466" i="3"/>
  <c r="AM467" i="3"/>
  <c r="AM468" i="3"/>
  <c r="AM469" i="3"/>
  <c r="AM470" i="3"/>
  <c r="AM471" i="3"/>
  <c r="AM472" i="3"/>
  <c r="AM473" i="3"/>
  <c r="AM474" i="3"/>
  <c r="AM475" i="3"/>
  <c r="AM476" i="3"/>
  <c r="AM477" i="3"/>
  <c r="AM478" i="3"/>
  <c r="AM479" i="3"/>
  <c r="AM480" i="3"/>
  <c r="AM481" i="3"/>
  <c r="AM482" i="3"/>
  <c r="AM483" i="3"/>
  <c r="AM484" i="3"/>
  <c r="AM485" i="3"/>
  <c r="AM486" i="3"/>
  <c r="AM487" i="3"/>
  <c r="AM488" i="3"/>
  <c r="AM489" i="3"/>
  <c r="AM490" i="3"/>
  <c r="AM491" i="3"/>
  <c r="AM492" i="3"/>
  <c r="AM493" i="3"/>
  <c r="AM494" i="3"/>
  <c r="AM495" i="3"/>
  <c r="AM496" i="3"/>
  <c r="AM497" i="3"/>
  <c r="AM498" i="3"/>
  <c r="AM499" i="3"/>
  <c r="AM500" i="3"/>
  <c r="AM9" i="3"/>
  <c r="B5" i="10"/>
  <c r="B3" i="10"/>
  <c r="AS32" i="3"/>
  <c r="AR32" i="3"/>
  <c r="AQ32" i="3"/>
  <c r="AP32" i="3"/>
  <c r="AO32" i="3"/>
  <c r="AF32" i="3"/>
  <c r="AC32" i="3"/>
  <c r="AB32" i="3"/>
  <c r="AA32" i="3"/>
  <c r="AS500" i="3"/>
  <c r="AR500" i="3"/>
  <c r="AQ500" i="3"/>
  <c r="AP500" i="3"/>
  <c r="AO500" i="3"/>
  <c r="AF500" i="3"/>
  <c r="AC500" i="3"/>
  <c r="AB500" i="3"/>
  <c r="AA500" i="3"/>
  <c r="AS499" i="3"/>
  <c r="AR499" i="3"/>
  <c r="AQ499" i="3"/>
  <c r="AP499" i="3"/>
  <c r="AO499" i="3"/>
  <c r="AF499" i="3"/>
  <c r="AC499" i="3"/>
  <c r="AB499" i="3"/>
  <c r="AA499" i="3"/>
  <c r="AS498" i="3"/>
  <c r="AR498" i="3"/>
  <c r="AQ498" i="3"/>
  <c r="AP498" i="3"/>
  <c r="AO498" i="3"/>
  <c r="AF498" i="3"/>
  <c r="AC498" i="3"/>
  <c r="AB498" i="3"/>
  <c r="AA498" i="3"/>
  <c r="AS497" i="3"/>
  <c r="AR497" i="3"/>
  <c r="AQ497" i="3"/>
  <c r="AP497" i="3"/>
  <c r="AO497" i="3"/>
  <c r="AF497" i="3"/>
  <c r="AC497" i="3"/>
  <c r="AB497" i="3"/>
  <c r="AA497" i="3"/>
  <c r="AS496" i="3"/>
  <c r="AR496" i="3"/>
  <c r="AQ496" i="3"/>
  <c r="AP496" i="3"/>
  <c r="AO496" i="3"/>
  <c r="AF496" i="3"/>
  <c r="AC496" i="3"/>
  <c r="AB496" i="3"/>
  <c r="AA496" i="3"/>
  <c r="AS495" i="3"/>
  <c r="AR495" i="3"/>
  <c r="AQ495" i="3"/>
  <c r="AP495" i="3"/>
  <c r="AO495" i="3"/>
  <c r="AF495" i="3"/>
  <c r="AC495" i="3"/>
  <c r="AB495" i="3"/>
  <c r="AA495" i="3"/>
  <c r="AS494" i="3"/>
  <c r="AR494" i="3"/>
  <c r="AQ494" i="3"/>
  <c r="AP494" i="3"/>
  <c r="AO494" i="3"/>
  <c r="AF494" i="3"/>
  <c r="AC494" i="3"/>
  <c r="AB494" i="3"/>
  <c r="AA494" i="3"/>
  <c r="AS493" i="3"/>
  <c r="AR493" i="3"/>
  <c r="AQ493" i="3"/>
  <c r="AP493" i="3"/>
  <c r="AO493" i="3"/>
  <c r="AF493" i="3"/>
  <c r="AC493" i="3"/>
  <c r="AB493" i="3"/>
  <c r="AA493" i="3"/>
  <c r="AS492" i="3"/>
  <c r="AR492" i="3"/>
  <c r="AQ492" i="3"/>
  <c r="AP492" i="3"/>
  <c r="AO492" i="3"/>
  <c r="AF492" i="3"/>
  <c r="AC492" i="3"/>
  <c r="AB492" i="3"/>
  <c r="AA492" i="3"/>
  <c r="AS491" i="3"/>
  <c r="AR491" i="3"/>
  <c r="AQ491" i="3"/>
  <c r="AP491" i="3"/>
  <c r="AO491" i="3"/>
  <c r="AF491" i="3"/>
  <c r="AC491" i="3"/>
  <c r="AB491" i="3"/>
  <c r="AA491" i="3"/>
  <c r="AS490" i="3"/>
  <c r="AR490" i="3"/>
  <c r="AQ490" i="3"/>
  <c r="AP490" i="3"/>
  <c r="AO490" i="3"/>
  <c r="AF490" i="3"/>
  <c r="AC490" i="3"/>
  <c r="AB490" i="3"/>
  <c r="AA490" i="3"/>
  <c r="AS489" i="3"/>
  <c r="AR489" i="3"/>
  <c r="AQ489" i="3"/>
  <c r="AP489" i="3"/>
  <c r="AO489" i="3"/>
  <c r="AF489" i="3"/>
  <c r="AC489" i="3"/>
  <c r="AB489" i="3"/>
  <c r="AA489" i="3"/>
  <c r="AS488" i="3"/>
  <c r="AR488" i="3"/>
  <c r="AQ488" i="3"/>
  <c r="AP488" i="3"/>
  <c r="AO488" i="3"/>
  <c r="AF488" i="3"/>
  <c r="AC488" i="3"/>
  <c r="AB488" i="3"/>
  <c r="AA488" i="3"/>
  <c r="AS487" i="3"/>
  <c r="AR487" i="3"/>
  <c r="AQ487" i="3"/>
  <c r="AP487" i="3"/>
  <c r="AO487" i="3"/>
  <c r="AF487" i="3"/>
  <c r="AC487" i="3"/>
  <c r="AB487" i="3"/>
  <c r="AA487" i="3"/>
  <c r="AS486" i="3"/>
  <c r="AR486" i="3"/>
  <c r="AQ486" i="3"/>
  <c r="AP486" i="3"/>
  <c r="AO486" i="3"/>
  <c r="AF486" i="3"/>
  <c r="AC486" i="3"/>
  <c r="AB486" i="3"/>
  <c r="AA486" i="3"/>
  <c r="AS485" i="3"/>
  <c r="AR485" i="3"/>
  <c r="AQ485" i="3"/>
  <c r="AP485" i="3"/>
  <c r="AO485" i="3"/>
  <c r="AF485" i="3"/>
  <c r="AC485" i="3"/>
  <c r="AB485" i="3"/>
  <c r="AA485" i="3"/>
  <c r="AS484" i="3"/>
  <c r="AR484" i="3"/>
  <c r="AQ484" i="3"/>
  <c r="AP484" i="3"/>
  <c r="AO484" i="3"/>
  <c r="AF484" i="3"/>
  <c r="AC484" i="3"/>
  <c r="AB484" i="3"/>
  <c r="AA484" i="3"/>
  <c r="AS483" i="3"/>
  <c r="AR483" i="3"/>
  <c r="AQ483" i="3"/>
  <c r="AP483" i="3"/>
  <c r="AO483" i="3"/>
  <c r="AF483" i="3"/>
  <c r="AC483" i="3"/>
  <c r="AB483" i="3"/>
  <c r="AA483" i="3"/>
  <c r="AS482" i="3"/>
  <c r="AR482" i="3"/>
  <c r="AQ482" i="3"/>
  <c r="AP482" i="3"/>
  <c r="AO482" i="3"/>
  <c r="AF482" i="3"/>
  <c r="AC482" i="3"/>
  <c r="AB482" i="3"/>
  <c r="AA482" i="3"/>
  <c r="AS481" i="3"/>
  <c r="AR481" i="3"/>
  <c r="AQ481" i="3"/>
  <c r="AP481" i="3"/>
  <c r="AO481" i="3"/>
  <c r="AF481" i="3"/>
  <c r="AC481" i="3"/>
  <c r="AB481" i="3"/>
  <c r="AA481" i="3"/>
  <c r="AS480" i="3"/>
  <c r="AR480" i="3"/>
  <c r="AQ480" i="3"/>
  <c r="AP480" i="3"/>
  <c r="AO480" i="3"/>
  <c r="AF480" i="3"/>
  <c r="AC480" i="3"/>
  <c r="AB480" i="3"/>
  <c r="AA480" i="3"/>
  <c r="AS479" i="3"/>
  <c r="AR479" i="3"/>
  <c r="AQ479" i="3"/>
  <c r="AP479" i="3"/>
  <c r="AO479" i="3"/>
  <c r="AF479" i="3"/>
  <c r="AC479" i="3"/>
  <c r="AB479" i="3"/>
  <c r="AA479" i="3"/>
  <c r="AS478" i="3"/>
  <c r="AR478" i="3"/>
  <c r="AQ478" i="3"/>
  <c r="AP478" i="3"/>
  <c r="AO478" i="3"/>
  <c r="AF478" i="3"/>
  <c r="AC478" i="3"/>
  <c r="AB478" i="3"/>
  <c r="AA478" i="3"/>
  <c r="AS477" i="3"/>
  <c r="AR477" i="3"/>
  <c r="AQ477" i="3"/>
  <c r="AP477" i="3"/>
  <c r="AO477" i="3"/>
  <c r="AF477" i="3"/>
  <c r="AC477" i="3"/>
  <c r="AB477" i="3"/>
  <c r="AA477" i="3"/>
  <c r="AS476" i="3"/>
  <c r="AR476" i="3"/>
  <c r="AQ476" i="3"/>
  <c r="AP476" i="3"/>
  <c r="AO476" i="3"/>
  <c r="AF476" i="3"/>
  <c r="AC476" i="3"/>
  <c r="AB476" i="3"/>
  <c r="AA476" i="3"/>
  <c r="AS475" i="3"/>
  <c r="AR475" i="3"/>
  <c r="AQ475" i="3"/>
  <c r="AP475" i="3"/>
  <c r="AO475" i="3"/>
  <c r="AF475" i="3"/>
  <c r="AC475" i="3"/>
  <c r="AB475" i="3"/>
  <c r="AA475" i="3"/>
  <c r="AS474" i="3"/>
  <c r="AR474" i="3"/>
  <c r="AQ474" i="3"/>
  <c r="AP474" i="3"/>
  <c r="AO474" i="3"/>
  <c r="AF474" i="3"/>
  <c r="AC474" i="3"/>
  <c r="AB474" i="3"/>
  <c r="AA474" i="3"/>
  <c r="AS473" i="3"/>
  <c r="AR473" i="3"/>
  <c r="AQ473" i="3"/>
  <c r="AP473" i="3"/>
  <c r="AO473" i="3"/>
  <c r="AF473" i="3"/>
  <c r="AC473" i="3"/>
  <c r="AB473" i="3"/>
  <c r="AA473" i="3"/>
  <c r="AS472" i="3"/>
  <c r="AR472" i="3"/>
  <c r="AQ472" i="3"/>
  <c r="AP472" i="3"/>
  <c r="AO472" i="3"/>
  <c r="AF472" i="3"/>
  <c r="AC472" i="3"/>
  <c r="AB472" i="3"/>
  <c r="AA472" i="3"/>
  <c r="AS471" i="3"/>
  <c r="AR471" i="3"/>
  <c r="AQ471" i="3"/>
  <c r="AP471" i="3"/>
  <c r="AO471" i="3"/>
  <c r="AF471" i="3"/>
  <c r="AC471" i="3"/>
  <c r="AB471" i="3"/>
  <c r="AA471" i="3"/>
  <c r="AS470" i="3"/>
  <c r="AR470" i="3"/>
  <c r="AQ470" i="3"/>
  <c r="AP470" i="3"/>
  <c r="AO470" i="3"/>
  <c r="AF470" i="3"/>
  <c r="AC470" i="3"/>
  <c r="AB470" i="3"/>
  <c r="AA470" i="3"/>
  <c r="AS469" i="3"/>
  <c r="AR469" i="3"/>
  <c r="AQ469" i="3"/>
  <c r="AP469" i="3"/>
  <c r="AO469" i="3"/>
  <c r="AF469" i="3"/>
  <c r="AC469" i="3"/>
  <c r="AB469" i="3"/>
  <c r="AA469" i="3"/>
  <c r="AS468" i="3"/>
  <c r="AR468" i="3"/>
  <c r="AQ468" i="3"/>
  <c r="AP468" i="3"/>
  <c r="AO468" i="3"/>
  <c r="AF468" i="3"/>
  <c r="AC468" i="3"/>
  <c r="AB468" i="3"/>
  <c r="AA468" i="3"/>
  <c r="AS467" i="3"/>
  <c r="AR467" i="3"/>
  <c r="AQ467" i="3"/>
  <c r="AP467" i="3"/>
  <c r="AO467" i="3"/>
  <c r="AF467" i="3"/>
  <c r="AC467" i="3"/>
  <c r="AB467" i="3"/>
  <c r="AA467" i="3"/>
  <c r="AS466" i="3"/>
  <c r="AR466" i="3"/>
  <c r="AQ466" i="3"/>
  <c r="AP466" i="3"/>
  <c r="AO466" i="3"/>
  <c r="AF466" i="3"/>
  <c r="AC466" i="3"/>
  <c r="AB466" i="3"/>
  <c r="AA466" i="3"/>
  <c r="AS465" i="3"/>
  <c r="AR465" i="3"/>
  <c r="AQ465" i="3"/>
  <c r="AP465" i="3"/>
  <c r="AO465" i="3"/>
  <c r="AF465" i="3"/>
  <c r="AC465" i="3"/>
  <c r="AB465" i="3"/>
  <c r="AA465" i="3"/>
  <c r="AS464" i="3"/>
  <c r="AR464" i="3"/>
  <c r="AQ464" i="3"/>
  <c r="AP464" i="3"/>
  <c r="AO464" i="3"/>
  <c r="AF464" i="3"/>
  <c r="AC464" i="3"/>
  <c r="AB464" i="3"/>
  <c r="AA464" i="3"/>
  <c r="AS463" i="3"/>
  <c r="AR463" i="3"/>
  <c r="AQ463" i="3"/>
  <c r="AP463" i="3"/>
  <c r="AO463" i="3"/>
  <c r="AF463" i="3"/>
  <c r="AC463" i="3"/>
  <c r="AB463" i="3"/>
  <c r="AA463" i="3"/>
  <c r="AS462" i="3"/>
  <c r="AR462" i="3"/>
  <c r="AQ462" i="3"/>
  <c r="AP462" i="3"/>
  <c r="AO462" i="3"/>
  <c r="AF462" i="3"/>
  <c r="AC462" i="3"/>
  <c r="AB462" i="3"/>
  <c r="AA462" i="3"/>
  <c r="AS461" i="3"/>
  <c r="AR461" i="3"/>
  <c r="AQ461" i="3"/>
  <c r="AP461" i="3"/>
  <c r="AO461" i="3"/>
  <c r="AF461" i="3"/>
  <c r="AC461" i="3"/>
  <c r="AB461" i="3"/>
  <c r="AA461" i="3"/>
  <c r="AS460" i="3"/>
  <c r="AR460" i="3"/>
  <c r="AQ460" i="3"/>
  <c r="AP460" i="3"/>
  <c r="AO460" i="3"/>
  <c r="AF460" i="3"/>
  <c r="AC460" i="3"/>
  <c r="AB460" i="3"/>
  <c r="AA460" i="3"/>
  <c r="AS459" i="3"/>
  <c r="AR459" i="3"/>
  <c r="AQ459" i="3"/>
  <c r="AP459" i="3"/>
  <c r="AO459" i="3"/>
  <c r="AF459" i="3"/>
  <c r="AC459" i="3"/>
  <c r="AB459" i="3"/>
  <c r="AA459" i="3"/>
  <c r="AS458" i="3"/>
  <c r="AR458" i="3"/>
  <c r="AQ458" i="3"/>
  <c r="AP458" i="3"/>
  <c r="AO458" i="3"/>
  <c r="AF458" i="3"/>
  <c r="AC458" i="3"/>
  <c r="AB458" i="3"/>
  <c r="AA458" i="3"/>
  <c r="AS457" i="3"/>
  <c r="AR457" i="3"/>
  <c r="AQ457" i="3"/>
  <c r="AP457" i="3"/>
  <c r="AO457" i="3"/>
  <c r="AF457" i="3"/>
  <c r="AC457" i="3"/>
  <c r="AB457" i="3"/>
  <c r="AA457" i="3"/>
  <c r="AS456" i="3"/>
  <c r="AR456" i="3"/>
  <c r="AQ456" i="3"/>
  <c r="AP456" i="3"/>
  <c r="AO456" i="3"/>
  <c r="AF456" i="3"/>
  <c r="AC456" i="3"/>
  <c r="AB456" i="3"/>
  <c r="AA456" i="3"/>
  <c r="AS455" i="3"/>
  <c r="AR455" i="3"/>
  <c r="AQ455" i="3"/>
  <c r="AP455" i="3"/>
  <c r="AO455" i="3"/>
  <c r="AF455" i="3"/>
  <c r="AC455" i="3"/>
  <c r="AB455" i="3"/>
  <c r="AA455" i="3"/>
  <c r="AS454" i="3"/>
  <c r="AR454" i="3"/>
  <c r="AQ454" i="3"/>
  <c r="AP454" i="3"/>
  <c r="AO454" i="3"/>
  <c r="AF454" i="3"/>
  <c r="AC454" i="3"/>
  <c r="AB454" i="3"/>
  <c r="AA454" i="3"/>
  <c r="AS453" i="3"/>
  <c r="AR453" i="3"/>
  <c r="AQ453" i="3"/>
  <c r="AP453" i="3"/>
  <c r="AO453" i="3"/>
  <c r="AF453" i="3"/>
  <c r="AC453" i="3"/>
  <c r="AB453" i="3"/>
  <c r="AA453" i="3"/>
  <c r="AS452" i="3"/>
  <c r="AR452" i="3"/>
  <c r="AQ452" i="3"/>
  <c r="AP452" i="3"/>
  <c r="AO452" i="3"/>
  <c r="AF452" i="3"/>
  <c r="AC452" i="3"/>
  <c r="AB452" i="3"/>
  <c r="AA452" i="3"/>
  <c r="AS451" i="3"/>
  <c r="AR451" i="3"/>
  <c r="AQ451" i="3"/>
  <c r="AP451" i="3"/>
  <c r="AO451" i="3"/>
  <c r="AF451" i="3"/>
  <c r="AC451" i="3"/>
  <c r="AB451" i="3"/>
  <c r="AA451" i="3"/>
  <c r="AS450" i="3"/>
  <c r="AR450" i="3"/>
  <c r="AQ450" i="3"/>
  <c r="AP450" i="3"/>
  <c r="AO450" i="3"/>
  <c r="AF450" i="3"/>
  <c r="AC450" i="3"/>
  <c r="AB450" i="3"/>
  <c r="AA450" i="3"/>
  <c r="AS449" i="3"/>
  <c r="AR449" i="3"/>
  <c r="AQ449" i="3"/>
  <c r="AP449" i="3"/>
  <c r="AO449" i="3"/>
  <c r="AF449" i="3"/>
  <c r="AC449" i="3"/>
  <c r="AB449" i="3"/>
  <c r="AA449" i="3"/>
  <c r="AS448" i="3"/>
  <c r="AR448" i="3"/>
  <c r="AQ448" i="3"/>
  <c r="AP448" i="3"/>
  <c r="AO448" i="3"/>
  <c r="AF448" i="3"/>
  <c r="AC448" i="3"/>
  <c r="AB448" i="3"/>
  <c r="AA448" i="3"/>
  <c r="AS447" i="3"/>
  <c r="AR447" i="3"/>
  <c r="AQ447" i="3"/>
  <c r="AP447" i="3"/>
  <c r="AO447" i="3"/>
  <c r="AF447" i="3"/>
  <c r="AC447" i="3"/>
  <c r="AB447" i="3"/>
  <c r="AA447" i="3"/>
  <c r="AS446" i="3"/>
  <c r="AR446" i="3"/>
  <c r="AQ446" i="3"/>
  <c r="AP446" i="3"/>
  <c r="AO446" i="3"/>
  <c r="AF446" i="3"/>
  <c r="AC446" i="3"/>
  <c r="AB446" i="3"/>
  <c r="AA446" i="3"/>
  <c r="AS445" i="3"/>
  <c r="AR445" i="3"/>
  <c r="AQ445" i="3"/>
  <c r="AP445" i="3"/>
  <c r="AO445" i="3"/>
  <c r="AF445" i="3"/>
  <c r="AC445" i="3"/>
  <c r="AB445" i="3"/>
  <c r="AA445" i="3"/>
  <c r="AS444" i="3"/>
  <c r="AR444" i="3"/>
  <c r="AQ444" i="3"/>
  <c r="AP444" i="3"/>
  <c r="AO444" i="3"/>
  <c r="AF444" i="3"/>
  <c r="AC444" i="3"/>
  <c r="AB444" i="3"/>
  <c r="AA444" i="3"/>
  <c r="AS443" i="3"/>
  <c r="AR443" i="3"/>
  <c r="AQ443" i="3"/>
  <c r="AP443" i="3"/>
  <c r="AO443" i="3"/>
  <c r="AF443" i="3"/>
  <c r="AC443" i="3"/>
  <c r="AB443" i="3"/>
  <c r="AA443" i="3"/>
  <c r="AS442" i="3"/>
  <c r="AR442" i="3"/>
  <c r="AQ442" i="3"/>
  <c r="AP442" i="3"/>
  <c r="AO442" i="3"/>
  <c r="AF442" i="3"/>
  <c r="AC442" i="3"/>
  <c r="AB442" i="3"/>
  <c r="AA442" i="3"/>
  <c r="AS441" i="3"/>
  <c r="AR441" i="3"/>
  <c r="AQ441" i="3"/>
  <c r="AP441" i="3"/>
  <c r="AO441" i="3"/>
  <c r="AF441" i="3"/>
  <c r="AC441" i="3"/>
  <c r="AB441" i="3"/>
  <c r="AA441" i="3"/>
  <c r="AS440" i="3"/>
  <c r="AR440" i="3"/>
  <c r="AQ440" i="3"/>
  <c r="AP440" i="3"/>
  <c r="AO440" i="3"/>
  <c r="AF440" i="3"/>
  <c r="AC440" i="3"/>
  <c r="AB440" i="3"/>
  <c r="AA440" i="3"/>
  <c r="AS439" i="3"/>
  <c r="AR439" i="3"/>
  <c r="AQ439" i="3"/>
  <c r="AP439" i="3"/>
  <c r="AO439" i="3"/>
  <c r="AF439" i="3"/>
  <c r="AC439" i="3"/>
  <c r="AB439" i="3"/>
  <c r="AA439" i="3"/>
  <c r="AS438" i="3"/>
  <c r="AR438" i="3"/>
  <c r="AQ438" i="3"/>
  <c r="AP438" i="3"/>
  <c r="AO438" i="3"/>
  <c r="AF438" i="3"/>
  <c r="AC438" i="3"/>
  <c r="AB438" i="3"/>
  <c r="AA438" i="3"/>
  <c r="AS437" i="3"/>
  <c r="AR437" i="3"/>
  <c r="AQ437" i="3"/>
  <c r="AP437" i="3"/>
  <c r="AO437" i="3"/>
  <c r="AF437" i="3"/>
  <c r="AC437" i="3"/>
  <c r="AB437" i="3"/>
  <c r="AA437" i="3"/>
  <c r="AS436" i="3"/>
  <c r="AR436" i="3"/>
  <c r="AQ436" i="3"/>
  <c r="AP436" i="3"/>
  <c r="AO436" i="3"/>
  <c r="AF436" i="3"/>
  <c r="AC436" i="3"/>
  <c r="AB436" i="3"/>
  <c r="AA436" i="3"/>
  <c r="AS435" i="3"/>
  <c r="AR435" i="3"/>
  <c r="AQ435" i="3"/>
  <c r="AP435" i="3"/>
  <c r="AO435" i="3"/>
  <c r="AF435" i="3"/>
  <c r="AC435" i="3"/>
  <c r="AB435" i="3"/>
  <c r="AA435" i="3"/>
  <c r="AS434" i="3"/>
  <c r="AR434" i="3"/>
  <c r="AQ434" i="3"/>
  <c r="AP434" i="3"/>
  <c r="AO434" i="3"/>
  <c r="AF434" i="3"/>
  <c r="AC434" i="3"/>
  <c r="AB434" i="3"/>
  <c r="AA434" i="3"/>
  <c r="AS433" i="3"/>
  <c r="AR433" i="3"/>
  <c r="AQ433" i="3"/>
  <c r="AP433" i="3"/>
  <c r="AO433" i="3"/>
  <c r="AF433" i="3"/>
  <c r="AC433" i="3"/>
  <c r="AB433" i="3"/>
  <c r="AA433" i="3"/>
  <c r="AS432" i="3"/>
  <c r="AR432" i="3"/>
  <c r="AQ432" i="3"/>
  <c r="AP432" i="3"/>
  <c r="AO432" i="3"/>
  <c r="AF432" i="3"/>
  <c r="AC432" i="3"/>
  <c r="AB432" i="3"/>
  <c r="AA432" i="3"/>
  <c r="AS431" i="3"/>
  <c r="AR431" i="3"/>
  <c r="AQ431" i="3"/>
  <c r="AP431" i="3"/>
  <c r="AO431" i="3"/>
  <c r="AF431" i="3"/>
  <c r="AC431" i="3"/>
  <c r="AB431" i="3"/>
  <c r="AA431" i="3"/>
  <c r="AS430" i="3"/>
  <c r="AR430" i="3"/>
  <c r="AQ430" i="3"/>
  <c r="AP430" i="3"/>
  <c r="AO430" i="3"/>
  <c r="AF430" i="3"/>
  <c r="AC430" i="3"/>
  <c r="AB430" i="3"/>
  <c r="AA430" i="3"/>
  <c r="AS429" i="3"/>
  <c r="AR429" i="3"/>
  <c r="AQ429" i="3"/>
  <c r="AP429" i="3"/>
  <c r="AO429" i="3"/>
  <c r="AF429" i="3"/>
  <c r="AC429" i="3"/>
  <c r="AB429" i="3"/>
  <c r="AA429" i="3"/>
  <c r="AS428" i="3"/>
  <c r="AR428" i="3"/>
  <c r="AQ428" i="3"/>
  <c r="AP428" i="3"/>
  <c r="AO428" i="3"/>
  <c r="AF428" i="3"/>
  <c r="AC428" i="3"/>
  <c r="AB428" i="3"/>
  <c r="AA428" i="3"/>
  <c r="AS427" i="3"/>
  <c r="AR427" i="3"/>
  <c r="AQ427" i="3"/>
  <c r="AP427" i="3"/>
  <c r="AO427" i="3"/>
  <c r="AF427" i="3"/>
  <c r="AC427" i="3"/>
  <c r="AB427" i="3"/>
  <c r="AA427" i="3"/>
  <c r="AS426" i="3"/>
  <c r="AR426" i="3"/>
  <c r="AQ426" i="3"/>
  <c r="AP426" i="3"/>
  <c r="AO426" i="3"/>
  <c r="AF426" i="3"/>
  <c r="AC426" i="3"/>
  <c r="AB426" i="3"/>
  <c r="AA426" i="3"/>
  <c r="AS425" i="3"/>
  <c r="AR425" i="3"/>
  <c r="AQ425" i="3"/>
  <c r="AP425" i="3"/>
  <c r="AO425" i="3"/>
  <c r="AF425" i="3"/>
  <c r="AC425" i="3"/>
  <c r="AB425" i="3"/>
  <c r="AA425" i="3"/>
  <c r="AS424" i="3"/>
  <c r="AR424" i="3"/>
  <c r="AQ424" i="3"/>
  <c r="AP424" i="3"/>
  <c r="AO424" i="3"/>
  <c r="AF424" i="3"/>
  <c r="AC424" i="3"/>
  <c r="AB424" i="3"/>
  <c r="AA424" i="3"/>
  <c r="AS423" i="3"/>
  <c r="AR423" i="3"/>
  <c r="AQ423" i="3"/>
  <c r="AP423" i="3"/>
  <c r="AO423" i="3"/>
  <c r="AF423" i="3"/>
  <c r="AC423" i="3"/>
  <c r="AB423" i="3"/>
  <c r="AA423" i="3"/>
  <c r="AS422" i="3"/>
  <c r="AR422" i="3"/>
  <c r="AQ422" i="3"/>
  <c r="AP422" i="3"/>
  <c r="AO422" i="3"/>
  <c r="AF422" i="3"/>
  <c r="AC422" i="3"/>
  <c r="AB422" i="3"/>
  <c r="AA422" i="3"/>
  <c r="AS421" i="3"/>
  <c r="AR421" i="3"/>
  <c r="AQ421" i="3"/>
  <c r="AP421" i="3"/>
  <c r="AO421" i="3"/>
  <c r="AF421" i="3"/>
  <c r="AC421" i="3"/>
  <c r="AB421" i="3"/>
  <c r="AA421" i="3"/>
  <c r="AS420" i="3"/>
  <c r="AR420" i="3"/>
  <c r="AQ420" i="3"/>
  <c r="AP420" i="3"/>
  <c r="AO420" i="3"/>
  <c r="AF420" i="3"/>
  <c r="AC420" i="3"/>
  <c r="AB420" i="3"/>
  <c r="AA420" i="3"/>
  <c r="AS419" i="3"/>
  <c r="AR419" i="3"/>
  <c r="AQ419" i="3"/>
  <c r="AP419" i="3"/>
  <c r="AO419" i="3"/>
  <c r="AF419" i="3"/>
  <c r="AC419" i="3"/>
  <c r="AB419" i="3"/>
  <c r="AA419" i="3"/>
  <c r="AS418" i="3"/>
  <c r="AR418" i="3"/>
  <c r="AQ418" i="3"/>
  <c r="AP418" i="3"/>
  <c r="AO418" i="3"/>
  <c r="AF418" i="3"/>
  <c r="AC418" i="3"/>
  <c r="AB418" i="3"/>
  <c r="AA418" i="3"/>
  <c r="AS417" i="3"/>
  <c r="AR417" i="3"/>
  <c r="AQ417" i="3"/>
  <c r="AP417" i="3"/>
  <c r="AO417" i="3"/>
  <c r="AF417" i="3"/>
  <c r="AC417" i="3"/>
  <c r="AB417" i="3"/>
  <c r="AA417" i="3"/>
  <c r="AS416" i="3"/>
  <c r="AR416" i="3"/>
  <c r="AQ416" i="3"/>
  <c r="AP416" i="3"/>
  <c r="AO416" i="3"/>
  <c r="AF416" i="3"/>
  <c r="AC416" i="3"/>
  <c r="AB416" i="3"/>
  <c r="AA416" i="3"/>
  <c r="AS415" i="3"/>
  <c r="AR415" i="3"/>
  <c r="AQ415" i="3"/>
  <c r="AP415" i="3"/>
  <c r="AO415" i="3"/>
  <c r="AF415" i="3"/>
  <c r="AC415" i="3"/>
  <c r="AB415" i="3"/>
  <c r="AA415" i="3"/>
  <c r="AS414" i="3"/>
  <c r="AR414" i="3"/>
  <c r="AQ414" i="3"/>
  <c r="AP414" i="3"/>
  <c r="AO414" i="3"/>
  <c r="AF414" i="3"/>
  <c r="AC414" i="3"/>
  <c r="AB414" i="3"/>
  <c r="AA414" i="3"/>
  <c r="AS413" i="3"/>
  <c r="AR413" i="3"/>
  <c r="AQ413" i="3"/>
  <c r="AP413" i="3"/>
  <c r="AO413" i="3"/>
  <c r="AF413" i="3"/>
  <c r="AC413" i="3"/>
  <c r="AB413" i="3"/>
  <c r="AA413" i="3"/>
  <c r="AS412" i="3"/>
  <c r="AR412" i="3"/>
  <c r="AQ412" i="3"/>
  <c r="AP412" i="3"/>
  <c r="AO412" i="3"/>
  <c r="AF412" i="3"/>
  <c r="AC412" i="3"/>
  <c r="AB412" i="3"/>
  <c r="AA412" i="3"/>
  <c r="AS411" i="3"/>
  <c r="AR411" i="3"/>
  <c r="AQ411" i="3"/>
  <c r="AP411" i="3"/>
  <c r="AO411" i="3"/>
  <c r="AF411" i="3"/>
  <c r="AC411" i="3"/>
  <c r="AB411" i="3"/>
  <c r="AA411" i="3"/>
  <c r="AS410" i="3"/>
  <c r="AR410" i="3"/>
  <c r="AQ410" i="3"/>
  <c r="AP410" i="3"/>
  <c r="AO410" i="3"/>
  <c r="AF410" i="3"/>
  <c r="AC410" i="3"/>
  <c r="AB410" i="3"/>
  <c r="AA410" i="3"/>
  <c r="AS409" i="3"/>
  <c r="AR409" i="3"/>
  <c r="AQ409" i="3"/>
  <c r="AP409" i="3"/>
  <c r="AO409" i="3"/>
  <c r="AF409" i="3"/>
  <c r="AC409" i="3"/>
  <c r="AB409" i="3"/>
  <c r="AA409" i="3"/>
  <c r="AS408" i="3"/>
  <c r="AR408" i="3"/>
  <c r="AQ408" i="3"/>
  <c r="AP408" i="3"/>
  <c r="AO408" i="3"/>
  <c r="AF408" i="3"/>
  <c r="AC408" i="3"/>
  <c r="AB408" i="3"/>
  <c r="AA408" i="3"/>
  <c r="AS407" i="3"/>
  <c r="AR407" i="3"/>
  <c r="AQ407" i="3"/>
  <c r="AP407" i="3"/>
  <c r="AO407" i="3"/>
  <c r="AF407" i="3"/>
  <c r="AC407" i="3"/>
  <c r="AB407" i="3"/>
  <c r="AA407" i="3"/>
  <c r="AS406" i="3"/>
  <c r="AR406" i="3"/>
  <c r="AQ406" i="3"/>
  <c r="AP406" i="3"/>
  <c r="AO406" i="3"/>
  <c r="AF406" i="3"/>
  <c r="AC406" i="3"/>
  <c r="AB406" i="3"/>
  <c r="AA406" i="3"/>
  <c r="AS405" i="3"/>
  <c r="AR405" i="3"/>
  <c r="AQ405" i="3"/>
  <c r="AP405" i="3"/>
  <c r="AO405" i="3"/>
  <c r="AF405" i="3"/>
  <c r="AC405" i="3"/>
  <c r="AB405" i="3"/>
  <c r="AA405" i="3"/>
  <c r="AS404" i="3"/>
  <c r="AR404" i="3"/>
  <c r="AQ404" i="3"/>
  <c r="AP404" i="3"/>
  <c r="AO404" i="3"/>
  <c r="AF404" i="3"/>
  <c r="AC404" i="3"/>
  <c r="AB404" i="3"/>
  <c r="AA404" i="3"/>
  <c r="AS403" i="3"/>
  <c r="AR403" i="3"/>
  <c r="AQ403" i="3"/>
  <c r="AP403" i="3"/>
  <c r="AO403" i="3"/>
  <c r="AF403" i="3"/>
  <c r="AC403" i="3"/>
  <c r="AB403" i="3"/>
  <c r="AA403" i="3"/>
  <c r="AS402" i="3"/>
  <c r="AR402" i="3"/>
  <c r="AQ402" i="3"/>
  <c r="AP402" i="3"/>
  <c r="AO402" i="3"/>
  <c r="AF402" i="3"/>
  <c r="AC402" i="3"/>
  <c r="AB402" i="3"/>
  <c r="AA402" i="3"/>
  <c r="AS401" i="3"/>
  <c r="AR401" i="3"/>
  <c r="AQ401" i="3"/>
  <c r="AP401" i="3"/>
  <c r="AO401" i="3"/>
  <c r="AF401" i="3"/>
  <c r="AC401" i="3"/>
  <c r="AB401" i="3"/>
  <c r="AA401" i="3"/>
  <c r="AS400" i="3"/>
  <c r="AR400" i="3"/>
  <c r="AQ400" i="3"/>
  <c r="AP400" i="3"/>
  <c r="AO400" i="3"/>
  <c r="AF400" i="3"/>
  <c r="AC400" i="3"/>
  <c r="AB400" i="3"/>
  <c r="AA400" i="3"/>
  <c r="AS399" i="3"/>
  <c r="AR399" i="3"/>
  <c r="AQ399" i="3"/>
  <c r="AP399" i="3"/>
  <c r="AO399" i="3"/>
  <c r="AF399" i="3"/>
  <c r="AC399" i="3"/>
  <c r="AB399" i="3"/>
  <c r="AA399" i="3"/>
  <c r="AS398" i="3"/>
  <c r="AR398" i="3"/>
  <c r="AQ398" i="3"/>
  <c r="AP398" i="3"/>
  <c r="AO398" i="3"/>
  <c r="AF398" i="3"/>
  <c r="AC398" i="3"/>
  <c r="AB398" i="3"/>
  <c r="AA398" i="3"/>
  <c r="AS397" i="3"/>
  <c r="AR397" i="3"/>
  <c r="AQ397" i="3"/>
  <c r="AP397" i="3"/>
  <c r="AO397" i="3"/>
  <c r="AF397" i="3"/>
  <c r="AC397" i="3"/>
  <c r="AB397" i="3"/>
  <c r="AA397" i="3"/>
  <c r="AS396" i="3"/>
  <c r="AR396" i="3"/>
  <c r="AQ396" i="3"/>
  <c r="AP396" i="3"/>
  <c r="AO396" i="3"/>
  <c r="AF396" i="3"/>
  <c r="AC396" i="3"/>
  <c r="AB396" i="3"/>
  <c r="AA396" i="3"/>
  <c r="AS395" i="3"/>
  <c r="AR395" i="3"/>
  <c r="AQ395" i="3"/>
  <c r="AP395" i="3"/>
  <c r="AO395" i="3"/>
  <c r="AF395" i="3"/>
  <c r="AC395" i="3"/>
  <c r="AB395" i="3"/>
  <c r="AA395" i="3"/>
  <c r="AS394" i="3"/>
  <c r="AR394" i="3"/>
  <c r="AQ394" i="3"/>
  <c r="AP394" i="3"/>
  <c r="AO394" i="3"/>
  <c r="AF394" i="3"/>
  <c r="AC394" i="3"/>
  <c r="AB394" i="3"/>
  <c r="AA394" i="3"/>
  <c r="AS393" i="3"/>
  <c r="AR393" i="3"/>
  <c r="AQ393" i="3"/>
  <c r="AP393" i="3"/>
  <c r="AO393" i="3"/>
  <c r="AF393" i="3"/>
  <c r="AC393" i="3"/>
  <c r="AB393" i="3"/>
  <c r="AA393" i="3"/>
  <c r="AS392" i="3"/>
  <c r="AR392" i="3"/>
  <c r="AQ392" i="3"/>
  <c r="AP392" i="3"/>
  <c r="AO392" i="3"/>
  <c r="AF392" i="3"/>
  <c r="AC392" i="3"/>
  <c r="AB392" i="3"/>
  <c r="AA392" i="3"/>
  <c r="AS391" i="3"/>
  <c r="AR391" i="3"/>
  <c r="AQ391" i="3"/>
  <c r="AP391" i="3"/>
  <c r="AO391" i="3"/>
  <c r="AF391" i="3"/>
  <c r="AC391" i="3"/>
  <c r="AB391" i="3"/>
  <c r="AA391" i="3"/>
  <c r="AS390" i="3"/>
  <c r="AR390" i="3"/>
  <c r="AQ390" i="3"/>
  <c r="AP390" i="3"/>
  <c r="AO390" i="3"/>
  <c r="AF390" i="3"/>
  <c r="AC390" i="3"/>
  <c r="AB390" i="3"/>
  <c r="AA390" i="3"/>
  <c r="AS389" i="3"/>
  <c r="AR389" i="3"/>
  <c r="AQ389" i="3"/>
  <c r="AP389" i="3"/>
  <c r="AO389" i="3"/>
  <c r="AF389" i="3"/>
  <c r="AC389" i="3"/>
  <c r="AB389" i="3"/>
  <c r="AA389" i="3"/>
  <c r="AS388" i="3"/>
  <c r="AR388" i="3"/>
  <c r="AQ388" i="3"/>
  <c r="AP388" i="3"/>
  <c r="AO388" i="3"/>
  <c r="AF388" i="3"/>
  <c r="AC388" i="3"/>
  <c r="AB388" i="3"/>
  <c r="AA388" i="3"/>
  <c r="AS387" i="3"/>
  <c r="AR387" i="3"/>
  <c r="AQ387" i="3"/>
  <c r="AP387" i="3"/>
  <c r="AO387" i="3"/>
  <c r="AF387" i="3"/>
  <c r="AC387" i="3"/>
  <c r="AB387" i="3"/>
  <c r="AA387" i="3"/>
  <c r="AS386" i="3"/>
  <c r="AR386" i="3"/>
  <c r="AQ386" i="3"/>
  <c r="AP386" i="3"/>
  <c r="AO386" i="3"/>
  <c r="AF386" i="3"/>
  <c r="AC386" i="3"/>
  <c r="AB386" i="3"/>
  <c r="AA386" i="3"/>
  <c r="AS385" i="3"/>
  <c r="AR385" i="3"/>
  <c r="AQ385" i="3"/>
  <c r="AP385" i="3"/>
  <c r="AO385" i="3"/>
  <c r="AF385" i="3"/>
  <c r="AC385" i="3"/>
  <c r="AB385" i="3"/>
  <c r="AA385" i="3"/>
  <c r="AS384" i="3"/>
  <c r="AR384" i="3"/>
  <c r="AQ384" i="3"/>
  <c r="AP384" i="3"/>
  <c r="AO384" i="3"/>
  <c r="AF384" i="3"/>
  <c r="AC384" i="3"/>
  <c r="AB384" i="3"/>
  <c r="AA384" i="3"/>
  <c r="AS383" i="3"/>
  <c r="AR383" i="3"/>
  <c r="AQ383" i="3"/>
  <c r="AP383" i="3"/>
  <c r="AO383" i="3"/>
  <c r="AF383" i="3"/>
  <c r="AC383" i="3"/>
  <c r="AB383" i="3"/>
  <c r="AA383" i="3"/>
  <c r="AS382" i="3"/>
  <c r="AR382" i="3"/>
  <c r="AQ382" i="3"/>
  <c r="AP382" i="3"/>
  <c r="AO382" i="3"/>
  <c r="AF382" i="3"/>
  <c r="AC382" i="3"/>
  <c r="AB382" i="3"/>
  <c r="AA382" i="3"/>
  <c r="AS381" i="3"/>
  <c r="AR381" i="3"/>
  <c r="AQ381" i="3"/>
  <c r="AP381" i="3"/>
  <c r="AO381" i="3"/>
  <c r="AF381" i="3"/>
  <c r="AC381" i="3"/>
  <c r="AB381" i="3"/>
  <c r="AA381" i="3"/>
  <c r="AS380" i="3"/>
  <c r="AR380" i="3"/>
  <c r="AQ380" i="3"/>
  <c r="AP380" i="3"/>
  <c r="AO380" i="3"/>
  <c r="AF380" i="3"/>
  <c r="AC380" i="3"/>
  <c r="AB380" i="3"/>
  <c r="AA380" i="3"/>
  <c r="AS379" i="3"/>
  <c r="AR379" i="3"/>
  <c r="AQ379" i="3"/>
  <c r="AP379" i="3"/>
  <c r="AO379" i="3"/>
  <c r="AF379" i="3"/>
  <c r="AC379" i="3"/>
  <c r="AB379" i="3"/>
  <c r="AA379" i="3"/>
  <c r="AS378" i="3"/>
  <c r="AR378" i="3"/>
  <c r="AQ378" i="3"/>
  <c r="AP378" i="3"/>
  <c r="AO378" i="3"/>
  <c r="AF378" i="3"/>
  <c r="AC378" i="3"/>
  <c r="AB378" i="3"/>
  <c r="AA378" i="3"/>
  <c r="AS377" i="3"/>
  <c r="AR377" i="3"/>
  <c r="AQ377" i="3"/>
  <c r="AP377" i="3"/>
  <c r="AO377" i="3"/>
  <c r="AF377" i="3"/>
  <c r="AC377" i="3"/>
  <c r="AB377" i="3"/>
  <c r="AA377" i="3"/>
  <c r="AS376" i="3"/>
  <c r="AR376" i="3"/>
  <c r="AQ376" i="3"/>
  <c r="AP376" i="3"/>
  <c r="AO376" i="3"/>
  <c r="AF376" i="3"/>
  <c r="AC376" i="3"/>
  <c r="AB376" i="3"/>
  <c r="AA376" i="3"/>
  <c r="AS375" i="3"/>
  <c r="AR375" i="3"/>
  <c r="AQ375" i="3"/>
  <c r="AP375" i="3"/>
  <c r="AO375" i="3"/>
  <c r="AF375" i="3"/>
  <c r="AC375" i="3"/>
  <c r="AB375" i="3"/>
  <c r="AA375" i="3"/>
  <c r="AS374" i="3"/>
  <c r="AR374" i="3"/>
  <c r="AQ374" i="3"/>
  <c r="AP374" i="3"/>
  <c r="AO374" i="3"/>
  <c r="AF374" i="3"/>
  <c r="AC374" i="3"/>
  <c r="AB374" i="3"/>
  <c r="AA374" i="3"/>
  <c r="AS373" i="3"/>
  <c r="AR373" i="3"/>
  <c r="AQ373" i="3"/>
  <c r="AP373" i="3"/>
  <c r="AO373" i="3"/>
  <c r="AF373" i="3"/>
  <c r="AC373" i="3"/>
  <c r="AB373" i="3"/>
  <c r="AA373" i="3"/>
  <c r="AS372" i="3"/>
  <c r="AR372" i="3"/>
  <c r="AQ372" i="3"/>
  <c r="AP372" i="3"/>
  <c r="AO372" i="3"/>
  <c r="AF372" i="3"/>
  <c r="AC372" i="3"/>
  <c r="AB372" i="3"/>
  <c r="AA372" i="3"/>
  <c r="AS371" i="3"/>
  <c r="AR371" i="3"/>
  <c r="AQ371" i="3"/>
  <c r="AP371" i="3"/>
  <c r="AO371" i="3"/>
  <c r="AF371" i="3"/>
  <c r="AC371" i="3"/>
  <c r="AB371" i="3"/>
  <c r="AA371" i="3"/>
  <c r="AS370" i="3"/>
  <c r="AR370" i="3"/>
  <c r="AQ370" i="3"/>
  <c r="AP370" i="3"/>
  <c r="AO370" i="3"/>
  <c r="AF370" i="3"/>
  <c r="AC370" i="3"/>
  <c r="AB370" i="3"/>
  <c r="AA370" i="3"/>
  <c r="AS369" i="3"/>
  <c r="AR369" i="3"/>
  <c r="AQ369" i="3"/>
  <c r="AP369" i="3"/>
  <c r="AO369" i="3"/>
  <c r="AF369" i="3"/>
  <c r="AC369" i="3"/>
  <c r="AB369" i="3"/>
  <c r="AA369" i="3"/>
  <c r="AS368" i="3"/>
  <c r="AR368" i="3"/>
  <c r="AQ368" i="3"/>
  <c r="AP368" i="3"/>
  <c r="AO368" i="3"/>
  <c r="AF368" i="3"/>
  <c r="AC368" i="3"/>
  <c r="AB368" i="3"/>
  <c r="AA368" i="3"/>
  <c r="AS367" i="3"/>
  <c r="AR367" i="3"/>
  <c r="AQ367" i="3"/>
  <c r="AP367" i="3"/>
  <c r="AO367" i="3"/>
  <c r="AF367" i="3"/>
  <c r="AC367" i="3"/>
  <c r="AB367" i="3"/>
  <c r="AA367" i="3"/>
  <c r="AS366" i="3"/>
  <c r="AR366" i="3"/>
  <c r="AQ366" i="3"/>
  <c r="AP366" i="3"/>
  <c r="AO366" i="3"/>
  <c r="AF366" i="3"/>
  <c r="AC366" i="3"/>
  <c r="AB366" i="3"/>
  <c r="AA366" i="3"/>
  <c r="AS365" i="3"/>
  <c r="AR365" i="3"/>
  <c r="AQ365" i="3"/>
  <c r="AP365" i="3"/>
  <c r="AO365" i="3"/>
  <c r="AF365" i="3"/>
  <c r="AC365" i="3"/>
  <c r="AB365" i="3"/>
  <c r="AA365" i="3"/>
  <c r="AS364" i="3"/>
  <c r="AR364" i="3"/>
  <c r="AQ364" i="3"/>
  <c r="AP364" i="3"/>
  <c r="AO364" i="3"/>
  <c r="AF364" i="3"/>
  <c r="AC364" i="3"/>
  <c r="AB364" i="3"/>
  <c r="AA364" i="3"/>
  <c r="AS363" i="3"/>
  <c r="AR363" i="3"/>
  <c r="AQ363" i="3"/>
  <c r="AP363" i="3"/>
  <c r="AO363" i="3"/>
  <c r="AF363" i="3"/>
  <c r="AC363" i="3"/>
  <c r="AB363" i="3"/>
  <c r="AA363" i="3"/>
  <c r="AS362" i="3"/>
  <c r="AR362" i="3"/>
  <c r="AQ362" i="3"/>
  <c r="AP362" i="3"/>
  <c r="AO362" i="3"/>
  <c r="AF362" i="3"/>
  <c r="AC362" i="3"/>
  <c r="AB362" i="3"/>
  <c r="AA362" i="3"/>
  <c r="AS361" i="3"/>
  <c r="AR361" i="3"/>
  <c r="AQ361" i="3"/>
  <c r="AP361" i="3"/>
  <c r="AO361" i="3"/>
  <c r="AF361" i="3"/>
  <c r="AC361" i="3"/>
  <c r="AB361" i="3"/>
  <c r="AA361" i="3"/>
  <c r="AS360" i="3"/>
  <c r="AR360" i="3"/>
  <c r="AQ360" i="3"/>
  <c r="AP360" i="3"/>
  <c r="AO360" i="3"/>
  <c r="AF360" i="3"/>
  <c r="AC360" i="3"/>
  <c r="AB360" i="3"/>
  <c r="AA360" i="3"/>
  <c r="AS359" i="3"/>
  <c r="AR359" i="3"/>
  <c r="AQ359" i="3"/>
  <c r="AP359" i="3"/>
  <c r="AO359" i="3"/>
  <c r="AF359" i="3"/>
  <c r="AC359" i="3"/>
  <c r="AB359" i="3"/>
  <c r="AA359" i="3"/>
  <c r="AS358" i="3"/>
  <c r="AR358" i="3"/>
  <c r="AQ358" i="3"/>
  <c r="AP358" i="3"/>
  <c r="AO358" i="3"/>
  <c r="AF358" i="3"/>
  <c r="AC358" i="3"/>
  <c r="AB358" i="3"/>
  <c r="AA358" i="3"/>
  <c r="AS357" i="3"/>
  <c r="AR357" i="3"/>
  <c r="AQ357" i="3"/>
  <c r="AP357" i="3"/>
  <c r="AO357" i="3"/>
  <c r="AF357" i="3"/>
  <c r="AC357" i="3"/>
  <c r="AB357" i="3"/>
  <c r="AA357" i="3"/>
  <c r="AS356" i="3"/>
  <c r="AR356" i="3"/>
  <c r="AQ356" i="3"/>
  <c r="AP356" i="3"/>
  <c r="AO356" i="3"/>
  <c r="AF356" i="3"/>
  <c r="AC356" i="3"/>
  <c r="AB356" i="3"/>
  <c r="AA356" i="3"/>
  <c r="AS355" i="3"/>
  <c r="AR355" i="3"/>
  <c r="AQ355" i="3"/>
  <c r="AP355" i="3"/>
  <c r="AO355" i="3"/>
  <c r="AF355" i="3"/>
  <c r="AC355" i="3"/>
  <c r="AB355" i="3"/>
  <c r="AA355" i="3"/>
  <c r="AS354" i="3"/>
  <c r="AR354" i="3"/>
  <c r="AQ354" i="3"/>
  <c r="AP354" i="3"/>
  <c r="AO354" i="3"/>
  <c r="AF354" i="3"/>
  <c r="AC354" i="3"/>
  <c r="AB354" i="3"/>
  <c r="AA354" i="3"/>
  <c r="AS353" i="3"/>
  <c r="AR353" i="3"/>
  <c r="AQ353" i="3"/>
  <c r="AP353" i="3"/>
  <c r="AO353" i="3"/>
  <c r="AF353" i="3"/>
  <c r="AC353" i="3"/>
  <c r="AB353" i="3"/>
  <c r="AA353" i="3"/>
  <c r="AS352" i="3"/>
  <c r="AR352" i="3"/>
  <c r="AQ352" i="3"/>
  <c r="AP352" i="3"/>
  <c r="AO352" i="3"/>
  <c r="AF352" i="3"/>
  <c r="AC352" i="3"/>
  <c r="AB352" i="3"/>
  <c r="AA352" i="3"/>
  <c r="AS351" i="3"/>
  <c r="AR351" i="3"/>
  <c r="AQ351" i="3"/>
  <c r="AP351" i="3"/>
  <c r="AO351" i="3"/>
  <c r="AF351" i="3"/>
  <c r="AC351" i="3"/>
  <c r="AB351" i="3"/>
  <c r="AA351" i="3"/>
  <c r="AS350" i="3"/>
  <c r="AR350" i="3"/>
  <c r="AQ350" i="3"/>
  <c r="AP350" i="3"/>
  <c r="AO350" i="3"/>
  <c r="AF350" i="3"/>
  <c r="AC350" i="3"/>
  <c r="AB350" i="3"/>
  <c r="AA350" i="3"/>
  <c r="AS349" i="3"/>
  <c r="AR349" i="3"/>
  <c r="AQ349" i="3"/>
  <c r="AP349" i="3"/>
  <c r="AO349" i="3"/>
  <c r="AF349" i="3"/>
  <c r="AC349" i="3"/>
  <c r="AB349" i="3"/>
  <c r="AA349" i="3"/>
  <c r="AS348" i="3"/>
  <c r="AR348" i="3"/>
  <c r="AQ348" i="3"/>
  <c r="AP348" i="3"/>
  <c r="AO348" i="3"/>
  <c r="AF348" i="3"/>
  <c r="AC348" i="3"/>
  <c r="AB348" i="3"/>
  <c r="AA348" i="3"/>
  <c r="AS347" i="3"/>
  <c r="AR347" i="3"/>
  <c r="AQ347" i="3"/>
  <c r="AP347" i="3"/>
  <c r="AO347" i="3"/>
  <c r="AF347" i="3"/>
  <c r="AC347" i="3"/>
  <c r="AB347" i="3"/>
  <c r="AA347" i="3"/>
  <c r="AS346" i="3"/>
  <c r="AR346" i="3"/>
  <c r="AQ346" i="3"/>
  <c r="AP346" i="3"/>
  <c r="AO346" i="3"/>
  <c r="AF346" i="3"/>
  <c r="AC346" i="3"/>
  <c r="AB346" i="3"/>
  <c r="AA346" i="3"/>
  <c r="AS345" i="3"/>
  <c r="AR345" i="3"/>
  <c r="AQ345" i="3"/>
  <c r="AP345" i="3"/>
  <c r="AO345" i="3"/>
  <c r="AF345" i="3"/>
  <c r="AC345" i="3"/>
  <c r="AB345" i="3"/>
  <c r="AA345" i="3"/>
  <c r="AS344" i="3"/>
  <c r="AR344" i="3"/>
  <c r="AQ344" i="3"/>
  <c r="AP344" i="3"/>
  <c r="AO344" i="3"/>
  <c r="AF344" i="3"/>
  <c r="AC344" i="3"/>
  <c r="AB344" i="3"/>
  <c r="AA344" i="3"/>
  <c r="AS343" i="3"/>
  <c r="AR343" i="3"/>
  <c r="AQ343" i="3"/>
  <c r="AP343" i="3"/>
  <c r="AO343" i="3"/>
  <c r="AF343" i="3"/>
  <c r="AC343" i="3"/>
  <c r="AB343" i="3"/>
  <c r="AA343" i="3"/>
  <c r="AS342" i="3"/>
  <c r="AR342" i="3"/>
  <c r="AQ342" i="3"/>
  <c r="AP342" i="3"/>
  <c r="AO342" i="3"/>
  <c r="AF342" i="3"/>
  <c r="AC342" i="3"/>
  <c r="AB342" i="3"/>
  <c r="AA342" i="3"/>
  <c r="AS341" i="3"/>
  <c r="AR341" i="3"/>
  <c r="AQ341" i="3"/>
  <c r="AP341" i="3"/>
  <c r="AO341" i="3"/>
  <c r="AF341" i="3"/>
  <c r="AC341" i="3"/>
  <c r="AB341" i="3"/>
  <c r="AA341" i="3"/>
  <c r="AS340" i="3"/>
  <c r="AR340" i="3"/>
  <c r="AQ340" i="3"/>
  <c r="AP340" i="3"/>
  <c r="AO340" i="3"/>
  <c r="AF340" i="3"/>
  <c r="AC340" i="3"/>
  <c r="AB340" i="3"/>
  <c r="AA340" i="3"/>
  <c r="AS339" i="3"/>
  <c r="AR339" i="3"/>
  <c r="AQ339" i="3"/>
  <c r="AP339" i="3"/>
  <c r="AO339" i="3"/>
  <c r="AF339" i="3"/>
  <c r="AC339" i="3"/>
  <c r="AB339" i="3"/>
  <c r="AA339" i="3"/>
  <c r="AS338" i="3"/>
  <c r="AR338" i="3"/>
  <c r="AQ338" i="3"/>
  <c r="AP338" i="3"/>
  <c r="AO338" i="3"/>
  <c r="AF338" i="3"/>
  <c r="AC338" i="3"/>
  <c r="AB338" i="3"/>
  <c r="AA338" i="3"/>
  <c r="AS337" i="3"/>
  <c r="AR337" i="3"/>
  <c r="AQ337" i="3"/>
  <c r="AP337" i="3"/>
  <c r="AO337" i="3"/>
  <c r="AF337" i="3"/>
  <c r="AC337" i="3"/>
  <c r="AB337" i="3"/>
  <c r="AA337" i="3"/>
  <c r="AS336" i="3"/>
  <c r="AR336" i="3"/>
  <c r="AQ336" i="3"/>
  <c r="AP336" i="3"/>
  <c r="AO336" i="3"/>
  <c r="AF336" i="3"/>
  <c r="AC336" i="3"/>
  <c r="AB336" i="3"/>
  <c r="AA336" i="3"/>
  <c r="AS335" i="3"/>
  <c r="AR335" i="3"/>
  <c r="AQ335" i="3"/>
  <c r="AP335" i="3"/>
  <c r="AO335" i="3"/>
  <c r="AF335" i="3"/>
  <c r="AC335" i="3"/>
  <c r="AB335" i="3"/>
  <c r="AA335" i="3"/>
  <c r="AS334" i="3"/>
  <c r="AR334" i="3"/>
  <c r="AQ334" i="3"/>
  <c r="AP334" i="3"/>
  <c r="AO334" i="3"/>
  <c r="AF334" i="3"/>
  <c r="AC334" i="3"/>
  <c r="AB334" i="3"/>
  <c r="AA334" i="3"/>
  <c r="AS333" i="3"/>
  <c r="AR333" i="3"/>
  <c r="AQ333" i="3"/>
  <c r="AP333" i="3"/>
  <c r="AO333" i="3"/>
  <c r="AF333" i="3"/>
  <c r="AC333" i="3"/>
  <c r="AB333" i="3"/>
  <c r="AA333" i="3"/>
  <c r="AS332" i="3"/>
  <c r="AR332" i="3"/>
  <c r="AQ332" i="3"/>
  <c r="AP332" i="3"/>
  <c r="AO332" i="3"/>
  <c r="AF332" i="3"/>
  <c r="AC332" i="3"/>
  <c r="AB332" i="3"/>
  <c r="AA332" i="3"/>
  <c r="AS331" i="3"/>
  <c r="AR331" i="3"/>
  <c r="AQ331" i="3"/>
  <c r="AP331" i="3"/>
  <c r="AO331" i="3"/>
  <c r="AF331" i="3"/>
  <c r="AC331" i="3"/>
  <c r="AB331" i="3"/>
  <c r="AA331" i="3"/>
  <c r="AS330" i="3"/>
  <c r="AR330" i="3"/>
  <c r="AQ330" i="3"/>
  <c r="AP330" i="3"/>
  <c r="AO330" i="3"/>
  <c r="AF330" i="3"/>
  <c r="AC330" i="3"/>
  <c r="AB330" i="3"/>
  <c r="AA330" i="3"/>
  <c r="AS329" i="3"/>
  <c r="AR329" i="3"/>
  <c r="AQ329" i="3"/>
  <c r="AP329" i="3"/>
  <c r="AO329" i="3"/>
  <c r="AF329" i="3"/>
  <c r="AC329" i="3"/>
  <c r="AB329" i="3"/>
  <c r="AA329" i="3"/>
  <c r="AS328" i="3"/>
  <c r="AR328" i="3"/>
  <c r="AQ328" i="3"/>
  <c r="AP328" i="3"/>
  <c r="AO328" i="3"/>
  <c r="AF328" i="3"/>
  <c r="AC328" i="3"/>
  <c r="AB328" i="3"/>
  <c r="AA328" i="3"/>
  <c r="AS327" i="3"/>
  <c r="AR327" i="3"/>
  <c r="AQ327" i="3"/>
  <c r="AP327" i="3"/>
  <c r="AO327" i="3"/>
  <c r="AF327" i="3"/>
  <c r="AC327" i="3"/>
  <c r="AB327" i="3"/>
  <c r="AA327" i="3"/>
  <c r="AS326" i="3"/>
  <c r="AR326" i="3"/>
  <c r="AQ326" i="3"/>
  <c r="AP326" i="3"/>
  <c r="AO326" i="3"/>
  <c r="AF326" i="3"/>
  <c r="AC326" i="3"/>
  <c r="AB326" i="3"/>
  <c r="AA326" i="3"/>
  <c r="AS325" i="3"/>
  <c r="AR325" i="3"/>
  <c r="AQ325" i="3"/>
  <c r="AP325" i="3"/>
  <c r="AO325" i="3"/>
  <c r="AF325" i="3"/>
  <c r="AC325" i="3"/>
  <c r="AB325" i="3"/>
  <c r="AA325" i="3"/>
  <c r="AS324" i="3"/>
  <c r="AR324" i="3"/>
  <c r="AQ324" i="3"/>
  <c r="AP324" i="3"/>
  <c r="AO324" i="3"/>
  <c r="AF324" i="3"/>
  <c r="AC324" i="3"/>
  <c r="AB324" i="3"/>
  <c r="AA324" i="3"/>
  <c r="AS323" i="3"/>
  <c r="AR323" i="3"/>
  <c r="AQ323" i="3"/>
  <c r="AP323" i="3"/>
  <c r="AO323" i="3"/>
  <c r="AF323" i="3"/>
  <c r="AC323" i="3"/>
  <c r="AB323" i="3"/>
  <c r="AA323" i="3"/>
  <c r="AS322" i="3"/>
  <c r="AR322" i="3"/>
  <c r="AQ322" i="3"/>
  <c r="AP322" i="3"/>
  <c r="AO322" i="3"/>
  <c r="AF322" i="3"/>
  <c r="AC322" i="3"/>
  <c r="AB322" i="3"/>
  <c r="AA322" i="3"/>
  <c r="AS321" i="3"/>
  <c r="AR321" i="3"/>
  <c r="AQ321" i="3"/>
  <c r="AP321" i="3"/>
  <c r="AO321" i="3"/>
  <c r="AF321" i="3"/>
  <c r="AC321" i="3"/>
  <c r="AB321" i="3"/>
  <c r="AA321" i="3"/>
  <c r="AS320" i="3"/>
  <c r="AR320" i="3"/>
  <c r="AQ320" i="3"/>
  <c r="AP320" i="3"/>
  <c r="AO320" i="3"/>
  <c r="AF320" i="3"/>
  <c r="AC320" i="3"/>
  <c r="AB320" i="3"/>
  <c r="AA320" i="3"/>
  <c r="AS319" i="3"/>
  <c r="AR319" i="3"/>
  <c r="AQ319" i="3"/>
  <c r="AP319" i="3"/>
  <c r="AO319" i="3"/>
  <c r="AF319" i="3"/>
  <c r="AC319" i="3"/>
  <c r="AB319" i="3"/>
  <c r="AA319" i="3"/>
  <c r="AS318" i="3"/>
  <c r="AR318" i="3"/>
  <c r="AQ318" i="3"/>
  <c r="AP318" i="3"/>
  <c r="AO318" i="3"/>
  <c r="AF318" i="3"/>
  <c r="AC318" i="3"/>
  <c r="AB318" i="3"/>
  <c r="AA318" i="3"/>
  <c r="AS317" i="3"/>
  <c r="AR317" i="3"/>
  <c r="AQ317" i="3"/>
  <c r="AP317" i="3"/>
  <c r="AO317" i="3"/>
  <c r="AF317" i="3"/>
  <c r="AC317" i="3"/>
  <c r="AB317" i="3"/>
  <c r="AA317" i="3"/>
  <c r="AS316" i="3"/>
  <c r="AR316" i="3"/>
  <c r="AQ316" i="3"/>
  <c r="AP316" i="3"/>
  <c r="AO316" i="3"/>
  <c r="AF316" i="3"/>
  <c r="AC316" i="3"/>
  <c r="AB316" i="3"/>
  <c r="AA316" i="3"/>
  <c r="AS315" i="3"/>
  <c r="AR315" i="3"/>
  <c r="AQ315" i="3"/>
  <c r="AP315" i="3"/>
  <c r="AO315" i="3"/>
  <c r="AF315" i="3"/>
  <c r="AC315" i="3"/>
  <c r="AB315" i="3"/>
  <c r="AA315" i="3"/>
  <c r="AS314" i="3"/>
  <c r="AR314" i="3"/>
  <c r="AQ314" i="3"/>
  <c r="AP314" i="3"/>
  <c r="AO314" i="3"/>
  <c r="AF314" i="3"/>
  <c r="AC314" i="3"/>
  <c r="AB314" i="3"/>
  <c r="AA314" i="3"/>
  <c r="AS313" i="3"/>
  <c r="AR313" i="3"/>
  <c r="AQ313" i="3"/>
  <c r="AP313" i="3"/>
  <c r="AO313" i="3"/>
  <c r="AF313" i="3"/>
  <c r="AC313" i="3"/>
  <c r="AB313" i="3"/>
  <c r="AA313" i="3"/>
  <c r="AS312" i="3"/>
  <c r="AR312" i="3"/>
  <c r="AQ312" i="3"/>
  <c r="AP312" i="3"/>
  <c r="AO312" i="3"/>
  <c r="AF312" i="3"/>
  <c r="AC312" i="3"/>
  <c r="AB312" i="3"/>
  <c r="AA312" i="3"/>
  <c r="AS311" i="3"/>
  <c r="AR311" i="3"/>
  <c r="AQ311" i="3"/>
  <c r="AP311" i="3"/>
  <c r="AO311" i="3"/>
  <c r="AF311" i="3"/>
  <c r="AC311" i="3"/>
  <c r="AB311" i="3"/>
  <c r="AA311" i="3"/>
  <c r="AS310" i="3"/>
  <c r="AR310" i="3"/>
  <c r="AQ310" i="3"/>
  <c r="AP310" i="3"/>
  <c r="AO310" i="3"/>
  <c r="AF310" i="3"/>
  <c r="AC310" i="3"/>
  <c r="AB310" i="3"/>
  <c r="AA310" i="3"/>
  <c r="AS309" i="3"/>
  <c r="AR309" i="3"/>
  <c r="AQ309" i="3"/>
  <c r="AP309" i="3"/>
  <c r="AO309" i="3"/>
  <c r="AF309" i="3"/>
  <c r="AC309" i="3"/>
  <c r="AB309" i="3"/>
  <c r="AA309" i="3"/>
  <c r="AS308" i="3"/>
  <c r="AR308" i="3"/>
  <c r="AQ308" i="3"/>
  <c r="AP308" i="3"/>
  <c r="AO308" i="3"/>
  <c r="AF308" i="3"/>
  <c r="AC308" i="3"/>
  <c r="AB308" i="3"/>
  <c r="AA308" i="3"/>
  <c r="AS307" i="3"/>
  <c r="AR307" i="3"/>
  <c r="AQ307" i="3"/>
  <c r="AP307" i="3"/>
  <c r="AO307" i="3"/>
  <c r="AF307" i="3"/>
  <c r="AC307" i="3"/>
  <c r="AB307" i="3"/>
  <c r="AA307" i="3"/>
  <c r="AS306" i="3"/>
  <c r="AR306" i="3"/>
  <c r="AQ306" i="3"/>
  <c r="AP306" i="3"/>
  <c r="AO306" i="3"/>
  <c r="AF306" i="3"/>
  <c r="AC306" i="3"/>
  <c r="AB306" i="3"/>
  <c r="AA306" i="3"/>
  <c r="AS305" i="3"/>
  <c r="AR305" i="3"/>
  <c r="AQ305" i="3"/>
  <c r="AP305" i="3"/>
  <c r="AO305" i="3"/>
  <c r="AF305" i="3"/>
  <c r="AC305" i="3"/>
  <c r="AB305" i="3"/>
  <c r="AA305" i="3"/>
  <c r="AS304" i="3"/>
  <c r="AR304" i="3"/>
  <c r="AQ304" i="3"/>
  <c r="AP304" i="3"/>
  <c r="AO304" i="3"/>
  <c r="AF304" i="3"/>
  <c r="AC304" i="3"/>
  <c r="AB304" i="3"/>
  <c r="AA304" i="3"/>
  <c r="AS303" i="3"/>
  <c r="AR303" i="3"/>
  <c r="AQ303" i="3"/>
  <c r="AP303" i="3"/>
  <c r="AO303" i="3"/>
  <c r="AF303" i="3"/>
  <c r="AC303" i="3"/>
  <c r="AB303" i="3"/>
  <c r="AA303" i="3"/>
  <c r="AS302" i="3"/>
  <c r="AR302" i="3"/>
  <c r="AQ302" i="3"/>
  <c r="AP302" i="3"/>
  <c r="AO302" i="3"/>
  <c r="AF302" i="3"/>
  <c r="AC302" i="3"/>
  <c r="AB302" i="3"/>
  <c r="AA302" i="3"/>
  <c r="AS301" i="3"/>
  <c r="AR301" i="3"/>
  <c r="AQ301" i="3"/>
  <c r="AP301" i="3"/>
  <c r="AO301" i="3"/>
  <c r="AF301" i="3"/>
  <c r="AC301" i="3"/>
  <c r="AB301" i="3"/>
  <c r="AA301" i="3"/>
  <c r="AS300" i="3"/>
  <c r="AR300" i="3"/>
  <c r="AQ300" i="3"/>
  <c r="AP300" i="3"/>
  <c r="AO300" i="3"/>
  <c r="AF300" i="3"/>
  <c r="AC300" i="3"/>
  <c r="AB300" i="3"/>
  <c r="AA300" i="3"/>
  <c r="AS299" i="3"/>
  <c r="AR299" i="3"/>
  <c r="AQ299" i="3"/>
  <c r="AP299" i="3"/>
  <c r="AO299" i="3"/>
  <c r="AF299" i="3"/>
  <c r="AC299" i="3"/>
  <c r="AB299" i="3"/>
  <c r="AA299" i="3"/>
  <c r="AS298" i="3"/>
  <c r="AR298" i="3"/>
  <c r="AQ298" i="3"/>
  <c r="AP298" i="3"/>
  <c r="AO298" i="3"/>
  <c r="AF298" i="3"/>
  <c r="AC298" i="3"/>
  <c r="AB298" i="3"/>
  <c r="AA298" i="3"/>
  <c r="AS297" i="3"/>
  <c r="AR297" i="3"/>
  <c r="AQ297" i="3"/>
  <c r="AP297" i="3"/>
  <c r="AO297" i="3"/>
  <c r="AF297" i="3"/>
  <c r="AC297" i="3"/>
  <c r="AB297" i="3"/>
  <c r="AA297" i="3"/>
  <c r="AS296" i="3"/>
  <c r="AR296" i="3"/>
  <c r="AQ296" i="3"/>
  <c r="AP296" i="3"/>
  <c r="AO296" i="3"/>
  <c r="AF296" i="3"/>
  <c r="AC296" i="3"/>
  <c r="AB296" i="3"/>
  <c r="AA296" i="3"/>
  <c r="AS295" i="3"/>
  <c r="AR295" i="3"/>
  <c r="AQ295" i="3"/>
  <c r="AP295" i="3"/>
  <c r="AO295" i="3"/>
  <c r="AF295" i="3"/>
  <c r="AC295" i="3"/>
  <c r="AB295" i="3"/>
  <c r="AA295" i="3"/>
  <c r="AS294" i="3"/>
  <c r="AR294" i="3"/>
  <c r="AQ294" i="3"/>
  <c r="AP294" i="3"/>
  <c r="AO294" i="3"/>
  <c r="AF294" i="3"/>
  <c r="AC294" i="3"/>
  <c r="AB294" i="3"/>
  <c r="AA294" i="3"/>
  <c r="AS293" i="3"/>
  <c r="AR293" i="3"/>
  <c r="AQ293" i="3"/>
  <c r="AP293" i="3"/>
  <c r="AO293" i="3"/>
  <c r="AF293" i="3"/>
  <c r="AC293" i="3"/>
  <c r="AB293" i="3"/>
  <c r="AA293" i="3"/>
  <c r="AS292" i="3"/>
  <c r="AR292" i="3"/>
  <c r="AQ292" i="3"/>
  <c r="AP292" i="3"/>
  <c r="AO292" i="3"/>
  <c r="AF292" i="3"/>
  <c r="AC292" i="3"/>
  <c r="AB292" i="3"/>
  <c r="AA292" i="3"/>
  <c r="AS291" i="3"/>
  <c r="AR291" i="3"/>
  <c r="AQ291" i="3"/>
  <c r="AP291" i="3"/>
  <c r="AO291" i="3"/>
  <c r="AF291" i="3"/>
  <c r="AC291" i="3"/>
  <c r="AB291" i="3"/>
  <c r="AA291" i="3"/>
  <c r="AS290" i="3"/>
  <c r="AR290" i="3"/>
  <c r="AQ290" i="3"/>
  <c r="AP290" i="3"/>
  <c r="AO290" i="3"/>
  <c r="AF290" i="3"/>
  <c r="AC290" i="3"/>
  <c r="AB290" i="3"/>
  <c r="AA290" i="3"/>
  <c r="AS289" i="3"/>
  <c r="AR289" i="3"/>
  <c r="AQ289" i="3"/>
  <c r="AP289" i="3"/>
  <c r="AO289" i="3"/>
  <c r="AF289" i="3"/>
  <c r="AC289" i="3"/>
  <c r="AB289" i="3"/>
  <c r="AA289" i="3"/>
  <c r="AS288" i="3"/>
  <c r="AR288" i="3"/>
  <c r="AQ288" i="3"/>
  <c r="AP288" i="3"/>
  <c r="AO288" i="3"/>
  <c r="AF288" i="3"/>
  <c r="AC288" i="3"/>
  <c r="AB288" i="3"/>
  <c r="AA288" i="3"/>
  <c r="AS287" i="3"/>
  <c r="AR287" i="3"/>
  <c r="AQ287" i="3"/>
  <c r="AP287" i="3"/>
  <c r="AO287" i="3"/>
  <c r="AF287" i="3"/>
  <c r="AC287" i="3"/>
  <c r="AB287" i="3"/>
  <c r="AA287" i="3"/>
  <c r="AS286" i="3"/>
  <c r="AR286" i="3"/>
  <c r="AQ286" i="3"/>
  <c r="AP286" i="3"/>
  <c r="AO286" i="3"/>
  <c r="AF286" i="3"/>
  <c r="AC286" i="3"/>
  <c r="AB286" i="3"/>
  <c r="AA286" i="3"/>
  <c r="AS285" i="3"/>
  <c r="AR285" i="3"/>
  <c r="AQ285" i="3"/>
  <c r="AP285" i="3"/>
  <c r="AO285" i="3"/>
  <c r="AF285" i="3"/>
  <c r="AC285" i="3"/>
  <c r="AB285" i="3"/>
  <c r="AA285" i="3"/>
  <c r="AS284" i="3"/>
  <c r="AR284" i="3"/>
  <c r="AQ284" i="3"/>
  <c r="AP284" i="3"/>
  <c r="AO284" i="3"/>
  <c r="AF284" i="3"/>
  <c r="AC284" i="3"/>
  <c r="AB284" i="3"/>
  <c r="AA284" i="3"/>
  <c r="AS283" i="3"/>
  <c r="AR283" i="3"/>
  <c r="AQ283" i="3"/>
  <c r="AP283" i="3"/>
  <c r="AO283" i="3"/>
  <c r="AF283" i="3"/>
  <c r="AC283" i="3"/>
  <c r="AB283" i="3"/>
  <c r="AA283" i="3"/>
  <c r="AS282" i="3"/>
  <c r="AR282" i="3"/>
  <c r="AQ282" i="3"/>
  <c r="AP282" i="3"/>
  <c r="AO282" i="3"/>
  <c r="AF282" i="3"/>
  <c r="AC282" i="3"/>
  <c r="AB282" i="3"/>
  <c r="AA282" i="3"/>
  <c r="AS281" i="3"/>
  <c r="AR281" i="3"/>
  <c r="AQ281" i="3"/>
  <c r="AP281" i="3"/>
  <c r="AO281" i="3"/>
  <c r="AF281" i="3"/>
  <c r="AC281" i="3"/>
  <c r="AB281" i="3"/>
  <c r="AA281" i="3"/>
  <c r="AS280" i="3"/>
  <c r="AR280" i="3"/>
  <c r="AQ280" i="3"/>
  <c r="AP280" i="3"/>
  <c r="AO280" i="3"/>
  <c r="AF280" i="3"/>
  <c r="AC280" i="3"/>
  <c r="AB280" i="3"/>
  <c r="AA280" i="3"/>
  <c r="AS279" i="3"/>
  <c r="AR279" i="3"/>
  <c r="AQ279" i="3"/>
  <c r="AP279" i="3"/>
  <c r="AO279" i="3"/>
  <c r="AF279" i="3"/>
  <c r="AC279" i="3"/>
  <c r="AB279" i="3"/>
  <c r="AA279" i="3"/>
  <c r="AS278" i="3"/>
  <c r="AR278" i="3"/>
  <c r="AQ278" i="3"/>
  <c r="AP278" i="3"/>
  <c r="AO278" i="3"/>
  <c r="AF278" i="3"/>
  <c r="AC278" i="3"/>
  <c r="AB278" i="3"/>
  <c r="AA278" i="3"/>
  <c r="AS277" i="3"/>
  <c r="AR277" i="3"/>
  <c r="AQ277" i="3"/>
  <c r="AP277" i="3"/>
  <c r="AO277" i="3"/>
  <c r="AF277" i="3"/>
  <c r="AC277" i="3"/>
  <c r="AB277" i="3"/>
  <c r="AA277" i="3"/>
  <c r="AS276" i="3"/>
  <c r="AR276" i="3"/>
  <c r="AQ276" i="3"/>
  <c r="AP276" i="3"/>
  <c r="AO276" i="3"/>
  <c r="AF276" i="3"/>
  <c r="AC276" i="3"/>
  <c r="AB276" i="3"/>
  <c r="AA276" i="3"/>
  <c r="AS275" i="3"/>
  <c r="AR275" i="3"/>
  <c r="AQ275" i="3"/>
  <c r="AP275" i="3"/>
  <c r="AO275" i="3"/>
  <c r="AF275" i="3"/>
  <c r="AC275" i="3"/>
  <c r="AB275" i="3"/>
  <c r="AA275" i="3"/>
  <c r="AS274" i="3"/>
  <c r="AR274" i="3"/>
  <c r="AQ274" i="3"/>
  <c r="AP274" i="3"/>
  <c r="AO274" i="3"/>
  <c r="AF274" i="3"/>
  <c r="AC274" i="3"/>
  <c r="AB274" i="3"/>
  <c r="AA274" i="3"/>
  <c r="AS273" i="3"/>
  <c r="AR273" i="3"/>
  <c r="AQ273" i="3"/>
  <c r="AP273" i="3"/>
  <c r="AO273" i="3"/>
  <c r="AF273" i="3"/>
  <c r="AC273" i="3"/>
  <c r="AB273" i="3"/>
  <c r="AA273" i="3"/>
  <c r="AS272" i="3"/>
  <c r="AR272" i="3"/>
  <c r="AQ272" i="3"/>
  <c r="AP272" i="3"/>
  <c r="AO272" i="3"/>
  <c r="AF272" i="3"/>
  <c r="AC272" i="3"/>
  <c r="AB272" i="3"/>
  <c r="AA272" i="3"/>
  <c r="AS271" i="3"/>
  <c r="AR271" i="3"/>
  <c r="AQ271" i="3"/>
  <c r="AP271" i="3"/>
  <c r="AO271" i="3"/>
  <c r="AF271" i="3"/>
  <c r="AC271" i="3"/>
  <c r="AB271" i="3"/>
  <c r="AA271" i="3"/>
  <c r="AS270" i="3"/>
  <c r="AR270" i="3"/>
  <c r="AQ270" i="3"/>
  <c r="AP270" i="3"/>
  <c r="AO270" i="3"/>
  <c r="AF270" i="3"/>
  <c r="AC270" i="3"/>
  <c r="AB270" i="3"/>
  <c r="AA270" i="3"/>
  <c r="AS269" i="3"/>
  <c r="AR269" i="3"/>
  <c r="AQ269" i="3"/>
  <c r="AP269" i="3"/>
  <c r="AO269" i="3"/>
  <c r="AF269" i="3"/>
  <c r="AC269" i="3"/>
  <c r="AB269" i="3"/>
  <c r="AA269" i="3"/>
  <c r="AS268" i="3"/>
  <c r="AR268" i="3"/>
  <c r="AQ268" i="3"/>
  <c r="AP268" i="3"/>
  <c r="AO268" i="3"/>
  <c r="AF268" i="3"/>
  <c r="AC268" i="3"/>
  <c r="AB268" i="3"/>
  <c r="AA268" i="3"/>
  <c r="AS267" i="3"/>
  <c r="AR267" i="3"/>
  <c r="AQ267" i="3"/>
  <c r="AP267" i="3"/>
  <c r="AO267" i="3"/>
  <c r="AF267" i="3"/>
  <c r="AC267" i="3"/>
  <c r="AB267" i="3"/>
  <c r="AA267" i="3"/>
  <c r="AS266" i="3"/>
  <c r="AR266" i="3"/>
  <c r="AQ266" i="3"/>
  <c r="AP266" i="3"/>
  <c r="AO266" i="3"/>
  <c r="AF266" i="3"/>
  <c r="AC266" i="3"/>
  <c r="AB266" i="3"/>
  <c r="AA266" i="3"/>
  <c r="AS265" i="3"/>
  <c r="AR265" i="3"/>
  <c r="AQ265" i="3"/>
  <c r="AP265" i="3"/>
  <c r="AO265" i="3"/>
  <c r="AF265" i="3"/>
  <c r="AC265" i="3"/>
  <c r="AB265" i="3"/>
  <c r="AA265" i="3"/>
  <c r="AS264" i="3"/>
  <c r="AR264" i="3"/>
  <c r="AQ264" i="3"/>
  <c r="AP264" i="3"/>
  <c r="AO264" i="3"/>
  <c r="AF264" i="3"/>
  <c r="AC264" i="3"/>
  <c r="AB264" i="3"/>
  <c r="AA264" i="3"/>
  <c r="AS263" i="3"/>
  <c r="AR263" i="3"/>
  <c r="AQ263" i="3"/>
  <c r="AP263" i="3"/>
  <c r="AO263" i="3"/>
  <c r="AF263" i="3"/>
  <c r="AC263" i="3"/>
  <c r="AB263" i="3"/>
  <c r="AA263" i="3"/>
  <c r="AS262" i="3"/>
  <c r="AR262" i="3"/>
  <c r="AQ262" i="3"/>
  <c r="AP262" i="3"/>
  <c r="AO262" i="3"/>
  <c r="AF262" i="3"/>
  <c r="AC262" i="3"/>
  <c r="AB262" i="3"/>
  <c r="AA262" i="3"/>
  <c r="AS261" i="3"/>
  <c r="AR261" i="3"/>
  <c r="AQ261" i="3"/>
  <c r="AP261" i="3"/>
  <c r="AO261" i="3"/>
  <c r="AF261" i="3"/>
  <c r="AC261" i="3"/>
  <c r="AB261" i="3"/>
  <c r="AA261" i="3"/>
  <c r="AS260" i="3"/>
  <c r="AR260" i="3"/>
  <c r="AQ260" i="3"/>
  <c r="AP260" i="3"/>
  <c r="AO260" i="3"/>
  <c r="AF260" i="3"/>
  <c r="AC260" i="3"/>
  <c r="AB260" i="3"/>
  <c r="AA260" i="3"/>
  <c r="AS259" i="3"/>
  <c r="AR259" i="3"/>
  <c r="AQ259" i="3"/>
  <c r="AP259" i="3"/>
  <c r="AO259" i="3"/>
  <c r="AF259" i="3"/>
  <c r="AC259" i="3"/>
  <c r="AB259" i="3"/>
  <c r="AA259" i="3"/>
  <c r="AS258" i="3"/>
  <c r="AR258" i="3"/>
  <c r="AQ258" i="3"/>
  <c r="AP258" i="3"/>
  <c r="AO258" i="3"/>
  <c r="AF258" i="3"/>
  <c r="AC258" i="3"/>
  <c r="AB258" i="3"/>
  <c r="AA258" i="3"/>
  <c r="AS257" i="3"/>
  <c r="AR257" i="3"/>
  <c r="AQ257" i="3"/>
  <c r="AP257" i="3"/>
  <c r="AO257" i="3"/>
  <c r="AF257" i="3"/>
  <c r="AC257" i="3"/>
  <c r="AB257" i="3"/>
  <c r="AA257" i="3"/>
  <c r="AS256" i="3"/>
  <c r="AR256" i="3"/>
  <c r="AQ256" i="3"/>
  <c r="AP256" i="3"/>
  <c r="AO256" i="3"/>
  <c r="AF256" i="3"/>
  <c r="AC256" i="3"/>
  <c r="AB256" i="3"/>
  <c r="AA256" i="3"/>
  <c r="AS255" i="3"/>
  <c r="AR255" i="3"/>
  <c r="AQ255" i="3"/>
  <c r="AP255" i="3"/>
  <c r="AO255" i="3"/>
  <c r="AF255" i="3"/>
  <c r="AC255" i="3"/>
  <c r="AB255" i="3"/>
  <c r="AA255" i="3"/>
  <c r="AS254" i="3"/>
  <c r="AR254" i="3"/>
  <c r="AQ254" i="3"/>
  <c r="AP254" i="3"/>
  <c r="AO254" i="3"/>
  <c r="AF254" i="3"/>
  <c r="AC254" i="3"/>
  <c r="AB254" i="3"/>
  <c r="AA254" i="3"/>
  <c r="AS253" i="3"/>
  <c r="AR253" i="3"/>
  <c r="AQ253" i="3"/>
  <c r="AP253" i="3"/>
  <c r="AO253" i="3"/>
  <c r="AF253" i="3"/>
  <c r="AC253" i="3"/>
  <c r="AB253" i="3"/>
  <c r="AA253" i="3"/>
  <c r="AS252" i="3"/>
  <c r="AR252" i="3"/>
  <c r="AQ252" i="3"/>
  <c r="AP252" i="3"/>
  <c r="AO252" i="3"/>
  <c r="AF252" i="3"/>
  <c r="AC252" i="3"/>
  <c r="AB252" i="3"/>
  <c r="AA252" i="3"/>
  <c r="AS251" i="3"/>
  <c r="AR251" i="3"/>
  <c r="AQ251" i="3"/>
  <c r="AP251" i="3"/>
  <c r="AO251" i="3"/>
  <c r="AF251" i="3"/>
  <c r="AC251" i="3"/>
  <c r="AB251" i="3"/>
  <c r="AA251" i="3"/>
  <c r="AS250" i="3"/>
  <c r="AR250" i="3"/>
  <c r="AQ250" i="3"/>
  <c r="AP250" i="3"/>
  <c r="AO250" i="3"/>
  <c r="AF250" i="3"/>
  <c r="AC250" i="3"/>
  <c r="AB250" i="3"/>
  <c r="AA250" i="3"/>
  <c r="AS249" i="3"/>
  <c r="AR249" i="3"/>
  <c r="AQ249" i="3"/>
  <c r="AP249" i="3"/>
  <c r="AO249" i="3"/>
  <c r="AF249" i="3"/>
  <c r="AC249" i="3"/>
  <c r="AB249" i="3"/>
  <c r="AA249" i="3"/>
  <c r="AS248" i="3"/>
  <c r="AR248" i="3"/>
  <c r="AQ248" i="3"/>
  <c r="AP248" i="3"/>
  <c r="AO248" i="3"/>
  <c r="AF248" i="3"/>
  <c r="AC248" i="3"/>
  <c r="AB248" i="3"/>
  <c r="AA248" i="3"/>
  <c r="AS247" i="3"/>
  <c r="AR247" i="3"/>
  <c r="AQ247" i="3"/>
  <c r="AP247" i="3"/>
  <c r="AO247" i="3"/>
  <c r="AF247" i="3"/>
  <c r="AC247" i="3"/>
  <c r="AB247" i="3"/>
  <c r="AA247" i="3"/>
  <c r="AS246" i="3"/>
  <c r="AR246" i="3"/>
  <c r="AQ246" i="3"/>
  <c r="AP246" i="3"/>
  <c r="AO246" i="3"/>
  <c r="AF246" i="3"/>
  <c r="AC246" i="3"/>
  <c r="AB246" i="3"/>
  <c r="AA246" i="3"/>
  <c r="AS245" i="3"/>
  <c r="AR245" i="3"/>
  <c r="AQ245" i="3"/>
  <c r="AP245" i="3"/>
  <c r="AO245" i="3"/>
  <c r="AF245" i="3"/>
  <c r="AC245" i="3"/>
  <c r="AB245" i="3"/>
  <c r="AA245" i="3"/>
  <c r="AS244" i="3"/>
  <c r="AR244" i="3"/>
  <c r="AQ244" i="3"/>
  <c r="AP244" i="3"/>
  <c r="AO244" i="3"/>
  <c r="AF244" i="3"/>
  <c r="AC244" i="3"/>
  <c r="AB244" i="3"/>
  <c r="AA244" i="3"/>
  <c r="AS243" i="3"/>
  <c r="AR243" i="3"/>
  <c r="AQ243" i="3"/>
  <c r="AP243" i="3"/>
  <c r="AO243" i="3"/>
  <c r="AF243" i="3"/>
  <c r="AC243" i="3"/>
  <c r="AB243" i="3"/>
  <c r="AA243" i="3"/>
  <c r="AS242" i="3"/>
  <c r="AR242" i="3"/>
  <c r="AQ242" i="3"/>
  <c r="AP242" i="3"/>
  <c r="AO242" i="3"/>
  <c r="AF242" i="3"/>
  <c r="AC242" i="3"/>
  <c r="AB242" i="3"/>
  <c r="AA242" i="3"/>
  <c r="AS241" i="3"/>
  <c r="AR241" i="3"/>
  <c r="AQ241" i="3"/>
  <c r="AP241" i="3"/>
  <c r="AO241" i="3"/>
  <c r="AF241" i="3"/>
  <c r="AC241" i="3"/>
  <c r="AB241" i="3"/>
  <c r="AA241" i="3"/>
  <c r="AS240" i="3"/>
  <c r="AR240" i="3"/>
  <c r="AQ240" i="3"/>
  <c r="AP240" i="3"/>
  <c r="AO240" i="3"/>
  <c r="AF240" i="3"/>
  <c r="AC240" i="3"/>
  <c r="AB240" i="3"/>
  <c r="AA240" i="3"/>
  <c r="AS239" i="3"/>
  <c r="AR239" i="3"/>
  <c r="AQ239" i="3"/>
  <c r="AP239" i="3"/>
  <c r="AO239" i="3"/>
  <c r="AF239" i="3"/>
  <c r="AC239" i="3"/>
  <c r="AB239" i="3"/>
  <c r="AA239" i="3"/>
  <c r="AS238" i="3"/>
  <c r="AR238" i="3"/>
  <c r="AQ238" i="3"/>
  <c r="AP238" i="3"/>
  <c r="AO238" i="3"/>
  <c r="AF238" i="3"/>
  <c r="AC238" i="3"/>
  <c r="AB238" i="3"/>
  <c r="AA238" i="3"/>
  <c r="AS237" i="3"/>
  <c r="AR237" i="3"/>
  <c r="AQ237" i="3"/>
  <c r="AP237" i="3"/>
  <c r="AO237" i="3"/>
  <c r="AF237" i="3"/>
  <c r="AC237" i="3"/>
  <c r="AB237" i="3"/>
  <c r="AA237" i="3"/>
  <c r="AS236" i="3"/>
  <c r="AR236" i="3"/>
  <c r="AQ236" i="3"/>
  <c r="AP236" i="3"/>
  <c r="AO236" i="3"/>
  <c r="AF236" i="3"/>
  <c r="AC236" i="3"/>
  <c r="AB236" i="3"/>
  <c r="AA236" i="3"/>
  <c r="AS235" i="3"/>
  <c r="AR235" i="3"/>
  <c r="AQ235" i="3"/>
  <c r="AP235" i="3"/>
  <c r="AO235" i="3"/>
  <c r="AF235" i="3"/>
  <c r="AC235" i="3"/>
  <c r="AB235" i="3"/>
  <c r="AA235" i="3"/>
  <c r="AS234" i="3"/>
  <c r="AR234" i="3"/>
  <c r="AQ234" i="3"/>
  <c r="AP234" i="3"/>
  <c r="AO234" i="3"/>
  <c r="AF234" i="3"/>
  <c r="AC234" i="3"/>
  <c r="AB234" i="3"/>
  <c r="AA234" i="3"/>
  <c r="AS233" i="3"/>
  <c r="AR233" i="3"/>
  <c r="AQ233" i="3"/>
  <c r="AP233" i="3"/>
  <c r="AO233" i="3"/>
  <c r="AF233" i="3"/>
  <c r="AC233" i="3"/>
  <c r="AB233" i="3"/>
  <c r="AA233" i="3"/>
  <c r="AS232" i="3"/>
  <c r="AR232" i="3"/>
  <c r="AQ232" i="3"/>
  <c r="AP232" i="3"/>
  <c r="AO232" i="3"/>
  <c r="AF232" i="3"/>
  <c r="AC232" i="3"/>
  <c r="AB232" i="3"/>
  <c r="AA232" i="3"/>
  <c r="AS231" i="3"/>
  <c r="AR231" i="3"/>
  <c r="AQ231" i="3"/>
  <c r="AP231" i="3"/>
  <c r="AO231" i="3"/>
  <c r="AF231" i="3"/>
  <c r="AC231" i="3"/>
  <c r="AB231" i="3"/>
  <c r="AA231" i="3"/>
  <c r="AS230" i="3"/>
  <c r="AR230" i="3"/>
  <c r="AQ230" i="3"/>
  <c r="AP230" i="3"/>
  <c r="AO230" i="3"/>
  <c r="AF230" i="3"/>
  <c r="AC230" i="3"/>
  <c r="AB230" i="3"/>
  <c r="AA230" i="3"/>
  <c r="AS229" i="3"/>
  <c r="AR229" i="3"/>
  <c r="AQ229" i="3"/>
  <c r="AP229" i="3"/>
  <c r="AO229" i="3"/>
  <c r="AF229" i="3"/>
  <c r="AC229" i="3"/>
  <c r="AB229" i="3"/>
  <c r="AA229" i="3"/>
  <c r="AS228" i="3"/>
  <c r="AR228" i="3"/>
  <c r="AQ228" i="3"/>
  <c r="AP228" i="3"/>
  <c r="AO228" i="3"/>
  <c r="AF228" i="3"/>
  <c r="AC228" i="3"/>
  <c r="AB228" i="3"/>
  <c r="AA228" i="3"/>
  <c r="AS227" i="3"/>
  <c r="AR227" i="3"/>
  <c r="AQ227" i="3"/>
  <c r="AP227" i="3"/>
  <c r="AO227" i="3"/>
  <c r="AF227" i="3"/>
  <c r="AC227" i="3"/>
  <c r="AB227" i="3"/>
  <c r="AA227" i="3"/>
  <c r="AS226" i="3"/>
  <c r="AR226" i="3"/>
  <c r="AQ226" i="3"/>
  <c r="AP226" i="3"/>
  <c r="AO226" i="3"/>
  <c r="AF226" i="3"/>
  <c r="AC226" i="3"/>
  <c r="AB226" i="3"/>
  <c r="AA226" i="3"/>
  <c r="AS225" i="3"/>
  <c r="AR225" i="3"/>
  <c r="AQ225" i="3"/>
  <c r="AP225" i="3"/>
  <c r="AO225" i="3"/>
  <c r="AF225" i="3"/>
  <c r="AC225" i="3"/>
  <c r="AB225" i="3"/>
  <c r="AA225" i="3"/>
  <c r="AS224" i="3"/>
  <c r="AR224" i="3"/>
  <c r="AQ224" i="3"/>
  <c r="AP224" i="3"/>
  <c r="AO224" i="3"/>
  <c r="AF224" i="3"/>
  <c r="AC224" i="3"/>
  <c r="AB224" i="3"/>
  <c r="AA224" i="3"/>
  <c r="AS223" i="3"/>
  <c r="AR223" i="3"/>
  <c r="AQ223" i="3"/>
  <c r="AP223" i="3"/>
  <c r="AO223" i="3"/>
  <c r="AF223" i="3"/>
  <c r="AC223" i="3"/>
  <c r="AB223" i="3"/>
  <c r="AA223" i="3"/>
  <c r="AS222" i="3"/>
  <c r="AR222" i="3"/>
  <c r="AQ222" i="3"/>
  <c r="AP222" i="3"/>
  <c r="AO222" i="3"/>
  <c r="AF222" i="3"/>
  <c r="AC222" i="3"/>
  <c r="AB222" i="3"/>
  <c r="AA222" i="3"/>
  <c r="AS221" i="3"/>
  <c r="AR221" i="3"/>
  <c r="AQ221" i="3"/>
  <c r="AP221" i="3"/>
  <c r="AO221" i="3"/>
  <c r="AF221" i="3"/>
  <c r="AC221" i="3"/>
  <c r="AB221" i="3"/>
  <c r="AA221" i="3"/>
  <c r="AS220" i="3"/>
  <c r="AR220" i="3"/>
  <c r="AQ220" i="3"/>
  <c r="AP220" i="3"/>
  <c r="AO220" i="3"/>
  <c r="AF220" i="3"/>
  <c r="AC220" i="3"/>
  <c r="AB220" i="3"/>
  <c r="AA220" i="3"/>
  <c r="AS219" i="3"/>
  <c r="AR219" i="3"/>
  <c r="AQ219" i="3"/>
  <c r="AP219" i="3"/>
  <c r="AO219" i="3"/>
  <c r="AF219" i="3"/>
  <c r="AC219" i="3"/>
  <c r="AB219" i="3"/>
  <c r="AA219" i="3"/>
  <c r="AS218" i="3"/>
  <c r="AR218" i="3"/>
  <c r="AQ218" i="3"/>
  <c r="AP218" i="3"/>
  <c r="AO218" i="3"/>
  <c r="AF218" i="3"/>
  <c r="AC218" i="3"/>
  <c r="AB218" i="3"/>
  <c r="AA218" i="3"/>
  <c r="AS217" i="3"/>
  <c r="AR217" i="3"/>
  <c r="AQ217" i="3"/>
  <c r="AP217" i="3"/>
  <c r="AO217" i="3"/>
  <c r="AF217" i="3"/>
  <c r="AC217" i="3"/>
  <c r="AB217" i="3"/>
  <c r="AA217" i="3"/>
  <c r="AS216" i="3"/>
  <c r="AR216" i="3"/>
  <c r="AQ216" i="3"/>
  <c r="AP216" i="3"/>
  <c r="AO216" i="3"/>
  <c r="AF216" i="3"/>
  <c r="AC216" i="3"/>
  <c r="AB216" i="3"/>
  <c r="AA216" i="3"/>
  <c r="AS215" i="3"/>
  <c r="AR215" i="3"/>
  <c r="AQ215" i="3"/>
  <c r="AP215" i="3"/>
  <c r="AO215" i="3"/>
  <c r="AF215" i="3"/>
  <c r="AC215" i="3"/>
  <c r="AB215" i="3"/>
  <c r="AA215" i="3"/>
  <c r="AS214" i="3"/>
  <c r="AR214" i="3"/>
  <c r="AQ214" i="3"/>
  <c r="AP214" i="3"/>
  <c r="AO214" i="3"/>
  <c r="AF214" i="3"/>
  <c r="AC214" i="3"/>
  <c r="AB214" i="3"/>
  <c r="AA214" i="3"/>
  <c r="AS213" i="3"/>
  <c r="AR213" i="3"/>
  <c r="AQ213" i="3"/>
  <c r="AP213" i="3"/>
  <c r="AO213" i="3"/>
  <c r="AF213" i="3"/>
  <c r="AC213" i="3"/>
  <c r="AB213" i="3"/>
  <c r="AA213" i="3"/>
  <c r="AS212" i="3"/>
  <c r="AR212" i="3"/>
  <c r="AQ212" i="3"/>
  <c r="AP212" i="3"/>
  <c r="AO212" i="3"/>
  <c r="AF212" i="3"/>
  <c r="AC212" i="3"/>
  <c r="AB212" i="3"/>
  <c r="AA212" i="3"/>
  <c r="AS211" i="3"/>
  <c r="AR211" i="3"/>
  <c r="AQ211" i="3"/>
  <c r="AP211" i="3"/>
  <c r="AO211" i="3"/>
  <c r="AF211" i="3"/>
  <c r="AC211" i="3"/>
  <c r="AB211" i="3"/>
  <c r="AA211" i="3"/>
  <c r="AS210" i="3"/>
  <c r="AR210" i="3"/>
  <c r="AQ210" i="3"/>
  <c r="AP210" i="3"/>
  <c r="AO210" i="3"/>
  <c r="AF210" i="3"/>
  <c r="AC210" i="3"/>
  <c r="AB210" i="3"/>
  <c r="AA210" i="3"/>
  <c r="AS209" i="3"/>
  <c r="AR209" i="3"/>
  <c r="AQ209" i="3"/>
  <c r="AP209" i="3"/>
  <c r="AO209" i="3"/>
  <c r="AF209" i="3"/>
  <c r="AC209" i="3"/>
  <c r="AB209" i="3"/>
  <c r="AA209" i="3"/>
  <c r="AS208" i="3"/>
  <c r="AR208" i="3"/>
  <c r="AQ208" i="3"/>
  <c r="AP208" i="3"/>
  <c r="AO208" i="3"/>
  <c r="AF208" i="3"/>
  <c r="AC208" i="3"/>
  <c r="AB208" i="3"/>
  <c r="AA208" i="3"/>
  <c r="AS207" i="3"/>
  <c r="AR207" i="3"/>
  <c r="AQ207" i="3"/>
  <c r="AP207" i="3"/>
  <c r="AO207" i="3"/>
  <c r="AF207" i="3"/>
  <c r="AC207" i="3"/>
  <c r="AB207" i="3"/>
  <c r="AA207" i="3"/>
  <c r="AS206" i="3"/>
  <c r="AR206" i="3"/>
  <c r="AQ206" i="3"/>
  <c r="AP206" i="3"/>
  <c r="AO206" i="3"/>
  <c r="AF206" i="3"/>
  <c r="AC206" i="3"/>
  <c r="AB206" i="3"/>
  <c r="AA206" i="3"/>
  <c r="AS205" i="3"/>
  <c r="AR205" i="3"/>
  <c r="AQ205" i="3"/>
  <c r="AP205" i="3"/>
  <c r="AO205" i="3"/>
  <c r="AF205" i="3"/>
  <c r="AC205" i="3"/>
  <c r="AB205" i="3"/>
  <c r="AA205" i="3"/>
  <c r="AS204" i="3"/>
  <c r="AR204" i="3"/>
  <c r="AQ204" i="3"/>
  <c r="AP204" i="3"/>
  <c r="AO204" i="3"/>
  <c r="AF204" i="3"/>
  <c r="AC204" i="3"/>
  <c r="AB204" i="3"/>
  <c r="AA204" i="3"/>
  <c r="AS203" i="3"/>
  <c r="AR203" i="3"/>
  <c r="AQ203" i="3"/>
  <c r="AP203" i="3"/>
  <c r="AO203" i="3"/>
  <c r="AF203" i="3"/>
  <c r="AC203" i="3"/>
  <c r="AB203" i="3"/>
  <c r="AA203" i="3"/>
  <c r="AS202" i="3"/>
  <c r="AR202" i="3"/>
  <c r="AQ202" i="3"/>
  <c r="AP202" i="3"/>
  <c r="AO202" i="3"/>
  <c r="AF202" i="3"/>
  <c r="AC202" i="3"/>
  <c r="AB202" i="3"/>
  <c r="AA202" i="3"/>
  <c r="AS201" i="3"/>
  <c r="AR201" i="3"/>
  <c r="AQ201" i="3"/>
  <c r="AP201" i="3"/>
  <c r="AO201" i="3"/>
  <c r="AF201" i="3"/>
  <c r="AC201" i="3"/>
  <c r="AB201" i="3"/>
  <c r="AA201" i="3"/>
  <c r="AS200" i="3"/>
  <c r="AR200" i="3"/>
  <c r="AQ200" i="3"/>
  <c r="AP200" i="3"/>
  <c r="AO200" i="3"/>
  <c r="AF200" i="3"/>
  <c r="AC200" i="3"/>
  <c r="AB200" i="3"/>
  <c r="AA200" i="3"/>
  <c r="AS199" i="3"/>
  <c r="AR199" i="3"/>
  <c r="AQ199" i="3"/>
  <c r="AP199" i="3"/>
  <c r="AO199" i="3"/>
  <c r="AF199" i="3"/>
  <c r="AC199" i="3"/>
  <c r="AB199" i="3"/>
  <c r="AA199" i="3"/>
  <c r="AS198" i="3"/>
  <c r="AR198" i="3"/>
  <c r="AQ198" i="3"/>
  <c r="AP198" i="3"/>
  <c r="AO198" i="3"/>
  <c r="AF198" i="3"/>
  <c r="AC198" i="3"/>
  <c r="AB198" i="3"/>
  <c r="AA198" i="3"/>
  <c r="AS197" i="3"/>
  <c r="AR197" i="3"/>
  <c r="AQ197" i="3"/>
  <c r="AP197" i="3"/>
  <c r="AO197" i="3"/>
  <c r="AF197" i="3"/>
  <c r="AC197" i="3"/>
  <c r="AB197" i="3"/>
  <c r="AA197" i="3"/>
  <c r="AS196" i="3"/>
  <c r="AR196" i="3"/>
  <c r="AQ196" i="3"/>
  <c r="AP196" i="3"/>
  <c r="AO196" i="3"/>
  <c r="AF196" i="3"/>
  <c r="AC196" i="3"/>
  <c r="AB196" i="3"/>
  <c r="AA196" i="3"/>
  <c r="AS195" i="3"/>
  <c r="AR195" i="3"/>
  <c r="AQ195" i="3"/>
  <c r="AP195" i="3"/>
  <c r="AO195" i="3"/>
  <c r="AF195" i="3"/>
  <c r="AC195" i="3"/>
  <c r="AB195" i="3"/>
  <c r="AA195" i="3"/>
  <c r="AS194" i="3"/>
  <c r="AR194" i="3"/>
  <c r="AQ194" i="3"/>
  <c r="AP194" i="3"/>
  <c r="AO194" i="3"/>
  <c r="AF194" i="3"/>
  <c r="AC194" i="3"/>
  <c r="AB194" i="3"/>
  <c r="AA194" i="3"/>
  <c r="AS193" i="3"/>
  <c r="AR193" i="3"/>
  <c r="AQ193" i="3"/>
  <c r="AP193" i="3"/>
  <c r="AO193" i="3"/>
  <c r="AF193" i="3"/>
  <c r="AC193" i="3"/>
  <c r="AB193" i="3"/>
  <c r="AA193" i="3"/>
  <c r="AS192" i="3"/>
  <c r="AR192" i="3"/>
  <c r="AQ192" i="3"/>
  <c r="AP192" i="3"/>
  <c r="AO192" i="3"/>
  <c r="AF192" i="3"/>
  <c r="AC192" i="3"/>
  <c r="AB192" i="3"/>
  <c r="AA192" i="3"/>
  <c r="AS191" i="3"/>
  <c r="AR191" i="3"/>
  <c r="AQ191" i="3"/>
  <c r="AP191" i="3"/>
  <c r="AO191" i="3"/>
  <c r="AF191" i="3"/>
  <c r="AC191" i="3"/>
  <c r="AB191" i="3"/>
  <c r="AA191" i="3"/>
  <c r="AS190" i="3"/>
  <c r="AR190" i="3"/>
  <c r="AQ190" i="3"/>
  <c r="AP190" i="3"/>
  <c r="AO190" i="3"/>
  <c r="AF190" i="3"/>
  <c r="AC190" i="3"/>
  <c r="AB190" i="3"/>
  <c r="AA190" i="3"/>
  <c r="AS189" i="3"/>
  <c r="AR189" i="3"/>
  <c r="AQ189" i="3"/>
  <c r="AP189" i="3"/>
  <c r="AO189" i="3"/>
  <c r="AF189" i="3"/>
  <c r="AC189" i="3"/>
  <c r="AB189" i="3"/>
  <c r="AA189" i="3"/>
  <c r="AS188" i="3"/>
  <c r="AR188" i="3"/>
  <c r="AQ188" i="3"/>
  <c r="AP188" i="3"/>
  <c r="AO188" i="3"/>
  <c r="AF188" i="3"/>
  <c r="AC188" i="3"/>
  <c r="AB188" i="3"/>
  <c r="AA188" i="3"/>
  <c r="AS187" i="3"/>
  <c r="AR187" i="3"/>
  <c r="AQ187" i="3"/>
  <c r="AP187" i="3"/>
  <c r="AO187" i="3"/>
  <c r="AF187" i="3"/>
  <c r="AC187" i="3"/>
  <c r="AB187" i="3"/>
  <c r="AA187" i="3"/>
  <c r="AS186" i="3"/>
  <c r="AR186" i="3"/>
  <c r="AQ186" i="3"/>
  <c r="AP186" i="3"/>
  <c r="AO186" i="3"/>
  <c r="AF186" i="3"/>
  <c r="AC186" i="3"/>
  <c r="AB186" i="3"/>
  <c r="AA186" i="3"/>
  <c r="AS185" i="3"/>
  <c r="AR185" i="3"/>
  <c r="AQ185" i="3"/>
  <c r="AP185" i="3"/>
  <c r="AO185" i="3"/>
  <c r="AF185" i="3"/>
  <c r="AC185" i="3"/>
  <c r="AB185" i="3"/>
  <c r="AA185" i="3"/>
  <c r="AS184" i="3"/>
  <c r="AR184" i="3"/>
  <c r="AQ184" i="3"/>
  <c r="AP184" i="3"/>
  <c r="AO184" i="3"/>
  <c r="AF184" i="3"/>
  <c r="AC184" i="3"/>
  <c r="AB184" i="3"/>
  <c r="AA184" i="3"/>
  <c r="AS183" i="3"/>
  <c r="AR183" i="3"/>
  <c r="AQ183" i="3"/>
  <c r="AP183" i="3"/>
  <c r="AO183" i="3"/>
  <c r="AF183" i="3"/>
  <c r="AC183" i="3"/>
  <c r="AB183" i="3"/>
  <c r="AA183" i="3"/>
  <c r="AS182" i="3"/>
  <c r="AR182" i="3"/>
  <c r="AQ182" i="3"/>
  <c r="AP182" i="3"/>
  <c r="AO182" i="3"/>
  <c r="AF182" i="3"/>
  <c r="AC182" i="3"/>
  <c r="AB182" i="3"/>
  <c r="AA182" i="3"/>
  <c r="AS181" i="3"/>
  <c r="AR181" i="3"/>
  <c r="AQ181" i="3"/>
  <c r="AP181" i="3"/>
  <c r="AO181" i="3"/>
  <c r="AF181" i="3"/>
  <c r="AC181" i="3"/>
  <c r="AB181" i="3"/>
  <c r="AA181" i="3"/>
  <c r="AS180" i="3"/>
  <c r="AR180" i="3"/>
  <c r="AQ180" i="3"/>
  <c r="AP180" i="3"/>
  <c r="AO180" i="3"/>
  <c r="AF180" i="3"/>
  <c r="AC180" i="3"/>
  <c r="AB180" i="3"/>
  <c r="AA180" i="3"/>
  <c r="AS179" i="3"/>
  <c r="AR179" i="3"/>
  <c r="AQ179" i="3"/>
  <c r="AP179" i="3"/>
  <c r="AO179" i="3"/>
  <c r="AF179" i="3"/>
  <c r="AC179" i="3"/>
  <c r="AB179" i="3"/>
  <c r="AA179" i="3"/>
  <c r="AS178" i="3"/>
  <c r="AR178" i="3"/>
  <c r="AQ178" i="3"/>
  <c r="AP178" i="3"/>
  <c r="AO178" i="3"/>
  <c r="AF178" i="3"/>
  <c r="AC178" i="3"/>
  <c r="AB178" i="3"/>
  <c r="AA178" i="3"/>
  <c r="AS177" i="3"/>
  <c r="AR177" i="3"/>
  <c r="AQ177" i="3"/>
  <c r="AP177" i="3"/>
  <c r="AO177" i="3"/>
  <c r="AF177" i="3"/>
  <c r="AC177" i="3"/>
  <c r="AB177" i="3"/>
  <c r="AA177" i="3"/>
  <c r="AS176" i="3"/>
  <c r="AR176" i="3"/>
  <c r="AQ176" i="3"/>
  <c r="AP176" i="3"/>
  <c r="AO176" i="3"/>
  <c r="AF176" i="3"/>
  <c r="AC176" i="3"/>
  <c r="AB176" i="3"/>
  <c r="AA176" i="3"/>
  <c r="AS175" i="3"/>
  <c r="AR175" i="3"/>
  <c r="AQ175" i="3"/>
  <c r="AP175" i="3"/>
  <c r="AO175" i="3"/>
  <c r="AF175" i="3"/>
  <c r="AC175" i="3"/>
  <c r="AB175" i="3"/>
  <c r="AA175" i="3"/>
  <c r="AS174" i="3"/>
  <c r="AR174" i="3"/>
  <c r="AQ174" i="3"/>
  <c r="AP174" i="3"/>
  <c r="AO174" i="3"/>
  <c r="AF174" i="3"/>
  <c r="AC174" i="3"/>
  <c r="AB174" i="3"/>
  <c r="AA174" i="3"/>
  <c r="AS173" i="3"/>
  <c r="AR173" i="3"/>
  <c r="AQ173" i="3"/>
  <c r="AP173" i="3"/>
  <c r="AO173" i="3"/>
  <c r="AF173" i="3"/>
  <c r="AC173" i="3"/>
  <c r="AB173" i="3"/>
  <c r="AA173" i="3"/>
  <c r="AS172" i="3"/>
  <c r="AR172" i="3"/>
  <c r="AQ172" i="3"/>
  <c r="AP172" i="3"/>
  <c r="AO172" i="3"/>
  <c r="AF172" i="3"/>
  <c r="AC172" i="3"/>
  <c r="AB172" i="3"/>
  <c r="AA172" i="3"/>
  <c r="AS171" i="3"/>
  <c r="AR171" i="3"/>
  <c r="AQ171" i="3"/>
  <c r="AP171" i="3"/>
  <c r="AO171" i="3"/>
  <c r="AF171" i="3"/>
  <c r="AC171" i="3"/>
  <c r="AB171" i="3"/>
  <c r="AA171" i="3"/>
  <c r="AS170" i="3"/>
  <c r="AR170" i="3"/>
  <c r="AQ170" i="3"/>
  <c r="AP170" i="3"/>
  <c r="AO170" i="3"/>
  <c r="AF170" i="3"/>
  <c r="AC170" i="3"/>
  <c r="AB170" i="3"/>
  <c r="AA170" i="3"/>
  <c r="AS169" i="3"/>
  <c r="AR169" i="3"/>
  <c r="AQ169" i="3"/>
  <c r="AP169" i="3"/>
  <c r="AO169" i="3"/>
  <c r="AF169" i="3"/>
  <c r="AC169" i="3"/>
  <c r="AB169" i="3"/>
  <c r="AA169" i="3"/>
  <c r="AS168" i="3"/>
  <c r="AR168" i="3"/>
  <c r="AQ168" i="3"/>
  <c r="AP168" i="3"/>
  <c r="AO168" i="3"/>
  <c r="AF168" i="3"/>
  <c r="AC168" i="3"/>
  <c r="AB168" i="3"/>
  <c r="AA168" i="3"/>
  <c r="AS167" i="3"/>
  <c r="AR167" i="3"/>
  <c r="AQ167" i="3"/>
  <c r="AP167" i="3"/>
  <c r="AO167" i="3"/>
  <c r="AF167" i="3"/>
  <c r="AC167" i="3"/>
  <c r="AB167" i="3"/>
  <c r="AA167" i="3"/>
  <c r="AS166" i="3"/>
  <c r="AR166" i="3"/>
  <c r="AQ166" i="3"/>
  <c r="AP166" i="3"/>
  <c r="AO166" i="3"/>
  <c r="AF166" i="3"/>
  <c r="AC166" i="3"/>
  <c r="AB166" i="3"/>
  <c r="AA166" i="3"/>
  <c r="AS165" i="3"/>
  <c r="AR165" i="3"/>
  <c r="AQ165" i="3"/>
  <c r="AP165" i="3"/>
  <c r="AO165" i="3"/>
  <c r="AF165" i="3"/>
  <c r="AC165" i="3"/>
  <c r="AB165" i="3"/>
  <c r="AA165" i="3"/>
  <c r="AS164" i="3"/>
  <c r="AR164" i="3"/>
  <c r="AQ164" i="3"/>
  <c r="AP164" i="3"/>
  <c r="AO164" i="3"/>
  <c r="AF164" i="3"/>
  <c r="AC164" i="3"/>
  <c r="AB164" i="3"/>
  <c r="AA164" i="3"/>
  <c r="AS163" i="3"/>
  <c r="AR163" i="3"/>
  <c r="AQ163" i="3"/>
  <c r="AP163" i="3"/>
  <c r="AO163" i="3"/>
  <c r="AF163" i="3"/>
  <c r="AC163" i="3"/>
  <c r="AB163" i="3"/>
  <c r="AA163" i="3"/>
  <c r="AS162" i="3"/>
  <c r="AR162" i="3"/>
  <c r="AQ162" i="3"/>
  <c r="AP162" i="3"/>
  <c r="AO162" i="3"/>
  <c r="AF162" i="3"/>
  <c r="AC162" i="3"/>
  <c r="AB162" i="3"/>
  <c r="AA162" i="3"/>
  <c r="AS161" i="3"/>
  <c r="AR161" i="3"/>
  <c r="AQ161" i="3"/>
  <c r="AP161" i="3"/>
  <c r="AO161" i="3"/>
  <c r="AF161" i="3"/>
  <c r="AC161" i="3"/>
  <c r="AB161" i="3"/>
  <c r="AA161" i="3"/>
  <c r="AS160" i="3"/>
  <c r="AR160" i="3"/>
  <c r="AQ160" i="3"/>
  <c r="AP160" i="3"/>
  <c r="AO160" i="3"/>
  <c r="AF160" i="3"/>
  <c r="AC160" i="3"/>
  <c r="AB160" i="3"/>
  <c r="AA160" i="3"/>
  <c r="AS159" i="3"/>
  <c r="AR159" i="3"/>
  <c r="AQ159" i="3"/>
  <c r="AP159" i="3"/>
  <c r="AO159" i="3"/>
  <c r="AF159" i="3"/>
  <c r="AC159" i="3"/>
  <c r="AB159" i="3"/>
  <c r="AA159" i="3"/>
  <c r="AS158" i="3"/>
  <c r="AR158" i="3"/>
  <c r="AQ158" i="3"/>
  <c r="AP158" i="3"/>
  <c r="AO158" i="3"/>
  <c r="AF158" i="3"/>
  <c r="AC158" i="3"/>
  <c r="AB158" i="3"/>
  <c r="AA158" i="3"/>
  <c r="AS157" i="3"/>
  <c r="AR157" i="3"/>
  <c r="AQ157" i="3"/>
  <c r="AP157" i="3"/>
  <c r="AO157" i="3"/>
  <c r="AF157" i="3"/>
  <c r="AC157" i="3"/>
  <c r="AB157" i="3"/>
  <c r="AA157" i="3"/>
  <c r="AS156" i="3"/>
  <c r="AR156" i="3"/>
  <c r="AQ156" i="3"/>
  <c r="AP156" i="3"/>
  <c r="AO156" i="3"/>
  <c r="AF156" i="3"/>
  <c r="AC156" i="3"/>
  <c r="AB156" i="3"/>
  <c r="AA156" i="3"/>
  <c r="AS155" i="3"/>
  <c r="AR155" i="3"/>
  <c r="AQ155" i="3"/>
  <c r="AP155" i="3"/>
  <c r="AO155" i="3"/>
  <c r="AF155" i="3"/>
  <c r="AC155" i="3"/>
  <c r="AB155" i="3"/>
  <c r="AA155" i="3"/>
  <c r="AS154" i="3"/>
  <c r="AR154" i="3"/>
  <c r="AQ154" i="3"/>
  <c r="AP154" i="3"/>
  <c r="AO154" i="3"/>
  <c r="AF154" i="3"/>
  <c r="AC154" i="3"/>
  <c r="AB154" i="3"/>
  <c r="AA154" i="3"/>
  <c r="AS153" i="3"/>
  <c r="AR153" i="3"/>
  <c r="AQ153" i="3"/>
  <c r="AP153" i="3"/>
  <c r="AO153" i="3"/>
  <c r="AF153" i="3"/>
  <c r="AC153" i="3"/>
  <c r="AB153" i="3"/>
  <c r="AA153" i="3"/>
  <c r="AS152" i="3"/>
  <c r="AR152" i="3"/>
  <c r="AQ152" i="3"/>
  <c r="AP152" i="3"/>
  <c r="AO152" i="3"/>
  <c r="AF152" i="3"/>
  <c r="AC152" i="3"/>
  <c r="AB152" i="3"/>
  <c r="AA152" i="3"/>
  <c r="AS151" i="3"/>
  <c r="AR151" i="3"/>
  <c r="AQ151" i="3"/>
  <c r="AP151" i="3"/>
  <c r="AO151" i="3"/>
  <c r="AF151" i="3"/>
  <c r="AC151" i="3"/>
  <c r="AB151" i="3"/>
  <c r="AA151" i="3"/>
  <c r="AS150" i="3"/>
  <c r="AR150" i="3"/>
  <c r="AQ150" i="3"/>
  <c r="AP150" i="3"/>
  <c r="AO150" i="3"/>
  <c r="AF150" i="3"/>
  <c r="AC150" i="3"/>
  <c r="AB150" i="3"/>
  <c r="AA150" i="3"/>
  <c r="AS149" i="3"/>
  <c r="AR149" i="3"/>
  <c r="AQ149" i="3"/>
  <c r="AP149" i="3"/>
  <c r="AO149" i="3"/>
  <c r="AF149" i="3"/>
  <c r="AC149" i="3"/>
  <c r="AB149" i="3"/>
  <c r="AA149" i="3"/>
  <c r="AS148" i="3"/>
  <c r="AR148" i="3"/>
  <c r="AQ148" i="3"/>
  <c r="AP148" i="3"/>
  <c r="AO148" i="3"/>
  <c r="AF148" i="3"/>
  <c r="AC148" i="3"/>
  <c r="AB148" i="3"/>
  <c r="AA148" i="3"/>
  <c r="AS147" i="3"/>
  <c r="AR147" i="3"/>
  <c r="AQ147" i="3"/>
  <c r="AP147" i="3"/>
  <c r="AO147" i="3"/>
  <c r="AF147" i="3"/>
  <c r="AC147" i="3"/>
  <c r="AB147" i="3"/>
  <c r="AA147" i="3"/>
  <c r="AS146" i="3"/>
  <c r="AR146" i="3"/>
  <c r="AQ146" i="3"/>
  <c r="AP146" i="3"/>
  <c r="AO146" i="3"/>
  <c r="AF146" i="3"/>
  <c r="AC146" i="3"/>
  <c r="AB146" i="3"/>
  <c r="AA146" i="3"/>
  <c r="AS145" i="3"/>
  <c r="AR145" i="3"/>
  <c r="AQ145" i="3"/>
  <c r="AP145" i="3"/>
  <c r="AO145" i="3"/>
  <c r="AF145" i="3"/>
  <c r="AC145" i="3"/>
  <c r="AB145" i="3"/>
  <c r="AA145" i="3"/>
  <c r="AS144" i="3"/>
  <c r="AR144" i="3"/>
  <c r="AQ144" i="3"/>
  <c r="AP144" i="3"/>
  <c r="AO144" i="3"/>
  <c r="AF144" i="3"/>
  <c r="AC144" i="3"/>
  <c r="AB144" i="3"/>
  <c r="AA144" i="3"/>
  <c r="AS143" i="3"/>
  <c r="AR143" i="3"/>
  <c r="AQ143" i="3"/>
  <c r="AP143" i="3"/>
  <c r="AO143" i="3"/>
  <c r="AF143" i="3"/>
  <c r="AC143" i="3"/>
  <c r="AB143" i="3"/>
  <c r="AA143" i="3"/>
  <c r="AS142" i="3"/>
  <c r="AR142" i="3"/>
  <c r="AQ142" i="3"/>
  <c r="AP142" i="3"/>
  <c r="AO142" i="3"/>
  <c r="AF142" i="3"/>
  <c r="AC142" i="3"/>
  <c r="AB142" i="3"/>
  <c r="AA142" i="3"/>
  <c r="AS141" i="3"/>
  <c r="AR141" i="3"/>
  <c r="AQ141" i="3"/>
  <c r="AP141" i="3"/>
  <c r="AO141" i="3"/>
  <c r="AF141" i="3"/>
  <c r="AC141" i="3"/>
  <c r="AB141" i="3"/>
  <c r="AA141" i="3"/>
  <c r="AS140" i="3"/>
  <c r="AR140" i="3"/>
  <c r="AQ140" i="3"/>
  <c r="AP140" i="3"/>
  <c r="AO140" i="3"/>
  <c r="AF140" i="3"/>
  <c r="AC140" i="3"/>
  <c r="AB140" i="3"/>
  <c r="AA140" i="3"/>
  <c r="AS139" i="3"/>
  <c r="AR139" i="3"/>
  <c r="AQ139" i="3"/>
  <c r="AP139" i="3"/>
  <c r="AO139" i="3"/>
  <c r="AF139" i="3"/>
  <c r="AC139" i="3"/>
  <c r="AB139" i="3"/>
  <c r="AA139" i="3"/>
  <c r="AS138" i="3"/>
  <c r="AR138" i="3"/>
  <c r="AQ138" i="3"/>
  <c r="AP138" i="3"/>
  <c r="AO138" i="3"/>
  <c r="AF138" i="3"/>
  <c r="AC138" i="3"/>
  <c r="AB138" i="3"/>
  <c r="AA138" i="3"/>
  <c r="AS137" i="3"/>
  <c r="AR137" i="3"/>
  <c r="AQ137" i="3"/>
  <c r="AP137" i="3"/>
  <c r="AO137" i="3"/>
  <c r="AF137" i="3"/>
  <c r="AC137" i="3"/>
  <c r="AB137" i="3"/>
  <c r="AA137" i="3"/>
  <c r="AS136" i="3"/>
  <c r="AR136" i="3"/>
  <c r="AQ136" i="3"/>
  <c r="AP136" i="3"/>
  <c r="AO136" i="3"/>
  <c r="AF136" i="3"/>
  <c r="AC136" i="3"/>
  <c r="AB136" i="3"/>
  <c r="AA136" i="3"/>
  <c r="AS135" i="3"/>
  <c r="AR135" i="3"/>
  <c r="AQ135" i="3"/>
  <c r="AP135" i="3"/>
  <c r="AO135" i="3"/>
  <c r="AF135" i="3"/>
  <c r="AC135" i="3"/>
  <c r="AB135" i="3"/>
  <c r="AA135" i="3"/>
  <c r="AS134" i="3"/>
  <c r="AR134" i="3"/>
  <c r="AQ134" i="3"/>
  <c r="AP134" i="3"/>
  <c r="AO134" i="3"/>
  <c r="AF134" i="3"/>
  <c r="AC134" i="3"/>
  <c r="AB134" i="3"/>
  <c r="AA134" i="3"/>
  <c r="AS133" i="3"/>
  <c r="AR133" i="3"/>
  <c r="AQ133" i="3"/>
  <c r="AP133" i="3"/>
  <c r="AO133" i="3"/>
  <c r="AF133" i="3"/>
  <c r="AC133" i="3"/>
  <c r="AB133" i="3"/>
  <c r="AA133" i="3"/>
  <c r="AS132" i="3"/>
  <c r="AR132" i="3"/>
  <c r="AQ132" i="3"/>
  <c r="AP132" i="3"/>
  <c r="AO132" i="3"/>
  <c r="AF132" i="3"/>
  <c r="AC132" i="3"/>
  <c r="AB132" i="3"/>
  <c r="AA132" i="3"/>
  <c r="AS131" i="3"/>
  <c r="AR131" i="3"/>
  <c r="AQ131" i="3"/>
  <c r="AP131" i="3"/>
  <c r="AO131" i="3"/>
  <c r="AF131" i="3"/>
  <c r="AC131" i="3"/>
  <c r="AB131" i="3"/>
  <c r="AA131" i="3"/>
  <c r="AS130" i="3"/>
  <c r="AR130" i="3"/>
  <c r="AQ130" i="3"/>
  <c r="AP130" i="3"/>
  <c r="AO130" i="3"/>
  <c r="AF130" i="3"/>
  <c r="AC130" i="3"/>
  <c r="AB130" i="3"/>
  <c r="AA130" i="3"/>
  <c r="AS129" i="3"/>
  <c r="AR129" i="3"/>
  <c r="AQ129" i="3"/>
  <c r="AP129" i="3"/>
  <c r="AO129" i="3"/>
  <c r="AF129" i="3"/>
  <c r="AC129" i="3"/>
  <c r="AB129" i="3"/>
  <c r="AA129" i="3"/>
  <c r="AS128" i="3"/>
  <c r="AR128" i="3"/>
  <c r="AQ128" i="3"/>
  <c r="AP128" i="3"/>
  <c r="AO128" i="3"/>
  <c r="AF128" i="3"/>
  <c r="AC128" i="3"/>
  <c r="AB128" i="3"/>
  <c r="AA128" i="3"/>
  <c r="AS127" i="3"/>
  <c r="AR127" i="3"/>
  <c r="AQ127" i="3"/>
  <c r="AP127" i="3"/>
  <c r="AO127" i="3"/>
  <c r="AF127" i="3"/>
  <c r="AC127" i="3"/>
  <c r="AB127" i="3"/>
  <c r="AA127" i="3"/>
  <c r="AS126" i="3"/>
  <c r="AR126" i="3"/>
  <c r="AQ126" i="3"/>
  <c r="AP126" i="3"/>
  <c r="AO126" i="3"/>
  <c r="AF126" i="3"/>
  <c r="AC126" i="3"/>
  <c r="AB126" i="3"/>
  <c r="AA126" i="3"/>
  <c r="AS125" i="3"/>
  <c r="AR125" i="3"/>
  <c r="AQ125" i="3"/>
  <c r="AP125" i="3"/>
  <c r="AO125" i="3"/>
  <c r="AF125" i="3"/>
  <c r="AC125" i="3"/>
  <c r="AB125" i="3"/>
  <c r="AA125" i="3"/>
  <c r="AS124" i="3"/>
  <c r="AR124" i="3"/>
  <c r="AQ124" i="3"/>
  <c r="AP124" i="3"/>
  <c r="AO124" i="3"/>
  <c r="AF124" i="3"/>
  <c r="AC124" i="3"/>
  <c r="AB124" i="3"/>
  <c r="AA124" i="3"/>
  <c r="AS123" i="3"/>
  <c r="AR123" i="3"/>
  <c r="AQ123" i="3"/>
  <c r="AP123" i="3"/>
  <c r="AO123" i="3"/>
  <c r="AF123" i="3"/>
  <c r="AC123" i="3"/>
  <c r="AB123" i="3"/>
  <c r="AA123" i="3"/>
  <c r="AS122" i="3"/>
  <c r="AR122" i="3"/>
  <c r="AQ122" i="3"/>
  <c r="AP122" i="3"/>
  <c r="AO122" i="3"/>
  <c r="AF122" i="3"/>
  <c r="AC122" i="3"/>
  <c r="AB122" i="3"/>
  <c r="AA122" i="3"/>
  <c r="AS121" i="3"/>
  <c r="AR121" i="3"/>
  <c r="AQ121" i="3"/>
  <c r="AP121" i="3"/>
  <c r="AO121" i="3"/>
  <c r="AF121" i="3"/>
  <c r="AC121" i="3"/>
  <c r="AB121" i="3"/>
  <c r="AA121" i="3"/>
  <c r="AS120" i="3"/>
  <c r="AR120" i="3"/>
  <c r="AQ120" i="3"/>
  <c r="AP120" i="3"/>
  <c r="AO120" i="3"/>
  <c r="AF120" i="3"/>
  <c r="AC120" i="3"/>
  <c r="AB120" i="3"/>
  <c r="AA120" i="3"/>
  <c r="AS119" i="3"/>
  <c r="AR119" i="3"/>
  <c r="AQ119" i="3"/>
  <c r="AP119" i="3"/>
  <c r="AO119" i="3"/>
  <c r="AF119" i="3"/>
  <c r="AC119" i="3"/>
  <c r="AB119" i="3"/>
  <c r="AA119" i="3"/>
  <c r="AS118" i="3"/>
  <c r="AR118" i="3"/>
  <c r="AQ118" i="3"/>
  <c r="AP118" i="3"/>
  <c r="AO118" i="3"/>
  <c r="AF118" i="3"/>
  <c r="AC118" i="3"/>
  <c r="AB118" i="3"/>
  <c r="AA118" i="3"/>
  <c r="AS117" i="3"/>
  <c r="AR117" i="3"/>
  <c r="AQ117" i="3"/>
  <c r="AP117" i="3"/>
  <c r="AO117" i="3"/>
  <c r="AF117" i="3"/>
  <c r="AC117" i="3"/>
  <c r="AB117" i="3"/>
  <c r="AA117" i="3"/>
  <c r="AS116" i="3"/>
  <c r="AR116" i="3"/>
  <c r="AQ116" i="3"/>
  <c r="AP116" i="3"/>
  <c r="AO116" i="3"/>
  <c r="AF116" i="3"/>
  <c r="AC116" i="3"/>
  <c r="AB116" i="3"/>
  <c r="AA116" i="3"/>
  <c r="AS115" i="3"/>
  <c r="AR115" i="3"/>
  <c r="AQ115" i="3"/>
  <c r="AP115" i="3"/>
  <c r="AO115" i="3"/>
  <c r="AF115" i="3"/>
  <c r="AC115" i="3"/>
  <c r="AB115" i="3"/>
  <c r="AA115" i="3"/>
  <c r="AS114" i="3"/>
  <c r="AR114" i="3"/>
  <c r="AQ114" i="3"/>
  <c r="AP114" i="3"/>
  <c r="AO114" i="3"/>
  <c r="AF114" i="3"/>
  <c r="AC114" i="3"/>
  <c r="AB114" i="3"/>
  <c r="AA114" i="3"/>
  <c r="AS113" i="3"/>
  <c r="AR113" i="3"/>
  <c r="AQ113" i="3"/>
  <c r="AP113" i="3"/>
  <c r="AO113" i="3"/>
  <c r="AF113" i="3"/>
  <c r="AC113" i="3"/>
  <c r="AB113" i="3"/>
  <c r="AA113" i="3"/>
  <c r="AS112" i="3"/>
  <c r="AR112" i="3"/>
  <c r="AQ112" i="3"/>
  <c r="AP112" i="3"/>
  <c r="AO112" i="3"/>
  <c r="AF112" i="3"/>
  <c r="AC112" i="3"/>
  <c r="AB112" i="3"/>
  <c r="AA112" i="3"/>
  <c r="AS111" i="3"/>
  <c r="AR111" i="3"/>
  <c r="AQ111" i="3"/>
  <c r="AP111" i="3"/>
  <c r="AO111" i="3"/>
  <c r="AF111" i="3"/>
  <c r="AC111" i="3"/>
  <c r="AB111" i="3"/>
  <c r="AA111" i="3"/>
  <c r="AS110" i="3"/>
  <c r="AR110" i="3"/>
  <c r="AQ110" i="3"/>
  <c r="AP110" i="3"/>
  <c r="AO110" i="3"/>
  <c r="AF110" i="3"/>
  <c r="AC110" i="3"/>
  <c r="AB110" i="3"/>
  <c r="AA110" i="3"/>
  <c r="AS109" i="3"/>
  <c r="AR109" i="3"/>
  <c r="AQ109" i="3"/>
  <c r="AP109" i="3"/>
  <c r="AO109" i="3"/>
  <c r="AF109" i="3"/>
  <c r="AC109" i="3"/>
  <c r="AB109" i="3"/>
  <c r="AA109" i="3"/>
  <c r="AS108" i="3"/>
  <c r="AR108" i="3"/>
  <c r="AQ108" i="3"/>
  <c r="AP108" i="3"/>
  <c r="AO108" i="3"/>
  <c r="AF108" i="3"/>
  <c r="AC108" i="3"/>
  <c r="AB108" i="3"/>
  <c r="AA108" i="3"/>
  <c r="AS107" i="3"/>
  <c r="AR107" i="3"/>
  <c r="AQ107" i="3"/>
  <c r="AP107" i="3"/>
  <c r="AO107" i="3"/>
  <c r="AF107" i="3"/>
  <c r="AC107" i="3"/>
  <c r="AB107" i="3"/>
  <c r="AA107" i="3"/>
  <c r="AS106" i="3"/>
  <c r="AR106" i="3"/>
  <c r="AQ106" i="3"/>
  <c r="AP106" i="3"/>
  <c r="AO106" i="3"/>
  <c r="AF106" i="3"/>
  <c r="AC106" i="3"/>
  <c r="AB106" i="3"/>
  <c r="AA106" i="3"/>
  <c r="AS105" i="3"/>
  <c r="AR105" i="3"/>
  <c r="AQ105" i="3"/>
  <c r="AP105" i="3"/>
  <c r="AO105" i="3"/>
  <c r="AF105" i="3"/>
  <c r="AC105" i="3"/>
  <c r="AB105" i="3"/>
  <c r="AA105" i="3"/>
  <c r="AS104" i="3"/>
  <c r="AR104" i="3"/>
  <c r="AQ104" i="3"/>
  <c r="AP104" i="3"/>
  <c r="AO104" i="3"/>
  <c r="AF104" i="3"/>
  <c r="AC104" i="3"/>
  <c r="AB104" i="3"/>
  <c r="AA104" i="3"/>
  <c r="AS103" i="3"/>
  <c r="AR103" i="3"/>
  <c r="AQ103" i="3"/>
  <c r="AP103" i="3"/>
  <c r="AO103" i="3"/>
  <c r="AF103" i="3"/>
  <c r="AC103" i="3"/>
  <c r="AB103" i="3"/>
  <c r="AA103" i="3"/>
  <c r="AS102" i="3"/>
  <c r="AR102" i="3"/>
  <c r="AQ102" i="3"/>
  <c r="AP102" i="3"/>
  <c r="AO102" i="3"/>
  <c r="AF102" i="3"/>
  <c r="AC102" i="3"/>
  <c r="AB102" i="3"/>
  <c r="AA102" i="3"/>
  <c r="AS101" i="3"/>
  <c r="AR101" i="3"/>
  <c r="AQ101" i="3"/>
  <c r="AP101" i="3"/>
  <c r="AO101" i="3"/>
  <c r="AF101" i="3"/>
  <c r="AC101" i="3"/>
  <c r="AB101" i="3"/>
  <c r="AA101" i="3"/>
  <c r="AS100" i="3"/>
  <c r="AR100" i="3"/>
  <c r="AQ100" i="3"/>
  <c r="AP100" i="3"/>
  <c r="AO100" i="3"/>
  <c r="AF100" i="3"/>
  <c r="AC100" i="3"/>
  <c r="AB100" i="3"/>
  <c r="AA100" i="3"/>
  <c r="AS99" i="3"/>
  <c r="AR99" i="3"/>
  <c r="AQ99" i="3"/>
  <c r="AP99" i="3"/>
  <c r="AO99" i="3"/>
  <c r="AF99" i="3"/>
  <c r="AC99" i="3"/>
  <c r="AB99" i="3"/>
  <c r="AA99" i="3"/>
  <c r="AS98" i="3"/>
  <c r="AR98" i="3"/>
  <c r="AQ98" i="3"/>
  <c r="AP98" i="3"/>
  <c r="AO98" i="3"/>
  <c r="AF98" i="3"/>
  <c r="AC98" i="3"/>
  <c r="AB98" i="3"/>
  <c r="AA98" i="3"/>
  <c r="AS97" i="3"/>
  <c r="AR97" i="3"/>
  <c r="AQ97" i="3"/>
  <c r="AP97" i="3"/>
  <c r="AO97" i="3"/>
  <c r="AF97" i="3"/>
  <c r="AC97" i="3"/>
  <c r="AB97" i="3"/>
  <c r="AA97" i="3"/>
  <c r="AS96" i="3"/>
  <c r="AR96" i="3"/>
  <c r="AQ96" i="3"/>
  <c r="AP96" i="3"/>
  <c r="AO96" i="3"/>
  <c r="AF96" i="3"/>
  <c r="AC96" i="3"/>
  <c r="AB96" i="3"/>
  <c r="AA96" i="3"/>
  <c r="AS95" i="3"/>
  <c r="AR95" i="3"/>
  <c r="AQ95" i="3"/>
  <c r="AP95" i="3"/>
  <c r="AO95" i="3"/>
  <c r="AF95" i="3"/>
  <c r="AC95" i="3"/>
  <c r="AB95" i="3"/>
  <c r="AA95" i="3"/>
  <c r="AS94" i="3"/>
  <c r="AR94" i="3"/>
  <c r="AQ94" i="3"/>
  <c r="AP94" i="3"/>
  <c r="AO94" i="3"/>
  <c r="AF94" i="3"/>
  <c r="AC94" i="3"/>
  <c r="AB94" i="3"/>
  <c r="AA94" i="3"/>
  <c r="AS93" i="3"/>
  <c r="AR93" i="3"/>
  <c r="AQ93" i="3"/>
  <c r="AP93" i="3"/>
  <c r="AO93" i="3"/>
  <c r="AF93" i="3"/>
  <c r="AC93" i="3"/>
  <c r="AB93" i="3"/>
  <c r="AA93" i="3"/>
  <c r="AS92" i="3"/>
  <c r="AR92" i="3"/>
  <c r="AQ92" i="3"/>
  <c r="AP92" i="3"/>
  <c r="AO92" i="3"/>
  <c r="AF92" i="3"/>
  <c r="AC92" i="3"/>
  <c r="AB92" i="3"/>
  <c r="AA92" i="3"/>
  <c r="AS91" i="3"/>
  <c r="AR91" i="3"/>
  <c r="AQ91" i="3"/>
  <c r="AP91" i="3"/>
  <c r="AO91" i="3"/>
  <c r="AF91" i="3"/>
  <c r="AC91" i="3"/>
  <c r="AB91" i="3"/>
  <c r="AA91" i="3"/>
  <c r="AS90" i="3"/>
  <c r="AR90" i="3"/>
  <c r="AQ90" i="3"/>
  <c r="AP90" i="3"/>
  <c r="AO90" i="3"/>
  <c r="AF90" i="3"/>
  <c r="AC90" i="3"/>
  <c r="AB90" i="3"/>
  <c r="AA90" i="3"/>
  <c r="AS89" i="3"/>
  <c r="AR89" i="3"/>
  <c r="AQ89" i="3"/>
  <c r="AP89" i="3"/>
  <c r="AO89" i="3"/>
  <c r="AF89" i="3"/>
  <c r="AC89" i="3"/>
  <c r="AB89" i="3"/>
  <c r="AA89" i="3"/>
  <c r="AS88" i="3"/>
  <c r="AR88" i="3"/>
  <c r="AQ88" i="3"/>
  <c r="AP88" i="3"/>
  <c r="AO88" i="3"/>
  <c r="AF88" i="3"/>
  <c r="AC88" i="3"/>
  <c r="AB88" i="3"/>
  <c r="AA88" i="3"/>
  <c r="AS87" i="3"/>
  <c r="AR87" i="3"/>
  <c r="AQ87" i="3"/>
  <c r="AP87" i="3"/>
  <c r="AO87" i="3"/>
  <c r="AF87" i="3"/>
  <c r="AC87" i="3"/>
  <c r="AB87" i="3"/>
  <c r="AA87" i="3"/>
  <c r="AS86" i="3"/>
  <c r="AR86" i="3"/>
  <c r="AQ86" i="3"/>
  <c r="AP86" i="3"/>
  <c r="AO86" i="3"/>
  <c r="AF86" i="3"/>
  <c r="AC86" i="3"/>
  <c r="AB86" i="3"/>
  <c r="AA86" i="3"/>
  <c r="AS85" i="3"/>
  <c r="AR85" i="3"/>
  <c r="AQ85" i="3"/>
  <c r="AP85" i="3"/>
  <c r="AO85" i="3"/>
  <c r="AF85" i="3"/>
  <c r="AC85" i="3"/>
  <c r="AB85" i="3"/>
  <c r="AA85" i="3"/>
  <c r="AS84" i="3"/>
  <c r="AR84" i="3"/>
  <c r="AQ84" i="3"/>
  <c r="AP84" i="3"/>
  <c r="AO84" i="3"/>
  <c r="AF84" i="3"/>
  <c r="AC84" i="3"/>
  <c r="AB84" i="3"/>
  <c r="AA84" i="3"/>
  <c r="AS83" i="3"/>
  <c r="AR83" i="3"/>
  <c r="AQ83" i="3"/>
  <c r="AP83" i="3"/>
  <c r="AO83" i="3"/>
  <c r="AF83" i="3"/>
  <c r="AC83" i="3"/>
  <c r="AB83" i="3"/>
  <c r="AA83" i="3"/>
  <c r="AS82" i="3"/>
  <c r="AR82" i="3"/>
  <c r="AQ82" i="3"/>
  <c r="AP82" i="3"/>
  <c r="AO82" i="3"/>
  <c r="AF82" i="3"/>
  <c r="AC82" i="3"/>
  <c r="AB82" i="3"/>
  <c r="AA82" i="3"/>
  <c r="AS81" i="3"/>
  <c r="AR81" i="3"/>
  <c r="AQ81" i="3"/>
  <c r="AP81" i="3"/>
  <c r="AO81" i="3"/>
  <c r="AF81" i="3"/>
  <c r="AC81" i="3"/>
  <c r="AB81" i="3"/>
  <c r="AA81" i="3"/>
  <c r="AS80" i="3"/>
  <c r="AR80" i="3"/>
  <c r="AQ80" i="3"/>
  <c r="AP80" i="3"/>
  <c r="AO80" i="3"/>
  <c r="AF80" i="3"/>
  <c r="AC80" i="3"/>
  <c r="AB80" i="3"/>
  <c r="AA80" i="3"/>
  <c r="AS79" i="3"/>
  <c r="AR79" i="3"/>
  <c r="AQ79" i="3"/>
  <c r="AP79" i="3"/>
  <c r="AO79" i="3"/>
  <c r="AF79" i="3"/>
  <c r="AC79" i="3"/>
  <c r="AB79" i="3"/>
  <c r="AA79" i="3"/>
  <c r="AS78" i="3"/>
  <c r="AR78" i="3"/>
  <c r="AQ78" i="3"/>
  <c r="AP78" i="3"/>
  <c r="AO78" i="3"/>
  <c r="AF78" i="3"/>
  <c r="AC78" i="3"/>
  <c r="AB78" i="3"/>
  <c r="AA78" i="3"/>
  <c r="AS77" i="3"/>
  <c r="AR77" i="3"/>
  <c r="AQ77" i="3"/>
  <c r="AP77" i="3"/>
  <c r="AO77" i="3"/>
  <c r="AF77" i="3"/>
  <c r="AC77" i="3"/>
  <c r="AB77" i="3"/>
  <c r="AA77" i="3"/>
  <c r="AS76" i="3"/>
  <c r="AR76" i="3"/>
  <c r="AQ76" i="3"/>
  <c r="AP76" i="3"/>
  <c r="AO76" i="3"/>
  <c r="AF76" i="3"/>
  <c r="AC76" i="3"/>
  <c r="AB76" i="3"/>
  <c r="AA76" i="3"/>
  <c r="AS75" i="3"/>
  <c r="AR75" i="3"/>
  <c r="AQ75" i="3"/>
  <c r="AP75" i="3"/>
  <c r="AO75" i="3"/>
  <c r="AF75" i="3"/>
  <c r="AC75" i="3"/>
  <c r="AB75" i="3"/>
  <c r="AA75" i="3"/>
  <c r="AS74" i="3"/>
  <c r="AR74" i="3"/>
  <c r="AQ74" i="3"/>
  <c r="AP74" i="3"/>
  <c r="AO74" i="3"/>
  <c r="AF74" i="3"/>
  <c r="AC74" i="3"/>
  <c r="AB74" i="3"/>
  <c r="AA74" i="3"/>
  <c r="AS73" i="3"/>
  <c r="AR73" i="3"/>
  <c r="AQ73" i="3"/>
  <c r="AP73" i="3"/>
  <c r="AO73" i="3"/>
  <c r="AF73" i="3"/>
  <c r="AC73" i="3"/>
  <c r="AB73" i="3"/>
  <c r="AA73" i="3"/>
  <c r="AS72" i="3"/>
  <c r="AR72" i="3"/>
  <c r="AQ72" i="3"/>
  <c r="AP72" i="3"/>
  <c r="AO72" i="3"/>
  <c r="AF72" i="3"/>
  <c r="AC72" i="3"/>
  <c r="AB72" i="3"/>
  <c r="AA72" i="3"/>
  <c r="AS71" i="3"/>
  <c r="AR71" i="3"/>
  <c r="AQ71" i="3"/>
  <c r="AP71" i="3"/>
  <c r="AO71" i="3"/>
  <c r="AF71" i="3"/>
  <c r="AC71" i="3"/>
  <c r="AB71" i="3"/>
  <c r="AA71" i="3"/>
  <c r="AS70" i="3"/>
  <c r="AR70" i="3"/>
  <c r="AQ70" i="3"/>
  <c r="AP70" i="3"/>
  <c r="AO70" i="3"/>
  <c r="AF70" i="3"/>
  <c r="AC70" i="3"/>
  <c r="AB70" i="3"/>
  <c r="AA70" i="3"/>
  <c r="AS69" i="3"/>
  <c r="AR69" i="3"/>
  <c r="AQ69" i="3"/>
  <c r="AP69" i="3"/>
  <c r="AO69" i="3"/>
  <c r="AF69" i="3"/>
  <c r="AC69" i="3"/>
  <c r="AB69" i="3"/>
  <c r="AA69" i="3"/>
  <c r="AS68" i="3"/>
  <c r="AR68" i="3"/>
  <c r="AQ68" i="3"/>
  <c r="AP68" i="3"/>
  <c r="AO68" i="3"/>
  <c r="AF68" i="3"/>
  <c r="AC68" i="3"/>
  <c r="AB68" i="3"/>
  <c r="AA68" i="3"/>
  <c r="AS67" i="3"/>
  <c r="AR67" i="3"/>
  <c r="AQ67" i="3"/>
  <c r="AP67" i="3"/>
  <c r="AO67" i="3"/>
  <c r="AF67" i="3"/>
  <c r="AC67" i="3"/>
  <c r="AB67" i="3"/>
  <c r="AA67" i="3"/>
  <c r="AS66" i="3"/>
  <c r="AR66" i="3"/>
  <c r="AQ66" i="3"/>
  <c r="AP66" i="3"/>
  <c r="AO66" i="3"/>
  <c r="AF66" i="3"/>
  <c r="AC66" i="3"/>
  <c r="AB66" i="3"/>
  <c r="AA66" i="3"/>
  <c r="AS65" i="3"/>
  <c r="AR65" i="3"/>
  <c r="AQ65" i="3"/>
  <c r="AP65" i="3"/>
  <c r="AO65" i="3"/>
  <c r="AF65" i="3"/>
  <c r="AC65" i="3"/>
  <c r="AB65" i="3"/>
  <c r="AA65" i="3"/>
  <c r="AS64" i="3"/>
  <c r="AR64" i="3"/>
  <c r="AQ64" i="3"/>
  <c r="AP64" i="3"/>
  <c r="AO64" i="3"/>
  <c r="AF64" i="3"/>
  <c r="AC64" i="3"/>
  <c r="AB64" i="3"/>
  <c r="AA64" i="3"/>
  <c r="AS63" i="3"/>
  <c r="AR63" i="3"/>
  <c r="AQ63" i="3"/>
  <c r="AP63" i="3"/>
  <c r="AO63" i="3"/>
  <c r="AF63" i="3"/>
  <c r="AC63" i="3"/>
  <c r="AB63" i="3"/>
  <c r="AA63" i="3"/>
  <c r="AS62" i="3"/>
  <c r="AR62" i="3"/>
  <c r="AQ62" i="3"/>
  <c r="AP62" i="3"/>
  <c r="AO62" i="3"/>
  <c r="AF62" i="3"/>
  <c r="AC62" i="3"/>
  <c r="AB62" i="3"/>
  <c r="AA62" i="3"/>
  <c r="AS61" i="3"/>
  <c r="AR61" i="3"/>
  <c r="AQ61" i="3"/>
  <c r="AP61" i="3"/>
  <c r="AO61" i="3"/>
  <c r="AF61" i="3"/>
  <c r="AC61" i="3"/>
  <c r="AB61" i="3"/>
  <c r="AA61" i="3"/>
  <c r="AS60" i="3"/>
  <c r="AR60" i="3"/>
  <c r="AQ60" i="3"/>
  <c r="AP60" i="3"/>
  <c r="AO60" i="3"/>
  <c r="AF60" i="3"/>
  <c r="AC60" i="3"/>
  <c r="AB60" i="3"/>
  <c r="AA60" i="3"/>
  <c r="AS59" i="3"/>
  <c r="AR59" i="3"/>
  <c r="AQ59" i="3"/>
  <c r="AP59" i="3"/>
  <c r="AO59" i="3"/>
  <c r="AF59" i="3"/>
  <c r="AC59" i="3"/>
  <c r="AB59" i="3"/>
  <c r="AA59" i="3"/>
  <c r="AS58" i="3"/>
  <c r="AR58" i="3"/>
  <c r="AQ58" i="3"/>
  <c r="AP58" i="3"/>
  <c r="AO58" i="3"/>
  <c r="AF58" i="3"/>
  <c r="AC58" i="3"/>
  <c r="AB58" i="3"/>
  <c r="AA58" i="3"/>
  <c r="AS57" i="3"/>
  <c r="AR57" i="3"/>
  <c r="AQ57" i="3"/>
  <c r="AP57" i="3"/>
  <c r="AO57" i="3"/>
  <c r="AF57" i="3"/>
  <c r="AC57" i="3"/>
  <c r="AB57" i="3"/>
  <c r="AA57" i="3"/>
  <c r="AS56" i="3"/>
  <c r="AR56" i="3"/>
  <c r="AQ56" i="3"/>
  <c r="AP56" i="3"/>
  <c r="AO56" i="3"/>
  <c r="AF56" i="3"/>
  <c r="AC56" i="3"/>
  <c r="AB56" i="3"/>
  <c r="AA56" i="3"/>
  <c r="AS55" i="3"/>
  <c r="AR55" i="3"/>
  <c r="AQ55" i="3"/>
  <c r="AP55" i="3"/>
  <c r="AO55" i="3"/>
  <c r="AF55" i="3"/>
  <c r="AC55" i="3"/>
  <c r="AB55" i="3"/>
  <c r="AA55" i="3"/>
  <c r="AS54" i="3"/>
  <c r="AR54" i="3"/>
  <c r="AQ54" i="3"/>
  <c r="AP54" i="3"/>
  <c r="AO54" i="3"/>
  <c r="AF54" i="3"/>
  <c r="AC54" i="3"/>
  <c r="AB54" i="3"/>
  <c r="AA54" i="3"/>
  <c r="AS53" i="3"/>
  <c r="AR53" i="3"/>
  <c r="AQ53" i="3"/>
  <c r="AP53" i="3"/>
  <c r="AO53" i="3"/>
  <c r="AF53" i="3"/>
  <c r="AC53" i="3"/>
  <c r="AB53" i="3"/>
  <c r="AA53" i="3"/>
  <c r="AS52" i="3"/>
  <c r="AR52" i="3"/>
  <c r="AQ52" i="3"/>
  <c r="AP52" i="3"/>
  <c r="AO52" i="3"/>
  <c r="AF52" i="3"/>
  <c r="AC52" i="3"/>
  <c r="AB52" i="3"/>
  <c r="AA52" i="3"/>
  <c r="AS51" i="3"/>
  <c r="AR51" i="3"/>
  <c r="AQ51" i="3"/>
  <c r="AP51" i="3"/>
  <c r="AO51" i="3"/>
  <c r="AF51" i="3"/>
  <c r="AC51" i="3"/>
  <c r="AB51" i="3"/>
  <c r="AA51" i="3"/>
  <c r="AS50" i="3"/>
  <c r="AR50" i="3"/>
  <c r="AQ50" i="3"/>
  <c r="AP50" i="3"/>
  <c r="AO50" i="3"/>
  <c r="AF50" i="3"/>
  <c r="AC50" i="3"/>
  <c r="AB50" i="3"/>
  <c r="AA50" i="3"/>
  <c r="AS49" i="3"/>
  <c r="AR49" i="3"/>
  <c r="AQ49" i="3"/>
  <c r="AP49" i="3"/>
  <c r="AO49" i="3"/>
  <c r="AF49" i="3"/>
  <c r="AC49" i="3"/>
  <c r="AB49" i="3"/>
  <c r="AA49" i="3"/>
  <c r="AS48" i="3"/>
  <c r="AR48" i="3"/>
  <c r="AQ48" i="3"/>
  <c r="AP48" i="3"/>
  <c r="AO48" i="3"/>
  <c r="AF48" i="3"/>
  <c r="AC48" i="3"/>
  <c r="AB48" i="3"/>
  <c r="AA48" i="3"/>
  <c r="AS47" i="3"/>
  <c r="AR47" i="3"/>
  <c r="AQ47" i="3"/>
  <c r="AP47" i="3"/>
  <c r="AO47" i="3"/>
  <c r="AF47" i="3"/>
  <c r="AC47" i="3"/>
  <c r="AB47" i="3"/>
  <c r="AA47" i="3"/>
  <c r="AS46" i="3"/>
  <c r="AR46" i="3"/>
  <c r="AQ46" i="3"/>
  <c r="AP46" i="3"/>
  <c r="AO46" i="3"/>
  <c r="AF46" i="3"/>
  <c r="AC46" i="3"/>
  <c r="AB46" i="3"/>
  <c r="AA46" i="3"/>
  <c r="AS45" i="3"/>
  <c r="AR45" i="3"/>
  <c r="AQ45" i="3"/>
  <c r="AP45" i="3"/>
  <c r="AO45" i="3"/>
  <c r="AF45" i="3"/>
  <c r="AC45" i="3"/>
  <c r="AB45" i="3"/>
  <c r="AA45" i="3"/>
  <c r="AS44" i="3"/>
  <c r="AR44" i="3"/>
  <c r="AQ44" i="3"/>
  <c r="AP44" i="3"/>
  <c r="AO44" i="3"/>
  <c r="AF44" i="3"/>
  <c r="AC44" i="3"/>
  <c r="AB44" i="3"/>
  <c r="AA44" i="3"/>
  <c r="AS43" i="3"/>
  <c r="AR43" i="3"/>
  <c r="AQ43" i="3"/>
  <c r="AP43" i="3"/>
  <c r="AO43" i="3"/>
  <c r="AF43" i="3"/>
  <c r="AC43" i="3"/>
  <c r="AB43" i="3"/>
  <c r="AA43" i="3"/>
  <c r="AS42" i="3"/>
  <c r="AR42" i="3"/>
  <c r="AQ42" i="3"/>
  <c r="AP42" i="3"/>
  <c r="AO42" i="3"/>
  <c r="AF42" i="3"/>
  <c r="AC42" i="3"/>
  <c r="AB42" i="3"/>
  <c r="AA42" i="3"/>
  <c r="AS41" i="3"/>
  <c r="AR41" i="3"/>
  <c r="AQ41" i="3"/>
  <c r="AP41" i="3"/>
  <c r="AO41" i="3"/>
  <c r="AF41" i="3"/>
  <c r="AC41" i="3"/>
  <c r="AB41" i="3"/>
  <c r="AA41" i="3"/>
  <c r="AS40" i="3"/>
  <c r="AR40" i="3"/>
  <c r="AQ40" i="3"/>
  <c r="AP40" i="3"/>
  <c r="AO40" i="3"/>
  <c r="AF40" i="3"/>
  <c r="AC40" i="3"/>
  <c r="AB40" i="3"/>
  <c r="AA40" i="3"/>
  <c r="AS39" i="3"/>
  <c r="AR39" i="3"/>
  <c r="AQ39" i="3"/>
  <c r="AP39" i="3"/>
  <c r="AO39" i="3"/>
  <c r="AF39" i="3"/>
  <c r="AC39" i="3"/>
  <c r="AB39" i="3"/>
  <c r="AA39" i="3"/>
  <c r="AS38" i="3"/>
  <c r="AR38" i="3"/>
  <c r="AQ38" i="3"/>
  <c r="AP38" i="3"/>
  <c r="AO38" i="3"/>
  <c r="AF38" i="3"/>
  <c r="AC38" i="3"/>
  <c r="AB38" i="3"/>
  <c r="AA38" i="3"/>
  <c r="AS37" i="3"/>
  <c r="AR37" i="3"/>
  <c r="AQ37" i="3"/>
  <c r="AP37" i="3"/>
  <c r="AO37" i="3"/>
  <c r="AF37" i="3"/>
  <c r="AC37" i="3"/>
  <c r="AB37" i="3"/>
  <c r="AA37" i="3"/>
  <c r="AS36" i="3"/>
  <c r="AR36" i="3"/>
  <c r="AQ36" i="3"/>
  <c r="AP36" i="3"/>
  <c r="AO36" i="3"/>
  <c r="AF36" i="3"/>
  <c r="AC36" i="3"/>
  <c r="AB36" i="3"/>
  <c r="AA36" i="3"/>
  <c r="AS35" i="3"/>
  <c r="AR35" i="3"/>
  <c r="AQ35" i="3"/>
  <c r="AP35" i="3"/>
  <c r="AO35" i="3"/>
  <c r="AF35" i="3"/>
  <c r="AC35" i="3"/>
  <c r="AB35" i="3"/>
  <c r="AA35" i="3"/>
  <c r="AS34" i="3"/>
  <c r="AR34" i="3"/>
  <c r="AQ34" i="3"/>
  <c r="AP34" i="3"/>
  <c r="AO34" i="3"/>
  <c r="AF34" i="3"/>
  <c r="AC34" i="3"/>
  <c r="AB34" i="3"/>
  <c r="AA34" i="3"/>
  <c r="Z500" i="3"/>
  <c r="Z499" i="3"/>
  <c r="Z498" i="3"/>
  <c r="Z497" i="3"/>
  <c r="Z496" i="3"/>
  <c r="Z495" i="3"/>
  <c r="Z494" i="3"/>
  <c r="Z493" i="3"/>
  <c r="Z492" i="3"/>
  <c r="Z491" i="3"/>
  <c r="Z490" i="3"/>
  <c r="Z489" i="3"/>
  <c r="Z488" i="3"/>
  <c r="Z487" i="3"/>
  <c r="Z486" i="3"/>
  <c r="Z485" i="3"/>
  <c r="Z484" i="3"/>
  <c r="Z483" i="3"/>
  <c r="Z482" i="3"/>
  <c r="Z481" i="3"/>
  <c r="Z480" i="3"/>
  <c r="Z479" i="3"/>
  <c r="Z478" i="3"/>
  <c r="Z477" i="3"/>
  <c r="Z476" i="3"/>
  <c r="Z475" i="3"/>
  <c r="Z474" i="3"/>
  <c r="Z473" i="3"/>
  <c r="Z472" i="3"/>
  <c r="Z471" i="3"/>
  <c r="Z470" i="3"/>
  <c r="Z469" i="3"/>
  <c r="Z468" i="3"/>
  <c r="Z467" i="3"/>
  <c r="Z466" i="3"/>
  <c r="Z465" i="3"/>
  <c r="Z464" i="3"/>
  <c r="Z463" i="3"/>
  <c r="Z462" i="3"/>
  <c r="Z461" i="3"/>
  <c r="Z460" i="3"/>
  <c r="Z459" i="3"/>
  <c r="Z458" i="3"/>
  <c r="Z457" i="3"/>
  <c r="Z456" i="3"/>
  <c r="Z455" i="3"/>
  <c r="Z454" i="3"/>
  <c r="Z453" i="3"/>
  <c r="Z452" i="3"/>
  <c r="Z451" i="3"/>
  <c r="Z450" i="3"/>
  <c r="Z449" i="3"/>
  <c r="Z448" i="3"/>
  <c r="Z447" i="3"/>
  <c r="Z446" i="3"/>
  <c r="Z445" i="3"/>
  <c r="Z444" i="3"/>
  <c r="Z443" i="3"/>
  <c r="Z442" i="3"/>
  <c r="Z441" i="3"/>
  <c r="Z440" i="3"/>
  <c r="Z439" i="3"/>
  <c r="Z438" i="3"/>
  <c r="Z437" i="3"/>
  <c r="Z436" i="3"/>
  <c r="Z435" i="3"/>
  <c r="Z434" i="3"/>
  <c r="Z433" i="3"/>
  <c r="Z432" i="3"/>
  <c r="Z431" i="3"/>
  <c r="Z430" i="3"/>
  <c r="Z429" i="3"/>
  <c r="Z428" i="3"/>
  <c r="Z427" i="3"/>
  <c r="Z426" i="3"/>
  <c r="Z425" i="3"/>
  <c r="Z424" i="3"/>
  <c r="Z423" i="3"/>
  <c r="Z422" i="3"/>
  <c r="Z421" i="3"/>
  <c r="Z420" i="3"/>
  <c r="Z419" i="3"/>
  <c r="Z418" i="3"/>
  <c r="Z417" i="3"/>
  <c r="Z416" i="3"/>
  <c r="Z415" i="3"/>
  <c r="Z414" i="3"/>
  <c r="Z413" i="3"/>
  <c r="Z412" i="3"/>
  <c r="Z411" i="3"/>
  <c r="Z410" i="3"/>
  <c r="Z409" i="3"/>
  <c r="Z408" i="3"/>
  <c r="Z407" i="3"/>
  <c r="Z406" i="3"/>
  <c r="Z405" i="3"/>
  <c r="Z404" i="3"/>
  <c r="Z403" i="3"/>
  <c r="Z402" i="3"/>
  <c r="Z401" i="3"/>
  <c r="Z400" i="3"/>
  <c r="Z399" i="3"/>
  <c r="Z398" i="3"/>
  <c r="Z397" i="3"/>
  <c r="Z396" i="3"/>
  <c r="Z395" i="3"/>
  <c r="Z394" i="3"/>
  <c r="Z393" i="3"/>
  <c r="Z392" i="3"/>
  <c r="Z391" i="3"/>
  <c r="Z390" i="3"/>
  <c r="Z389" i="3"/>
  <c r="Z388" i="3"/>
  <c r="Z387" i="3"/>
  <c r="Z386" i="3"/>
  <c r="Z385" i="3"/>
  <c r="Z384" i="3"/>
  <c r="Z383" i="3"/>
  <c r="Z382" i="3"/>
  <c r="Z381" i="3"/>
  <c r="Z380" i="3"/>
  <c r="Z379" i="3"/>
  <c r="Z378" i="3"/>
  <c r="Z377" i="3"/>
  <c r="Z376" i="3"/>
  <c r="Z375" i="3"/>
  <c r="Z374" i="3"/>
  <c r="Z373" i="3"/>
  <c r="Z372" i="3"/>
  <c r="Z371" i="3"/>
  <c r="Z370" i="3"/>
  <c r="Z369" i="3"/>
  <c r="Z368" i="3"/>
  <c r="Z367" i="3"/>
  <c r="Z366" i="3"/>
  <c r="Z365" i="3"/>
  <c r="Z364" i="3"/>
  <c r="Z363" i="3"/>
  <c r="Z362" i="3"/>
  <c r="Z361" i="3"/>
  <c r="Z360" i="3"/>
  <c r="Z359" i="3"/>
  <c r="Z358" i="3"/>
  <c r="Z357" i="3"/>
  <c r="Z356" i="3"/>
  <c r="Z355" i="3"/>
  <c r="Z354" i="3"/>
  <c r="Z353" i="3"/>
  <c r="Z352" i="3"/>
  <c r="Z351" i="3"/>
  <c r="Z350" i="3"/>
  <c r="Z349" i="3"/>
  <c r="Z348" i="3"/>
  <c r="Z347" i="3"/>
  <c r="Z346" i="3"/>
  <c r="Z345" i="3"/>
  <c r="Z344" i="3"/>
  <c r="Z343" i="3"/>
  <c r="Z342" i="3"/>
  <c r="Z341" i="3"/>
  <c r="Z340" i="3"/>
  <c r="Z339" i="3"/>
  <c r="Z338" i="3"/>
  <c r="Z337" i="3"/>
  <c r="Z336" i="3"/>
  <c r="Z335" i="3"/>
  <c r="Z334" i="3"/>
  <c r="Z333" i="3"/>
  <c r="Z332" i="3"/>
  <c r="Z331" i="3"/>
  <c r="Z330" i="3"/>
  <c r="Z329" i="3"/>
  <c r="Z328" i="3"/>
  <c r="Z327" i="3"/>
  <c r="Z326" i="3"/>
  <c r="Z325" i="3"/>
  <c r="Z324" i="3"/>
  <c r="Z323" i="3"/>
  <c r="Z322" i="3"/>
  <c r="Z321" i="3"/>
  <c r="Z320" i="3"/>
  <c r="Z319" i="3"/>
  <c r="Z318" i="3"/>
  <c r="Z317" i="3"/>
  <c r="Z316" i="3"/>
  <c r="Z315" i="3"/>
  <c r="Z314" i="3"/>
  <c r="Z313" i="3"/>
  <c r="Z312" i="3"/>
  <c r="Z311" i="3"/>
  <c r="Z310" i="3"/>
  <c r="Z309" i="3"/>
  <c r="Z308" i="3"/>
  <c r="Z307" i="3"/>
  <c r="Z306" i="3"/>
  <c r="Z305" i="3"/>
  <c r="Z304" i="3"/>
  <c r="Z303" i="3"/>
  <c r="Z302" i="3"/>
  <c r="Z301" i="3"/>
  <c r="Z300" i="3"/>
  <c r="Z299" i="3"/>
  <c r="Z298" i="3"/>
  <c r="Z297" i="3"/>
  <c r="Z296" i="3"/>
  <c r="Z295" i="3"/>
  <c r="Z294" i="3"/>
  <c r="Z293" i="3"/>
  <c r="Z292" i="3"/>
  <c r="Z291" i="3"/>
  <c r="Z290" i="3"/>
  <c r="Z289" i="3"/>
  <c r="Z288" i="3"/>
  <c r="Z287" i="3"/>
  <c r="Z286" i="3"/>
  <c r="Z285" i="3"/>
  <c r="Z284" i="3"/>
  <c r="Z283" i="3"/>
  <c r="Z282" i="3"/>
  <c r="Z281" i="3"/>
  <c r="Z280" i="3"/>
  <c r="Z279" i="3"/>
  <c r="Z278" i="3"/>
  <c r="Z277" i="3"/>
  <c r="Z276" i="3"/>
  <c r="Z275" i="3"/>
  <c r="Z274" i="3"/>
  <c r="Z273" i="3"/>
  <c r="Z272" i="3"/>
  <c r="Z271" i="3"/>
  <c r="Z270" i="3"/>
  <c r="Z269" i="3"/>
  <c r="Z268" i="3"/>
  <c r="Z267" i="3"/>
  <c r="Z266" i="3"/>
  <c r="Z265" i="3"/>
  <c r="Z264" i="3"/>
  <c r="Z263" i="3"/>
  <c r="Z262" i="3"/>
  <c r="Z261" i="3"/>
  <c r="Z260" i="3"/>
  <c r="Z259" i="3"/>
  <c r="Z258" i="3"/>
  <c r="Z257" i="3"/>
  <c r="Z256" i="3"/>
  <c r="Z255" i="3"/>
  <c r="Z254" i="3"/>
  <c r="Z253" i="3"/>
  <c r="Z252" i="3"/>
  <c r="Z251" i="3"/>
  <c r="Z250" i="3"/>
  <c r="Z249" i="3"/>
  <c r="Z248" i="3"/>
  <c r="Z247" i="3"/>
  <c r="Z246" i="3"/>
  <c r="Z245" i="3"/>
  <c r="Z244" i="3"/>
  <c r="Z243" i="3"/>
  <c r="Z242" i="3"/>
  <c r="Z241" i="3"/>
  <c r="Z240" i="3"/>
  <c r="Z239" i="3"/>
  <c r="Z238" i="3"/>
  <c r="Z237" i="3"/>
  <c r="Z236" i="3"/>
  <c r="Z235" i="3"/>
  <c r="Z234" i="3"/>
  <c r="Z233" i="3"/>
  <c r="Z232" i="3"/>
  <c r="Z231" i="3"/>
  <c r="Z230" i="3"/>
  <c r="Z229" i="3"/>
  <c r="Z228" i="3"/>
  <c r="Z227" i="3"/>
  <c r="Z226" i="3"/>
  <c r="Z225" i="3"/>
  <c r="Z224" i="3"/>
  <c r="Z223" i="3"/>
  <c r="Z222" i="3"/>
  <c r="Z221" i="3"/>
  <c r="Z220" i="3"/>
  <c r="Z219" i="3"/>
  <c r="Z218" i="3"/>
  <c r="Z217" i="3"/>
  <c r="Z216" i="3"/>
  <c r="Z215" i="3"/>
  <c r="Z214" i="3"/>
  <c r="Z213" i="3"/>
  <c r="Z212" i="3"/>
  <c r="Z211" i="3"/>
  <c r="Z210" i="3"/>
  <c r="Z209" i="3"/>
  <c r="Z208" i="3"/>
  <c r="Z207" i="3"/>
  <c r="Z206" i="3"/>
  <c r="Z205" i="3"/>
  <c r="Z204" i="3"/>
  <c r="Z203" i="3"/>
  <c r="Z202" i="3"/>
  <c r="Z201" i="3"/>
  <c r="Z200" i="3"/>
  <c r="Z199" i="3"/>
  <c r="Z198" i="3"/>
  <c r="Z197" i="3"/>
  <c r="Z196" i="3"/>
  <c r="Z195" i="3"/>
  <c r="Z194" i="3"/>
  <c r="Z193" i="3"/>
  <c r="Z192" i="3"/>
  <c r="Z191" i="3"/>
  <c r="Z190" i="3"/>
  <c r="Z189" i="3"/>
  <c r="Z188" i="3"/>
  <c r="Z187" i="3"/>
  <c r="Z186" i="3"/>
  <c r="Z185" i="3"/>
  <c r="Z184" i="3"/>
  <c r="Z183" i="3"/>
  <c r="Z182" i="3"/>
  <c r="Z181" i="3"/>
  <c r="Z180" i="3"/>
  <c r="Z179" i="3"/>
  <c r="Z178" i="3"/>
  <c r="Z177" i="3"/>
  <c r="Z176" i="3"/>
  <c r="Z175" i="3"/>
  <c r="Z174" i="3"/>
  <c r="Z173" i="3"/>
  <c r="Z172" i="3"/>
  <c r="Z171" i="3"/>
  <c r="Z170" i="3"/>
  <c r="Z169" i="3"/>
  <c r="Z168" i="3"/>
  <c r="Z167" i="3"/>
  <c r="Z166" i="3"/>
  <c r="Z165" i="3"/>
  <c r="Z164" i="3"/>
  <c r="Z163" i="3"/>
  <c r="Z162" i="3"/>
  <c r="Z161" i="3"/>
  <c r="Z160" i="3"/>
  <c r="Z159" i="3"/>
  <c r="Z158" i="3"/>
  <c r="Z157" i="3"/>
  <c r="Z156" i="3"/>
  <c r="Z155" i="3"/>
  <c r="Z154" i="3"/>
  <c r="Z153" i="3"/>
  <c r="Z152" i="3"/>
  <c r="Z151" i="3"/>
  <c r="Z150" i="3"/>
  <c r="Z149" i="3"/>
  <c r="Z148" i="3"/>
  <c r="Z147" i="3"/>
  <c r="Z146" i="3"/>
  <c r="Z145" i="3"/>
  <c r="Z144" i="3"/>
  <c r="Z143" i="3"/>
  <c r="Z142" i="3"/>
  <c r="Z141" i="3"/>
  <c r="Z140" i="3"/>
  <c r="Z139" i="3"/>
  <c r="Z138" i="3"/>
  <c r="Z137" i="3"/>
  <c r="Z136" i="3"/>
  <c r="Z135" i="3"/>
  <c r="Z134" i="3"/>
  <c r="Z133" i="3"/>
  <c r="Z132" i="3"/>
  <c r="Z131" i="3"/>
  <c r="Z130" i="3"/>
  <c r="Z129" i="3"/>
  <c r="Z128" i="3"/>
  <c r="Z127" i="3"/>
  <c r="Z126" i="3"/>
  <c r="Z125" i="3"/>
  <c r="Z124" i="3"/>
  <c r="Z123" i="3"/>
  <c r="Z122" i="3"/>
  <c r="Z121" i="3"/>
  <c r="Z120" i="3"/>
  <c r="Z119" i="3"/>
  <c r="Z118" i="3"/>
  <c r="Z117" i="3"/>
  <c r="Z116" i="3"/>
  <c r="Z115" i="3"/>
  <c r="Z114" i="3"/>
  <c r="Z113" i="3"/>
  <c r="Z112" i="3"/>
  <c r="Z111" i="3"/>
  <c r="Z110" i="3"/>
  <c r="Z109" i="3"/>
  <c r="Z108" i="3"/>
  <c r="Z107" i="3"/>
  <c r="Z106" i="3"/>
  <c r="Z105" i="3"/>
  <c r="Z104" i="3"/>
  <c r="Z103" i="3"/>
  <c r="Z102" i="3"/>
  <c r="Z101" i="3"/>
  <c r="Z100" i="3"/>
  <c r="Z99" i="3"/>
  <c r="Z98" i="3"/>
  <c r="Z97" i="3"/>
  <c r="Z96" i="3"/>
  <c r="Z95" i="3"/>
  <c r="Z94" i="3"/>
  <c r="Z93" i="3"/>
  <c r="Z92" i="3"/>
  <c r="Z91" i="3"/>
  <c r="Z90" i="3"/>
  <c r="Z89" i="3"/>
  <c r="Z88" i="3"/>
  <c r="Z87" i="3"/>
  <c r="Z86" i="3"/>
  <c r="Z85" i="3"/>
  <c r="Z84" i="3"/>
  <c r="Z83" i="3"/>
  <c r="Z82" i="3"/>
  <c r="Z81" i="3"/>
  <c r="Z80" i="3"/>
  <c r="Z79" i="3"/>
  <c r="Z78" i="3"/>
  <c r="Z77" i="3"/>
  <c r="Z76" i="3"/>
  <c r="Z75" i="3"/>
  <c r="Z74" i="3"/>
  <c r="Z73" i="3"/>
  <c r="Z72" i="3"/>
  <c r="Z71" i="3"/>
  <c r="Z70" i="3"/>
  <c r="Z69" i="3"/>
  <c r="Z68" i="3"/>
  <c r="Z67" i="3"/>
  <c r="Z66" i="3"/>
  <c r="Z65" i="3"/>
  <c r="Z64" i="3"/>
  <c r="Z63" i="3"/>
  <c r="Z62" i="3"/>
  <c r="Z61" i="3"/>
  <c r="Z60" i="3"/>
  <c r="Z59" i="3"/>
  <c r="Z58" i="3"/>
  <c r="Z57" i="3"/>
  <c r="Z56" i="3"/>
  <c r="Z55" i="3"/>
  <c r="Z54" i="3"/>
  <c r="Z53" i="3"/>
  <c r="Z52" i="3"/>
  <c r="Z51" i="3"/>
  <c r="Z50" i="3"/>
  <c r="Z49" i="3"/>
  <c r="Z48" i="3"/>
  <c r="Z47" i="3"/>
  <c r="Z46" i="3"/>
  <c r="Z45" i="3"/>
  <c r="Z44" i="3"/>
  <c r="Z43" i="3"/>
  <c r="Z42" i="3"/>
  <c r="Z41" i="3"/>
  <c r="Z40" i="3"/>
  <c r="Z39" i="3"/>
  <c r="Z38" i="3"/>
  <c r="Z37" i="3"/>
  <c r="Z36" i="3"/>
  <c r="Z35" i="3"/>
  <c r="Z34" i="3"/>
  <c r="Z32" i="3"/>
  <c r="AS10" i="3"/>
  <c r="AS11" i="3"/>
  <c r="AS12" i="3"/>
  <c r="AS13" i="3"/>
  <c r="AS14" i="3"/>
  <c r="AS15" i="3"/>
  <c r="AS16" i="3"/>
  <c r="AS17" i="3"/>
  <c r="AS18" i="3"/>
  <c r="AS19" i="3"/>
  <c r="AS20" i="3"/>
  <c r="AS21" i="3"/>
  <c r="AS22" i="3"/>
  <c r="AS23" i="3"/>
  <c r="AS24" i="3"/>
  <c r="AS25" i="3"/>
  <c r="AS26" i="3"/>
  <c r="AS27" i="3"/>
  <c r="AS28" i="3"/>
  <c r="AS29" i="3"/>
  <c r="AS30" i="3"/>
  <c r="AS31" i="3"/>
  <c r="AS33" i="3"/>
  <c r="AS9" i="3"/>
  <c r="AR10" i="3"/>
  <c r="AR11" i="3"/>
  <c r="AR12" i="3"/>
  <c r="AR13" i="3"/>
  <c r="AR14" i="3"/>
  <c r="AR15" i="3"/>
  <c r="AR16" i="3"/>
  <c r="AR17" i="3"/>
  <c r="AR18" i="3"/>
  <c r="AR19" i="3"/>
  <c r="AR20" i="3"/>
  <c r="AR21" i="3"/>
  <c r="AR22" i="3"/>
  <c r="AR23" i="3"/>
  <c r="AR24" i="3"/>
  <c r="AR25" i="3"/>
  <c r="AR26" i="3"/>
  <c r="AR27" i="3"/>
  <c r="AR28" i="3"/>
  <c r="AR29" i="3"/>
  <c r="AR30" i="3"/>
  <c r="AR31" i="3"/>
  <c r="AR33" i="3"/>
  <c r="AR9" i="3"/>
  <c r="AQ10" i="3"/>
  <c r="AQ11" i="3"/>
  <c r="AQ12" i="3"/>
  <c r="AQ13" i="3"/>
  <c r="AQ14" i="3"/>
  <c r="AQ15" i="3"/>
  <c r="AQ16" i="3"/>
  <c r="AQ17" i="3"/>
  <c r="AQ18" i="3"/>
  <c r="AQ19" i="3"/>
  <c r="AQ20" i="3"/>
  <c r="AQ21" i="3"/>
  <c r="AQ22" i="3"/>
  <c r="AQ23" i="3"/>
  <c r="AQ24" i="3"/>
  <c r="AQ25" i="3"/>
  <c r="AQ26" i="3"/>
  <c r="AQ27" i="3"/>
  <c r="AQ28" i="3"/>
  <c r="AQ29" i="3"/>
  <c r="AQ30" i="3"/>
  <c r="AQ31" i="3"/>
  <c r="AQ33" i="3"/>
  <c r="AQ9" i="3"/>
  <c r="AP10" i="3"/>
  <c r="AP11" i="3"/>
  <c r="AP12" i="3"/>
  <c r="AP13" i="3"/>
  <c r="AP14" i="3"/>
  <c r="AP15" i="3"/>
  <c r="AP16" i="3"/>
  <c r="AP17" i="3"/>
  <c r="AP18" i="3"/>
  <c r="AP19" i="3"/>
  <c r="AP20" i="3"/>
  <c r="AP21" i="3"/>
  <c r="AP22" i="3"/>
  <c r="AP23" i="3"/>
  <c r="AP24" i="3"/>
  <c r="AP25" i="3"/>
  <c r="AP26" i="3"/>
  <c r="AP27" i="3"/>
  <c r="AP28" i="3"/>
  <c r="AP29" i="3"/>
  <c r="AP30" i="3"/>
  <c r="AP31" i="3"/>
  <c r="AP33" i="3"/>
  <c r="AP9" i="3"/>
  <c r="AO11" i="3"/>
  <c r="AO12" i="3"/>
  <c r="AO13" i="3"/>
  <c r="AO14" i="3"/>
  <c r="AO15" i="3"/>
  <c r="AO16" i="3"/>
  <c r="AO17" i="3"/>
  <c r="AO18" i="3"/>
  <c r="AO19" i="3"/>
  <c r="AO20" i="3"/>
  <c r="AO21" i="3"/>
  <c r="AO22" i="3"/>
  <c r="AO23" i="3"/>
  <c r="AO24" i="3"/>
  <c r="AO25" i="3"/>
  <c r="AO26" i="3"/>
  <c r="AO27" i="3"/>
  <c r="AO28" i="3"/>
  <c r="AO29" i="3"/>
  <c r="AO30" i="3"/>
  <c r="AO31" i="3"/>
  <c r="AO33" i="3"/>
  <c r="AO10" i="3"/>
  <c r="AO9" i="3"/>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AA10" i="3"/>
  <c r="AA11" i="3"/>
  <c r="AA12" i="3"/>
  <c r="AA13" i="3"/>
  <c r="AA14" i="3"/>
  <c r="AA15" i="3"/>
  <c r="AA16" i="3"/>
  <c r="AA17" i="3"/>
  <c r="AA18" i="3"/>
  <c r="AA19" i="3"/>
  <c r="AA20" i="3"/>
  <c r="AA21" i="3"/>
  <c r="AA22" i="3"/>
  <c r="AA23" i="3"/>
  <c r="AA24" i="3"/>
  <c r="AA25" i="3"/>
  <c r="AA26" i="3"/>
  <c r="AA27" i="3"/>
  <c r="AA28" i="3"/>
  <c r="AA29" i="3"/>
  <c r="AA30" i="3"/>
  <c r="AA31" i="3"/>
  <c r="AA33" i="3"/>
  <c r="AA9" i="3"/>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13" i="4"/>
  <c r="K11" i="6"/>
  <c r="AA13" i="5"/>
  <c r="AA14" i="5"/>
  <c r="AA15" i="5"/>
  <c r="AA16" i="5"/>
  <c r="AA17" i="5"/>
  <c r="AA18" i="5"/>
  <c r="AA19" i="5"/>
  <c r="AA20" i="5"/>
  <c r="AA21" i="5"/>
  <c r="AA22" i="5"/>
  <c r="AA23" i="5"/>
  <c r="AA24" i="5"/>
  <c r="AA25" i="5"/>
  <c r="AA26" i="5"/>
  <c r="AA27" i="5"/>
  <c r="AA28" i="5"/>
  <c r="AA29" i="5"/>
  <c r="AA30" i="5"/>
  <c r="AA31" i="5"/>
  <c r="AA32" i="5"/>
  <c r="AA33" i="5"/>
  <c r="AA34" i="5"/>
  <c r="AA35" i="5"/>
  <c r="AA36" i="5"/>
  <c r="AA37" i="5"/>
  <c r="AA38" i="5"/>
  <c r="AA39" i="5"/>
  <c r="AA40" i="5"/>
  <c r="AA41" i="5"/>
  <c r="AA42" i="5"/>
  <c r="AA43" i="5"/>
  <c r="AA44" i="5"/>
  <c r="AA45" i="5"/>
  <c r="AA46" i="5"/>
  <c r="AA47" i="5"/>
  <c r="AA48" i="5"/>
  <c r="AA49" i="5"/>
  <c r="AA50" i="5"/>
  <c r="AA51" i="5"/>
  <c r="AA52" i="5"/>
  <c r="AA53" i="5"/>
  <c r="AA54" i="5"/>
  <c r="AA55" i="5"/>
  <c r="AA56" i="5"/>
  <c r="AA57" i="5"/>
  <c r="AA58" i="5"/>
  <c r="AA59" i="5"/>
  <c r="AA60" i="5"/>
  <c r="AA61" i="5"/>
  <c r="AA62" i="5"/>
  <c r="AA63" i="5"/>
  <c r="AA64" i="5"/>
  <c r="AA65" i="5"/>
  <c r="AA66" i="5"/>
  <c r="AA67" i="5"/>
  <c r="AA68" i="5"/>
  <c r="AA69" i="5"/>
  <c r="AA70"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Y13" i="5"/>
  <c r="Y14" i="5"/>
  <c r="Y15" i="5"/>
  <c r="Y16" i="5"/>
  <c r="Y17" i="5"/>
  <c r="Y18" i="5"/>
  <c r="Y19" i="5"/>
  <c r="Y20" i="5"/>
  <c r="Y21" i="5"/>
  <c r="Y22" i="5"/>
  <c r="Y23" i="5"/>
  <c r="Y24" i="5"/>
  <c r="Y25" i="5"/>
  <c r="Y26" i="5"/>
  <c r="Y27" i="5"/>
  <c r="Y28" i="5"/>
  <c r="Y29" i="5"/>
  <c r="Y30" i="5"/>
  <c r="Y31" i="5"/>
  <c r="Y32" i="5"/>
  <c r="Y33" i="5"/>
  <c r="Y34" i="5"/>
  <c r="Y35" i="5"/>
  <c r="Y36" i="5"/>
  <c r="Y37" i="5"/>
  <c r="Y38" i="5"/>
  <c r="Y39" i="5"/>
  <c r="Y40" i="5"/>
  <c r="Y41" i="5"/>
  <c r="Y42" i="5"/>
  <c r="Y43" i="5"/>
  <c r="Y44" i="5"/>
  <c r="Y45" i="5"/>
  <c r="Y46" i="5"/>
  <c r="Y47" i="5"/>
  <c r="Y48" i="5"/>
  <c r="Y49" i="5"/>
  <c r="Y50" i="5"/>
  <c r="Y51" i="5"/>
  <c r="Y52" i="5"/>
  <c r="Y53" i="5"/>
  <c r="Y54" i="5"/>
  <c r="Y55" i="5"/>
  <c r="Y56" i="5"/>
  <c r="Y57" i="5"/>
  <c r="Y58" i="5"/>
  <c r="Y59" i="5"/>
  <c r="Y60" i="5"/>
  <c r="Y61" i="5"/>
  <c r="Y62" i="5"/>
  <c r="Y63" i="5"/>
  <c r="Y64" i="5"/>
  <c r="Y65" i="5"/>
  <c r="Y66" i="5"/>
  <c r="Y67" i="5"/>
  <c r="Y68" i="5"/>
  <c r="Y69" i="5"/>
  <c r="Y70" i="5"/>
  <c r="X13" i="5"/>
  <c r="X14" i="5"/>
  <c r="X15" i="5"/>
  <c r="X16" i="5"/>
  <c r="X17" i="5"/>
  <c r="X18" i="5"/>
  <c r="X19" i="5"/>
  <c r="X20" i="5"/>
  <c r="X21" i="5"/>
  <c r="X22" i="5"/>
  <c r="X23" i="5"/>
  <c r="X24" i="5"/>
  <c r="X25" i="5"/>
  <c r="X26" i="5"/>
  <c r="X27" i="5"/>
  <c r="X28" i="5"/>
  <c r="X29" i="5"/>
  <c r="X30" i="5"/>
  <c r="X31" i="5"/>
  <c r="X32" i="5"/>
  <c r="X33" i="5"/>
  <c r="X34" i="5"/>
  <c r="X35" i="5"/>
  <c r="X36" i="5"/>
  <c r="X37" i="5"/>
  <c r="X38" i="5"/>
  <c r="X39" i="5"/>
  <c r="X40" i="5"/>
  <c r="X41" i="5"/>
  <c r="X42" i="5"/>
  <c r="X43" i="5"/>
  <c r="X44" i="5"/>
  <c r="X45" i="5"/>
  <c r="X46" i="5"/>
  <c r="X47" i="5"/>
  <c r="X48" i="5"/>
  <c r="X49" i="5"/>
  <c r="X50" i="5"/>
  <c r="X51" i="5"/>
  <c r="X52" i="5"/>
  <c r="X53" i="5"/>
  <c r="X54" i="5"/>
  <c r="X55" i="5"/>
  <c r="X56" i="5"/>
  <c r="X57" i="5"/>
  <c r="X58" i="5"/>
  <c r="X59" i="5"/>
  <c r="X60" i="5"/>
  <c r="X61" i="5"/>
  <c r="X62" i="5"/>
  <c r="X63" i="5"/>
  <c r="X64" i="5"/>
  <c r="X65" i="5"/>
  <c r="X66" i="5"/>
  <c r="X67" i="5"/>
  <c r="X68" i="5"/>
  <c r="X69" i="5"/>
  <c r="X70"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U13" i="5"/>
  <c r="U14"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U46" i="5"/>
  <c r="U47" i="5"/>
  <c r="U48" i="5"/>
  <c r="U49" i="5"/>
  <c r="U50" i="5"/>
  <c r="U51" i="5"/>
  <c r="U52" i="5"/>
  <c r="U53" i="5"/>
  <c r="U54" i="5"/>
  <c r="U55" i="5"/>
  <c r="U56" i="5"/>
  <c r="U57" i="5"/>
  <c r="U58" i="5"/>
  <c r="U59" i="5"/>
  <c r="U60" i="5"/>
  <c r="U61" i="5"/>
  <c r="U62" i="5"/>
  <c r="U63" i="5"/>
  <c r="U64" i="5"/>
  <c r="U65" i="5"/>
  <c r="U66" i="5"/>
  <c r="U67" i="5"/>
  <c r="U68" i="5"/>
  <c r="U69" i="5"/>
  <c r="U70" i="5"/>
  <c r="Z12" i="5"/>
  <c r="AA12" i="5"/>
  <c r="Y12" i="5"/>
  <c r="X12" i="5"/>
  <c r="V12" i="5"/>
  <c r="U12" i="5"/>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13" i="4"/>
  <c r="Z9" i="3"/>
  <c r="J2" i="4" l="1"/>
  <c r="J1" i="4"/>
  <c r="S2" i="5"/>
  <c r="S1" i="5"/>
  <c r="B10" i="10"/>
  <c r="B8" i="10" l="1"/>
  <c r="B9" i="10"/>
  <c r="Z11" i="3"/>
  <c r="Z12" i="3"/>
  <c r="Z13" i="3"/>
  <c r="Z14" i="3"/>
  <c r="Z15" i="3"/>
  <c r="Z16" i="3"/>
  <c r="Z17" i="3"/>
  <c r="Z18" i="3"/>
  <c r="Z19" i="3"/>
  <c r="Z20" i="3"/>
  <c r="Z21" i="3"/>
  <c r="Z22" i="3"/>
  <c r="Z23" i="3"/>
  <c r="Z24" i="3"/>
  <c r="Z25" i="3"/>
  <c r="Z26" i="3"/>
  <c r="Z27" i="3"/>
  <c r="Z28" i="3"/>
  <c r="Z29" i="3"/>
  <c r="Z30" i="3"/>
  <c r="Z31" i="3"/>
  <c r="Z33" i="3"/>
  <c r="Z10" i="3"/>
  <c r="AF10" i="3"/>
  <c r="AF11" i="3"/>
  <c r="AF12" i="3"/>
  <c r="AF13" i="3"/>
  <c r="AF14" i="3"/>
  <c r="AF15" i="3"/>
  <c r="AF16" i="3"/>
  <c r="AF17" i="3"/>
  <c r="AF18" i="3"/>
  <c r="AF19" i="3"/>
  <c r="AF20" i="3"/>
  <c r="AF21" i="3"/>
  <c r="AF22" i="3"/>
  <c r="AF23" i="3"/>
  <c r="AF24" i="3"/>
  <c r="AF25" i="3"/>
  <c r="AF26" i="3"/>
  <c r="AF27" i="3"/>
  <c r="AF28" i="3"/>
  <c r="AF29" i="3"/>
  <c r="AF30" i="3"/>
  <c r="AF31" i="3"/>
  <c r="AF33" i="3"/>
  <c r="AC10" i="3"/>
  <c r="AC11" i="3"/>
  <c r="AC12" i="3"/>
  <c r="AC13" i="3"/>
  <c r="AC14" i="3"/>
  <c r="AC15" i="3"/>
  <c r="AC16" i="3"/>
  <c r="AC17" i="3"/>
  <c r="AC18" i="3"/>
  <c r="AC19" i="3"/>
  <c r="AC20" i="3"/>
  <c r="AC21" i="3"/>
  <c r="AC22" i="3"/>
  <c r="AC23" i="3"/>
  <c r="AC24" i="3"/>
  <c r="AC25" i="3"/>
  <c r="AC26" i="3"/>
  <c r="AC27" i="3"/>
  <c r="AC28" i="3"/>
  <c r="AC29" i="3"/>
  <c r="AC30" i="3"/>
  <c r="AC31" i="3"/>
  <c r="AC33" i="3"/>
  <c r="AB10" i="3"/>
  <c r="AB11" i="3"/>
  <c r="AB12" i="3"/>
  <c r="AB13" i="3"/>
  <c r="AB14" i="3"/>
  <c r="AB15" i="3"/>
  <c r="AB16" i="3"/>
  <c r="AB17" i="3"/>
  <c r="AB18" i="3"/>
  <c r="AB19" i="3"/>
  <c r="AB20" i="3"/>
  <c r="AB21" i="3"/>
  <c r="AB22" i="3"/>
  <c r="AB23" i="3"/>
  <c r="AB24" i="3"/>
  <c r="AB25" i="3"/>
  <c r="AB26" i="3"/>
  <c r="AB27" i="3"/>
  <c r="AB28" i="3"/>
  <c r="AB29" i="3"/>
  <c r="AB30" i="3"/>
  <c r="AB31" i="3"/>
  <c r="AB33" i="3"/>
  <c r="AF9" i="3"/>
  <c r="AC9" i="3"/>
  <c r="AB9" i="3"/>
  <c r="Y2" i="3" l="1"/>
  <c r="Y1" i="3"/>
  <c r="B7" i="10" l="1"/>
  <c r="B12"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 CHUA (MAS)</author>
  </authors>
  <commentList>
    <comment ref="B12" authorId="0" shapeId="0" xr:uid="{9CAB7373-1FBE-4B36-A96C-D4E22203460A}">
      <text>
        <r>
          <rPr>
            <sz val="9"/>
            <color indexed="81"/>
            <rFont val="Tahoma"/>
            <family val="2"/>
          </rPr>
          <t>Please elaborate on the reason for a NIL return.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Venkata Ushasree VURIMI from.OPTIMUM (MAS)</author>
    <author>James CHUA (MAS)</author>
  </authors>
  <commentList>
    <comment ref="B8" authorId="0" shapeId="0" xr:uid="{2F96C718-818D-4B5D-B2D3-032699B41372}">
      <text>
        <r>
          <rPr>
            <sz val="9"/>
            <color indexed="81"/>
            <rFont val="Tahoma"/>
            <family val="2"/>
          </rPr>
          <t xml:space="preserve">Each complaint should have a unique identifier, such as a case ID.
</t>
        </r>
      </text>
    </comment>
    <comment ref="C8" authorId="0" shapeId="0" xr:uid="{15119090-5371-4CB3-98FE-1FA67BD637BB}">
      <text>
        <r>
          <rPr>
            <sz val="9"/>
            <color indexed="81"/>
            <rFont val="Tahoma"/>
            <family val="2"/>
          </rPr>
          <t>A complaint received by a financial adviser is deemed to be resolved on the date of occurrence of either of the following events:
 (a) if the complainant accepts any explanation given or offer made by the financial adviser; 
 (b) on the financial adviser sending its final response to the complainant in respect of the complaint.
If new information arises for a complaint where the FI assesses the need to re-open the case, the FI should indicate as "Update (re-open)" and provide an update on the relevant information.
Complaints that were reported in previous reporting cycles and have since had a change in any area should be re-reported with the complaint status indicated as “Update (resolved)” or “Update (re-open)”, as the case may be. The unique identifier should be the same as the one used in the previous reporting cycles when the complaint was reported.</t>
        </r>
      </text>
    </comment>
    <comment ref="D8" authorId="0" shapeId="0" xr:uid="{FE0015C1-4E3C-467C-BA69-92BA4D0A9E73}">
      <text>
        <r>
          <rPr>
            <sz val="9"/>
            <color indexed="81"/>
            <rFont val="Tahoma"/>
            <family val="2"/>
          </rPr>
          <t>[YYYYMMDD]
For re-opened cases, please indicate the date of re-opening</t>
        </r>
      </text>
    </comment>
    <comment ref="E8" authorId="0" shapeId="0" xr:uid="{6F3897FE-17DC-490A-B116-05EEC8A9953D}">
      <text>
        <r>
          <rPr>
            <sz val="9"/>
            <color indexed="81"/>
            <rFont val="Tahoma"/>
            <family val="2"/>
          </rPr>
          <t xml:space="preserve">This field records monetary compensation requested by the complainant (if applicable). 
If no monetary compensation is requested, please indicate 0. If the client requested a refund of losses or principal + interest, FIs should compute the amount, on a best efforts basis. If the monetary amount requested is too complex to be computed (e.g. involving multiple products and leverage facilities), FIs can indicate the client's request.
This field can also be updated along the complaints handling process, even in the next reporting cycle, as the value of compensation may not be readily available in the current reporting cycle (e.g. medical bills).
</t>
        </r>
      </text>
    </comment>
    <comment ref="F8" authorId="0" shapeId="0" xr:uid="{8D29DF8D-15BB-4B08-A29F-136A8A9FA11D}">
      <text>
        <r>
          <rPr>
            <sz val="9"/>
            <color indexed="81"/>
            <rFont val="Tahoma"/>
            <family val="2"/>
          </rPr>
          <t>This field records the non-monetary requests made by the complainant (if applicable).</t>
        </r>
      </text>
    </comment>
    <comment ref="H8" authorId="0" shapeId="0" xr:uid="{5C84BC69-3848-4308-B3F6-218BF45DDBB5}">
      <text>
        <r>
          <rPr>
            <sz val="9"/>
            <color indexed="81"/>
            <rFont val="Tahoma"/>
            <family val="2"/>
          </rPr>
          <t>[YYYYMMDD]</t>
        </r>
      </text>
    </comment>
    <comment ref="I8" authorId="0" shapeId="0" xr:uid="{20D5B355-DDC3-4D1D-B4EF-FC78626FD9CA}">
      <text>
        <r>
          <rPr>
            <sz val="9"/>
            <color indexed="81"/>
            <rFont val="Tahoma"/>
            <family val="2"/>
          </rPr>
          <t>This field is mandatory if the case has been closed without investigation</t>
        </r>
      </text>
    </comment>
    <comment ref="J8" authorId="0" shapeId="0" xr:uid="{D69E0E52-073D-42A5-AAB9-61A8B8CF1EC8}">
      <text>
        <r>
          <rPr>
            <sz val="9"/>
            <color indexed="81"/>
            <rFont val="Tahoma"/>
            <family val="2"/>
          </rPr>
          <t>If the client accepted the FI's counter-offer that was entirely different from the client's requests/appeals, please indicate as "FI partially agreed with the client's requests/appeals".
The complaint outcome should be based on the actual outcome to client. E.g. if the FI did not agree to the client's request but the product provider agreed and offered what the client requested, then "FI fully agreed..." should be indicated.</t>
        </r>
      </text>
    </comment>
    <comment ref="M8" authorId="0" shapeId="0" xr:uid="{9D22FC77-BB18-4DA6-B399-8A59C65B5D64}">
      <text>
        <r>
          <rPr>
            <sz val="9"/>
            <color indexed="81"/>
            <rFont val="Tahoma"/>
            <family val="2"/>
          </rPr>
          <t>This field records the quantum of any monetary compensation offered to the client.</t>
        </r>
      </text>
    </comment>
    <comment ref="O8" authorId="0" shapeId="0" xr:uid="{0EDB4999-321C-41EB-BCDC-6709180901FF}">
      <text>
        <r>
          <rPr>
            <sz val="9"/>
            <color indexed="81"/>
            <rFont val="Tahoma"/>
            <family val="2"/>
          </rPr>
          <t>[YYYYMMDD]</t>
        </r>
      </text>
    </comment>
    <comment ref="Q8" authorId="0" shapeId="0" xr:uid="{3621C908-685E-4014-A15F-9D916797EE85}">
      <text>
        <r>
          <rPr>
            <sz val="9"/>
            <color indexed="81"/>
            <rFont val="Tahoma"/>
            <family val="2"/>
          </rPr>
          <t>FIs should indicate "Yes" once they are aware that the complainant has commenced legal action, e.g. filing of civil suit. FIs should indicate "No" if the complaint has been resolved without legal action taken by the complainant. This field should be left blank if the complaint has not been resolved and the FI is unaware of any legal action taken by the complainant.</t>
        </r>
      </text>
    </comment>
    <comment ref="R8" authorId="0" shapeId="0" xr:uid="{690F5D5A-864F-49EB-9CD2-43D022996613}">
      <text>
        <r>
          <rPr>
            <sz val="9"/>
            <color indexed="81"/>
            <rFont val="Tahoma"/>
            <family val="2"/>
          </rPr>
          <t>FIs should indicate "Yes" once they are aware that the complainant has filed a police report. This field should be left blank if the FI is unaware of any police report filed by the complainant.</t>
        </r>
      </text>
    </comment>
    <comment ref="S8" authorId="0" shapeId="0" xr:uid="{9ADA108C-8220-4F67-B47F-4699236109D9}">
      <text>
        <r>
          <rPr>
            <sz val="9"/>
            <color indexed="81"/>
            <rFont val="Tahoma"/>
            <family val="2"/>
          </rPr>
          <t>FIs should obtain and record the unique case IDs from FIDReC once FIs have been formally notified by FIDReC on the complaint</t>
        </r>
      </text>
    </comment>
    <comment ref="T8" authorId="0" shapeId="0" xr:uid="{A2613A83-6BFE-4E03-AAAE-C37F6BFB46A2}">
      <text>
        <r>
          <rPr>
            <sz val="9"/>
            <color indexed="81"/>
            <rFont val="Tahoma"/>
            <family val="2"/>
          </rPr>
          <t>Please indicate the MAS Case Reference Number (e.g. 180204-0805IN-01) for complaints that are referred from MAS.</t>
        </r>
      </text>
    </comment>
    <comment ref="U8" authorId="0" shapeId="0" xr:uid="{FFE76E32-7EA3-4409-992F-DD7D65F28AA0}">
      <text>
        <r>
          <rPr>
            <sz val="9"/>
            <color indexed="81"/>
            <rFont val="Tahoma"/>
            <family val="2"/>
          </rPr>
          <t>As some data fields relating to a complaint will be submitted through the reporting of misconduct, FIs need not fill these data fields (marked in "X") in the complaints report if a misconduct report has been filed or will be filed.</t>
        </r>
      </text>
    </comment>
    <comment ref="V8" authorId="0" shapeId="0" xr:uid="{031B7058-4F7C-4CF1-A136-1245C17EBBAA}">
      <text>
        <r>
          <rPr>
            <sz val="9"/>
            <color indexed="81"/>
            <rFont val="Tahoma"/>
            <family val="2"/>
          </rPr>
          <t xml:space="preserve">Please indicate the misconduct report number (e.g. MR209910000000000) if a misconduct report has been filed.
If the complaint is linked to more than 1 misconduct report, indicate the corresponding misconduct report numbers, separated by commas (,). </t>
        </r>
      </text>
    </comment>
    <comment ref="Z8" authorId="1" shapeId="0" xr:uid="{56942E0F-3B4C-429A-8B4F-D30EA8BD2EAA}">
      <text>
        <r>
          <rPr>
            <sz val="9"/>
            <color indexed="81"/>
            <rFont val="Tahoma"/>
            <family val="2"/>
          </rPr>
          <t>If filing a Nil return (Instructions tab C8), leave the rest of the tabs blank</t>
        </r>
      </text>
    </comment>
    <comment ref="AA8" authorId="1" shapeId="0" xr:uid="{EE830CB0-254C-470A-BA05-F2B73BA62B84}">
      <text>
        <r>
          <rPr>
            <sz val="9"/>
            <color indexed="81"/>
            <rFont val="Tahoma"/>
            <family val="2"/>
          </rPr>
          <t>Ensure that Unique identifier and Complaint status columns are filled up, and indicate whether a misconduct report has been / will be filed.</t>
        </r>
      </text>
    </comment>
    <comment ref="AB8" authorId="1" shapeId="0" xr:uid="{6D15899A-5D56-4B0F-95B6-DC6F79210835}">
      <text>
        <r>
          <rPr>
            <sz val="9"/>
            <color indexed="81"/>
            <rFont val="Tahoma"/>
            <family val="2"/>
          </rPr>
          <t>Columns D, E, F and J should be filled up unless they are to be reported in the investigation report submitted together with a misconduct report.</t>
        </r>
      </text>
    </comment>
    <comment ref="AC8" authorId="1" shapeId="0" xr:uid="{41085D6E-D4E8-43DF-85E0-E29C7996541C}">
      <text>
        <r>
          <rPr>
            <sz val="9"/>
            <color indexed="81"/>
            <rFont val="Tahoma"/>
            <family val="2"/>
          </rPr>
          <t>If “Others” is selected in column F, please elaborate in the free-text field in column G</t>
        </r>
      </text>
    </comment>
    <comment ref="AD8" authorId="1" shapeId="0" xr:uid="{BD896C60-86A2-4546-8A7E-4B88953901F3}">
      <text>
        <r>
          <rPr>
            <sz val="9"/>
            <color indexed="81"/>
            <rFont val="Tahoma"/>
            <family val="2"/>
          </rPr>
          <t>If the complaint was not escalated to investigation, please indicate reason in column I</t>
        </r>
      </text>
    </comment>
    <comment ref="AE8" authorId="1" shapeId="0" xr:uid="{7663ABF4-76C2-49C2-A2AD-81A1A9E57B64}">
      <text>
        <r>
          <rPr>
            <sz val="9"/>
            <color indexed="81"/>
            <rFont val="Tahoma"/>
            <family val="2"/>
          </rPr>
          <t>Please select the complaint outcome in column K if the FI did not fully agree to the complainant’s requests (as per column J)</t>
        </r>
      </text>
    </comment>
    <comment ref="AF8" authorId="1" shapeId="0" xr:uid="{402DED9D-4684-47C0-B131-31D438AB740B}">
      <text>
        <r>
          <rPr>
            <sz val="9"/>
            <color indexed="81"/>
            <rFont val="Tahoma"/>
            <family val="2"/>
          </rPr>
          <t>Please elaborate the complaint outcome in column L if “Others” is selected in columns J or K</t>
        </r>
      </text>
    </comment>
    <comment ref="AG8" authorId="1" shapeId="0" xr:uid="{33A9817A-B03A-4EC1-B7C7-71C72CFCA72F}">
      <text>
        <r>
          <rPr>
            <sz val="9"/>
            <color indexed="81"/>
            <rFont val="Tahoma"/>
            <family val="2"/>
          </rPr>
          <t>Final response has not been sent (column O) and timespan from complaint receipt date till reporting date is more than 20 business days. Please indicate reasons in column P.</t>
        </r>
      </text>
    </comment>
    <comment ref="AH8" authorId="1" shapeId="0" xr:uid="{4176107B-4F67-47E1-A87D-61A7E5FD70FA}">
      <text>
        <r>
          <rPr>
            <sz val="9"/>
            <color indexed="81"/>
            <rFont val="Tahoma"/>
            <family val="2"/>
          </rPr>
          <t>Timespan from complaint receipt date till final response date is more than 20 business days. Please indicate reasons in column P.</t>
        </r>
      </text>
    </comment>
    <comment ref="AI8" authorId="1" shapeId="0" xr:uid="{855E342A-E4CD-4CF9-8A44-5C718B4B1100}">
      <text>
        <r>
          <rPr>
            <sz val="9"/>
            <color indexed="81"/>
            <rFont val="Tahoma"/>
            <charset val="1"/>
          </rPr>
          <t>Please ensure that the input is in the correct format: numeric, YYYYMMDD</t>
        </r>
      </text>
    </comment>
    <comment ref="AJ8" authorId="1" shapeId="0" xr:uid="{F51D3E5B-AF88-4DD4-A32C-ACF98CEA2F6C}">
      <text>
        <r>
          <rPr>
            <sz val="9"/>
            <color indexed="81"/>
            <rFont val="Tahoma"/>
            <charset val="1"/>
          </rPr>
          <t>Please ensure that the input is in the correct format: numeric, YYYYMMDD</t>
        </r>
      </text>
    </comment>
    <comment ref="AK8" authorId="1" shapeId="0" xr:uid="{EA84BE8A-AFD5-48D7-A5C1-DF69504E77ED}">
      <text>
        <r>
          <rPr>
            <sz val="9"/>
            <color indexed="81"/>
            <rFont val="Tahoma"/>
            <charset val="1"/>
          </rPr>
          <t>Please ensure that the input is in the correct format: numeric, YYYYMMDD</t>
        </r>
      </text>
    </comment>
    <comment ref="AN8" authorId="1" shapeId="0" xr:uid="{AEB9AC61-0FC3-459F-903D-F66421D7876B}">
      <text>
        <r>
          <rPr>
            <sz val="9"/>
            <color indexed="81"/>
            <rFont val="Tahoma"/>
            <family val="2"/>
          </rPr>
          <t>Check that the misconduct numbers entered in col V are accurate</t>
        </r>
      </text>
    </comment>
    <comment ref="AO8" authorId="1" shapeId="0" xr:uid="{AC9D37A2-CA80-4EAE-876A-08C7D9931A52}">
      <text>
        <r>
          <rPr>
            <sz val="9"/>
            <color indexed="81"/>
            <rFont val="Tahoma"/>
            <family val="2"/>
          </rPr>
          <t>For subsequent checks, check that the values entered in the corresponding columns match the values in the drop down options.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Venkata Ushasree VURIMI from.OPTIMUM (MAS)</author>
    <author>James CHUA (MAS)</author>
  </authors>
  <commentList>
    <comment ref="B11" authorId="0" shapeId="0" xr:uid="{7D0A6AB3-D970-4724-A2B9-7330A6CABDA1}">
      <text>
        <r>
          <rPr>
            <sz val="12"/>
            <color indexed="81"/>
            <rFont val="Tahoma"/>
            <family val="2"/>
          </rPr>
          <t>Please use the same identifier as in "General" tab.</t>
        </r>
      </text>
    </comment>
    <comment ref="C11" authorId="0" shapeId="0" xr:uid="{D07767FA-6AB9-4B57-BFA1-EC4BD7B23116}">
      <text>
        <r>
          <rPr>
            <sz val="12"/>
            <color indexed="81"/>
            <rFont val="Tahoma"/>
            <family val="2"/>
          </rPr>
          <t>This should be a unique ID for each transaction involved in the complaints, e.g. policy number, contract number. In the case that one contract may include more than one product, please ensure that further identifiers are added on, e.g. serial number, to differentiate each product in the same contract.
Please insert a dash (-) if the row does not involve a transaction.</t>
        </r>
      </text>
    </comment>
    <comment ref="D11" authorId="0" shapeId="0" xr:uid="{27742246-729F-4964-979A-9EB3B760C93A}">
      <text>
        <r>
          <rPr>
            <sz val="12"/>
            <color indexed="81"/>
            <rFont val="Tahoma"/>
            <family val="2"/>
          </rPr>
          <t>[YYYYMMDD]
This field captures the date that the client signs the contract, or places the order, for the transaction.
If no products were involved for a particular complaint (e.g. allegation of aggressive sales tactics at roadshows), please indicate the date of offence under "Date of sales/alleged offence" column and fill up the "Unique identifier" and "Where was the client prospected?" columns, while leaving the other columns on products blank.
If no transactions were involved and the client is unable to recall the date of alleged offence, leave this field blank and indicate "Y" in the field "Complainant / representative unable to recall date of sale / alleged offence?"</t>
        </r>
      </text>
    </comment>
    <comment ref="E11" authorId="0" shapeId="0" xr:uid="{A5958DDF-7F2D-4032-9844-2BB0FF2552E6}">
      <text>
        <r>
          <rPr>
            <sz val="12"/>
            <color indexed="81"/>
            <rFont val="Tahoma"/>
            <family val="2"/>
          </rPr>
          <t xml:space="preserve">Indicate "Yes" if the complainant or representative is unable to recall the date of alleged offence.
</t>
        </r>
      </text>
    </comment>
    <comment ref="F11" authorId="0" shapeId="0" xr:uid="{46ABB5F2-2693-4C75-9971-09150C972E39}">
      <text>
        <r>
          <rPr>
            <sz val="12"/>
            <color indexed="81"/>
            <rFont val="Tahoma"/>
            <family val="2"/>
          </rPr>
          <t>This field should be filled up according to what was recorded and acknowledged by the client at the point of sale.
If this data point is not available (e.g. for past transactions prior to the implementation of the CHR Regulations), this field should be filled up according to the client's recollection.</t>
        </r>
        <r>
          <rPr>
            <sz val="9"/>
            <color indexed="81"/>
            <rFont val="Tahoma"/>
            <family val="2"/>
          </rPr>
          <t xml:space="preserve">
</t>
        </r>
      </text>
    </comment>
    <comment ref="I11" authorId="0" shapeId="0" xr:uid="{24566E32-3C27-4ECB-8C80-1E3C3AC73945}">
      <text>
        <r>
          <rPr>
            <sz val="12"/>
            <color indexed="81"/>
            <rFont val="Tahoma"/>
            <family val="2"/>
          </rPr>
          <t>This represents the location where the transaction/sale was closed.
This field should be filled up according to what was recorded and acknowledged by the client at the point of sale.
If this data point is not available (e.g. for past transactions prior to the implementation of the CHR Regulations) , this field should be filled up according to the client's recollection.</t>
        </r>
        <r>
          <rPr>
            <sz val="9"/>
            <color indexed="81"/>
            <rFont val="Tahoma"/>
            <family val="2"/>
          </rPr>
          <t xml:space="preserve">
</t>
        </r>
      </text>
    </comment>
    <comment ref="L11" authorId="0" shapeId="0" xr:uid="{8361F740-1ECC-4D78-8EA0-D8C5D659740B}">
      <text>
        <r>
          <rPr>
            <sz val="12"/>
            <color indexed="81"/>
            <rFont val="Tahoma"/>
            <family val="2"/>
          </rPr>
          <t>If no products were involved for a particular complaint, leave this column blank.</t>
        </r>
      </text>
    </comment>
    <comment ref="M11" authorId="0" shapeId="0" xr:uid="{05CE732E-C618-4718-9EF2-DF8A622B97B6}">
      <text>
        <r>
          <rPr>
            <sz val="12"/>
            <color indexed="81"/>
            <rFont val="Tahoma"/>
            <family val="2"/>
          </rPr>
          <t>If no products were involved for a particular complaint, leave this column blank.</t>
        </r>
      </text>
    </comment>
    <comment ref="N11" authorId="0" shapeId="0" xr:uid="{4EC275D5-9EFB-4573-961A-C0209D6CA4D9}">
      <text>
        <r>
          <rPr>
            <sz val="12"/>
            <color indexed="81"/>
            <rFont val="Tahoma"/>
            <family val="2"/>
          </rPr>
          <t>If no products were involved for a particular complaint, leave this column blank</t>
        </r>
        <r>
          <rPr>
            <sz val="9"/>
            <color indexed="81"/>
            <rFont val="Tahoma"/>
            <family val="2"/>
          </rPr>
          <t>.</t>
        </r>
      </text>
    </comment>
    <comment ref="O11" authorId="0" shapeId="0" xr:uid="{79271DC4-D0BA-4F93-81C0-AB8DB6E5C5C9}">
      <text>
        <r>
          <rPr>
            <sz val="12"/>
            <color indexed="81"/>
            <rFont val="Tahoma"/>
            <family val="2"/>
          </rPr>
          <t>If no products were involved for a particular complaint, leave this column blank.
If the transaction was conducted in a currency other than SGD, please convert the amount to SGD (as at</t>
        </r>
        <r>
          <rPr>
            <sz val="9"/>
            <color indexed="81"/>
            <rFont val="Tahoma"/>
            <family val="2"/>
          </rPr>
          <t xml:space="preserve"> </t>
        </r>
        <r>
          <rPr>
            <sz val="12"/>
            <color indexed="81"/>
            <rFont val="Tahoma"/>
            <family val="2"/>
          </rPr>
          <t>the payment date) and reflect here. You may refer to the currency exchange rates published by MAS.
If the product is a regular premium product, enter the regular premium amount. E.g. if the premium is paid on a monthly basis, do not include an annualised figure or a cumulative figure, but just the monthly premium amount</t>
        </r>
      </text>
    </comment>
    <comment ref="P11" authorId="0" shapeId="0" xr:uid="{2F7BAA46-9588-4316-B140-97836823C950}">
      <text>
        <r>
          <rPr>
            <sz val="12"/>
            <color indexed="81"/>
            <rFont val="Tahoma"/>
            <family val="2"/>
          </rPr>
          <t>If no products were involved for a particular complaint, leave this column blank.</t>
        </r>
      </text>
    </comment>
    <comment ref="T11" authorId="1" shapeId="0" xr:uid="{966CEA84-B6E5-4656-B351-8E9EA3676217}">
      <text>
        <r>
          <rPr>
            <sz val="9"/>
            <color indexed="81"/>
            <rFont val="Tahoma"/>
            <family val="2"/>
          </rPr>
          <t>Ensure that Unique identifier and Transaction ID columns are filled up.</t>
        </r>
      </text>
    </comment>
    <comment ref="V11" authorId="1" shapeId="0" xr:uid="{AC17F907-27F8-4995-91B5-12C394FAB707}">
      <text>
        <r>
          <rPr>
            <sz val="9"/>
            <color indexed="81"/>
            <rFont val="Tahoma"/>
            <family val="2"/>
          </rPr>
          <t>Elaborate on the location where client was prospected (column H) if Roadshow or Retailer is selected in column F.</t>
        </r>
      </text>
    </comment>
    <comment ref="W11" authorId="1" shapeId="0" xr:uid="{D8F85A24-EBFE-4FFC-A503-A6A8E04DFFBE}">
      <text>
        <r>
          <rPr>
            <sz val="9"/>
            <color indexed="81"/>
            <rFont val="Tahoma"/>
            <family val="2"/>
          </rPr>
          <t>Please indicate where the advisory session took place.</t>
        </r>
      </text>
    </comment>
    <comment ref="X11" authorId="1" shapeId="0" xr:uid="{1A140189-8D00-4FDC-A590-60A7FC3A83E6}">
      <text>
        <r>
          <rPr>
            <sz val="9"/>
            <color indexed="81"/>
            <rFont val="Tahoma"/>
            <family val="2"/>
          </rPr>
          <t>Fill up column J if “Others” is selected for column I</t>
        </r>
      </text>
    </comment>
    <comment ref="Y11" authorId="1" shapeId="0" xr:uid="{F0C3A43B-F03D-494A-B628-499C99B87DC8}">
      <text>
        <r>
          <rPr>
            <sz val="9"/>
            <color indexed="81"/>
            <rFont val="Tahoma"/>
            <family val="2"/>
          </rPr>
          <t>Elaborate on the location where the advisory session took place (column K) if Roadshow or Retailer is selected in column I.</t>
        </r>
      </text>
    </comment>
    <comment ref="Z11" authorId="1" shapeId="0" xr:uid="{7FEA45B6-C224-468D-8124-90EE1E43390B}">
      <text>
        <r>
          <rPr>
            <sz val="9"/>
            <color indexed="81"/>
            <rFont val="Tahoma"/>
            <family val="2"/>
          </rPr>
          <t>Fill up column M if “Others” is selected for column L</t>
        </r>
      </text>
    </comment>
    <comment ref="AA11" authorId="1" shapeId="0" xr:uid="{58157D03-3510-4F39-AB3B-069BC14D2948}">
      <text>
        <r>
          <rPr>
            <sz val="9"/>
            <color indexed="81"/>
            <rFont val="Tahoma"/>
            <family val="2"/>
          </rPr>
          <t>Ensure that product name is filled up</t>
        </r>
      </text>
    </comment>
    <comment ref="AB11" authorId="1" shapeId="0" xr:uid="{64F42F1C-BA69-4B37-AE6B-EEE2FA25EAF0}">
      <text>
        <r>
          <rPr>
            <sz val="9"/>
            <color indexed="81"/>
            <rFont val="Tahoma"/>
            <charset val="1"/>
          </rPr>
          <t>Please ensure that the input is in the correct format: numeric, YYYYMMDD</t>
        </r>
      </text>
    </comment>
    <comment ref="AC11" authorId="1" shapeId="0" xr:uid="{CEF86048-BA0E-4F38-A461-FE0E2A8D2113}">
      <text>
        <r>
          <rPr>
            <sz val="9"/>
            <color indexed="81"/>
            <rFont val="Tahoma"/>
            <family val="2"/>
          </rPr>
          <t>Unique identifier not found in General tab; please check.</t>
        </r>
      </text>
    </comment>
    <comment ref="AD11" authorId="1" shapeId="0" xr:uid="{70177F8C-B20F-4C97-9FF7-9F64629C8A73}">
      <text>
        <r>
          <rPr>
            <sz val="9"/>
            <color indexed="81"/>
            <rFont val="Tahoma"/>
            <family val="2"/>
          </rPr>
          <t>For next 4 check that the values entered in the corresponding columns match the values in the drop down options.</t>
        </r>
      </text>
    </comment>
    <comment ref="AI11" authorId="1" shapeId="0" xr:uid="{214A0E9A-DB29-4940-A1EC-EA41F0C0B500}">
      <text>
        <r>
          <rPr>
            <sz val="9"/>
            <color indexed="81"/>
            <rFont val="Tahoma"/>
            <family val="2"/>
          </rPr>
          <t>The combination of unique identifier and transaction ID is not found in the Investigation tab; please check.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Venkata Ushasree VURIMI from.OPTIMUM (MAS)</author>
    <author>James CHUA (MAS)</author>
  </authors>
  <commentList>
    <comment ref="B12" authorId="0" shapeId="0" xr:uid="{57F80772-AEA5-46D7-BEA8-4140D9A531A3}">
      <text>
        <r>
          <rPr>
            <sz val="9"/>
            <color indexed="81"/>
            <rFont val="Tahoma"/>
            <family val="2"/>
          </rPr>
          <t xml:space="preserve">Please use the same identifier as in "General" tab.
</t>
        </r>
      </text>
    </comment>
    <comment ref="C12" authorId="0" shapeId="0" xr:uid="{59F172C7-2B51-488C-B98E-1296ED6DFA8F}">
      <text>
        <r>
          <rPr>
            <sz val="9"/>
            <color indexed="81"/>
            <rFont val="Tahoma"/>
            <family val="2"/>
          </rPr>
          <t>Please use the same Transaction ID as per the "Transaction" tab.
Each row corresponds to an allegation relating to a specific transaction.
Please insert a dash (-) if the row does not involve a transaction.</t>
        </r>
      </text>
    </comment>
    <comment ref="D12" authorId="0" shapeId="0" xr:uid="{AECF052B-28F0-48FC-9A05-EB18B3499144}">
      <text>
        <r>
          <rPr>
            <sz val="9"/>
            <color indexed="81"/>
            <rFont val="Tahoma"/>
            <family val="2"/>
          </rPr>
          <t>To indicate "Allegation" if the issue arose as an allegation by the complainant or"Finding" if any contravention of any business conduct requirements or any unfair practice in relation to the provision of a financial advisory service which are not alleged by the complainant/client but uncovered during the course of investigations, audit or compliance checks.</t>
        </r>
      </text>
    </comment>
    <comment ref="E12" authorId="0" shapeId="0" xr:uid="{5560C335-DEE2-416B-B48F-5A7953DB19EF}">
      <text>
        <r>
          <rPr>
            <sz val="9"/>
            <color indexed="81"/>
            <rFont val="Tahoma"/>
            <family val="2"/>
          </rPr>
          <t xml:space="preserve">This field captures each type of allegation or finding arising from the investigation process.
Findings refer to contravention of any business conduct requirements or any unfair practice in relation to the provision of a financial advisory service which are not alleged by the complainant/client but uncovered during the course of investigations, audit or compliance checks.
</t>
        </r>
      </text>
    </comment>
    <comment ref="G12" authorId="0" shapeId="0" xr:uid="{D18BF2F0-6E17-40C7-B858-3A557D812D9C}">
      <text>
        <r>
          <rPr>
            <sz val="9"/>
            <color indexed="81"/>
            <rFont val="Tahoma"/>
            <family val="2"/>
          </rPr>
          <t>Indicate the latest investigation outcome here. For example, if an allegation was inconclusive in the previous reporting cycle, but new information had since been discovered to substantiate the allegation, indicate "Substantiated". The "Complaint status" field in the "General" tab should be updated to "Update (resolved)" or Update (not resolved)" as the case may be.</t>
        </r>
      </text>
    </comment>
    <comment ref="K12" authorId="1" shapeId="0" xr:uid="{1072275C-96AF-4F5F-8F45-1E1E3875CDD0}">
      <text>
        <r>
          <rPr>
            <sz val="9"/>
            <color indexed="81"/>
            <rFont val="Tahoma"/>
            <family val="2"/>
          </rPr>
          <t>Ensure that Unique identifier and Transaction ID columns and filled up.</t>
        </r>
      </text>
    </comment>
    <comment ref="M12" authorId="1" shapeId="0" xr:uid="{3D8E5C81-AC13-4A11-8BD4-6AAE72857790}">
      <text>
        <r>
          <rPr>
            <sz val="9"/>
            <color indexed="81"/>
            <rFont val="Tahoma"/>
            <family val="2"/>
          </rPr>
          <t>Unique identifier not found in General tab; please check.</t>
        </r>
      </text>
    </comment>
    <comment ref="N12" authorId="1" shapeId="0" xr:uid="{7BFE7617-2F72-43B3-8E15-3997432536D3}">
      <text>
        <r>
          <rPr>
            <sz val="9"/>
            <color indexed="81"/>
            <rFont val="Tahoma"/>
            <family val="2"/>
          </rPr>
          <t>For next 3 check that the values entered in the corresponding columns match the values in the drop down options.</t>
        </r>
      </text>
    </comment>
    <comment ref="R12" authorId="1" shapeId="0" xr:uid="{24A396A3-FB92-4EE5-86D2-EE2CB17310ED}">
      <text>
        <r>
          <rPr>
            <sz val="9"/>
            <color indexed="81"/>
            <rFont val="Tahoma"/>
            <family val="2"/>
          </rPr>
          <t>The combination of unique identifier and transaction ID is not found in the Transaction tab; please check.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Venkata Ushasree VURIMI from.OPTIMUM (MAS)</author>
    <author>James CHUA (MAS)</author>
  </authors>
  <commentList>
    <comment ref="B10" authorId="0" shapeId="0" xr:uid="{D8DF25E0-1953-4EDA-BA53-FFF252AC5573}">
      <text>
        <r>
          <rPr>
            <sz val="12"/>
            <color indexed="81"/>
            <rFont val="Tahoma"/>
            <family val="2"/>
          </rPr>
          <t>Please use the same identifier as in "General" tab.</t>
        </r>
      </text>
    </comment>
    <comment ref="C10" authorId="0" shapeId="0" xr:uid="{11665070-814D-475E-84AF-34A5B111DC96}">
      <text>
        <r>
          <rPr>
            <sz val="12"/>
            <color indexed="81"/>
            <rFont val="Tahoma"/>
            <family val="2"/>
          </rPr>
          <t>As defined in MAS’ Guidelines on Remuneration Framework for Representatives and Supervisors, Reference Checks and Pre-Transaction Checks, a selected client means any client who meets any 2 of the following criteria: 
(a) is 62 years of age or older, 
(b) is not proficient in spoken or written English, (c) has below GCE ‘O’ level or ‘N’ level certifications, or equivalent academic qualifications, 
other than a client who meets any 2 of the criteria and has been assessed by the financial adviser (such assessment to be documented in writing) to possess adequate investment experience and knowledge to transact in the investment product recommended.
FIs' may indicate "N/A" if the sale or offence took place before the implementation of the Balanced Scorecard Framework.</t>
        </r>
      </text>
    </comment>
    <comment ref="D10" authorId="0" shapeId="0" xr:uid="{868482C9-43A6-427B-8CC6-90784D0CA9DF}">
      <text>
        <r>
          <rPr>
            <sz val="12"/>
            <color indexed="81"/>
            <rFont val="Tahoma"/>
            <family val="2"/>
          </rPr>
          <t>[YYYYMMDD]
Please indicate "Yes" in the "Date of birth not available" column and leave this blank, if the date of birth is not available.</t>
        </r>
        <r>
          <rPr>
            <sz val="9"/>
            <color indexed="81"/>
            <rFont val="Tahoma"/>
            <family val="2"/>
          </rPr>
          <t xml:space="preserve">
</t>
        </r>
      </text>
    </comment>
    <comment ref="E10" authorId="0" shapeId="0" xr:uid="{2E26BCFC-B13F-4306-A92A-8539769F7CAD}">
      <text>
        <r>
          <rPr>
            <sz val="12"/>
            <color indexed="81"/>
            <rFont val="Tahoma"/>
            <family val="2"/>
          </rPr>
          <t>[Yes]
Leave blank if not applicable</t>
        </r>
      </text>
    </comment>
    <comment ref="K10" authorId="1" shapeId="0" xr:uid="{0AE79A50-ECC9-454A-AC40-46578112B6F0}">
      <text>
        <r>
          <rPr>
            <sz val="9"/>
            <color indexed="81"/>
            <rFont val="Tahoma"/>
            <family val="2"/>
          </rPr>
          <t>Ensure that Unique identifier column is filled up</t>
        </r>
      </text>
    </comment>
    <comment ref="L10" authorId="1" shapeId="0" xr:uid="{F01CA794-AF1F-4500-9089-8C07C8CA6F6D}">
      <text>
        <r>
          <rPr>
            <sz val="9"/>
            <color indexed="81"/>
            <rFont val="Tahoma"/>
            <charset val="1"/>
          </rPr>
          <t>Please ensure that the input is in the correct format: numeric, YYYYMMDD</t>
        </r>
      </text>
    </comment>
    <comment ref="M10" authorId="1" shapeId="0" xr:uid="{AF519684-C169-4F56-9E57-E35964E0586E}">
      <text>
        <r>
          <rPr>
            <sz val="9"/>
            <color indexed="81"/>
            <rFont val="Tahoma"/>
            <family val="2"/>
          </rPr>
          <t>Unique identifier not found in General tab; please check.</t>
        </r>
      </text>
    </comment>
    <comment ref="N10" authorId="1" shapeId="0" xr:uid="{FDE98ED5-0680-462D-96CB-E9A3CBCF662F}">
      <text>
        <r>
          <rPr>
            <sz val="9"/>
            <color indexed="81"/>
            <rFont val="Tahoma"/>
            <family val="2"/>
          </rPr>
          <t>For next 3 check that the values entered in the corresponding columns match the values in the drop down options.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Venkata Ushasree VURIMI from.OPTIMUM (MAS)</author>
    <author>James CHUA (MAS)</author>
  </authors>
  <commentList>
    <comment ref="B10" authorId="0" shapeId="0" xr:uid="{FAB7AC51-3B4A-45C0-9E9C-34B46C61DD39}">
      <text>
        <r>
          <rPr>
            <sz val="12"/>
            <color indexed="81"/>
            <rFont val="Tahoma"/>
            <family val="2"/>
          </rPr>
          <t>Please use the same identifier as in "General" tab.</t>
        </r>
        <r>
          <rPr>
            <sz val="9"/>
            <color indexed="81"/>
            <rFont val="Tahoma"/>
            <family val="2"/>
          </rPr>
          <t xml:space="preserve">
</t>
        </r>
      </text>
    </comment>
    <comment ref="C10" authorId="1" shapeId="0" xr:uid="{AF4FB901-9250-4575-B46E-2C4D44408015}">
      <text>
        <r>
          <rPr>
            <sz val="12"/>
            <color indexed="81"/>
            <rFont val="Tahoma"/>
            <family val="2"/>
          </rPr>
          <t>Please insert a dash (-) if the individual involved is not an appointed representative</t>
        </r>
      </text>
    </comment>
    <comment ref="D10" authorId="0" shapeId="0" xr:uid="{8909EFE6-9112-409B-BE59-E8A5FE724602}">
      <text>
        <r>
          <rPr>
            <sz val="12"/>
            <color indexed="81"/>
            <rFont val="Tahoma"/>
            <family val="2"/>
          </rPr>
          <t>Only required if the individual being complained against is not an appointed representative.</t>
        </r>
      </text>
    </comment>
    <comment ref="E10" authorId="0" shapeId="0" xr:uid="{1D2CE78C-A9A4-4417-88A7-173089C193B7}">
      <text>
        <r>
          <rPr>
            <sz val="12"/>
            <color indexed="81"/>
            <rFont val="Tahoma"/>
            <family val="2"/>
          </rPr>
          <t>[Representative / Supervisor / Unknown]
Select "Representative" if the complaint is against the representative for his/her conduct in providing financial advisory services and "Supervisor" if the complaint is against the representative for his/her conduct of supervisory duties.</t>
        </r>
      </text>
    </comment>
    <comment ref="F10" authorId="0" shapeId="0" xr:uid="{DE02E6D4-EA32-4B21-97A8-4622C0C298C1}">
      <text>
        <r>
          <rPr>
            <sz val="12"/>
            <color indexed="81"/>
            <rFont val="Tahoma"/>
            <family val="2"/>
          </rPr>
          <t>Indicate "Yes", and leave other supervisor data fields blank  if the details of the supervisor of the representative at the point of sale is not available, e.g. transaction took place a long time ago and staff movements had taken place</t>
        </r>
      </text>
    </comment>
    <comment ref="G10" authorId="0" shapeId="0" xr:uid="{213B47D3-6DFD-4B4D-93A7-6B90394A15FA}">
      <text>
        <r>
          <rPr>
            <sz val="12"/>
            <color indexed="81"/>
            <rFont val="Tahoma"/>
            <family val="2"/>
          </rPr>
          <t>This refers to the supervisor of the representative at the point of sale</t>
        </r>
        <r>
          <rPr>
            <sz val="9"/>
            <color indexed="81"/>
            <rFont val="Tahoma"/>
            <family val="2"/>
          </rPr>
          <t xml:space="preserve">
</t>
        </r>
      </text>
    </comment>
    <comment ref="H10" authorId="0" shapeId="0" xr:uid="{EA948FB4-21B1-4502-87E4-477C36EF24B2}">
      <text>
        <r>
          <rPr>
            <sz val="12"/>
            <color indexed="81"/>
            <rFont val="Tahoma"/>
            <family val="2"/>
          </rPr>
          <t>Only required if the supervisor is not an appointed representative.</t>
        </r>
      </text>
    </comment>
    <comment ref="J10" authorId="0" shapeId="0" xr:uid="{33BF2B7A-1AA2-478C-845C-BC38579A9569}">
      <text>
        <r>
          <rPr>
            <sz val="12"/>
            <color indexed="81"/>
            <rFont val="Tahoma"/>
            <family val="2"/>
          </rPr>
          <t>Only fill this field if the representative is an insurance/LFA representative who is a Tier 1 or Tier 2 representative.
If the Tier 2 agency does not have a specific agency name, fill this with the name of the Tier 2 representative.</t>
        </r>
        <r>
          <rPr>
            <sz val="9"/>
            <color indexed="81"/>
            <rFont val="Tahoma"/>
            <family val="2"/>
          </rPr>
          <t xml:space="preserve">
</t>
        </r>
      </text>
    </comment>
    <comment ref="K10" authorId="0" shapeId="0" xr:uid="{C2BD7B53-EA46-4F0F-A5EF-223BD82C178B}">
      <text>
        <r>
          <rPr>
            <sz val="12"/>
            <color indexed="81"/>
            <rFont val="Tahoma"/>
            <family val="2"/>
          </rPr>
          <t>Only fill this field if the representative is an insurance/LFA agent who is a Tier 1, Tier 2 or Tier 3 representative.
If the Tier 3 agency does not have a specific agency name, fill this with the name of the Tier 3 representative.</t>
        </r>
        <r>
          <rPr>
            <sz val="9"/>
            <color indexed="81"/>
            <rFont val="Tahoma"/>
            <family val="2"/>
          </rPr>
          <t xml:space="preserve">
</t>
        </r>
      </text>
    </comment>
    <comment ref="O10" authorId="1" shapeId="0" xr:uid="{91C8698B-07C9-47D2-B7D8-797A8B934F1B}">
      <text>
        <r>
          <rPr>
            <sz val="9"/>
            <color indexed="81"/>
            <rFont val="Tahoma"/>
            <family val="2"/>
          </rPr>
          <t>Ensure that Unique identifier and Representative number columns are filled up</t>
        </r>
      </text>
    </comment>
    <comment ref="P10" authorId="1" shapeId="0" xr:uid="{B64CA026-1B40-412F-8EB3-038A848A40D7}">
      <text>
        <r>
          <rPr>
            <sz val="9"/>
            <color indexed="81"/>
            <rFont val="Tahoma"/>
            <family val="2"/>
          </rPr>
          <t>Unique identifier not found in General tab; please check.</t>
        </r>
      </text>
    </comment>
    <comment ref="Q10" authorId="1" shapeId="0" xr:uid="{FC73ADBC-CAF6-47B7-A132-AB7F625298CE}">
      <text>
        <r>
          <rPr>
            <sz val="9"/>
            <color indexed="81"/>
            <rFont val="Tahoma"/>
            <family val="2"/>
          </rPr>
          <t>Representative number does not follow the valid format; please check.</t>
        </r>
      </text>
    </comment>
    <comment ref="R10" authorId="1" shapeId="0" xr:uid="{911F1144-8C62-4BCA-B4A9-FD920F6248C5}">
      <text>
        <r>
          <rPr>
            <sz val="9"/>
            <color indexed="81"/>
            <rFont val="Tahoma"/>
            <family val="2"/>
          </rPr>
          <t>For next 2 check that the values entered in the corresponding columns match the values in the drop down options.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<sst xmlns="http://schemas.openxmlformats.org/spreadsheetml/2006/main" count="452" uniqueCount="253">
  <si>
    <t>Company Code (e.g. J1234):</t>
  </si>
  <si>
    <t>Company Name:</t>
  </si>
  <si>
    <t>Indicate "Yes" if filing a NIL return</t>
  </si>
  <si>
    <t>Reason for NIL return</t>
  </si>
  <si>
    <t>Indicate Yes for each applicable reason</t>
  </si>
  <si>
    <t>Company did not receive any Complaints in the reporting period</t>
  </si>
  <si>
    <t>Others</t>
  </si>
  <si>
    <t>Instructions</t>
  </si>
  <si>
    <t>1) Please fill in the Company Code and Company Name above</t>
  </si>
  <si>
    <r>
      <t xml:space="preserve">4) </t>
    </r>
    <r>
      <rPr>
        <b/>
        <u/>
        <sz val="11"/>
        <color theme="1"/>
        <rFont val="Calibri"/>
        <family val="2"/>
        <scheme val="minor"/>
      </rPr>
      <t>Fill in the General tab first</t>
    </r>
    <r>
      <rPr>
        <sz val="11"/>
        <color theme="1"/>
        <rFont val="Calibri"/>
        <family val="2"/>
        <scheme val="minor"/>
      </rPr>
      <t xml:space="preserve">, and use the same unique identifiers in the General tab to fill in the remaining tabs. </t>
    </r>
  </si>
  <si>
    <r>
      <t xml:space="preserve">5) </t>
    </r>
    <r>
      <rPr>
        <b/>
        <u/>
        <sz val="11"/>
        <color theme="1"/>
        <rFont val="Calibri"/>
        <family val="2"/>
        <scheme val="minor"/>
      </rPr>
      <t>Please do not change the structure of the table in each tab</t>
    </r>
    <r>
      <rPr>
        <sz val="11"/>
        <color theme="1"/>
        <rFont val="Calibri"/>
        <family val="2"/>
        <scheme val="minor"/>
      </rPr>
      <t xml:space="preserve"> (i.e. do not add or delete columns, do not insert a value that is not within the drop-down list). </t>
    </r>
  </si>
  <si>
    <t>6) The scope of complaints to be reported is defined below.</t>
  </si>
  <si>
    <t>Unique identifier</t>
  </si>
  <si>
    <t>Complaint status</t>
  </si>
  <si>
    <t>Date received by the firm</t>
  </si>
  <si>
    <t>Compensation requested at the point of complaint (SGD)</t>
  </si>
  <si>
    <t>Complainant’s expectation(s) for resolution (non-monetary)</t>
  </si>
  <si>
    <t>Complainant’s expectation(s) for resolution (non-monetary) (if Others is chosen)</t>
  </si>
  <si>
    <t>Date that complaint was escalated for investigation (if applicable)</t>
  </si>
  <si>
    <t xml:space="preserve">Reason(s) if not escalated for investigation </t>
  </si>
  <si>
    <t>Complaint outcome</t>
  </si>
  <si>
    <t>Complaint outcome if FI did not fully agree to complainant's requests</t>
  </si>
  <si>
    <t>Complaint outcome (if Others is chosen)</t>
  </si>
  <si>
    <t>Monetary compensation (if any) (SGD)</t>
  </si>
  <si>
    <t>Remarks on complaint outcome</t>
  </si>
  <si>
    <t>Date of final response to the complainant</t>
  </si>
  <si>
    <t>Reason(s) for delay if a final response was sent more than 20 business days after the date the complaint is received</t>
  </si>
  <si>
    <t>Has legal action been taken by the complainant?</t>
  </si>
  <si>
    <t>Did the complainant file a police report?</t>
  </si>
  <si>
    <t>FIDReC case ID</t>
  </si>
  <si>
    <t>MAS Case Reference Number</t>
  </si>
  <si>
    <t>Has a misconduct report been filed or will a misconduct report be filed?</t>
  </si>
  <si>
    <t>Misconduct report number</t>
  </si>
  <si>
    <t>Fields that are submitted through the reporting of misconduct and hence need not be filled up in this complaints report</t>
  </si>
  <si>
    <t>X</t>
  </si>
  <si>
    <t>Example of complaint that was received in current reporting cycle but has not been resolved</t>
  </si>
  <si>
    <t>AAB-2018-012</t>
  </si>
  <si>
    <t>New complaint (not resolved)</t>
  </si>
  <si>
    <t>Request for reinstatement of policy</t>
  </si>
  <si>
    <t>Example of complaint that was received in current reporting cycle and has been resolved</t>
  </si>
  <si>
    <t>AAB-2018-013</t>
  </si>
  <si>
    <t>New complaint (resolved)</t>
  </si>
  <si>
    <t>Request for transaction to be cancelled and investment amount/premiums to be refunded</t>
  </si>
  <si>
    <t>Monetary compensation</t>
  </si>
  <si>
    <t>No</t>
  </si>
  <si>
    <t>180204-0805IN-01</t>
  </si>
  <si>
    <t>Yes</t>
  </si>
  <si>
    <t>MR209910000000000</t>
  </si>
  <si>
    <t>AAB-2018-001</t>
  </si>
  <si>
    <t>Request for waiver of exclusion clauses</t>
  </si>
  <si>
    <t>Case re-opened as complainant escalated to FIDReC in Nov 2018; pending adjudication</t>
  </si>
  <si>
    <t>2018/22</t>
  </si>
  <si>
    <t>Policy reinstated</t>
  </si>
  <si>
    <t>Update (resolved)</t>
  </si>
  <si>
    <t>Not applicable</t>
  </si>
  <si>
    <t>Transaction ID</t>
  </si>
  <si>
    <t>Investigation outcome</t>
  </si>
  <si>
    <t>Example where a complaint</t>
  </si>
  <si>
    <t>Allegation</t>
  </si>
  <si>
    <t>Inadequate fact-find</t>
  </si>
  <si>
    <t>Substantiated</t>
  </si>
  <si>
    <t xml:space="preserve"> has 3 allegations</t>
  </si>
  <si>
    <t>Inadequate information disclosure/misrepresentation</t>
  </si>
  <si>
    <t>Mis-selling/unsuitable recommendation</t>
  </si>
  <si>
    <t>Unsubstantiated</t>
  </si>
  <si>
    <t>Under investigation</t>
  </si>
  <si>
    <t>Sub-agency/pooling</t>
  </si>
  <si>
    <t>Inconclusive</t>
  </si>
  <si>
    <t xml:space="preserve">Inadequate information disclosure/misrepresentation </t>
  </si>
  <si>
    <t>Impersonation</t>
  </si>
  <si>
    <t>Breach of client confidentiality</t>
  </si>
  <si>
    <t>Date of sale / alleged offence</t>
  </si>
  <si>
    <t>Complainant / representative unable to recall date of sale / alleged offence?</t>
  </si>
  <si>
    <t>Where did the advisory session take place?</t>
  </si>
  <si>
    <t>Where did the advisory session take place? (if Others is chosen)</t>
  </si>
  <si>
    <t>Location of where advisory session took place (if Roadshow or Retailer is chosen)</t>
  </si>
  <si>
    <t>Product type</t>
  </si>
  <si>
    <t>Product type (if Others is chosen)</t>
  </si>
  <si>
    <t>Product name</t>
  </si>
  <si>
    <t>Premium type (for insurance products)</t>
  </si>
  <si>
    <t>Example of complaint of representative behaviour at a roadshow not involving specific products</t>
  </si>
  <si>
    <t>Retailer (tie-up with FI)</t>
  </si>
  <si>
    <t>Example of complaint involving 3 products</t>
  </si>
  <si>
    <t>Roadshow</t>
  </si>
  <si>
    <t>AMK Hub</t>
  </si>
  <si>
    <t>Investment-linked life policies</t>
  </si>
  <si>
    <t>ZZZ Investment Linked Policy</t>
  </si>
  <si>
    <t>Single premium</t>
  </si>
  <si>
    <t>Jurong East MRT</t>
  </si>
  <si>
    <t>Participating endowment life policies</t>
  </si>
  <si>
    <t>XYZ Endowment Policy</t>
  </si>
  <si>
    <t>Annual premium</t>
  </si>
  <si>
    <t>FA firm's own premises (e.g. branch, office)</t>
  </si>
  <si>
    <t>Equity securities (e.g. shares)</t>
  </si>
  <si>
    <t>Rep/agency's premises</t>
  </si>
  <si>
    <t>Semi-annual premium</t>
  </si>
  <si>
    <t>Quarterly premium</t>
  </si>
  <si>
    <t>Monthly premium</t>
  </si>
  <si>
    <t>Street canvassing</t>
  </si>
  <si>
    <t>Seminar</t>
  </si>
  <si>
    <t>Spot foreign exchange contracts for the purposes of leveraged foreign exchange trading</t>
  </si>
  <si>
    <t>Over the phone</t>
  </si>
  <si>
    <t>Spot foreign exchange contracts other than for the purposes of leveraged foreign exchange trading</t>
  </si>
  <si>
    <t>Over video conference</t>
  </si>
  <si>
    <t>Structured notes</t>
  </si>
  <si>
    <t>Internet / social media</t>
  </si>
  <si>
    <t>Unable to recall</t>
  </si>
  <si>
    <t>Referral</t>
  </si>
  <si>
    <t>Participating whole life policies</t>
  </si>
  <si>
    <t>Investment-linked life policies defined as 'Excluded Investment Products'</t>
  </si>
  <si>
    <t>Universal life policies</t>
  </si>
  <si>
    <t>Others (to specify)</t>
  </si>
  <si>
    <t>Date of birth not available</t>
  </si>
  <si>
    <t>Not proficient in written or spoken</t>
  </si>
  <si>
    <t>Secondary</t>
  </si>
  <si>
    <t>involved in a complaint</t>
  </si>
  <si>
    <t>Written and spoken</t>
  </si>
  <si>
    <t>Tertiary and above</t>
  </si>
  <si>
    <t>Below GCE ‘N’ or ‘O’ Level, or equivalent</t>
  </si>
  <si>
    <t>GCE ‘N’ or ‘O’ Level, or equivalent, or higher</t>
  </si>
  <si>
    <t>Unknown</t>
  </si>
  <si>
    <t>Representative number of representative</t>
  </si>
  <si>
    <t>Name of salesperson / staff</t>
  </si>
  <si>
    <t>Representative is involved in the complaint in his/her capacity as a representative or supervisor</t>
  </si>
  <si>
    <t>Details of supervisor not available</t>
  </si>
  <si>
    <t>Representative number of supervisor of representative</t>
  </si>
  <si>
    <t xml:space="preserve">Name of representative's supervisor </t>
  </si>
  <si>
    <t>Did the supervisor accompany the representative for the sale / advisory session?</t>
  </si>
  <si>
    <t>Name of Tier 2 agency of representative as at date of sale / alleged offence</t>
  </si>
  <si>
    <t>Name of Tier 3 agency of representative as at date of sale / alleged offence</t>
  </si>
  <si>
    <t>Example of a complaint involving three representatives from Tier 1, 2 and 3 respectively (one row for each representative)</t>
  </si>
  <si>
    <t>Tier 1 representative belonging to WXY Agency (tier 2) which belongs to MNA Agency (tier 3)</t>
  </si>
  <si>
    <t>ZYX123456789</t>
  </si>
  <si>
    <t>Representative</t>
  </si>
  <si>
    <t>WXY999999999</t>
  </si>
  <si>
    <t>WXY Agency</t>
  </si>
  <si>
    <t>MNA Agency</t>
  </si>
  <si>
    <t>Tier 2 representative heading TUV Agency, which belongs to MNA Agency (tier 3)</t>
  </si>
  <si>
    <t>TUV987654321</t>
  </si>
  <si>
    <t>MNA101010101</t>
  </si>
  <si>
    <t>TUV Agency</t>
  </si>
  <si>
    <t>Tier 3 representative heading MNA Agency (tier 3)</t>
  </si>
  <si>
    <t>Supervisor</t>
  </si>
  <si>
    <t>Roadshow (e.g. temporary / short-term arrangements)</t>
  </si>
  <si>
    <t>Retailer (tie-up with FI) (e.g. long term arrangements)</t>
  </si>
  <si>
    <t>2) Please fill in all the relevant fields in each of the following tabs:
- General
- Investigation
- Transaction
- Client
- Representative</t>
  </si>
  <si>
    <t xml:space="preserve">FI fully agreed with the client's requests/appeals </t>
  </si>
  <si>
    <t>FI partially agreed with the client's requests/appeals</t>
  </si>
  <si>
    <t>Client accepted explanation given by FI</t>
  </si>
  <si>
    <t>FI did not agree with the client's requests/appeals</t>
  </si>
  <si>
    <t>FI did not agree with the client' requests/appeals</t>
  </si>
  <si>
    <t>FI partially agreed with the client' requests/appeals</t>
  </si>
  <si>
    <t>Financing of client’s premiums</t>
  </si>
  <si>
    <t>Where was the client prospected?</t>
  </si>
  <si>
    <t>Where was the client prospected? (if Others is chosen)</t>
  </si>
  <si>
    <t>Location of where client was prospected (if Roadshow or Retailer is chosen)</t>
  </si>
  <si>
    <t>Amount invested by client / premium amount (SGD)</t>
  </si>
  <si>
    <t>Is client a Selected Client as at date of sale/advice, as per FI's assessment?</t>
  </si>
  <si>
    <t>Date of birth of client</t>
  </si>
  <si>
    <t>English proficiency of client as at date of sale/advice</t>
  </si>
  <si>
    <t>Academic qualification of client as at date of sale/advice</t>
  </si>
  <si>
    <t>Example where 3 clients are</t>
  </si>
  <si>
    <t>Update (re-open)</t>
  </si>
  <si>
    <r>
      <rPr>
        <u/>
        <sz val="11"/>
        <rFont val="Calibri"/>
        <family val="2"/>
        <scheme val="minor"/>
      </rPr>
      <t>Note</t>
    </r>
    <r>
      <rPr>
        <sz val="11"/>
        <rFont val="Calibri"/>
        <family val="2"/>
        <scheme val="minor"/>
      </rPr>
      <t xml:space="preserve">: 
- “Complaint” has the meaning given by paragraph 2 of the Financial Advisers (Complaints Handling And Resolution) Regulations
- "Substantiated" complaint refers to a complaint where there is sufficient evidence to reasonably conclude that the allegation(s) in the complaint are valid
- "Unsubstantiated" complaint refers to a complaint where there is sufficient evidence to reasonably conclude that the allegation(s) in the complaint are not valid
- "Inconclusive" complaint refers to a complaint where there is insufficient evidence to come to a conclusion as to the validity of the allegation(s) in the complaint
Please take note of the following in providing your responses:
(i) To include complaints which were resolved within one day. 
(ii) To include complaints filed against your own representatives and/or employees only. For product manufacturers such as banks and insurance companies, sales done through external distribution channels such as licensed FA firms should be excluded. 
(iii) To include complaints relating to investment products defined under the Financial Advisers Act only. 
(iv) Do not include service-level related complaints that did not result in any market conduct concerns. For example, dissatisfaction solely with FA firm's standard of service such as rude staff; delays or failure in processes resulting from system issues.
(v) The Financial Advisers (Complaints Handling and Resolution) Regulations do not apply to any complaint relating to the provision of any financial advisory service to any client or prospective client
    (a) who is an accredited investor, an expert investor or an institutional investor; or
    (b) who is not a natural person.
</t>
    </r>
  </si>
  <si>
    <t>Example of complaint that was received in previous reporting cycle but has not been resolved. Please use the same unique identifier as reported in the previous reporting cycle.
An "Update" status is to be reported for  the following scenarios:
(a) Complaint was not resolved in previous cycle, and new information arose in current reporting cycle;
(b) Complaint was resolved in previous cycle. However, case was re-opened in current cycle.
The "resolved" or "not resolved" status is dependent on the status of the case as at the end of the current reporting cycle.</t>
  </si>
  <si>
    <t>Switching detrimental to the interest of the client</t>
  </si>
  <si>
    <t>Lapses in executing client's transaction instructions that result in client incurring losses</t>
  </si>
  <si>
    <t>Other acts involving fraud, dishonesty or other offences of a similar nature (e.g. cheating, fraud, forgery, misappropriation of monies or criminal breach of trust, money laundering) </t>
  </si>
  <si>
    <t>Exchange-traded derivatives contracts (e.g. options, warrants, rights, futures)</t>
  </si>
  <si>
    <t>Over-the-counter derivatives contracts (e.g. contracts-for-difference)</t>
  </si>
  <si>
    <t>Structured deposits</t>
  </si>
  <si>
    <t>Client’s premises (e.g. home, place of work, family/friend's premises)</t>
  </si>
  <si>
    <t>Retailer (no tie-up with FI) (e.g. at a restaurant/café where there is no arrangement made between FI and retailer)</t>
  </si>
  <si>
    <t>Fixed income securities (e.g. debentures, asset-backed securities)</t>
  </si>
  <si>
    <t xml:space="preserve">Collective investment schemes including exchange traded funds, that invests only in 'Excluded Investment Products' </t>
  </si>
  <si>
    <t>Collective investment schemes excluding those that invests in 'Excluded Investment Products' only</t>
  </si>
  <si>
    <t>Investment-linked life policies not defined as 'Excluded Investment Products'</t>
  </si>
  <si>
    <t>Non-participating term life policies</t>
  </si>
  <si>
    <t>Non-participating  life policies (other than term life policies)</t>
  </si>
  <si>
    <t>Aggressive sales tactics, e.g. hard-selling, physical / verbal harassment</t>
  </si>
  <si>
    <t>Data as at:
[YYYYMMDD](e.g. 20220630)</t>
  </si>
  <si>
    <t>Allegation / finding</t>
  </si>
  <si>
    <t>Allegation or Finding</t>
  </si>
  <si>
    <t>Finding</t>
  </si>
  <si>
    <t>Allegation / finding (if Others is chosen)</t>
  </si>
  <si>
    <t xml:space="preserve">3) Unless specified otherwise, please leave the respective cells blank if the data is unavailable. Please fill in after the example rows (rows in grey and italics). The options within the drop-down list (where applicable) are appended below each data field for ease of reference. </t>
  </si>
  <si>
    <t>Please use one row per complaint; you may insert rows if more rows are required.</t>
  </si>
  <si>
    <t>Please use one row for each allegation or additional findings related to a complaint, examples in italics. You may insert rows if more rows are required.</t>
  </si>
  <si>
    <t>Please provide the details of the product(s) involved for each complaint in the Complaints-General tab. If more than one product is involved in the complaint, please use one row for each product (see example below). You may insert rows if more rows are required.</t>
  </si>
  <si>
    <t>Please provide the details of all clients, as at the point of sale or alleged offence, involved for each complaint in the Complaints-General tab. If more than one client is involved in the complaint, please use one row for each client (see example below). You may insert rows if more rows are required. Only select the "Unknown" options if the relevant data was not collected from the client (e.g. for past transactions  prior to the implementation of the CHR Regulations where clients declined to disclose their details).</t>
  </si>
  <si>
    <t>Declaration</t>
  </si>
  <si>
    <t>This report has been approved by a member of senior management, pursuant to paragraph 9(2) of the Financial Advisers (Complaints Handling and Resolution) Regulations.</t>
  </si>
  <si>
    <t>Validation Result</t>
  </si>
  <si>
    <t>General</t>
  </si>
  <si>
    <t>C4 to C6 should be filled up</t>
  </si>
  <si>
    <t>Mandatory fields B,C,U</t>
  </si>
  <si>
    <t>If U9="No" then D,E,F,J should be filled</t>
  </si>
  <si>
    <t>H</t>
  </si>
  <si>
    <t>J</t>
  </si>
  <si>
    <t>P</t>
  </si>
  <si>
    <t>L</t>
  </si>
  <si>
    <t>O</t>
  </si>
  <si>
    <t>B</t>
  </si>
  <si>
    <t>Checking table</t>
  </si>
  <si>
    <t>MIN</t>
  </si>
  <si>
    <t>MAX</t>
  </si>
  <si>
    <t>SheetName</t>
  </si>
  <si>
    <t>Rules</t>
  </si>
  <si>
    <t>B,C Mandatory</t>
  </si>
  <si>
    <t>If col E is “Others”, col F should be filled up</t>
  </si>
  <si>
    <t>Checking Table</t>
  </si>
  <si>
    <t>Investigation</t>
  </si>
  <si>
    <t>Transaction</t>
  </si>
  <si>
    <t>F is “Others”, col G should be filled up</t>
  </si>
  <si>
    <t>K</t>
  </si>
  <si>
    <t>M</t>
  </si>
  <si>
    <t>N</t>
  </si>
  <si>
    <t>Client</t>
  </si>
  <si>
    <t>Drop down col K</t>
  </si>
  <si>
    <t>Drop down col J</t>
  </si>
  <si>
    <t>Drop down col Q</t>
  </si>
  <si>
    <t>If “Yes is indicated in cell C8 of Instructions sheet, either of cells C11 or C12 of Instructions sheet should be filled up</t>
  </si>
  <si>
    <t>Date in Col D should be before or equal to reporting date in cell C6 of Instruction sheet</t>
  </si>
  <si>
    <t>If U="Misconduct report has been filed" col V should be filled</t>
  </si>
  <si>
    <t>UniqueID check</t>
  </si>
  <si>
    <t>Drop down col R</t>
  </si>
  <si>
    <t>Drop down col U</t>
  </si>
  <si>
    <t>Drop down Col D</t>
  </si>
  <si>
    <t>Drop down col E</t>
  </si>
  <si>
    <t>Drop down col G</t>
  </si>
  <si>
    <t>Drop down Col F</t>
  </si>
  <si>
    <t>Drop down Col I</t>
  </si>
  <si>
    <t>Drop down Col L</t>
  </si>
  <si>
    <t>Drop down Col P</t>
  </si>
  <si>
    <t>Drop down col C</t>
  </si>
  <si>
    <t>Drop down col F</t>
  </si>
  <si>
    <t>Drop down col I</t>
  </si>
  <si>
    <t>Unique identifier-Transaction ID</t>
  </si>
  <si>
    <t>Unique identifier-Transaction ID check</t>
  </si>
  <si>
    <t>Misconduct report number format check</t>
  </si>
  <si>
    <t>UniqueID Check</t>
  </si>
  <si>
    <t>I</t>
  </si>
  <si>
    <t>B, C Mandatory</t>
  </si>
  <si>
    <t>Representative number format check</t>
  </si>
  <si>
    <t>Drop down Col C</t>
  </si>
  <si>
    <t>If F="Others", G should be filled</t>
  </si>
  <si>
    <t>Ensure that the date provided is in the correct format: numeric, YYYYMMDD</t>
  </si>
  <si>
    <r>
      <t xml:space="preserve">Summary of validation checks
</t>
    </r>
    <r>
      <rPr>
        <sz val="11"/>
        <color rgb="FFFF0000"/>
        <rFont val="Calibri"/>
        <family val="2"/>
        <scheme val="minor"/>
      </rPr>
      <t>If any of the validation results is not 0, please check the relevant worksheets for validation errors</t>
    </r>
  </si>
  <si>
    <t>Col D date</t>
  </si>
  <si>
    <t>Col H date</t>
  </si>
  <si>
    <t>Col O date</t>
  </si>
  <si>
    <t>Total</t>
  </si>
  <si>
    <t>If the data tabs are not filled up, FI should indicate that a Nil return is being filed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</si>
</sst>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_(* #,##0.00_);_(* \(#,##0.00\);_(* &quot;-&quot;??_);_(@_)"/>
    <numFmt numFmtId="166" formatCode="[$-14809]dd/mm/yy;@"/>
    <numFmt numFmtId="167" formatCode="dd\/mm\/yyyy"/>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theme="1"/>
      <name val="Calibri"/>
      <family val="2"/>
      <scheme val="minor"/>
    </font>
    <font>
      <i/>
      <sz val="11"/>
      <color theme="1"/>
      <name val="Calibri"/>
      <family val="2"/>
      <scheme val="minor"/>
    </font>
    <font>
      <sz val="12"/>
      <color theme="1"/>
      <name val="Calibri"/>
      <family val="2"/>
      <scheme val="minor"/>
    </font>
    <font>
      <b/>
      <sz val="18"/>
      <color theme="1"/>
      <name val="Calibri"/>
      <family val="2"/>
      <scheme val="minor"/>
    </font>
    <font>
      <sz val="11"/>
      <name val="Calibri"/>
      <family val="2"/>
      <scheme val="minor"/>
    </font>
    <font>
      <b/>
      <u/>
      <sz val="11"/>
      <color theme="1"/>
      <name val="Calibri"/>
      <family val="2"/>
      <scheme val="minor"/>
    </font>
    <font>
      <u/>
      <sz val="11"/>
      <name val="Calibri"/>
      <family val="2"/>
      <scheme val="minor"/>
    </font>
    <font>
      <i/>
      <sz val="12"/>
      <name val="Calibri"/>
      <family val="2"/>
      <scheme val="minor"/>
    </font>
    <font>
      <sz val="12"/>
      <name val="Calibri"/>
      <family val="2"/>
      <scheme val="minor"/>
    </font>
    <font>
      <i/>
      <sz val="11"/>
      <name val="Calibri"/>
      <family val="2"/>
      <scheme val="minor"/>
    </font>
    <font>
      <sz val="11"/>
      <color theme="5"/>
      <name val="Calibri"/>
      <family val="2"/>
      <scheme val="minor"/>
    </font>
    <font>
      <sz val="9"/>
      <color indexed="81"/>
      <name val="Tahoma"/>
      <family val="2"/>
    </font>
    <font>
      <sz val="12"/>
      <color indexed="81"/>
      <name val="Tahoma"/>
      <family val="2"/>
    </font>
    <font>
      <b/>
      <sz val="11"/>
      <color rgb="FFFF0000"/>
      <name val="Calibri"/>
      <family val="2"/>
      <scheme val="minor"/>
    </font>
    <font>
      <sz val="9"/>
      <color indexed="81"/>
      <name val="Tahoma"/>
      <charset val="1"/>
    </font>
  </fonts>
  <fills count="8">
    <fill>
      <patternFill patternType="none"/>
    </fill>
    <fill>
      <patternFill patternType="gray125"/>
    </fill>
    <fill>
      <patternFill patternType="solid">
        <fgColor theme="6"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rgb="FFFFFF99"/>
        <bgColor indexed="64"/>
      </patternFill>
    </fill>
    <fill>
      <patternFill patternType="solid">
        <fgColor rgb="FF00FF9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165" fontId="4" fillId="0" borderId="0" applyFont="0" applyFill="0" applyBorder="0" applyAlignment="0" applyProtection="0"/>
  </cellStyleXfs>
  <cellXfs count="158">
    <xf numFmtId="0" fontId="0" fillId="0" borderId="0" xfId="0"/>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0" borderId="1" xfId="0" applyBorder="1" applyAlignment="1">
      <alignment horizontal="center" wrapText="1"/>
    </xf>
    <xf numFmtId="0" fontId="0" fillId="0" borderId="1" xfId="0" applyBorder="1"/>
    <xf numFmtId="0" fontId="0" fillId="0" borderId="0" xfId="0" applyBorder="1"/>
    <xf numFmtId="0" fontId="0" fillId="0" borderId="0" xfId="0" quotePrefix="1" applyBorder="1" applyAlignment="1"/>
    <xf numFmtId="0" fontId="0" fillId="0" borderId="0" xfId="0" quotePrefix="1" applyBorder="1" applyAlignment="1">
      <alignment wrapText="1"/>
    </xf>
    <xf numFmtId="0" fontId="5" fillId="3" borderId="0" xfId="0" applyFont="1" applyFill="1" applyAlignment="1"/>
    <xf numFmtId="0" fontId="5" fillId="3" borderId="0" xfId="0" applyFont="1" applyFill="1"/>
    <xf numFmtId="0" fontId="5" fillId="3" borderId="0" xfId="0" applyFont="1" applyFill="1" applyBorder="1"/>
    <xf numFmtId="0" fontId="5" fillId="3" borderId="0" xfId="0" applyFont="1" applyFill="1" applyAlignment="1">
      <alignment wrapText="1"/>
    </xf>
    <xf numFmtId="0" fontId="0" fillId="0" borderId="2" xfId="0" applyBorder="1"/>
    <xf numFmtId="0" fontId="3" fillId="4" borderId="1" xfId="0" applyFont="1" applyFill="1" applyBorder="1" applyAlignment="1" applyProtection="1">
      <alignment horizontal="right" vertical="center" wrapText="1"/>
    </xf>
    <xf numFmtId="0" fontId="8" fillId="4" borderId="3" xfId="0" applyFont="1" applyFill="1" applyBorder="1" applyAlignment="1" applyProtection="1">
      <alignment horizontal="left" vertical="top"/>
    </xf>
    <xf numFmtId="0" fontId="8" fillId="4" borderId="0" xfId="0" applyFont="1" applyFill="1" applyBorder="1" applyProtection="1"/>
    <xf numFmtId="0" fontId="3" fillId="4" borderId="4" xfId="0" applyFont="1" applyFill="1" applyBorder="1" applyAlignment="1" applyProtection="1">
      <alignment horizontal="right" vertical="center"/>
    </xf>
    <xf numFmtId="0" fontId="3" fillId="4" borderId="1" xfId="0" applyFont="1" applyFill="1" applyBorder="1" applyAlignment="1" applyProtection="1">
      <alignment horizontal="right" vertical="center"/>
    </xf>
    <xf numFmtId="0" fontId="8" fillId="4" borderId="0" xfId="0" applyFont="1" applyFill="1" applyBorder="1" applyAlignment="1" applyProtection="1"/>
    <xf numFmtId="167" fontId="0" fillId="0" borderId="0" xfId="0" applyNumberFormat="1"/>
    <xf numFmtId="167" fontId="2" fillId="2" borderId="1" xfId="0" applyNumberFormat="1" applyFont="1" applyFill="1" applyBorder="1" applyAlignment="1">
      <alignment horizontal="center" wrapText="1"/>
    </xf>
    <xf numFmtId="167" fontId="0" fillId="0" borderId="1" xfId="0" applyNumberFormat="1" applyBorder="1"/>
    <xf numFmtId="167" fontId="5" fillId="3" borderId="0" xfId="0" applyNumberFormat="1" applyFont="1" applyFill="1"/>
    <xf numFmtId="0" fontId="0" fillId="0" borderId="0" xfId="0" applyFont="1"/>
    <xf numFmtId="167" fontId="0" fillId="0" borderId="0" xfId="0" applyNumberFormat="1" applyFont="1"/>
    <xf numFmtId="0" fontId="0" fillId="0" borderId="0" xfId="0" applyFont="1" applyFill="1"/>
    <xf numFmtId="167" fontId="3" fillId="2" borderId="1" xfId="0" applyNumberFormat="1" applyFont="1" applyFill="1" applyBorder="1" applyAlignment="1">
      <alignment horizontal="center" wrapText="1"/>
    </xf>
    <xf numFmtId="0" fontId="8" fillId="0" borderId="1" xfId="0" applyFont="1" applyBorder="1"/>
    <xf numFmtId="0" fontId="13" fillId="3" borderId="0" xfId="0" applyFont="1" applyFill="1" applyBorder="1" applyAlignment="1">
      <alignment vertical="center"/>
    </xf>
    <xf numFmtId="167" fontId="13" fillId="3" borderId="0" xfId="0" applyNumberFormat="1" applyFont="1" applyFill="1" applyBorder="1" applyAlignment="1">
      <alignment vertical="center"/>
    </xf>
    <xf numFmtId="165" fontId="13" fillId="3" borderId="0" xfId="1" applyFont="1" applyFill="1" applyBorder="1" applyAlignment="1">
      <alignment vertical="center"/>
    </xf>
    <xf numFmtId="0" fontId="13" fillId="3" borderId="0" xfId="0" applyFont="1" applyFill="1" applyBorder="1" applyAlignment="1">
      <alignment vertical="center" wrapText="1"/>
    </xf>
    <xf numFmtId="0" fontId="13" fillId="3" borderId="0" xfId="0" applyFont="1" applyFill="1" applyAlignment="1">
      <alignment wrapText="1"/>
    </xf>
    <xf numFmtId="0" fontId="0" fillId="0" borderId="0" xfId="0" applyFill="1" applyBorder="1"/>
    <xf numFmtId="0" fontId="3" fillId="4" borderId="0" xfId="0" applyFont="1" applyFill="1" applyBorder="1" applyAlignment="1" applyProtection="1">
      <alignment horizontal="right" vertical="center"/>
    </xf>
    <xf numFmtId="0" fontId="3" fillId="4" borderId="1" xfId="0" applyFont="1" applyFill="1" applyBorder="1" applyAlignment="1" applyProtection="1">
      <alignment wrapText="1"/>
    </xf>
    <xf numFmtId="0" fontId="5" fillId="3" borderId="0" xfId="0" applyFont="1" applyFill="1" applyProtection="1"/>
    <xf numFmtId="0" fontId="5" fillId="3" borderId="0" xfId="0" applyFont="1" applyFill="1" applyBorder="1" applyProtection="1"/>
    <xf numFmtId="0" fontId="0" fillId="0" borderId="0" xfId="0" applyNumberFormat="1" applyFont="1"/>
    <xf numFmtId="0" fontId="3" fillId="2" borderId="1" xfId="0" applyNumberFormat="1" applyFont="1" applyFill="1" applyBorder="1" applyAlignment="1">
      <alignment horizontal="center" wrapText="1"/>
    </xf>
    <xf numFmtId="0" fontId="13" fillId="3" borderId="0" xfId="1" applyNumberFormat="1" applyFont="1" applyFill="1" applyBorder="1" applyAlignment="1">
      <alignment vertical="center"/>
    </xf>
    <xf numFmtId="0" fontId="0" fillId="0" borderId="0" xfId="0" applyNumberFormat="1"/>
    <xf numFmtId="0" fontId="13" fillId="3" borderId="0" xfId="0" applyFont="1" applyFill="1" applyBorder="1" applyAlignment="1">
      <alignment horizontal="left" vertical="center"/>
    </xf>
    <xf numFmtId="0" fontId="0" fillId="0" borderId="0" xfId="0" applyFont="1" applyBorder="1" applyAlignment="1">
      <alignment wrapText="1"/>
    </xf>
    <xf numFmtId="167" fontId="0" fillId="0" borderId="0" xfId="0" applyNumberFormat="1" applyFont="1" applyBorder="1"/>
    <xf numFmtId="0" fontId="8" fillId="0" borderId="0" xfId="0" applyFont="1" applyBorder="1" applyAlignment="1">
      <alignment wrapText="1"/>
    </xf>
    <xf numFmtId="0" fontId="14" fillId="0" borderId="0" xfId="0" applyFont="1" applyBorder="1" applyAlignment="1">
      <alignment wrapText="1"/>
    </xf>
    <xf numFmtId="0" fontId="14" fillId="0" borderId="0" xfId="0" applyNumberFormat="1" applyFont="1" applyBorder="1" applyAlignment="1">
      <alignment wrapText="1"/>
    </xf>
    <xf numFmtId="0" fontId="0" fillId="0" borderId="0" xfId="0" applyFont="1" applyBorder="1"/>
    <xf numFmtId="0" fontId="0" fillId="0" borderId="0" xfId="0" applyFont="1" applyAlignment="1">
      <alignment wrapText="1"/>
    </xf>
    <xf numFmtId="167" fontId="0" fillId="0" borderId="0" xfId="0" applyNumberFormat="1" applyFont="1" applyBorder="1" applyAlignment="1">
      <alignment horizontal="center"/>
    </xf>
    <xf numFmtId="0" fontId="0" fillId="0" borderId="0" xfId="0" applyBorder="1" applyAlignment="1">
      <alignment wrapText="1"/>
    </xf>
    <xf numFmtId="167" fontId="14" fillId="0" borderId="0" xfId="0" applyNumberFormat="1" applyFont="1" applyBorder="1" applyAlignment="1">
      <alignment wrapText="1"/>
    </xf>
    <xf numFmtId="1" fontId="13" fillId="3" borderId="0" xfId="0" applyNumberFormat="1" applyFont="1" applyFill="1" applyBorder="1" applyAlignment="1">
      <alignment vertical="center"/>
    </xf>
    <xf numFmtId="1" fontId="5" fillId="3" borderId="0" xfId="0" applyNumberFormat="1" applyFont="1" applyFill="1"/>
    <xf numFmtId="0" fontId="7" fillId="4" borderId="0" xfId="0" applyFont="1" applyFill="1" applyProtection="1"/>
    <xf numFmtId="0" fontId="0" fillId="4" borderId="0" xfId="0" applyFill="1" applyProtection="1"/>
    <xf numFmtId="0" fontId="2" fillId="4" borderId="0" xfId="0" applyFont="1" applyFill="1" applyProtection="1"/>
    <xf numFmtId="0" fontId="0" fillId="4" borderId="0" xfId="0" applyFont="1" applyFill="1" applyProtection="1"/>
    <xf numFmtId="0" fontId="0" fillId="4" borderId="0" xfId="0" applyFill="1" applyAlignment="1" applyProtection="1">
      <alignment horizontal="left"/>
    </xf>
    <xf numFmtId="0" fontId="0" fillId="4" borderId="0" xfId="0" applyFill="1" applyAlignment="1" applyProtection="1">
      <alignment horizontal="left" wrapText="1"/>
    </xf>
    <xf numFmtId="0" fontId="8" fillId="3" borderId="1" xfId="0" applyFont="1" applyFill="1" applyBorder="1" applyAlignment="1" applyProtection="1">
      <protection locked="0"/>
    </xf>
    <xf numFmtId="0" fontId="0" fillId="0" borderId="1" xfId="0" applyFont="1" applyBorder="1" applyProtection="1">
      <protection locked="0"/>
    </xf>
    <xf numFmtId="1" fontId="0" fillId="0" borderId="1" xfId="0" applyNumberFormat="1" applyFont="1" applyBorder="1" applyProtection="1">
      <protection locked="0"/>
    </xf>
    <xf numFmtId="2" fontId="0" fillId="0" borderId="1" xfId="0" applyNumberFormat="1" applyFont="1" applyBorder="1" applyProtection="1">
      <protection locked="0"/>
    </xf>
    <xf numFmtId="0" fontId="0" fillId="0" borderId="1" xfId="0" applyNumberFormat="1" applyFont="1" applyBorder="1" applyProtection="1">
      <protection locked="0"/>
    </xf>
    <xf numFmtId="0" fontId="8" fillId="0" borderId="1" xfId="0" applyFont="1" applyBorder="1" applyProtection="1">
      <protection locked="0"/>
    </xf>
    <xf numFmtId="0" fontId="0" fillId="0" borderId="0" xfId="0" applyProtection="1">
      <protection locked="0"/>
    </xf>
    <xf numFmtId="0" fontId="6" fillId="0" borderId="1" xfId="0" applyFont="1" applyBorder="1" applyProtection="1">
      <protection locked="0"/>
    </xf>
    <xf numFmtId="0" fontId="6" fillId="0" borderId="1" xfId="0" applyNumberFormat="1" applyFont="1" applyBorder="1" applyProtection="1">
      <protection locked="0"/>
    </xf>
    <xf numFmtId="0" fontId="12" fillId="0" borderId="1" xfId="0" applyFont="1" applyBorder="1" applyProtection="1">
      <protection locked="0"/>
    </xf>
    <xf numFmtId="0" fontId="0" fillId="0" borderId="1" xfId="0" applyBorder="1" applyProtection="1">
      <protection locked="0"/>
    </xf>
    <xf numFmtId="0" fontId="0" fillId="0" borderId="1" xfId="0" applyBorder="1" applyAlignment="1" applyProtection="1">
      <alignment horizontal="left" wrapText="1"/>
      <protection locked="0"/>
    </xf>
    <xf numFmtId="167" fontId="0" fillId="0" borderId="1" xfId="0" applyNumberFormat="1" applyBorder="1" applyProtection="1">
      <protection locked="0"/>
    </xf>
    <xf numFmtId="2" fontId="0" fillId="0" borderId="1" xfId="0" applyNumberFormat="1" applyBorder="1" applyProtection="1">
      <protection locked="0"/>
    </xf>
    <xf numFmtId="0" fontId="0" fillId="0" borderId="1" xfId="0" applyNumberFormat="1" applyBorder="1" applyProtection="1">
      <protection locked="0"/>
    </xf>
    <xf numFmtId="0" fontId="3" fillId="4" borderId="0" xfId="0" applyFont="1" applyFill="1" applyBorder="1" applyAlignment="1" applyProtection="1">
      <alignment horizontal="left"/>
    </xf>
    <xf numFmtId="0" fontId="8" fillId="4" borderId="0" xfId="0" applyFont="1" applyFill="1" applyBorder="1" applyAlignment="1" applyProtection="1">
      <alignment horizontal="left"/>
    </xf>
    <xf numFmtId="0" fontId="11" fillId="3" borderId="0" xfId="0" applyFont="1" applyFill="1" applyBorder="1" applyAlignment="1">
      <alignment vertical="center" wrapText="1"/>
    </xf>
    <xf numFmtId="0" fontId="0" fillId="7" borderId="1" xfId="0" applyFill="1" applyBorder="1"/>
    <xf numFmtId="0" fontId="0" fillId="0" borderId="0" xfId="0" applyFill="1"/>
    <xf numFmtId="0" fontId="11" fillId="0" borderId="0" xfId="0" applyFont="1" applyFill="1" applyBorder="1" applyAlignment="1">
      <alignment vertical="center" wrapText="1"/>
    </xf>
    <xf numFmtId="0" fontId="0" fillId="6" borderId="1" xfId="0" applyFont="1" applyFill="1" applyBorder="1"/>
    <xf numFmtId="0" fontId="5" fillId="0" borderId="0" xfId="0" applyFont="1" applyFill="1" applyAlignment="1">
      <alignment wrapText="1"/>
    </xf>
    <xf numFmtId="0" fontId="5" fillId="0" borderId="0" xfId="0" applyFont="1" applyFill="1"/>
    <xf numFmtId="0" fontId="2" fillId="6" borderId="1" xfId="0" applyFont="1" applyFill="1" applyBorder="1" applyAlignment="1" applyProtection="1">
      <alignment horizontal="center" wrapText="1"/>
    </xf>
    <xf numFmtId="0" fontId="0" fillId="6" borderId="1" xfId="0" applyFill="1" applyBorder="1" applyProtection="1"/>
    <xf numFmtId="0" fontId="0" fillId="6" borderId="1" xfId="0" applyFill="1" applyBorder="1" applyAlignment="1" applyProtection="1">
      <alignment horizontal="left" vertical="top"/>
    </xf>
    <xf numFmtId="0" fontId="3" fillId="6" borderId="1" xfId="0" applyFont="1" applyFill="1" applyBorder="1" applyAlignment="1" applyProtection="1">
      <alignment horizontal="center" wrapText="1"/>
    </xf>
    <xf numFmtId="0" fontId="0" fillId="6" borderId="10" xfId="0" applyFont="1" applyFill="1" applyBorder="1"/>
    <xf numFmtId="0" fontId="0" fillId="6" borderId="11" xfId="0" applyFont="1" applyFill="1" applyBorder="1" applyAlignment="1">
      <alignment wrapText="1"/>
    </xf>
    <xf numFmtId="0" fontId="0" fillId="6" borderId="11" xfId="0" applyFont="1" applyFill="1" applyBorder="1"/>
    <xf numFmtId="0" fontId="0" fillId="6" borderId="13" xfId="0" applyFont="1" applyFill="1" applyBorder="1"/>
    <xf numFmtId="0" fontId="0" fillId="6" borderId="14" xfId="0" applyFont="1" applyFill="1" applyBorder="1"/>
    <xf numFmtId="0" fontId="17" fillId="6" borderId="15" xfId="0" applyFont="1" applyFill="1" applyBorder="1"/>
    <xf numFmtId="0" fontId="17" fillId="6" borderId="16" xfId="0" applyFont="1" applyFill="1" applyBorder="1"/>
    <xf numFmtId="0" fontId="17" fillId="6" borderId="17" xfId="0" applyFont="1" applyFill="1" applyBorder="1" applyAlignment="1">
      <alignment wrapText="1"/>
    </xf>
    <xf numFmtId="0" fontId="0" fillId="0" borderId="0" xfId="0" applyProtection="1"/>
    <xf numFmtId="0" fontId="0" fillId="0" borderId="0" xfId="0" applyFont="1" applyProtection="1"/>
    <xf numFmtId="0" fontId="0" fillId="0" borderId="0" xfId="0" applyFont="1" applyAlignment="1" applyProtection="1">
      <alignment wrapText="1"/>
    </xf>
    <xf numFmtId="0" fontId="13" fillId="3" borderId="0" xfId="0" applyFont="1" applyFill="1" applyBorder="1" applyAlignment="1" applyProtection="1">
      <alignment vertical="center" wrapText="1"/>
    </xf>
    <xf numFmtId="0" fontId="0" fillId="7" borderId="1" xfId="0" applyFill="1" applyBorder="1" applyProtection="1"/>
    <xf numFmtId="0" fontId="0" fillId="0" borderId="0" xfId="0" applyBorder="1" applyProtection="1"/>
    <xf numFmtId="0" fontId="5" fillId="3" borderId="0" xfId="0" applyFont="1" applyFill="1" applyAlignment="1" applyProtection="1"/>
    <xf numFmtId="0" fontId="8" fillId="0" borderId="0" xfId="0" applyFont="1" applyFill="1" applyBorder="1" applyAlignment="1" applyProtection="1">
      <alignment vertical="center" wrapText="1"/>
    </xf>
    <xf numFmtId="0" fontId="2" fillId="2" borderId="1" xfId="0" applyFont="1" applyFill="1" applyBorder="1" applyAlignment="1" applyProtection="1">
      <alignment horizontal="center" wrapText="1"/>
    </xf>
    <xf numFmtId="0" fontId="3" fillId="2" borderId="1" xfId="0" applyFont="1" applyFill="1" applyBorder="1" applyAlignment="1" applyProtection="1">
      <alignment horizontal="center" wrapText="1"/>
    </xf>
    <xf numFmtId="167" fontId="2" fillId="2" borderId="1" xfId="0" applyNumberFormat="1" applyFont="1" applyFill="1" applyBorder="1" applyAlignment="1" applyProtection="1">
      <alignment horizontal="center" wrapText="1"/>
    </xf>
    <xf numFmtId="0" fontId="0" fillId="0" borderId="1" xfId="0" applyBorder="1" applyProtection="1"/>
    <xf numFmtId="167" fontId="0" fillId="0" borderId="1" xfId="0" applyNumberFormat="1" applyBorder="1" applyProtection="1"/>
    <xf numFmtId="0" fontId="8" fillId="0" borderId="0" xfId="0" applyFont="1" applyBorder="1" applyAlignment="1" applyProtection="1">
      <alignment wrapText="1"/>
    </xf>
    <xf numFmtId="167" fontId="0" fillId="0" borderId="0" xfId="0" applyNumberFormat="1" applyFont="1" applyBorder="1" applyAlignment="1" applyProtection="1">
      <alignment horizontal="center"/>
    </xf>
    <xf numFmtId="167" fontId="14" fillId="0" borderId="0" xfId="0" applyNumberFormat="1" applyFont="1" applyBorder="1" applyAlignment="1" applyProtection="1">
      <alignment wrapText="1"/>
    </xf>
    <xf numFmtId="0" fontId="0" fillId="0" borderId="0" xfId="0" applyBorder="1" applyAlignment="1" applyProtection="1">
      <alignment wrapText="1"/>
    </xf>
    <xf numFmtId="0" fontId="14" fillId="0" borderId="0" xfId="0" applyFont="1" applyBorder="1" applyAlignment="1" applyProtection="1">
      <alignment wrapText="1"/>
    </xf>
    <xf numFmtId="0" fontId="5" fillId="3" borderId="0" xfId="0" applyFont="1" applyFill="1" applyAlignment="1" applyProtection="1">
      <alignment wrapText="1"/>
    </xf>
    <xf numFmtId="0" fontId="13" fillId="3" borderId="0" xfId="0" applyFont="1" applyFill="1" applyProtection="1"/>
    <xf numFmtId="1" fontId="13" fillId="3" borderId="0" xfId="0" applyNumberFormat="1" applyFont="1" applyFill="1" applyProtection="1"/>
    <xf numFmtId="167" fontId="13" fillId="3" borderId="0" xfId="0" applyNumberFormat="1" applyFont="1" applyFill="1" applyProtection="1"/>
    <xf numFmtId="166" fontId="13" fillId="3" borderId="0" xfId="0" applyNumberFormat="1" applyFont="1" applyFill="1" applyProtection="1"/>
    <xf numFmtId="0" fontId="0" fillId="3" borderId="0" xfId="0" applyFill="1" applyProtection="1"/>
    <xf numFmtId="166" fontId="5" fillId="3" borderId="0" xfId="0" applyNumberFormat="1" applyFont="1" applyFill="1" applyProtection="1"/>
    <xf numFmtId="2" fontId="5" fillId="3" borderId="0" xfId="0" applyNumberFormat="1" applyFont="1" applyFill="1" applyAlignment="1" applyProtection="1"/>
    <xf numFmtId="164" fontId="5" fillId="3" borderId="0" xfId="0" applyNumberFormat="1" applyFont="1" applyFill="1" applyAlignment="1" applyProtection="1"/>
    <xf numFmtId="0" fontId="5" fillId="3" borderId="0" xfId="0" applyFont="1" applyFill="1" applyAlignment="1" applyProtection="1">
      <alignment horizontal="left" wrapText="1"/>
    </xf>
    <xf numFmtId="0" fontId="0" fillId="0" borderId="0" xfId="0" applyFill="1" applyProtection="1"/>
    <xf numFmtId="167" fontId="0" fillId="0" borderId="0" xfId="0" applyNumberFormat="1" applyFill="1" applyProtection="1"/>
    <xf numFmtId="0" fontId="1" fillId="0" borderId="0" xfId="0" applyFont="1" applyFill="1" applyAlignment="1" applyProtection="1">
      <alignment horizontal="center" wrapText="1"/>
    </xf>
    <xf numFmtId="0" fontId="0" fillId="6" borderId="1" xfId="0" applyFill="1" applyBorder="1"/>
    <xf numFmtId="0" fontId="3" fillId="6" borderId="2" xfId="0" applyFont="1" applyFill="1" applyBorder="1" applyAlignment="1" applyProtection="1">
      <alignment horizontal="center" wrapText="1"/>
    </xf>
    <xf numFmtId="0" fontId="8" fillId="3" borderId="1" xfId="0" applyNumberFormat="1" applyFont="1" applyFill="1" applyBorder="1" applyAlignment="1" applyProtection="1">
      <protection locked="0"/>
    </xf>
    <xf numFmtId="0" fontId="3" fillId="6" borderId="16" xfId="0" applyFont="1" applyFill="1" applyBorder="1" applyAlignment="1" applyProtection="1">
      <alignment horizontal="center" wrapText="1"/>
    </xf>
    <xf numFmtId="0" fontId="2" fillId="6" borderId="1" xfId="0" applyFont="1" applyFill="1" applyBorder="1" applyAlignment="1" applyProtection="1">
      <alignment horizontal="center" vertical="center" wrapText="1"/>
    </xf>
    <xf numFmtId="0" fontId="2" fillId="6" borderId="1" xfId="0" applyFont="1" applyFill="1" applyBorder="1" applyAlignment="1" applyProtection="1">
      <alignment horizontal="center"/>
    </xf>
    <xf numFmtId="0" fontId="0" fillId="0" borderId="0" xfId="0" applyFill="1" applyBorder="1" applyProtection="1"/>
    <xf numFmtId="0" fontId="2" fillId="6" borderId="1" xfId="0" applyFont="1" applyFill="1" applyBorder="1" applyAlignment="1" applyProtection="1">
      <alignment horizontal="left" wrapText="1"/>
    </xf>
    <xf numFmtId="0" fontId="2" fillId="6" borderId="1" xfId="0" applyFont="1" applyFill="1" applyBorder="1" applyAlignment="1" applyProtection="1">
      <alignment horizontal="left"/>
    </xf>
    <xf numFmtId="0" fontId="2" fillId="6" borderId="12" xfId="0" applyFont="1" applyFill="1" applyBorder="1"/>
    <xf numFmtId="0" fontId="8" fillId="3" borderId="4" xfId="0" applyFont="1" applyFill="1" applyBorder="1" applyAlignment="1" applyProtection="1">
      <protection locked="0"/>
    </xf>
    <xf numFmtId="0" fontId="8" fillId="3" borderId="5" xfId="0" applyFont="1" applyFill="1" applyBorder="1" applyAlignment="1" applyProtection="1">
      <protection locked="0"/>
    </xf>
    <xf numFmtId="0" fontId="8" fillId="3" borderId="6" xfId="0" applyFont="1" applyFill="1" applyBorder="1" applyAlignment="1" applyProtection="1">
      <protection locked="0"/>
    </xf>
    <xf numFmtId="0" fontId="0" fillId="4" borderId="0" xfId="0" applyFill="1" applyAlignment="1" applyProtection="1">
      <alignment horizontal="left" wrapText="1"/>
    </xf>
    <xf numFmtId="0" fontId="8" fillId="5" borderId="7" xfId="0" applyFont="1" applyFill="1" applyBorder="1" applyAlignment="1" applyProtection="1">
      <alignment horizontal="left" vertical="top" wrapText="1"/>
    </xf>
    <xf numFmtId="0" fontId="8" fillId="5" borderId="8" xfId="0" applyFont="1" applyFill="1" applyBorder="1" applyAlignment="1" applyProtection="1">
      <alignment horizontal="left" vertical="top" wrapText="1"/>
    </xf>
    <xf numFmtId="0" fontId="8" fillId="5" borderId="9" xfId="0" applyFont="1" applyFill="1" applyBorder="1" applyAlignment="1" applyProtection="1">
      <alignment horizontal="left" vertical="top" wrapText="1"/>
    </xf>
    <xf numFmtId="0" fontId="8" fillId="4" borderId="0" xfId="0" applyFont="1" applyFill="1" applyAlignment="1" applyProtection="1">
      <alignment horizontal="left" wrapText="1"/>
    </xf>
    <xf numFmtId="0" fontId="2" fillId="6" borderId="4" xfId="0" applyFont="1" applyFill="1" applyBorder="1" applyAlignment="1" applyProtection="1">
      <alignment horizontal="center" vertical="center"/>
    </xf>
    <xf numFmtId="0" fontId="2" fillId="6" borderId="5" xfId="0" applyFont="1" applyFill="1" applyBorder="1" applyAlignment="1" applyProtection="1">
      <alignment horizontal="center" vertical="center"/>
    </xf>
    <xf numFmtId="0" fontId="2" fillId="6" borderId="6" xfId="0" applyFont="1" applyFill="1" applyBorder="1" applyAlignment="1" applyProtection="1">
      <alignment horizontal="center" vertical="center"/>
    </xf>
    <xf numFmtId="0" fontId="0" fillId="0" borderId="0" xfId="0" applyAlignment="1" applyProtection="1">
      <alignment horizontal="left" wrapText="1"/>
    </xf>
    <xf numFmtId="0" fontId="5" fillId="3" borderId="0" xfId="0" applyFont="1" applyFill="1" applyAlignment="1" applyProtection="1">
      <alignment horizontal="left" wrapText="1"/>
    </xf>
    <xf numFmtId="0" fontId="2" fillId="6" borderId="1" xfId="0" applyFont="1" applyFill="1" applyBorder="1" applyAlignment="1" applyProtection="1">
      <alignment horizontal="center"/>
    </xf>
    <xf numFmtId="0" fontId="0" fillId="6" borderId="1" xfId="0" applyFill="1" applyBorder="1" applyAlignment="1" applyProtection="1">
      <alignment horizontal="center"/>
    </xf>
    <xf numFmtId="0" fontId="0" fillId="0" borderId="0" xfId="0" applyAlignment="1">
      <alignment wrapText="1"/>
    </xf>
    <xf numFmtId="0" fontId="0" fillId="6" borderId="1" xfId="0" applyFont="1" applyFill="1" applyBorder="1" applyAlignment="1" applyProtection="1">
      <alignment horizontal="center"/>
    </xf>
    <xf numFmtId="0" fontId="17" fillId="6" borderId="18" xfId="0" applyFont="1" applyFill="1" applyBorder="1" applyAlignment="1">
      <alignment horizontal="center" wrapText="1"/>
    </xf>
    <xf numFmtId="0" fontId="17" fillId="6" borderId="19" xfId="0" applyFont="1" applyFill="1" applyBorder="1" applyAlignment="1">
      <alignment horizontal="center"/>
    </xf>
    <xf numFmtId="0" fontId="17" fillId="6" borderId="20"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colors>
    <mruColors>
      <color rgb="FFFFFF99"/>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team.dms.mas.gov.sg/sites/cmiwg2019/Shared%20Documents/FA%20CRAFT%20WG/FA%20CRAFT%202019/2019%20FA%20Questionnaire/Final%20templates/test/Part1/Part%20I%20-%202019%20FA%20Questionnaire_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
      <sheetName val="Client Information"/>
      <sheetName val="Client Type"/>
      <sheetName val="Selected Client"/>
      <sheetName val="Product &amp; Revenue Mix"/>
      <sheetName val="Gross Revenue"/>
      <sheetName val="Rev Component"/>
      <sheetName val="POS Rev"/>
      <sheetName val="NBWP"/>
      <sheetName val="Insurer Rev"/>
      <sheetName val="Mkt Exp"/>
      <sheetName val="Representative Information"/>
      <sheetName val="Reps"/>
      <sheetName val="Cessation"/>
      <sheetName val="Complaints"/>
      <sheetName val="Complaints (Sub)"/>
      <sheetName val="Complaint (Pdt Cls)"/>
      <sheetName val="Complaint (Pdt)"/>
      <sheetName val="Top Agy (Complaint)"/>
      <sheetName val="Top Rep (Complaint)"/>
      <sheetName val="Firm-specific Changes"/>
      <sheetName val="Compliance IA"/>
      <sheetName val="EA"/>
      <sheetName val=" dropdown(do not remove)"/>
      <sheetName val="Companies(hide)"/>
      <sheetName val="Dropdowns"/>
    </sheetNames>
    <sheetDataSet>
      <sheetData sheetId="0">
        <row r="21">
          <cell r="B21" t="str">
            <v>AIA SINGAPORE PRIVATE LIMITED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35"/>
  <sheetViews>
    <sheetView zoomScale="85" zoomScaleNormal="85" workbookViewId="0">
      <selection activeCell="I8" sqref="I8"/>
    </sheetView>
  </sheetViews>
  <sheetFormatPr defaultColWidth="9.140625" defaultRowHeight="15" x14ac:dyDescent="0.25"/>
  <cols>
    <col min="1" max="1" width="9.140625" style="56"/>
    <col min="2" max="2" width="41.42578125" style="56" customWidth="1"/>
    <col min="3" max="3" width="14.85546875" style="56" bestFit="1" customWidth="1"/>
    <col min="4" max="5" width="9.140625" style="56"/>
    <col min="6" max="6" width="11.7109375" style="56" customWidth="1"/>
    <col min="7" max="18" width="9.140625" style="56"/>
    <col min="19" max="19" width="26.85546875" style="56" customWidth="1"/>
    <col min="20" max="20" width="28.28515625" style="56" customWidth="1"/>
    <col min="21" max="16384" width="9.140625" style="56"/>
  </cols>
  <sheetData>
    <row r="2" spans="2:6" ht="23.25" x14ac:dyDescent="0.35">
      <c r="B2" s="55"/>
    </row>
    <row r="3" spans="2:6" ht="23.25" x14ac:dyDescent="0.35">
      <c r="B3" s="55"/>
    </row>
    <row r="4" spans="2:6" ht="27.75" customHeight="1" x14ac:dyDescent="0.25">
      <c r="B4" s="13" t="s">
        <v>0</v>
      </c>
      <c r="C4" s="61"/>
      <c r="D4" s="14"/>
      <c r="E4" s="15"/>
      <c r="F4" s="15"/>
    </row>
    <row r="5" spans="2:6" ht="18.75" customHeight="1" x14ac:dyDescent="0.25">
      <c r="B5" s="16" t="s">
        <v>1</v>
      </c>
      <c r="C5" s="138"/>
      <c r="D5" s="139"/>
      <c r="E5" s="139"/>
      <c r="F5" s="140"/>
    </row>
    <row r="6" spans="2:6" ht="35.25" customHeight="1" x14ac:dyDescent="0.25">
      <c r="B6" s="13" t="s">
        <v>180</v>
      </c>
      <c r="C6" s="130"/>
      <c r="D6" s="18"/>
      <c r="E6" s="18"/>
      <c r="F6" s="18"/>
    </row>
    <row r="7" spans="2:6" ht="18.75" customHeight="1" x14ac:dyDescent="0.25">
      <c r="B7" s="34"/>
      <c r="C7" s="18"/>
      <c r="D7" s="18"/>
      <c r="E7" s="18"/>
      <c r="F7" s="18"/>
    </row>
    <row r="8" spans="2:6" ht="18.75" customHeight="1" x14ac:dyDescent="0.25">
      <c r="B8" s="17" t="s">
        <v>2</v>
      </c>
      <c r="C8" s="61"/>
      <c r="D8" s="18"/>
      <c r="E8" s="18"/>
      <c r="F8" s="18"/>
    </row>
    <row r="9" spans="2:6" ht="18.75" customHeight="1" x14ac:dyDescent="0.25">
      <c r="B9" s="34"/>
      <c r="C9" s="18"/>
      <c r="D9" s="18"/>
      <c r="E9" s="18"/>
      <c r="F9" s="18"/>
    </row>
    <row r="10" spans="2:6" ht="45.2" customHeight="1" x14ac:dyDescent="0.25">
      <c r="B10" s="13" t="s">
        <v>3</v>
      </c>
      <c r="C10" s="35" t="s">
        <v>4</v>
      </c>
      <c r="D10" s="18"/>
      <c r="E10" s="18"/>
      <c r="F10" s="18"/>
    </row>
    <row r="11" spans="2:6" ht="30" x14ac:dyDescent="0.25">
      <c r="B11" s="13" t="s">
        <v>5</v>
      </c>
      <c r="C11" s="61"/>
      <c r="D11" s="18"/>
      <c r="E11" s="18"/>
      <c r="F11" s="18"/>
    </row>
    <row r="12" spans="2:6" ht="24.75" customHeight="1" x14ac:dyDescent="0.25">
      <c r="B12" s="13" t="s">
        <v>6</v>
      </c>
      <c r="C12" s="61"/>
      <c r="D12" s="18"/>
      <c r="E12" s="18"/>
      <c r="F12" s="18"/>
    </row>
    <row r="13" spans="2:6" ht="18.75" customHeight="1" x14ac:dyDescent="0.25">
      <c r="B13" s="34"/>
      <c r="C13" s="18"/>
      <c r="D13" s="18"/>
      <c r="E13" s="18"/>
      <c r="F13" s="18"/>
    </row>
    <row r="14" spans="2:6" x14ac:dyDescent="0.25">
      <c r="B14" s="76" t="s">
        <v>190</v>
      </c>
      <c r="C14" s="18"/>
      <c r="D14" s="18"/>
      <c r="E14" s="18"/>
      <c r="F14" s="18"/>
    </row>
    <row r="15" spans="2:6" x14ac:dyDescent="0.25">
      <c r="B15" s="77" t="s">
        <v>191</v>
      </c>
      <c r="C15" s="18"/>
      <c r="D15" s="18"/>
      <c r="E15" s="18"/>
      <c r="F15" s="18"/>
    </row>
    <row r="16" spans="2:6" x14ac:dyDescent="0.25">
      <c r="B16" s="34"/>
      <c r="C16" s="18"/>
      <c r="D16" s="18"/>
      <c r="E16" s="18"/>
      <c r="F16" s="18"/>
    </row>
    <row r="17" spans="2:20" x14ac:dyDescent="0.25">
      <c r="B17" s="57" t="s">
        <v>7</v>
      </c>
    </row>
    <row r="18" spans="2:20" x14ac:dyDescent="0.25">
      <c r="B18" s="58" t="s">
        <v>8</v>
      </c>
    </row>
    <row r="19" spans="2:20" ht="93.75" customHeight="1" x14ac:dyDescent="0.25">
      <c r="B19" s="141" t="s">
        <v>145</v>
      </c>
      <c r="C19" s="141"/>
      <c r="D19" s="141"/>
      <c r="E19" s="141"/>
      <c r="F19" s="141"/>
      <c r="G19" s="141"/>
      <c r="H19" s="141"/>
      <c r="I19" s="141"/>
      <c r="J19" s="141"/>
      <c r="K19" s="141"/>
      <c r="L19" s="141"/>
      <c r="M19" s="141"/>
      <c r="N19" s="141"/>
      <c r="O19" s="141"/>
      <c r="P19" s="141"/>
      <c r="Q19" s="141"/>
      <c r="R19" s="141"/>
      <c r="S19" s="141"/>
      <c r="T19" s="141"/>
    </row>
    <row r="20" spans="2:20" ht="30" customHeight="1" x14ac:dyDescent="0.25">
      <c r="B20" s="145" t="s">
        <v>185</v>
      </c>
      <c r="C20" s="145"/>
      <c r="D20" s="145"/>
      <c r="E20" s="145"/>
      <c r="F20" s="145"/>
      <c r="G20" s="145"/>
      <c r="H20" s="145"/>
      <c r="I20" s="145"/>
      <c r="J20" s="145"/>
      <c r="K20" s="145"/>
      <c r="L20" s="145"/>
      <c r="M20" s="145"/>
      <c r="N20" s="145"/>
      <c r="O20" s="145"/>
      <c r="P20" s="145"/>
      <c r="Q20" s="145"/>
      <c r="R20" s="145"/>
      <c r="S20" s="145"/>
      <c r="T20" s="145"/>
    </row>
    <row r="21" spans="2:20" ht="20.25" customHeight="1" x14ac:dyDescent="0.25">
      <c r="B21" s="59" t="s">
        <v>9</v>
      </c>
      <c r="C21" s="60"/>
      <c r="D21" s="60"/>
      <c r="E21" s="60"/>
      <c r="F21" s="60"/>
      <c r="G21" s="60"/>
      <c r="H21" s="60"/>
      <c r="I21" s="60"/>
      <c r="J21" s="60"/>
      <c r="K21" s="60"/>
      <c r="L21" s="60"/>
      <c r="M21" s="60"/>
      <c r="N21" s="60"/>
      <c r="O21" s="60"/>
      <c r="P21" s="60"/>
      <c r="Q21" s="60"/>
      <c r="R21" s="60"/>
      <c r="S21" s="60"/>
      <c r="T21" s="60"/>
    </row>
    <row r="22" spans="2:20" x14ac:dyDescent="0.25">
      <c r="B22" s="56" t="s">
        <v>10</v>
      </c>
    </row>
    <row r="23" spans="2:20" ht="15.75" thickBot="1" x14ac:dyDescent="0.3">
      <c r="B23" s="56" t="s">
        <v>11</v>
      </c>
    </row>
    <row r="24" spans="2:20" ht="207.75" customHeight="1" thickBot="1" x14ac:dyDescent="0.3">
      <c r="B24" s="142" t="s">
        <v>163</v>
      </c>
      <c r="C24" s="143"/>
      <c r="D24" s="143"/>
      <c r="E24" s="143"/>
      <c r="F24" s="143"/>
      <c r="G24" s="143"/>
      <c r="H24" s="143"/>
      <c r="I24" s="143"/>
      <c r="J24" s="143"/>
      <c r="K24" s="143"/>
      <c r="L24" s="143"/>
      <c r="M24" s="143"/>
      <c r="N24" s="143"/>
      <c r="O24" s="143"/>
      <c r="P24" s="143"/>
      <c r="Q24" s="143"/>
      <c r="R24" s="143"/>
      <c r="S24" s="143"/>
      <c r="T24" s="144"/>
    </row>
    <row r="35" ht="15" customHeight="1" x14ac:dyDescent="0.25"/>
  </sheetData>
  <sheetProtection algorithmName="SHA-512" hashValue="uxHGrYgh2VUuxhuqFvfP4XMiDb4mNsNGE4P04oEAqbG4ni9Uac7NLz6YZnthCtIHyAzm1S9aRoVR082Rrosaog==" saltValue="riXi0THSYybNC50rWsWgyA==" spinCount="100000" sheet="1" objects="1" scenarios="1"/>
  <mergeCells count="4">
    <mergeCell ref="C5:F5"/>
    <mergeCell ref="B19:T19"/>
    <mergeCell ref="B24:T24"/>
    <mergeCell ref="B20:T20"/>
  </mergeCells>
  <dataValidations count="2">
    <dataValidation type="list" allowBlank="1" showInputMessage="1" showErrorMessage="1" sqref="C8 C11" xr:uid="{00000000-0002-0000-0000-000000000000}">
      <formula1>"Yes"</formula1>
    </dataValidation>
    <dataValidation type="whole" allowBlank="1" showInputMessage="1" showErrorMessage="1" sqref="C6" xr:uid="{6F118D0A-173E-40B9-B924-248E2E9AEE4C}">
      <formula1>20220630</formula1>
      <formula2>20501231</formula2>
    </dataValidation>
  </dataValidation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U500"/>
  <sheetViews>
    <sheetView zoomScale="85" zoomScaleNormal="85" workbookViewId="0"/>
  </sheetViews>
  <sheetFormatPr defaultRowHeight="15" x14ac:dyDescent="0.25"/>
  <cols>
    <col min="1" max="1" width="75.42578125" bestFit="1" customWidth="1"/>
    <col min="2" max="2" width="20.140625" customWidth="1"/>
    <col min="3" max="3" width="28" bestFit="1" customWidth="1"/>
    <col min="4" max="4" width="23.85546875" style="19" bestFit="1" customWidth="1"/>
    <col min="5" max="5" width="52.7109375" bestFit="1" customWidth="1"/>
    <col min="6" max="6" width="40.140625" bestFit="1" customWidth="1"/>
    <col min="7" max="7" width="30.7109375" bestFit="1" customWidth="1"/>
    <col min="8" max="8" width="30.42578125" style="19" customWidth="1"/>
    <col min="9" max="9" width="27.42578125" customWidth="1"/>
    <col min="10" max="11" width="42" customWidth="1"/>
    <col min="12" max="12" width="30.140625" customWidth="1"/>
    <col min="13" max="13" width="22.42578125" customWidth="1"/>
    <col min="14" max="14" width="22.42578125" style="41" customWidth="1"/>
    <col min="15" max="15" width="27" style="19" bestFit="1" customWidth="1"/>
    <col min="16" max="16" width="42.85546875" customWidth="1"/>
    <col min="17" max="17" width="40.42578125" customWidth="1"/>
    <col min="18" max="18" width="40.5703125" customWidth="1"/>
    <col min="19" max="19" width="24.85546875" customWidth="1"/>
    <col min="20" max="20" width="24" customWidth="1"/>
    <col min="21" max="21" width="30.140625" customWidth="1"/>
    <col min="22" max="22" width="24.7109375" customWidth="1"/>
    <col min="26" max="26" width="14.140625" customWidth="1"/>
    <col min="28" max="28" width="11.5703125" bestFit="1" customWidth="1"/>
    <col min="29" max="29" width="10.85546875" bestFit="1" customWidth="1"/>
    <col min="38" max="38" width="21.5703125" customWidth="1"/>
    <col min="39" max="39" width="19.42578125" customWidth="1"/>
    <col min="40" max="40" width="14.85546875" customWidth="1"/>
    <col min="41" max="41" width="10.85546875" bestFit="1" customWidth="1"/>
  </cols>
  <sheetData>
    <row r="1" spans="1:47" ht="45" x14ac:dyDescent="0.25">
      <c r="A1" s="97"/>
      <c r="B1" s="1" t="s">
        <v>12</v>
      </c>
      <c r="C1" s="1" t="s">
        <v>13</v>
      </c>
      <c r="D1" s="20" t="s">
        <v>14</v>
      </c>
      <c r="E1" s="1" t="s">
        <v>15</v>
      </c>
      <c r="F1" s="1" t="s">
        <v>16</v>
      </c>
      <c r="G1" s="1" t="s">
        <v>17</v>
      </c>
      <c r="H1" s="20" t="s">
        <v>18</v>
      </c>
      <c r="I1" s="1" t="s">
        <v>19</v>
      </c>
      <c r="J1" s="2" t="s">
        <v>20</v>
      </c>
      <c r="K1" s="2" t="s">
        <v>21</v>
      </c>
      <c r="L1" s="2" t="s">
        <v>22</v>
      </c>
      <c r="M1" s="2" t="s">
        <v>23</v>
      </c>
      <c r="N1" s="39" t="s">
        <v>24</v>
      </c>
      <c r="O1" s="26" t="s">
        <v>25</v>
      </c>
      <c r="P1" s="1" t="s">
        <v>26</v>
      </c>
      <c r="Q1" s="1" t="s">
        <v>27</v>
      </c>
      <c r="R1" s="2" t="s">
        <v>28</v>
      </c>
      <c r="S1" s="2" t="s">
        <v>29</v>
      </c>
      <c r="T1" s="2" t="s">
        <v>30</v>
      </c>
      <c r="U1" s="2" t="s">
        <v>31</v>
      </c>
      <c r="V1" s="2" t="s">
        <v>32</v>
      </c>
      <c r="W1" s="97"/>
      <c r="X1" s="101" t="s">
        <v>205</v>
      </c>
      <c r="Y1" s="101">
        <f>MAX(Z:AU)</f>
        <v>0</v>
      </c>
      <c r="Z1" s="134"/>
      <c r="AA1" s="134"/>
      <c r="AB1" s="97"/>
      <c r="AC1" s="97"/>
      <c r="AD1" s="97"/>
      <c r="AE1" s="97"/>
      <c r="AF1" s="97"/>
      <c r="AG1" s="97"/>
      <c r="AH1" s="97"/>
      <c r="AI1" s="97"/>
      <c r="AJ1" s="97"/>
      <c r="AK1" s="97"/>
      <c r="AL1" s="97"/>
      <c r="AM1" s="97"/>
      <c r="AN1" s="97"/>
      <c r="AO1" s="97"/>
      <c r="AP1" s="97"/>
      <c r="AQ1" s="97"/>
    </row>
    <row r="2" spans="1:47" x14ac:dyDescent="0.25">
      <c r="A2" s="98" t="s">
        <v>186</v>
      </c>
      <c r="C2" s="23"/>
      <c r="D2" s="24"/>
      <c r="E2" s="23"/>
      <c r="F2" s="23"/>
      <c r="G2" s="23"/>
      <c r="H2" s="24"/>
      <c r="I2" s="23"/>
      <c r="J2" s="25"/>
      <c r="K2" s="25"/>
      <c r="L2" s="25"/>
      <c r="M2" s="23"/>
      <c r="N2" s="38"/>
      <c r="O2" s="24"/>
      <c r="P2" s="23"/>
      <c r="Q2" s="23"/>
      <c r="R2" s="23"/>
      <c r="S2" s="23"/>
      <c r="T2" s="23"/>
      <c r="U2" s="23"/>
      <c r="W2" s="97"/>
      <c r="X2" s="101" t="s">
        <v>204</v>
      </c>
      <c r="Y2" s="101">
        <f>MIN(Z:AU)</f>
        <v>0</v>
      </c>
      <c r="Z2" s="134"/>
      <c r="AA2" s="134"/>
      <c r="AB2" s="97"/>
      <c r="AC2" s="97"/>
      <c r="AD2" s="97"/>
      <c r="AE2" s="97"/>
      <c r="AF2" s="97"/>
      <c r="AG2" s="97"/>
      <c r="AH2" s="97"/>
      <c r="AI2" s="97"/>
      <c r="AJ2" s="97"/>
      <c r="AK2" s="97"/>
      <c r="AL2" s="97"/>
      <c r="AM2" s="97"/>
      <c r="AN2" s="97"/>
      <c r="AO2" s="97"/>
      <c r="AP2" s="97"/>
      <c r="AQ2" s="97"/>
    </row>
    <row r="3" spans="1:47" ht="30" x14ac:dyDescent="0.25">
      <c r="A3" s="99" t="s">
        <v>33</v>
      </c>
      <c r="B3" s="43"/>
      <c r="C3" s="43"/>
      <c r="D3" s="50" t="s">
        <v>34</v>
      </c>
      <c r="E3" s="50" t="s">
        <v>34</v>
      </c>
      <c r="F3" s="50" t="s">
        <v>34</v>
      </c>
      <c r="G3" s="50" t="s">
        <v>34</v>
      </c>
      <c r="H3" s="50" t="s">
        <v>34</v>
      </c>
      <c r="I3" s="43"/>
      <c r="J3" s="50" t="s">
        <v>34</v>
      </c>
      <c r="K3" s="50" t="s">
        <v>34</v>
      </c>
      <c r="L3" s="50" t="s">
        <v>34</v>
      </c>
      <c r="M3" s="46"/>
      <c r="N3" s="47"/>
      <c r="O3" s="44"/>
      <c r="P3" s="48"/>
      <c r="Q3" s="43"/>
      <c r="R3" s="46"/>
      <c r="S3" s="46"/>
      <c r="T3" s="45"/>
      <c r="U3" s="46"/>
      <c r="V3" s="46"/>
      <c r="W3" s="97"/>
      <c r="X3" s="97"/>
      <c r="Y3" s="97"/>
      <c r="Z3" s="97"/>
      <c r="AA3" s="97"/>
      <c r="AB3" s="97"/>
      <c r="AC3" s="97"/>
      <c r="AD3" s="97"/>
      <c r="AE3" s="97"/>
      <c r="AF3" s="97"/>
      <c r="AG3" s="97"/>
      <c r="AH3" s="97"/>
      <c r="AI3" s="97"/>
      <c r="AJ3" s="97"/>
      <c r="AK3" s="97"/>
      <c r="AL3" s="97"/>
      <c r="AM3" s="97"/>
      <c r="AN3" s="97"/>
      <c r="AO3" s="97"/>
      <c r="AP3" s="97"/>
      <c r="AQ3" s="97"/>
    </row>
    <row r="4" spans="1:47" ht="30" x14ac:dyDescent="0.25">
      <c r="A4" s="100" t="s">
        <v>35</v>
      </c>
      <c r="B4" s="28" t="s">
        <v>36</v>
      </c>
      <c r="C4" s="28" t="s">
        <v>37</v>
      </c>
      <c r="D4" s="53">
        <v>20181029</v>
      </c>
      <c r="E4" s="30">
        <v>1000</v>
      </c>
      <c r="F4" s="31" t="s">
        <v>38</v>
      </c>
      <c r="G4" s="28"/>
      <c r="H4" s="53">
        <v>20181101</v>
      </c>
      <c r="I4" s="28"/>
      <c r="J4" s="31" t="s">
        <v>150</v>
      </c>
      <c r="K4" s="28"/>
      <c r="L4" s="28"/>
      <c r="M4" s="30"/>
      <c r="N4" s="40"/>
      <c r="O4" s="29"/>
      <c r="P4" s="28"/>
      <c r="Q4" s="31"/>
      <c r="R4" s="31"/>
      <c r="S4" s="28"/>
      <c r="T4" s="28"/>
      <c r="U4" s="28"/>
      <c r="V4" s="28"/>
      <c r="W4" s="97"/>
      <c r="X4" s="97"/>
      <c r="Y4" s="97"/>
      <c r="Z4" s="97"/>
      <c r="AA4" s="97"/>
      <c r="AB4" s="97"/>
      <c r="AC4" s="97"/>
      <c r="AD4" s="97"/>
      <c r="AE4" s="97"/>
      <c r="AF4" s="97"/>
      <c r="AG4" s="97"/>
      <c r="AH4" s="97"/>
      <c r="AI4" s="97"/>
      <c r="AJ4" s="97"/>
      <c r="AK4" s="97"/>
      <c r="AL4" s="97"/>
      <c r="AM4" s="97"/>
      <c r="AN4" s="97"/>
      <c r="AO4" s="97"/>
      <c r="AP4" s="97"/>
      <c r="AQ4" s="97"/>
    </row>
    <row r="5" spans="1:47" ht="45" x14ac:dyDescent="0.25">
      <c r="A5" s="100" t="s">
        <v>39</v>
      </c>
      <c r="B5" s="28" t="s">
        <v>40</v>
      </c>
      <c r="C5" s="28" t="s">
        <v>41</v>
      </c>
      <c r="D5" s="53">
        <v>20181029</v>
      </c>
      <c r="E5" s="30">
        <v>1000</v>
      </c>
      <c r="F5" s="31" t="s">
        <v>42</v>
      </c>
      <c r="G5" s="28"/>
      <c r="H5" s="53">
        <v>20181101</v>
      </c>
      <c r="I5" s="28"/>
      <c r="J5" s="31" t="s">
        <v>151</v>
      </c>
      <c r="K5" s="28" t="s">
        <v>43</v>
      </c>
      <c r="L5" s="28"/>
      <c r="M5" s="30">
        <v>500</v>
      </c>
      <c r="N5" s="40"/>
      <c r="O5" s="53">
        <v>20181110</v>
      </c>
      <c r="P5" s="28"/>
      <c r="Q5" s="31" t="s">
        <v>44</v>
      </c>
      <c r="R5" s="31" t="s">
        <v>44</v>
      </c>
      <c r="S5" s="28"/>
      <c r="T5" s="28" t="s">
        <v>45</v>
      </c>
      <c r="U5" s="42" t="s">
        <v>46</v>
      </c>
      <c r="V5" s="28" t="s">
        <v>47</v>
      </c>
      <c r="W5" s="97"/>
      <c r="X5" s="97"/>
      <c r="Y5" s="97"/>
      <c r="Z5" s="97"/>
      <c r="AA5" s="97"/>
      <c r="AB5" s="97"/>
      <c r="AC5" s="97"/>
      <c r="AD5" s="97"/>
      <c r="AE5" s="97"/>
      <c r="AF5" s="97"/>
      <c r="AG5" s="97"/>
      <c r="AH5" s="97"/>
      <c r="AI5" s="97"/>
      <c r="AJ5" s="97"/>
      <c r="AK5" s="97"/>
      <c r="AL5" s="97"/>
      <c r="AM5" s="97"/>
      <c r="AN5" s="97"/>
      <c r="AO5" s="97"/>
      <c r="AP5" s="97"/>
      <c r="AQ5" s="97"/>
    </row>
    <row r="6" spans="1:47" s="5" customFormat="1" ht="150" x14ac:dyDescent="0.25">
      <c r="A6" s="100" t="s">
        <v>164</v>
      </c>
      <c r="B6" s="28" t="s">
        <v>48</v>
      </c>
      <c r="C6" s="28" t="s">
        <v>162</v>
      </c>
      <c r="D6" s="53">
        <v>20180125</v>
      </c>
      <c r="E6" s="30">
        <v>1000</v>
      </c>
      <c r="F6" s="31" t="s">
        <v>49</v>
      </c>
      <c r="G6" s="28"/>
      <c r="H6" s="53">
        <v>20180205</v>
      </c>
      <c r="I6" s="28"/>
      <c r="J6" s="31"/>
      <c r="K6" s="28"/>
      <c r="L6" s="28"/>
      <c r="M6" s="30"/>
      <c r="N6" s="40"/>
      <c r="O6" s="29"/>
      <c r="P6" s="31" t="s">
        <v>50</v>
      </c>
      <c r="Q6" s="31"/>
      <c r="R6" s="31"/>
      <c r="S6" s="28" t="s">
        <v>51</v>
      </c>
      <c r="T6" s="28"/>
      <c r="U6" s="28"/>
      <c r="V6" s="28"/>
      <c r="W6" s="102"/>
      <c r="X6" s="102"/>
      <c r="Y6" s="102"/>
      <c r="Z6" s="102"/>
      <c r="AA6" s="102"/>
      <c r="AB6" s="102"/>
      <c r="AC6" s="102"/>
      <c r="AD6" s="102"/>
      <c r="AE6" s="102"/>
      <c r="AF6" s="102"/>
      <c r="AG6" s="102"/>
      <c r="AH6" s="102"/>
      <c r="AI6" s="102"/>
      <c r="AJ6" s="102"/>
      <c r="AK6" s="102"/>
      <c r="AL6" s="102"/>
      <c r="AM6" s="102"/>
      <c r="AN6" s="102"/>
      <c r="AO6" s="102"/>
      <c r="AP6" s="102"/>
      <c r="AQ6" s="102"/>
    </row>
    <row r="7" spans="1:47" s="5" customFormat="1" x14ac:dyDescent="0.25">
      <c r="A7" s="100"/>
      <c r="B7" s="28"/>
      <c r="C7" s="28"/>
      <c r="D7" s="53"/>
      <c r="E7" s="30"/>
      <c r="F7" s="31"/>
      <c r="G7" s="28"/>
      <c r="H7" s="53"/>
      <c r="I7" s="28"/>
      <c r="J7" s="31"/>
      <c r="K7" s="28"/>
      <c r="L7" s="28"/>
      <c r="M7" s="30"/>
      <c r="N7" s="40"/>
      <c r="O7" s="29"/>
      <c r="P7" s="31"/>
      <c r="Q7" s="31"/>
      <c r="R7" s="31"/>
      <c r="S7" s="28"/>
      <c r="T7" s="28"/>
      <c r="U7" s="28"/>
      <c r="V7" s="28"/>
      <c r="W7" s="102"/>
      <c r="X7" s="102"/>
      <c r="Y7" s="102"/>
      <c r="Z7" s="146" t="s">
        <v>203</v>
      </c>
      <c r="AA7" s="147"/>
      <c r="AB7" s="147"/>
      <c r="AC7" s="147"/>
      <c r="AD7" s="147"/>
      <c r="AE7" s="147"/>
      <c r="AF7" s="147"/>
      <c r="AG7" s="147"/>
      <c r="AH7" s="147"/>
      <c r="AI7" s="147"/>
      <c r="AJ7" s="147"/>
      <c r="AK7" s="147"/>
      <c r="AL7" s="147"/>
      <c r="AM7" s="147"/>
      <c r="AN7" s="147"/>
      <c r="AO7" s="147"/>
      <c r="AP7" s="147"/>
      <c r="AQ7" s="147"/>
      <c r="AR7" s="147"/>
      <c r="AS7" s="147"/>
      <c r="AT7" s="147"/>
      <c r="AU7" s="148"/>
    </row>
    <row r="8" spans="1:47" ht="67.5" customHeight="1" x14ac:dyDescent="0.25">
      <c r="A8" s="98"/>
      <c r="B8" s="1" t="s">
        <v>12</v>
      </c>
      <c r="C8" s="1" t="s">
        <v>13</v>
      </c>
      <c r="D8" s="20" t="s">
        <v>14</v>
      </c>
      <c r="E8" s="1" t="s">
        <v>15</v>
      </c>
      <c r="F8" s="1" t="s">
        <v>16</v>
      </c>
      <c r="G8" s="1" t="s">
        <v>17</v>
      </c>
      <c r="H8" s="20" t="s">
        <v>18</v>
      </c>
      <c r="I8" s="1" t="s">
        <v>19</v>
      </c>
      <c r="J8" s="2" t="s">
        <v>20</v>
      </c>
      <c r="K8" s="2" t="s">
        <v>21</v>
      </c>
      <c r="L8" s="2" t="s">
        <v>22</v>
      </c>
      <c r="M8" s="2" t="s">
        <v>23</v>
      </c>
      <c r="N8" s="39" t="s">
        <v>24</v>
      </c>
      <c r="O8" s="26" t="s">
        <v>25</v>
      </c>
      <c r="P8" s="1" t="s">
        <v>26</v>
      </c>
      <c r="Q8" s="1" t="s">
        <v>27</v>
      </c>
      <c r="R8" s="2" t="s">
        <v>28</v>
      </c>
      <c r="S8" s="2" t="s">
        <v>29</v>
      </c>
      <c r="T8" s="2" t="s">
        <v>30</v>
      </c>
      <c r="U8" s="2" t="s">
        <v>31</v>
      </c>
      <c r="V8" s="2" t="s">
        <v>32</v>
      </c>
      <c r="W8" s="97"/>
      <c r="X8" s="97"/>
      <c r="Y8" s="97"/>
      <c r="Z8" s="131" t="s">
        <v>202</v>
      </c>
      <c r="AA8" s="131" t="s">
        <v>195</v>
      </c>
      <c r="AB8" s="131" t="s">
        <v>196</v>
      </c>
      <c r="AC8" s="131" t="s">
        <v>245</v>
      </c>
      <c r="AD8" s="131" t="s">
        <v>197</v>
      </c>
      <c r="AE8" s="131" t="s">
        <v>198</v>
      </c>
      <c r="AF8" s="131" t="s">
        <v>200</v>
      </c>
      <c r="AG8" s="131" t="s">
        <v>201</v>
      </c>
      <c r="AH8" s="131" t="s">
        <v>199</v>
      </c>
      <c r="AI8" s="129" t="s">
        <v>248</v>
      </c>
      <c r="AJ8" s="129" t="s">
        <v>249</v>
      </c>
      <c r="AK8" s="129" t="s">
        <v>250</v>
      </c>
      <c r="AL8" s="129" t="s">
        <v>222</v>
      </c>
      <c r="AM8" s="129" t="s">
        <v>223</v>
      </c>
      <c r="AN8" s="129" t="s">
        <v>239</v>
      </c>
      <c r="AO8" s="131" t="s">
        <v>244</v>
      </c>
      <c r="AP8" s="131" t="s">
        <v>230</v>
      </c>
      <c r="AQ8" s="131" t="s">
        <v>219</v>
      </c>
      <c r="AR8" s="131" t="s">
        <v>218</v>
      </c>
      <c r="AS8" s="131" t="s">
        <v>220</v>
      </c>
      <c r="AT8" s="131" t="s">
        <v>225</v>
      </c>
      <c r="AU8" s="131" t="s">
        <v>226</v>
      </c>
    </row>
    <row r="9" spans="1:47" x14ac:dyDescent="0.25">
      <c r="A9" s="98"/>
      <c r="B9" s="62"/>
      <c r="C9" s="62"/>
      <c r="D9" s="63"/>
      <c r="E9" s="62"/>
      <c r="F9" s="62"/>
      <c r="G9" s="62"/>
      <c r="H9" s="63"/>
      <c r="I9" s="62"/>
      <c r="J9" s="62"/>
      <c r="K9" s="62"/>
      <c r="L9" s="62"/>
      <c r="M9" s="62"/>
      <c r="N9" s="65"/>
      <c r="O9" s="63"/>
      <c r="P9" s="62"/>
      <c r="Q9" s="62"/>
      <c r="R9" s="66"/>
      <c r="S9" s="66"/>
      <c r="T9" s="66"/>
      <c r="U9" s="66"/>
      <c r="V9" s="66"/>
      <c r="W9" s="97"/>
      <c r="X9" s="97"/>
      <c r="Y9" s="97"/>
      <c r="Z9" s="86">
        <f>IF(Instructions!$C$8="yes",COUNTA(General!B9),0)</f>
        <v>0</v>
      </c>
      <c r="AA9" s="86">
        <f>IF(COUNTA(B9:V9)&gt;0,3-(COUNTA(General!B9)+COUNTA(General!C9)+COUNTA(General!U9)),0)</f>
        <v>0</v>
      </c>
      <c r="AB9" s="86">
        <f>IF(General!U9="No",COUNTBLANK(General!D9:F9)+COUNTBLANK(General!J9),0)</f>
        <v>0</v>
      </c>
      <c r="AC9" s="86">
        <f>IF(General!F9="Others",COUNTBLANK(General!G9),0)</f>
        <v>0</v>
      </c>
      <c r="AD9" s="86">
        <f>IF(AND(U9="No",COUNTA(General!B9),ISBLANK(General!H9)),COUNTBLANK(General!I9),0)</f>
        <v>0</v>
      </c>
      <c r="AE9" s="86">
        <f>IF(ISBLANK(J9),0,IF(ISNUMBER(SEARCH("FI fully agreed with the client's requests/appeals",General!J9)),0,COUNTBLANK(General!K9)))</f>
        <v>0</v>
      </c>
      <c r="AF9" s="86">
        <f>IF(OR(General!J9="Others",General!K9="Others"),COUNTBLANK(General!L9),0)</f>
        <v>0</v>
      </c>
      <c r="AG9" s="86">
        <f>IF(ISBLANK(B9),0,IF(AND(ISBLANK(General!O9),NETWORKDAYS(IFERROR(DATE(LEFT(General!D9,4),MID(General!D9,5,2),RIGHT(General!D9,2)),0),IFERROR(DATE(LEFT(Instructions!$C$6,4),MID(Instructions!$C$6,5,2),RIGHT(Instructions!$C$6,2)),0),7)&gt;27),COUNTBLANK(General!P9),0))</f>
        <v>0</v>
      </c>
      <c r="AH9" s="86">
        <f>IF(OR(ISBLANK(B9),ISBLANK(O9)),0,IF(NETWORKDAYS(DATE(LEFT(General!D9,4),MID(General!D9,5,2),RIGHT(General!D9,2)),DATE(LEFT(General!O9,4),MID(General!O9,5,2),RIGHT(General!O9,2)),7)&gt;27,COUNTBLANK(General!P9),0))</f>
        <v>0</v>
      </c>
      <c r="AI9" s="86">
        <f>IF(ISBLANK(D9),0,IF(AND(LEN(D9)=8, VALUE(MID(D9,5,2))&lt;13,VALUE(RIGHT(D9,2))&lt;32),0,1))</f>
        <v>0</v>
      </c>
      <c r="AJ9" s="86">
        <f>IF(ISBLANK(H9),0,IF(AND(LEN(H9)=8, VALUE(MID(H9,5,2))&lt;13,VALUE(RIGHT(H9,2))&lt;32),0,1))</f>
        <v>0</v>
      </c>
      <c r="AK9" s="86">
        <f>IF(ISBLANK(O9),0,IF(AND(LEN(O9)=8, VALUE(MID(O9,5,2))&lt;13,VALUE(RIGHT(O9,2))&lt;32),0,1))</f>
        <v>0</v>
      </c>
      <c r="AL9" s="128">
        <f>IF(ISBLANK(D9),0,IF(IFERROR(DATE(LEFT(D9,4),MID(D9,5,2),RIGHT(D9,2)),0)&lt;IFERROR(DATE(LEFT(Instructions!$C$6,4),MID(Instructions!$C$6,5,2),RIGHT(Instructions!$C$6,2)),0),0,1))</f>
        <v>0</v>
      </c>
      <c r="AM9" s="128">
        <f>IF(General!U9="Misconduct report has been filed",COUNTBLANK(General!V9),0)</f>
        <v>0</v>
      </c>
      <c r="AN9" s="128">
        <f>IF(ISBLANK(V9),0,IF(AND(LEFT(V9,2)="MR",LEN(V9)&gt;=17),0,1))</f>
        <v>0</v>
      </c>
      <c r="AO9" s="86">
        <f>IF(ISBLANK(C9),0,IF(ISNA(VLOOKUP(C9,Dropdowns!$A$1:$A$4,1,FALSE)),1,0))</f>
        <v>0</v>
      </c>
      <c r="AP9" s="86">
        <f>IF(ISBLANK(F9),0,IF(ISNA(VLOOKUP(F9,Dropdowns!$I$1:$I$5,1,FALSE)),1,0))</f>
        <v>0</v>
      </c>
      <c r="AQ9" s="86">
        <f>IF(ISBLANK(J9),0,IF(ISNA(VLOOKUP(J9,Dropdowns!$L$1:$L$4,1,FALSE)),1,0))</f>
        <v>0</v>
      </c>
      <c r="AR9" s="128">
        <f>IF(ISBLANK(K9),0,IF(ISNA(VLOOKUP(K9,Dropdowns!$J$1:$J$4,1,FALSE)),1,0))</f>
        <v>0</v>
      </c>
      <c r="AS9" s="128">
        <f>IF(ISBLANK(Q9),0,IF(OR(Q9="YES",Q9="No"),0,1))</f>
        <v>0</v>
      </c>
      <c r="AT9" s="128">
        <f>IF(ISBLANK(R9),0,IF(OR(R9="Yes",R9="No"),0,1))</f>
        <v>0</v>
      </c>
      <c r="AU9" s="128">
        <f>IF(ISBLANK(U9),0,IF(OR(U9="No",U9="Misconduct report has been filed",U9="Misconduct report will be filed"),0,1))</f>
        <v>0</v>
      </c>
    </row>
    <row r="10" spans="1:47" s="67" customFormat="1" x14ac:dyDescent="0.25">
      <c r="A10" s="98"/>
      <c r="B10" s="62"/>
      <c r="C10" s="62"/>
      <c r="D10" s="63"/>
      <c r="E10" s="64"/>
      <c r="F10" s="62"/>
      <c r="G10" s="62"/>
      <c r="H10" s="63"/>
      <c r="I10" s="62"/>
      <c r="J10" s="62"/>
      <c r="K10" s="62"/>
      <c r="L10" s="62"/>
      <c r="M10" s="64"/>
      <c r="N10" s="65"/>
      <c r="O10" s="63"/>
      <c r="P10" s="62"/>
      <c r="Q10" s="62"/>
      <c r="R10" s="62"/>
      <c r="S10" s="62"/>
      <c r="T10" s="66"/>
      <c r="U10" s="66"/>
      <c r="V10" s="62"/>
      <c r="W10" s="97"/>
      <c r="X10" s="97"/>
      <c r="Y10" s="97"/>
      <c r="Z10" s="86">
        <f>IF(Instructions!$C$8="yes",COUNTA(General!B10),0)</f>
        <v>0</v>
      </c>
      <c r="AA10" s="86">
        <f>IF(COUNTA(B10:V10)&gt;0,3-(COUNTA(General!B10)+COUNTA(General!C10)+COUNTA(General!U10)),0)</f>
        <v>0</v>
      </c>
      <c r="AB10" s="86">
        <f>IF(General!U10="No",COUNTBLANK(General!D10:F10)+COUNTBLANK(General!J10),0)</f>
        <v>0</v>
      </c>
      <c r="AC10" s="86">
        <f>IF(General!F10="Others",COUNTBLANK(General!G10),0)</f>
        <v>0</v>
      </c>
      <c r="AD10" s="86">
        <f>IF(AND(U10="No",COUNTA(General!B10),ISBLANK(General!H10)),COUNTBLANK(General!I10),0)</f>
        <v>0</v>
      </c>
      <c r="AE10" s="86">
        <f>IF(ISBLANK(J10),0,IF(ISNUMBER(SEARCH("FI fully agreed with the client's requests/appeals",General!J10)),0,COUNTBLANK(General!K10)))</f>
        <v>0</v>
      </c>
      <c r="AF10" s="86">
        <f>IF(OR(General!J10="Others",General!K10="Others"),COUNTBLANK(General!L10),0)</f>
        <v>0</v>
      </c>
      <c r="AG10" s="86">
        <f>IF(ISBLANK(B10),0,IF(AND(ISBLANK(General!O10),NETWORKDAYS(IFERROR(DATE(LEFT(General!D10,4),MID(General!D10,5,2),RIGHT(General!D10,2)),0),IFERROR(DATE(LEFT(Instructions!$C$6,4),MID(Instructions!$C$6,5,2),RIGHT(Instructions!$C$6,2)),0),7)&gt;27),COUNTBLANK(General!P10),0))</f>
        <v>0</v>
      </c>
      <c r="AH10" s="86">
        <f>IF(OR(ISBLANK(B10),ISBLANK(O10)),0,IF(NETWORKDAYS(DATE(LEFT(General!D10,4),MID(General!D10,5,2),RIGHT(General!D10,2)),DATE(LEFT(General!O10,4),MID(General!O10,5,2),RIGHT(General!O10,2)),7)&gt;27,COUNTBLANK(General!P10),0))</f>
        <v>0</v>
      </c>
      <c r="AI10" s="86">
        <f t="shared" ref="AI10:AI73" si="0">IF(ISBLANK(D10),0,IF(AND(LEN(D10)=8, VALUE(MID(D10,5,2))&lt;13,VALUE(RIGHT(D10,2))&lt;32),0,1))</f>
        <v>0</v>
      </c>
      <c r="AJ10" s="86">
        <f t="shared" ref="AJ10:AJ73" si="1">IF(ISBLANK(H10),0,IF(AND(LEN(H10)=8, VALUE(MID(H10,5,2))&lt;13,VALUE(RIGHT(H10,2))&lt;32),0,1))</f>
        <v>0</v>
      </c>
      <c r="AK10" s="86">
        <f t="shared" ref="AK10:AK73" si="2">IF(ISBLANK(O10),0,IF(AND(LEN(O10)=8, VALUE(MID(O10,5,2))&lt;13,VALUE(RIGHT(O10,2))&lt;32),0,1))</f>
        <v>0</v>
      </c>
      <c r="AL10" s="128">
        <f>IF(ISBLANK(D10),0,IF(IFERROR(DATE(LEFT(D10,4),MID(D10,5,2),RIGHT(D10,2)),0)&lt;IFERROR(DATE(LEFT(Instructions!$C$6,4),MID(Instructions!$C$6,5,2),RIGHT(Instructions!$C$6,2)),0),0,1))</f>
        <v>0</v>
      </c>
      <c r="AM10" s="128">
        <f>IF(General!U10="Misconduct report has been filed",COUNTBLANK(General!V10),0)</f>
        <v>0</v>
      </c>
      <c r="AN10" s="128">
        <f t="shared" ref="AN10:AN73" si="3">IF(ISBLANK(V10),0,IF(AND(LEFT(V10,2)="MR",LEN(V10)&gt;=17),0,1))</f>
        <v>0</v>
      </c>
      <c r="AO10" s="86">
        <f>IF(ISBLANK(C10),0,IF(ISNA(VLOOKUP(C10,Dropdowns!$A$1:$A$4,1,FALSE)),1,0))</f>
        <v>0</v>
      </c>
      <c r="AP10" s="86">
        <f>IF(ISBLANK(F10),0,IF(ISNA(VLOOKUP(F10,Dropdowns!$I$1:$I$5,1,FALSE)),1,0))</f>
        <v>0</v>
      </c>
      <c r="AQ10" s="86">
        <f>IF(ISBLANK(J10),0,IF(ISNA(VLOOKUP(J10,Dropdowns!$L$1:$L$4,1,FALSE)),1,0))</f>
        <v>0</v>
      </c>
      <c r="AR10" s="128">
        <f>IF(ISBLANK(K10),0,IF(ISNA(VLOOKUP(K10,Dropdowns!$J$1:$J$4,1,FALSE)),1,0))</f>
        <v>0</v>
      </c>
      <c r="AS10" s="128">
        <f t="shared" ref="AS10:AS33" si="4">IF(ISBLANK(Q10),0,IF(OR(Q10="YES",Q10="No"),0,1))</f>
        <v>0</v>
      </c>
      <c r="AT10" s="128">
        <f t="shared" ref="AT10:AT73" si="5">IF(ISBLANK(R10),0,IF(OR(R10="YES",R10="No"),0,1))</f>
        <v>0</v>
      </c>
      <c r="AU10" s="128">
        <f t="shared" ref="AU10:AU73" si="6">IF(ISBLANK(U10),0,IF(OR(U10="No",U10="Misconduct report has been filed",U10="Misconduct report will be filed"),0,1))</f>
        <v>0</v>
      </c>
    </row>
    <row r="11" spans="1:47" s="67" customFormat="1" x14ac:dyDescent="0.25">
      <c r="A11" s="98"/>
      <c r="B11" s="62"/>
      <c r="C11" s="62"/>
      <c r="D11" s="63"/>
      <c r="E11" s="64"/>
      <c r="F11" s="62"/>
      <c r="G11" s="62"/>
      <c r="H11" s="63"/>
      <c r="I11" s="62"/>
      <c r="J11" s="62"/>
      <c r="K11" s="62"/>
      <c r="L11" s="62"/>
      <c r="M11" s="62"/>
      <c r="N11" s="65"/>
      <c r="O11" s="63"/>
      <c r="P11" s="62"/>
      <c r="Q11" s="62"/>
      <c r="R11" s="62"/>
      <c r="S11" s="62"/>
      <c r="T11" s="66"/>
      <c r="U11" s="66"/>
      <c r="V11" s="62"/>
      <c r="W11" s="97"/>
      <c r="X11" s="97"/>
      <c r="Y11" s="97"/>
      <c r="Z11" s="86">
        <f>IF(Instructions!$C$8="yes",COUNTA(General!B11),0)</f>
        <v>0</v>
      </c>
      <c r="AA11" s="86">
        <f>IF(COUNTA(B11:V11)&gt;0,3-(COUNTA(General!B11)+COUNTA(General!C11)+COUNTA(General!U11)),0)</f>
        <v>0</v>
      </c>
      <c r="AB11" s="86">
        <f>IF(General!U11="No",COUNTBLANK(General!D11:F11)+COUNTBLANK(General!J11),0)</f>
        <v>0</v>
      </c>
      <c r="AC11" s="86">
        <f>IF(General!F11="Others",COUNTBLANK(General!G11),0)</f>
        <v>0</v>
      </c>
      <c r="AD11" s="86">
        <f>IF(AND(U11="No",COUNTA(General!B11),ISBLANK(General!H11)),COUNTBLANK(General!I11),0)</f>
        <v>0</v>
      </c>
      <c r="AE11" s="86">
        <f>IF(ISBLANK(J11),0,IF(ISNUMBER(SEARCH("FI fully agreed with the client's requests/appeals",General!J11)),0,COUNTBLANK(General!K11)))</f>
        <v>0</v>
      </c>
      <c r="AF11" s="86">
        <f>IF(OR(General!J11="Others",General!K11="Others"),COUNTBLANK(General!L11),0)</f>
        <v>0</v>
      </c>
      <c r="AG11" s="86">
        <f>IF(ISBLANK(B11),0,IF(AND(ISBLANK(General!O11),NETWORKDAYS(IFERROR(DATE(LEFT(General!D11,4),MID(General!D11,5,2),RIGHT(General!D11,2)),0),IFERROR(DATE(LEFT(Instructions!$C$6,4),MID(Instructions!$C$6,5,2),RIGHT(Instructions!$C$6,2)),0),7)&gt;27),COUNTBLANK(General!P11),0))</f>
        <v>0</v>
      </c>
      <c r="AH11" s="86">
        <f>IF(OR(ISBLANK(B11),ISBLANK(O11)),0,IF(NETWORKDAYS(DATE(LEFT(General!D11,4),MID(General!D11,5,2),RIGHT(General!D11,2)),DATE(LEFT(General!O11,4),MID(General!O11,5,2),RIGHT(General!O11,2)),7)&gt;27,COUNTBLANK(General!P11),0))</f>
        <v>0</v>
      </c>
      <c r="AI11" s="86">
        <f t="shared" si="0"/>
        <v>0</v>
      </c>
      <c r="AJ11" s="86">
        <f t="shared" si="1"/>
        <v>0</v>
      </c>
      <c r="AK11" s="86">
        <f t="shared" si="2"/>
        <v>0</v>
      </c>
      <c r="AL11" s="128">
        <f>IF(ISBLANK(D11),0,IF(IFERROR(DATE(LEFT(D11,4),MID(D11,5,2),RIGHT(D11,2)),0)&lt;IFERROR(DATE(LEFT(Instructions!$C$6,4),MID(Instructions!$C$6,5,2),RIGHT(Instructions!$C$6,2)),0),0,1))</f>
        <v>0</v>
      </c>
      <c r="AM11" s="128">
        <f>IF(General!U11="Misconduct report has been filed",COUNTBLANK(General!V11),0)</f>
        <v>0</v>
      </c>
      <c r="AN11" s="128">
        <f t="shared" si="3"/>
        <v>0</v>
      </c>
      <c r="AO11" s="86">
        <f>IF(ISBLANK(C11),0,IF(ISNA(VLOOKUP(C11,Dropdowns!$A$1:$A$4,1,FALSE)),1,0))</f>
        <v>0</v>
      </c>
      <c r="AP11" s="86">
        <f>IF(ISBLANK(F11),0,IF(ISNA(VLOOKUP(F11,Dropdowns!$I$1:$I$5,1,FALSE)),1,0))</f>
        <v>0</v>
      </c>
      <c r="AQ11" s="86">
        <f>IF(ISBLANK(J11),0,IF(ISNA(VLOOKUP(J11,Dropdowns!$L$1:$L$4,1,FALSE)),1,0))</f>
        <v>0</v>
      </c>
      <c r="AR11" s="128">
        <f>IF(ISBLANK(K11),0,IF(ISNA(VLOOKUP(K11,Dropdowns!$J$1:$J$4,1,FALSE)),1,0))</f>
        <v>0</v>
      </c>
      <c r="AS11" s="128">
        <f t="shared" si="4"/>
        <v>0</v>
      </c>
      <c r="AT11" s="128">
        <f t="shared" si="5"/>
        <v>0</v>
      </c>
      <c r="AU11" s="128">
        <f t="shared" si="6"/>
        <v>0</v>
      </c>
    </row>
    <row r="12" spans="1:47" s="67" customFormat="1" x14ac:dyDescent="0.25">
      <c r="A12" s="98"/>
      <c r="B12" s="62"/>
      <c r="C12" s="62"/>
      <c r="D12" s="63"/>
      <c r="E12" s="64"/>
      <c r="F12" s="62"/>
      <c r="G12" s="62"/>
      <c r="H12" s="63"/>
      <c r="I12" s="62"/>
      <c r="J12" s="62"/>
      <c r="K12" s="62"/>
      <c r="L12" s="62"/>
      <c r="M12" s="62"/>
      <c r="N12" s="65"/>
      <c r="O12" s="63"/>
      <c r="P12" s="62"/>
      <c r="Q12" s="62"/>
      <c r="R12" s="62"/>
      <c r="S12" s="62"/>
      <c r="T12" s="66"/>
      <c r="U12" s="66"/>
      <c r="V12" s="62"/>
      <c r="W12" s="97"/>
      <c r="X12" s="97"/>
      <c r="Y12" s="97"/>
      <c r="Z12" s="86">
        <f>IF(Instructions!$C$8="yes",COUNTA(General!B12),0)</f>
        <v>0</v>
      </c>
      <c r="AA12" s="86">
        <f>IF(COUNTA(B12:V12)&gt;0,3-(COUNTA(General!B12)+COUNTA(General!C12)+COUNTA(General!U12)),0)</f>
        <v>0</v>
      </c>
      <c r="AB12" s="86">
        <f>IF(General!U12="No",COUNTBLANK(General!D12:F12)+COUNTBLANK(General!J12),0)</f>
        <v>0</v>
      </c>
      <c r="AC12" s="86">
        <f>IF(General!F12="Others",COUNTBLANK(General!G12),0)</f>
        <v>0</v>
      </c>
      <c r="AD12" s="86">
        <f>IF(AND(U12="No",COUNTA(General!B12),ISBLANK(General!H12)),COUNTBLANK(General!I12),0)</f>
        <v>0</v>
      </c>
      <c r="AE12" s="86">
        <f>IF(ISBLANK(J12),0,IF(ISNUMBER(SEARCH("FI fully agreed with the client's requests/appeals",General!J12)),0,COUNTBLANK(General!K12)))</f>
        <v>0</v>
      </c>
      <c r="AF12" s="86">
        <f>IF(OR(General!J12="Others",General!K12="Others"),COUNTBLANK(General!L12),0)</f>
        <v>0</v>
      </c>
      <c r="AG12" s="86">
        <f>IF(ISBLANK(B12),0,IF(AND(ISBLANK(General!O12),NETWORKDAYS(IFERROR(DATE(LEFT(General!D12,4),MID(General!D12,5,2),RIGHT(General!D12,2)),0),IFERROR(DATE(LEFT(Instructions!$C$6,4),MID(Instructions!$C$6,5,2),RIGHT(Instructions!$C$6,2)),0),7)&gt;27),COUNTBLANK(General!P12),0))</f>
        <v>0</v>
      </c>
      <c r="AH12" s="86">
        <f>IF(OR(ISBLANK(B12),ISBLANK(O12)),0,IF(NETWORKDAYS(DATE(LEFT(General!D12,4),MID(General!D12,5,2),RIGHT(General!D12,2)),DATE(LEFT(General!O12,4),MID(General!O12,5,2),RIGHT(General!O12,2)),7)&gt;27,COUNTBLANK(General!P12),0))</f>
        <v>0</v>
      </c>
      <c r="AI12" s="86">
        <f t="shared" si="0"/>
        <v>0</v>
      </c>
      <c r="AJ12" s="86">
        <f t="shared" si="1"/>
        <v>0</v>
      </c>
      <c r="AK12" s="86">
        <f t="shared" si="2"/>
        <v>0</v>
      </c>
      <c r="AL12" s="128">
        <f>IF(ISBLANK(D12),0,IF(IFERROR(DATE(LEFT(D12,4),MID(D12,5,2),RIGHT(D12,2)),0)&lt;IFERROR(DATE(LEFT(Instructions!$C$6,4),MID(Instructions!$C$6,5,2),RIGHT(Instructions!$C$6,2)),0),0,1))</f>
        <v>0</v>
      </c>
      <c r="AM12" s="128">
        <f>IF(General!U12="Misconduct report has been filed",COUNTBLANK(General!V12),0)</f>
        <v>0</v>
      </c>
      <c r="AN12" s="128">
        <f t="shared" si="3"/>
        <v>0</v>
      </c>
      <c r="AO12" s="86">
        <f>IF(ISBLANK(C12),0,IF(ISNA(VLOOKUP(C12,Dropdowns!$A$1:$A$4,1,FALSE)),1,0))</f>
        <v>0</v>
      </c>
      <c r="AP12" s="86">
        <f>IF(ISBLANK(F12),0,IF(ISNA(VLOOKUP(F12,Dropdowns!$I$1:$I$5,1,FALSE)),1,0))</f>
        <v>0</v>
      </c>
      <c r="AQ12" s="86">
        <f>IF(ISBLANK(J12),0,IF(ISNA(VLOOKUP(J12,Dropdowns!$L$1:$L$4,1,FALSE)),1,0))</f>
        <v>0</v>
      </c>
      <c r="AR12" s="128">
        <f>IF(ISBLANK(K12),0,IF(ISNA(VLOOKUP(K12,Dropdowns!$J$1:$J$4,1,FALSE)),1,0))</f>
        <v>0</v>
      </c>
      <c r="AS12" s="128">
        <f t="shared" si="4"/>
        <v>0</v>
      </c>
      <c r="AT12" s="128">
        <f t="shared" si="5"/>
        <v>0</v>
      </c>
      <c r="AU12" s="128">
        <f t="shared" si="6"/>
        <v>0</v>
      </c>
    </row>
    <row r="13" spans="1:47" s="67" customFormat="1" x14ac:dyDescent="0.25">
      <c r="A13" s="98"/>
      <c r="B13" s="62"/>
      <c r="C13" s="62"/>
      <c r="D13" s="63"/>
      <c r="E13" s="64"/>
      <c r="F13" s="62"/>
      <c r="G13" s="62"/>
      <c r="H13" s="63"/>
      <c r="I13" s="62"/>
      <c r="J13" s="62"/>
      <c r="K13" s="62"/>
      <c r="L13" s="62"/>
      <c r="M13" s="62"/>
      <c r="N13" s="65"/>
      <c r="O13" s="63"/>
      <c r="P13" s="62"/>
      <c r="Q13" s="62"/>
      <c r="R13" s="62"/>
      <c r="S13" s="62"/>
      <c r="T13" s="66"/>
      <c r="U13" s="66"/>
      <c r="V13" s="62"/>
      <c r="W13" s="97"/>
      <c r="X13" s="97"/>
      <c r="Y13" s="97"/>
      <c r="Z13" s="86">
        <f>IF(Instructions!$C$8="yes",COUNTA(General!B13),0)</f>
        <v>0</v>
      </c>
      <c r="AA13" s="86">
        <f>IF(COUNTA(B13:V13)&gt;0,3-(COUNTA(General!B13)+COUNTA(General!C13)+COUNTA(General!U13)),0)</f>
        <v>0</v>
      </c>
      <c r="AB13" s="86">
        <f>IF(General!U13="No",COUNTBLANK(General!D13:F13)+COUNTBLANK(General!J13),0)</f>
        <v>0</v>
      </c>
      <c r="AC13" s="86">
        <f>IF(General!F13="Others",COUNTBLANK(General!G13),0)</f>
        <v>0</v>
      </c>
      <c r="AD13" s="86">
        <f>IF(AND(U13="No",COUNTA(General!B13),ISBLANK(General!H13)),COUNTBLANK(General!I13),0)</f>
        <v>0</v>
      </c>
      <c r="AE13" s="86">
        <f>IF(ISBLANK(J13),0,IF(ISNUMBER(SEARCH("FI fully agreed with the client's requests/appeals",General!J13)),0,COUNTBLANK(General!K13)))</f>
        <v>0</v>
      </c>
      <c r="AF13" s="86">
        <f>IF(OR(General!J13="Others",General!K13="Others"),COUNTBLANK(General!L13),0)</f>
        <v>0</v>
      </c>
      <c r="AG13" s="86">
        <f>IF(ISBLANK(B13),0,IF(AND(ISBLANK(General!O13),NETWORKDAYS(IFERROR(DATE(LEFT(General!D13,4),MID(General!D13,5,2),RIGHT(General!D13,2)),0),IFERROR(DATE(LEFT(Instructions!$C$6,4),MID(Instructions!$C$6,5,2),RIGHT(Instructions!$C$6,2)),0),7)&gt;27),COUNTBLANK(General!P13),0))</f>
        <v>0</v>
      </c>
      <c r="AH13" s="86">
        <f>IF(OR(ISBLANK(B13),ISBLANK(O13)),0,IF(NETWORKDAYS(DATE(LEFT(General!D13,4),MID(General!D13,5,2),RIGHT(General!D13,2)),DATE(LEFT(General!O13,4),MID(General!O13,5,2),RIGHT(General!O13,2)),7)&gt;27,COUNTBLANK(General!P13),0))</f>
        <v>0</v>
      </c>
      <c r="AI13" s="86">
        <f t="shared" si="0"/>
        <v>0</v>
      </c>
      <c r="AJ13" s="86">
        <f t="shared" si="1"/>
        <v>0</v>
      </c>
      <c r="AK13" s="86">
        <f t="shared" si="2"/>
        <v>0</v>
      </c>
      <c r="AL13" s="128">
        <f>IF(ISBLANK(D13),0,IF(IFERROR(DATE(LEFT(D13,4),MID(D13,5,2),RIGHT(D13,2)),0)&lt;IFERROR(DATE(LEFT(Instructions!$C$6,4),MID(Instructions!$C$6,5,2),RIGHT(Instructions!$C$6,2)),0),0,1))</f>
        <v>0</v>
      </c>
      <c r="AM13" s="128">
        <f>IF(General!U13="Misconduct report has been filed",COUNTBLANK(General!V13),0)</f>
        <v>0</v>
      </c>
      <c r="AN13" s="128">
        <f t="shared" si="3"/>
        <v>0</v>
      </c>
      <c r="AO13" s="86">
        <f>IF(ISBLANK(C13),0,IF(ISNA(VLOOKUP(C13,Dropdowns!$A$1:$A$4,1,FALSE)),1,0))</f>
        <v>0</v>
      </c>
      <c r="AP13" s="86">
        <f>IF(ISBLANK(F13),0,IF(ISNA(VLOOKUP(F13,Dropdowns!$I$1:$I$5,1,FALSE)),1,0))</f>
        <v>0</v>
      </c>
      <c r="AQ13" s="86">
        <f>IF(ISBLANK(J13),0,IF(ISNA(VLOOKUP(J13,Dropdowns!$L$1:$L$4,1,FALSE)),1,0))</f>
        <v>0</v>
      </c>
      <c r="AR13" s="128">
        <f>IF(ISBLANK(K13),0,IF(ISNA(VLOOKUP(K13,Dropdowns!$J$1:$J$4,1,FALSE)),1,0))</f>
        <v>0</v>
      </c>
      <c r="AS13" s="128">
        <f t="shared" si="4"/>
        <v>0</v>
      </c>
      <c r="AT13" s="128">
        <f t="shared" si="5"/>
        <v>0</v>
      </c>
      <c r="AU13" s="128">
        <f t="shared" si="6"/>
        <v>0</v>
      </c>
    </row>
    <row r="14" spans="1:47" s="67" customFormat="1" x14ac:dyDescent="0.25">
      <c r="A14" s="98"/>
      <c r="B14" s="62"/>
      <c r="C14" s="62"/>
      <c r="D14" s="63"/>
      <c r="E14" s="64"/>
      <c r="F14" s="62"/>
      <c r="G14" s="62"/>
      <c r="H14" s="63"/>
      <c r="I14" s="62"/>
      <c r="J14" s="62"/>
      <c r="K14" s="62"/>
      <c r="L14" s="62"/>
      <c r="M14" s="62"/>
      <c r="N14" s="65"/>
      <c r="O14" s="63"/>
      <c r="P14" s="62"/>
      <c r="Q14" s="62"/>
      <c r="R14" s="62"/>
      <c r="S14" s="62"/>
      <c r="T14" s="66"/>
      <c r="U14" s="66"/>
      <c r="V14" s="62"/>
      <c r="W14" s="97"/>
      <c r="X14" s="97"/>
      <c r="Y14" s="97"/>
      <c r="Z14" s="86">
        <f>IF(Instructions!$C$8="yes",COUNTA(General!B14),0)</f>
        <v>0</v>
      </c>
      <c r="AA14" s="86">
        <f>IF(COUNTA(B14:V14)&gt;0,3-(COUNTA(General!B14)+COUNTA(General!C14)+COUNTA(General!U14)),0)</f>
        <v>0</v>
      </c>
      <c r="AB14" s="86">
        <f>IF(General!U14="No",COUNTBLANK(General!D14:F14)+COUNTBLANK(General!J14),0)</f>
        <v>0</v>
      </c>
      <c r="AC14" s="86">
        <f>IF(General!F14="Others",COUNTBLANK(General!G14),0)</f>
        <v>0</v>
      </c>
      <c r="AD14" s="86">
        <f>IF(AND(U14="No",COUNTA(General!B14),ISBLANK(General!H14)),COUNTBLANK(General!I14),0)</f>
        <v>0</v>
      </c>
      <c r="AE14" s="86">
        <f>IF(ISBLANK(J14),0,IF(ISNUMBER(SEARCH("FI fully agreed with the client's requests/appeals",General!J14)),0,COUNTBLANK(General!K14)))</f>
        <v>0</v>
      </c>
      <c r="AF14" s="86">
        <f>IF(OR(General!J14="Others",General!K14="Others"),COUNTBLANK(General!L14),0)</f>
        <v>0</v>
      </c>
      <c r="AG14" s="86">
        <f>IF(ISBLANK(B14),0,IF(AND(ISBLANK(General!O14),NETWORKDAYS(IFERROR(DATE(LEFT(General!D14,4),MID(General!D14,5,2),RIGHT(General!D14,2)),0),IFERROR(DATE(LEFT(Instructions!$C$6,4),MID(Instructions!$C$6,5,2),RIGHT(Instructions!$C$6,2)),0),7)&gt;27),COUNTBLANK(General!P14),0))</f>
        <v>0</v>
      </c>
      <c r="AH14" s="86">
        <f>IF(OR(ISBLANK(B14),ISBLANK(O14)),0,IF(NETWORKDAYS(DATE(LEFT(General!D14,4),MID(General!D14,5,2),RIGHT(General!D14,2)),DATE(LEFT(General!O14,4),MID(General!O14,5,2),RIGHT(General!O14,2)),7)&gt;27,COUNTBLANK(General!P14),0))</f>
        <v>0</v>
      </c>
      <c r="AI14" s="86">
        <f t="shared" si="0"/>
        <v>0</v>
      </c>
      <c r="AJ14" s="86">
        <f t="shared" si="1"/>
        <v>0</v>
      </c>
      <c r="AK14" s="86">
        <f t="shared" si="2"/>
        <v>0</v>
      </c>
      <c r="AL14" s="128">
        <f>IF(ISBLANK(D14),0,IF(IFERROR(DATE(LEFT(D14,4),MID(D14,5,2),RIGHT(D14,2)),0)&lt;IFERROR(DATE(LEFT(Instructions!$C$6,4),MID(Instructions!$C$6,5,2),RIGHT(Instructions!$C$6,2)),0),0,1))</f>
        <v>0</v>
      </c>
      <c r="AM14" s="128">
        <f>IF(General!U14="Misconduct report has been filed",COUNTBLANK(General!V14),0)</f>
        <v>0</v>
      </c>
      <c r="AN14" s="128">
        <f t="shared" si="3"/>
        <v>0</v>
      </c>
      <c r="AO14" s="86">
        <f>IF(ISBLANK(C14),0,IF(ISNA(VLOOKUP(C14,Dropdowns!$A$1:$A$4,1,FALSE)),1,0))</f>
        <v>0</v>
      </c>
      <c r="AP14" s="86">
        <f>IF(ISBLANK(F14),0,IF(ISNA(VLOOKUP(F14,Dropdowns!$I$1:$I$5,1,FALSE)),1,0))</f>
        <v>0</v>
      </c>
      <c r="AQ14" s="86">
        <f>IF(ISBLANK(J14),0,IF(ISNA(VLOOKUP(J14,Dropdowns!$L$1:$L$4,1,FALSE)),1,0))</f>
        <v>0</v>
      </c>
      <c r="AR14" s="128">
        <f>IF(ISBLANK(K14),0,IF(ISNA(VLOOKUP(K14,Dropdowns!$J$1:$J$4,1,FALSE)),1,0))</f>
        <v>0</v>
      </c>
      <c r="AS14" s="128">
        <f t="shared" si="4"/>
        <v>0</v>
      </c>
      <c r="AT14" s="128">
        <f t="shared" si="5"/>
        <v>0</v>
      </c>
      <c r="AU14" s="128">
        <f t="shared" si="6"/>
        <v>0</v>
      </c>
    </row>
    <row r="15" spans="1:47" s="67" customFormat="1" x14ac:dyDescent="0.25">
      <c r="A15" s="98"/>
      <c r="B15" s="62"/>
      <c r="C15" s="62"/>
      <c r="D15" s="63"/>
      <c r="E15" s="64"/>
      <c r="F15" s="62"/>
      <c r="G15" s="62"/>
      <c r="H15" s="63"/>
      <c r="I15" s="62"/>
      <c r="J15" s="62"/>
      <c r="K15" s="62"/>
      <c r="L15" s="62"/>
      <c r="M15" s="62"/>
      <c r="N15" s="65"/>
      <c r="O15" s="63"/>
      <c r="P15" s="62"/>
      <c r="Q15" s="62"/>
      <c r="R15" s="62"/>
      <c r="S15" s="62"/>
      <c r="T15" s="66"/>
      <c r="U15" s="66"/>
      <c r="V15" s="62"/>
      <c r="W15" s="97"/>
      <c r="X15" s="97"/>
      <c r="Y15" s="97"/>
      <c r="Z15" s="86">
        <f>IF(Instructions!$C$8="yes",COUNTA(General!B15),0)</f>
        <v>0</v>
      </c>
      <c r="AA15" s="86">
        <f>IF(COUNTA(B15:V15)&gt;0,3-(COUNTA(General!B15)+COUNTA(General!C15)+COUNTA(General!U15)),0)</f>
        <v>0</v>
      </c>
      <c r="AB15" s="86">
        <f>IF(General!U15="No",COUNTBLANK(General!D15:F15)+COUNTBLANK(General!J15),0)</f>
        <v>0</v>
      </c>
      <c r="AC15" s="86">
        <f>IF(General!F15="Others",COUNTBLANK(General!G15),0)</f>
        <v>0</v>
      </c>
      <c r="AD15" s="86">
        <f>IF(AND(U15="No",COUNTA(General!B15),ISBLANK(General!H15)),COUNTBLANK(General!I15),0)</f>
        <v>0</v>
      </c>
      <c r="AE15" s="86">
        <f>IF(ISBLANK(J15),0,IF(ISNUMBER(SEARCH("FI fully agreed with the client's requests/appeals",General!J15)),0,COUNTBLANK(General!K15)))</f>
        <v>0</v>
      </c>
      <c r="AF15" s="86">
        <f>IF(OR(General!J15="Others",General!K15="Others"),COUNTBLANK(General!L15),0)</f>
        <v>0</v>
      </c>
      <c r="AG15" s="86">
        <f>IF(ISBLANK(B15),0,IF(AND(ISBLANK(General!O15),NETWORKDAYS(IFERROR(DATE(LEFT(General!D15,4),MID(General!D15,5,2),RIGHT(General!D15,2)),0),IFERROR(DATE(LEFT(Instructions!$C$6,4),MID(Instructions!$C$6,5,2),RIGHT(Instructions!$C$6,2)),0),7)&gt;27),COUNTBLANK(General!P15),0))</f>
        <v>0</v>
      </c>
      <c r="AH15" s="86">
        <f>IF(OR(ISBLANK(B15),ISBLANK(O15)),0,IF(NETWORKDAYS(DATE(LEFT(General!D15,4),MID(General!D15,5,2),RIGHT(General!D15,2)),DATE(LEFT(General!O15,4),MID(General!O15,5,2),RIGHT(General!O15,2)),7)&gt;27,COUNTBLANK(General!P15),0))</f>
        <v>0</v>
      </c>
      <c r="AI15" s="86">
        <f t="shared" si="0"/>
        <v>0</v>
      </c>
      <c r="AJ15" s="86">
        <f t="shared" si="1"/>
        <v>0</v>
      </c>
      <c r="AK15" s="86">
        <f t="shared" si="2"/>
        <v>0</v>
      </c>
      <c r="AL15" s="128">
        <f>IF(ISBLANK(D15),0,IF(IFERROR(DATE(LEFT(D15,4),MID(D15,5,2),RIGHT(D15,2)),0)&lt;IFERROR(DATE(LEFT(Instructions!$C$6,4),MID(Instructions!$C$6,5,2),RIGHT(Instructions!$C$6,2)),0),0,1))</f>
        <v>0</v>
      </c>
      <c r="AM15" s="128">
        <f>IF(General!U15="Misconduct report has been filed",COUNTBLANK(General!V15),0)</f>
        <v>0</v>
      </c>
      <c r="AN15" s="128">
        <f t="shared" si="3"/>
        <v>0</v>
      </c>
      <c r="AO15" s="86">
        <f>IF(ISBLANK(C15),0,IF(ISNA(VLOOKUP(C15,Dropdowns!$A$1:$A$4,1,FALSE)),1,0))</f>
        <v>0</v>
      </c>
      <c r="AP15" s="86">
        <f>IF(ISBLANK(F15),0,IF(ISNA(VLOOKUP(F15,Dropdowns!$I$1:$I$5,1,FALSE)),1,0))</f>
        <v>0</v>
      </c>
      <c r="AQ15" s="86">
        <f>IF(ISBLANK(J15),0,IF(ISNA(VLOOKUP(J15,Dropdowns!$L$1:$L$4,1,FALSE)),1,0))</f>
        <v>0</v>
      </c>
      <c r="AR15" s="128">
        <f>IF(ISBLANK(K15),0,IF(ISNA(VLOOKUP(K15,Dropdowns!$J$1:$J$4,1,FALSE)),1,0))</f>
        <v>0</v>
      </c>
      <c r="AS15" s="128">
        <f t="shared" si="4"/>
        <v>0</v>
      </c>
      <c r="AT15" s="128">
        <f t="shared" si="5"/>
        <v>0</v>
      </c>
      <c r="AU15" s="128">
        <f t="shared" si="6"/>
        <v>0</v>
      </c>
    </row>
    <row r="16" spans="1:47" s="67" customFormat="1" x14ac:dyDescent="0.25">
      <c r="A16" s="98"/>
      <c r="B16" s="62"/>
      <c r="C16" s="62"/>
      <c r="D16" s="63"/>
      <c r="E16" s="64"/>
      <c r="F16" s="62"/>
      <c r="G16" s="62"/>
      <c r="H16" s="63"/>
      <c r="I16" s="62"/>
      <c r="J16" s="62"/>
      <c r="K16" s="62"/>
      <c r="L16" s="62"/>
      <c r="M16" s="62"/>
      <c r="N16" s="65"/>
      <c r="O16" s="63"/>
      <c r="P16" s="62"/>
      <c r="Q16" s="62"/>
      <c r="R16" s="62"/>
      <c r="S16" s="62"/>
      <c r="T16" s="66"/>
      <c r="U16" s="66"/>
      <c r="V16" s="62"/>
      <c r="W16" s="97"/>
      <c r="X16" s="97"/>
      <c r="Y16" s="97"/>
      <c r="Z16" s="86">
        <f>IF(Instructions!$C$8="yes",COUNTA(General!B16),0)</f>
        <v>0</v>
      </c>
      <c r="AA16" s="86">
        <f>IF(COUNTA(B16:V16)&gt;0,3-(COUNTA(General!B16)+COUNTA(General!C16)+COUNTA(General!U16)),0)</f>
        <v>0</v>
      </c>
      <c r="AB16" s="86">
        <f>IF(General!U16="No",COUNTBLANK(General!D16:F16)+COUNTBLANK(General!J16),0)</f>
        <v>0</v>
      </c>
      <c r="AC16" s="86">
        <f>IF(General!F16="Others",COUNTBLANK(General!G16),0)</f>
        <v>0</v>
      </c>
      <c r="AD16" s="86">
        <f>IF(AND(U16="No",COUNTA(General!B16),ISBLANK(General!H16)),COUNTBLANK(General!I16),0)</f>
        <v>0</v>
      </c>
      <c r="AE16" s="86">
        <f>IF(ISBLANK(J16),0,IF(ISNUMBER(SEARCH("FI fully agreed with the client's requests/appeals",General!J16)),0,COUNTBLANK(General!K16)))</f>
        <v>0</v>
      </c>
      <c r="AF16" s="86">
        <f>IF(OR(General!J16="Others",General!K16="Others"),COUNTBLANK(General!L16),0)</f>
        <v>0</v>
      </c>
      <c r="AG16" s="86">
        <f>IF(ISBLANK(B16),0,IF(AND(ISBLANK(General!O16),NETWORKDAYS(IFERROR(DATE(LEFT(General!D16,4),MID(General!D16,5,2),RIGHT(General!D16,2)),0),IFERROR(DATE(LEFT(Instructions!$C$6,4),MID(Instructions!$C$6,5,2),RIGHT(Instructions!$C$6,2)),0),7)&gt;27),COUNTBLANK(General!P16),0))</f>
        <v>0</v>
      </c>
      <c r="AH16" s="86">
        <f>IF(OR(ISBLANK(B16),ISBLANK(O16)),0,IF(NETWORKDAYS(DATE(LEFT(General!D16,4),MID(General!D16,5,2),RIGHT(General!D16,2)),DATE(LEFT(General!O16,4),MID(General!O16,5,2),RIGHT(General!O16,2)),7)&gt;27,COUNTBLANK(General!P16),0))</f>
        <v>0</v>
      </c>
      <c r="AI16" s="86">
        <f t="shared" si="0"/>
        <v>0</v>
      </c>
      <c r="AJ16" s="86">
        <f t="shared" si="1"/>
        <v>0</v>
      </c>
      <c r="AK16" s="86">
        <f t="shared" si="2"/>
        <v>0</v>
      </c>
      <c r="AL16" s="128">
        <f>IF(ISBLANK(D16),0,IF(IFERROR(DATE(LEFT(D16,4),MID(D16,5,2),RIGHT(D16,2)),0)&lt;IFERROR(DATE(LEFT(Instructions!$C$6,4),MID(Instructions!$C$6,5,2),RIGHT(Instructions!$C$6,2)),0),0,1))</f>
        <v>0</v>
      </c>
      <c r="AM16" s="128">
        <f>IF(General!U16="Misconduct report has been filed",COUNTBLANK(General!V16),0)</f>
        <v>0</v>
      </c>
      <c r="AN16" s="128">
        <f t="shared" si="3"/>
        <v>0</v>
      </c>
      <c r="AO16" s="86">
        <f>IF(ISBLANK(C16),0,IF(ISNA(VLOOKUP(C16,Dropdowns!$A$1:$A$4,1,FALSE)),1,0))</f>
        <v>0</v>
      </c>
      <c r="AP16" s="86">
        <f>IF(ISBLANK(F16),0,IF(ISNA(VLOOKUP(F16,Dropdowns!$I$1:$I$5,1,FALSE)),1,0))</f>
        <v>0</v>
      </c>
      <c r="AQ16" s="86">
        <f>IF(ISBLANK(J16),0,IF(ISNA(VLOOKUP(J16,Dropdowns!$L$1:$L$4,1,FALSE)),1,0))</f>
        <v>0</v>
      </c>
      <c r="AR16" s="128">
        <f>IF(ISBLANK(K16),0,IF(ISNA(VLOOKUP(K16,Dropdowns!$J$1:$J$4,1,FALSE)),1,0))</f>
        <v>0</v>
      </c>
      <c r="AS16" s="128">
        <f t="shared" si="4"/>
        <v>0</v>
      </c>
      <c r="AT16" s="128">
        <f t="shared" si="5"/>
        <v>0</v>
      </c>
      <c r="AU16" s="128">
        <f t="shared" si="6"/>
        <v>0</v>
      </c>
    </row>
    <row r="17" spans="1:47" s="67" customFormat="1" x14ac:dyDescent="0.25">
      <c r="A17" s="98"/>
      <c r="B17" s="62"/>
      <c r="C17" s="62"/>
      <c r="D17" s="63"/>
      <c r="E17" s="64"/>
      <c r="F17" s="62"/>
      <c r="G17" s="62"/>
      <c r="H17" s="63"/>
      <c r="I17" s="62"/>
      <c r="J17" s="62"/>
      <c r="K17" s="62"/>
      <c r="L17" s="62"/>
      <c r="M17" s="62"/>
      <c r="N17" s="65"/>
      <c r="O17" s="63"/>
      <c r="P17" s="62"/>
      <c r="Q17" s="62"/>
      <c r="R17" s="62"/>
      <c r="S17" s="62"/>
      <c r="T17" s="66"/>
      <c r="U17" s="66"/>
      <c r="V17" s="62"/>
      <c r="W17" s="97"/>
      <c r="X17" s="97"/>
      <c r="Y17" s="97"/>
      <c r="Z17" s="86">
        <f>IF(Instructions!$C$8="yes",COUNTA(General!B17),0)</f>
        <v>0</v>
      </c>
      <c r="AA17" s="86">
        <f>IF(COUNTA(B17:V17)&gt;0,3-(COUNTA(General!B17)+COUNTA(General!C17)+COUNTA(General!U17)),0)</f>
        <v>0</v>
      </c>
      <c r="AB17" s="86">
        <f>IF(General!U17="No",COUNTBLANK(General!D17:F17)+COUNTBLANK(General!J17),0)</f>
        <v>0</v>
      </c>
      <c r="AC17" s="86">
        <f>IF(General!F17="Others",COUNTBLANK(General!G17),0)</f>
        <v>0</v>
      </c>
      <c r="AD17" s="86">
        <f>IF(AND(U17="No",COUNTA(General!B17),ISBLANK(General!H17)),COUNTBLANK(General!I17),0)</f>
        <v>0</v>
      </c>
      <c r="AE17" s="86">
        <f>IF(ISBLANK(J17),0,IF(ISNUMBER(SEARCH("FI fully agreed with the client's requests/appeals",General!J17)),0,COUNTBLANK(General!K17)))</f>
        <v>0</v>
      </c>
      <c r="AF17" s="86">
        <f>IF(OR(General!J17="Others",General!K17="Others"),COUNTBLANK(General!L17),0)</f>
        <v>0</v>
      </c>
      <c r="AG17" s="86">
        <f>IF(ISBLANK(B17),0,IF(AND(ISBLANK(General!O17),NETWORKDAYS(IFERROR(DATE(LEFT(General!D17,4),MID(General!D17,5,2),RIGHT(General!D17,2)),0),IFERROR(DATE(LEFT(Instructions!$C$6,4),MID(Instructions!$C$6,5,2),RIGHT(Instructions!$C$6,2)),0),7)&gt;27),COUNTBLANK(General!P17),0))</f>
        <v>0</v>
      </c>
      <c r="AH17" s="86">
        <f>IF(OR(ISBLANK(B17),ISBLANK(O17)),0,IF(NETWORKDAYS(DATE(LEFT(General!D17,4),MID(General!D17,5,2),RIGHT(General!D17,2)),DATE(LEFT(General!O17,4),MID(General!O17,5,2),RIGHT(General!O17,2)),7)&gt;27,COUNTBLANK(General!P17),0))</f>
        <v>0</v>
      </c>
      <c r="AI17" s="86">
        <f t="shared" si="0"/>
        <v>0</v>
      </c>
      <c r="AJ17" s="86">
        <f t="shared" si="1"/>
        <v>0</v>
      </c>
      <c r="AK17" s="86">
        <f t="shared" si="2"/>
        <v>0</v>
      </c>
      <c r="AL17" s="128">
        <f>IF(ISBLANK(D17),0,IF(IFERROR(DATE(LEFT(D17,4),MID(D17,5,2),RIGHT(D17,2)),0)&lt;IFERROR(DATE(LEFT(Instructions!$C$6,4),MID(Instructions!$C$6,5,2),RIGHT(Instructions!$C$6,2)),0),0,1))</f>
        <v>0</v>
      </c>
      <c r="AM17" s="128">
        <f>IF(General!U17="Misconduct report has been filed",COUNTBLANK(General!V17),0)</f>
        <v>0</v>
      </c>
      <c r="AN17" s="128">
        <f t="shared" si="3"/>
        <v>0</v>
      </c>
      <c r="AO17" s="86">
        <f>IF(ISBLANK(C17),0,IF(ISNA(VLOOKUP(C17,Dropdowns!$A$1:$A$4,1,FALSE)),1,0))</f>
        <v>0</v>
      </c>
      <c r="AP17" s="86">
        <f>IF(ISBLANK(F17),0,IF(ISNA(VLOOKUP(F17,Dropdowns!$I$1:$I$5,1,FALSE)),1,0))</f>
        <v>0</v>
      </c>
      <c r="AQ17" s="86">
        <f>IF(ISBLANK(J17),0,IF(ISNA(VLOOKUP(J17,Dropdowns!$L$1:$L$4,1,FALSE)),1,0))</f>
        <v>0</v>
      </c>
      <c r="AR17" s="128">
        <f>IF(ISBLANK(K17),0,IF(ISNA(VLOOKUP(K17,Dropdowns!$J$1:$J$4,1,FALSE)),1,0))</f>
        <v>0</v>
      </c>
      <c r="AS17" s="128">
        <f t="shared" si="4"/>
        <v>0</v>
      </c>
      <c r="AT17" s="128">
        <f t="shared" si="5"/>
        <v>0</v>
      </c>
      <c r="AU17" s="128">
        <f t="shared" si="6"/>
        <v>0</v>
      </c>
    </row>
    <row r="18" spans="1:47" s="67" customFormat="1" x14ac:dyDescent="0.25">
      <c r="A18" s="98"/>
      <c r="B18" s="62"/>
      <c r="C18" s="62"/>
      <c r="D18" s="63"/>
      <c r="E18" s="64"/>
      <c r="F18" s="62"/>
      <c r="G18" s="62"/>
      <c r="H18" s="63"/>
      <c r="I18" s="62"/>
      <c r="J18" s="62"/>
      <c r="K18" s="62"/>
      <c r="L18" s="62"/>
      <c r="M18" s="62"/>
      <c r="N18" s="65"/>
      <c r="O18" s="63"/>
      <c r="P18" s="62"/>
      <c r="Q18" s="62"/>
      <c r="R18" s="62"/>
      <c r="S18" s="62"/>
      <c r="T18" s="66"/>
      <c r="U18" s="66"/>
      <c r="V18" s="62"/>
      <c r="W18" s="97"/>
      <c r="X18" s="97"/>
      <c r="Y18" s="97"/>
      <c r="Z18" s="86">
        <f>IF(Instructions!$C$8="yes",COUNTA(General!B18),0)</f>
        <v>0</v>
      </c>
      <c r="AA18" s="86">
        <f>IF(COUNTA(B18:V18)&gt;0,3-(COUNTA(General!B18)+COUNTA(General!C18)+COUNTA(General!U18)),0)</f>
        <v>0</v>
      </c>
      <c r="AB18" s="86">
        <f>IF(General!U18="No",COUNTBLANK(General!D18:F18)+COUNTBLANK(General!J18),0)</f>
        <v>0</v>
      </c>
      <c r="AC18" s="86">
        <f>IF(General!F18="Others",COUNTBLANK(General!G18),0)</f>
        <v>0</v>
      </c>
      <c r="AD18" s="86">
        <f>IF(AND(U18="No",COUNTA(General!B18),ISBLANK(General!H18)),COUNTBLANK(General!I18),0)</f>
        <v>0</v>
      </c>
      <c r="AE18" s="86">
        <f>IF(ISBLANK(J18),0,IF(ISNUMBER(SEARCH("FI fully agreed with the client's requests/appeals",General!J18)),0,COUNTBLANK(General!K18)))</f>
        <v>0</v>
      </c>
      <c r="AF18" s="86">
        <f>IF(OR(General!J18="Others",General!K18="Others"),COUNTBLANK(General!L18),0)</f>
        <v>0</v>
      </c>
      <c r="AG18" s="86">
        <f>IF(ISBLANK(B18),0,IF(AND(ISBLANK(General!O18),NETWORKDAYS(IFERROR(DATE(LEFT(General!D18,4),MID(General!D18,5,2),RIGHT(General!D18,2)),0),IFERROR(DATE(LEFT(Instructions!$C$6,4),MID(Instructions!$C$6,5,2),RIGHT(Instructions!$C$6,2)),0),7)&gt;27),COUNTBLANK(General!P18),0))</f>
        <v>0</v>
      </c>
      <c r="AH18" s="86">
        <f>IF(OR(ISBLANK(B18),ISBLANK(O18)),0,IF(NETWORKDAYS(DATE(LEFT(General!D18,4),MID(General!D18,5,2),RIGHT(General!D18,2)),DATE(LEFT(General!O18,4),MID(General!O18,5,2),RIGHT(General!O18,2)),7)&gt;27,COUNTBLANK(General!P18),0))</f>
        <v>0</v>
      </c>
      <c r="AI18" s="86">
        <f t="shared" si="0"/>
        <v>0</v>
      </c>
      <c r="AJ18" s="86">
        <f t="shared" si="1"/>
        <v>0</v>
      </c>
      <c r="AK18" s="86">
        <f t="shared" si="2"/>
        <v>0</v>
      </c>
      <c r="AL18" s="128">
        <f>IF(ISBLANK(D18),0,IF(IFERROR(DATE(LEFT(D18,4),MID(D18,5,2),RIGHT(D18,2)),0)&lt;IFERROR(DATE(LEFT(Instructions!$C$6,4),MID(Instructions!$C$6,5,2),RIGHT(Instructions!$C$6,2)),0),0,1))</f>
        <v>0</v>
      </c>
      <c r="AM18" s="128">
        <f>IF(General!U18="Misconduct report has been filed",COUNTBLANK(General!V18),0)</f>
        <v>0</v>
      </c>
      <c r="AN18" s="128">
        <f t="shared" si="3"/>
        <v>0</v>
      </c>
      <c r="AO18" s="86">
        <f>IF(ISBLANK(C18),0,IF(ISNA(VLOOKUP(C18,Dropdowns!$A$1:$A$4,1,FALSE)),1,0))</f>
        <v>0</v>
      </c>
      <c r="AP18" s="86">
        <f>IF(ISBLANK(F18),0,IF(ISNA(VLOOKUP(F18,Dropdowns!$I$1:$I$5,1,FALSE)),1,0))</f>
        <v>0</v>
      </c>
      <c r="AQ18" s="86">
        <f>IF(ISBLANK(J18),0,IF(ISNA(VLOOKUP(J18,Dropdowns!$L$1:$L$4,1,FALSE)),1,0))</f>
        <v>0</v>
      </c>
      <c r="AR18" s="128">
        <f>IF(ISBLANK(K18),0,IF(ISNA(VLOOKUP(K18,Dropdowns!$J$1:$J$4,1,FALSE)),1,0))</f>
        <v>0</v>
      </c>
      <c r="AS18" s="128">
        <f t="shared" si="4"/>
        <v>0</v>
      </c>
      <c r="AT18" s="128">
        <f t="shared" si="5"/>
        <v>0</v>
      </c>
      <c r="AU18" s="128">
        <f t="shared" si="6"/>
        <v>0</v>
      </c>
    </row>
    <row r="19" spans="1:47" s="67" customFormat="1" x14ac:dyDescent="0.25">
      <c r="A19" s="98"/>
      <c r="B19" s="62"/>
      <c r="C19" s="62"/>
      <c r="D19" s="63"/>
      <c r="E19" s="64"/>
      <c r="F19" s="62"/>
      <c r="G19" s="62"/>
      <c r="H19" s="63"/>
      <c r="I19" s="62"/>
      <c r="J19" s="62"/>
      <c r="K19" s="62"/>
      <c r="L19" s="62"/>
      <c r="M19" s="62"/>
      <c r="N19" s="65"/>
      <c r="O19" s="63"/>
      <c r="P19" s="62"/>
      <c r="Q19" s="62"/>
      <c r="R19" s="62"/>
      <c r="S19" s="62"/>
      <c r="T19" s="66"/>
      <c r="U19" s="66"/>
      <c r="V19" s="62"/>
      <c r="W19" s="97"/>
      <c r="X19" s="97"/>
      <c r="Y19" s="97"/>
      <c r="Z19" s="86">
        <f>IF(Instructions!$C$8="yes",COUNTA(General!B19),0)</f>
        <v>0</v>
      </c>
      <c r="AA19" s="86">
        <f>IF(COUNTA(B19:V19)&gt;0,3-(COUNTA(General!B19)+COUNTA(General!C19)+COUNTA(General!U19)),0)</f>
        <v>0</v>
      </c>
      <c r="AB19" s="86">
        <f>IF(General!U19="No",COUNTBLANK(General!D19:F19)+COUNTBLANK(General!J19),0)</f>
        <v>0</v>
      </c>
      <c r="AC19" s="86">
        <f>IF(General!F19="Others",COUNTBLANK(General!G19),0)</f>
        <v>0</v>
      </c>
      <c r="AD19" s="86">
        <f>IF(AND(U19="No",COUNTA(General!B19),ISBLANK(General!H19)),COUNTBLANK(General!I19),0)</f>
        <v>0</v>
      </c>
      <c r="AE19" s="86">
        <f>IF(ISBLANK(J19),0,IF(ISNUMBER(SEARCH("FI fully agreed with the client's requests/appeals",General!J19)),0,COUNTBLANK(General!K19)))</f>
        <v>0</v>
      </c>
      <c r="AF19" s="86">
        <f>IF(OR(General!J19="Others",General!K19="Others"),COUNTBLANK(General!L19),0)</f>
        <v>0</v>
      </c>
      <c r="AG19" s="86">
        <f>IF(ISBLANK(B19),0,IF(AND(ISBLANK(General!O19),NETWORKDAYS(IFERROR(DATE(LEFT(General!D19,4),MID(General!D19,5,2),RIGHT(General!D19,2)),0),IFERROR(DATE(LEFT(Instructions!$C$6,4),MID(Instructions!$C$6,5,2),RIGHT(Instructions!$C$6,2)),0),7)&gt;27),COUNTBLANK(General!P19),0))</f>
        <v>0</v>
      </c>
      <c r="AH19" s="86">
        <f>IF(OR(ISBLANK(B19),ISBLANK(O19)),0,IF(NETWORKDAYS(DATE(LEFT(General!D19,4),MID(General!D19,5,2),RIGHT(General!D19,2)),DATE(LEFT(General!O19,4),MID(General!O19,5,2),RIGHT(General!O19,2)),7)&gt;27,COUNTBLANK(General!P19),0))</f>
        <v>0</v>
      </c>
      <c r="AI19" s="86">
        <f t="shared" si="0"/>
        <v>0</v>
      </c>
      <c r="AJ19" s="86">
        <f t="shared" si="1"/>
        <v>0</v>
      </c>
      <c r="AK19" s="86">
        <f t="shared" si="2"/>
        <v>0</v>
      </c>
      <c r="AL19" s="128">
        <f>IF(ISBLANK(D19),0,IF(IFERROR(DATE(LEFT(D19,4),MID(D19,5,2),RIGHT(D19,2)),0)&lt;IFERROR(DATE(LEFT(Instructions!$C$6,4),MID(Instructions!$C$6,5,2),RIGHT(Instructions!$C$6,2)),0),0,1))</f>
        <v>0</v>
      </c>
      <c r="AM19" s="128">
        <f>IF(General!U19="Misconduct report has been filed",COUNTBLANK(General!V19),0)</f>
        <v>0</v>
      </c>
      <c r="AN19" s="128">
        <f t="shared" si="3"/>
        <v>0</v>
      </c>
      <c r="AO19" s="86">
        <f>IF(ISBLANK(C19),0,IF(ISNA(VLOOKUP(C19,Dropdowns!$A$1:$A$4,1,FALSE)),1,0))</f>
        <v>0</v>
      </c>
      <c r="AP19" s="86">
        <f>IF(ISBLANK(F19),0,IF(ISNA(VLOOKUP(F19,Dropdowns!$I$1:$I$5,1,FALSE)),1,0))</f>
        <v>0</v>
      </c>
      <c r="AQ19" s="86">
        <f>IF(ISBLANK(J19),0,IF(ISNA(VLOOKUP(J19,Dropdowns!$L$1:$L$4,1,FALSE)),1,0))</f>
        <v>0</v>
      </c>
      <c r="AR19" s="128">
        <f>IF(ISBLANK(K19),0,IF(ISNA(VLOOKUP(K19,Dropdowns!$J$1:$J$4,1,FALSE)),1,0))</f>
        <v>0</v>
      </c>
      <c r="AS19" s="128">
        <f t="shared" si="4"/>
        <v>0</v>
      </c>
      <c r="AT19" s="128">
        <f t="shared" si="5"/>
        <v>0</v>
      </c>
      <c r="AU19" s="128">
        <f t="shared" si="6"/>
        <v>0</v>
      </c>
    </row>
    <row r="20" spans="1:47" s="67" customFormat="1" x14ac:dyDescent="0.25">
      <c r="A20" s="98"/>
      <c r="B20" s="62"/>
      <c r="C20" s="62"/>
      <c r="D20" s="63"/>
      <c r="E20" s="64"/>
      <c r="F20" s="62"/>
      <c r="G20" s="62"/>
      <c r="H20" s="63"/>
      <c r="I20" s="62"/>
      <c r="J20" s="62"/>
      <c r="K20" s="62"/>
      <c r="L20" s="62"/>
      <c r="M20" s="62"/>
      <c r="N20" s="65"/>
      <c r="O20" s="63"/>
      <c r="P20" s="62"/>
      <c r="Q20" s="62"/>
      <c r="R20" s="62"/>
      <c r="S20" s="62"/>
      <c r="T20" s="66"/>
      <c r="U20" s="66"/>
      <c r="V20" s="62"/>
      <c r="W20" s="97"/>
      <c r="X20" s="97"/>
      <c r="Y20" s="97"/>
      <c r="Z20" s="86">
        <f>IF(Instructions!$C$8="yes",COUNTA(General!B20),0)</f>
        <v>0</v>
      </c>
      <c r="AA20" s="86">
        <f>IF(COUNTA(B20:V20)&gt;0,3-(COUNTA(General!B20)+COUNTA(General!C20)+COUNTA(General!U20)),0)</f>
        <v>0</v>
      </c>
      <c r="AB20" s="86">
        <f>IF(General!U20="No",COUNTBLANK(General!D20:F20)+COUNTBLANK(General!J20),0)</f>
        <v>0</v>
      </c>
      <c r="AC20" s="86">
        <f>IF(General!F20="Others",COUNTBLANK(General!G20),0)</f>
        <v>0</v>
      </c>
      <c r="AD20" s="86">
        <f>IF(AND(U20="No",COUNTA(General!B20),ISBLANK(General!H20)),COUNTBLANK(General!I20),0)</f>
        <v>0</v>
      </c>
      <c r="AE20" s="86">
        <f>IF(ISBLANK(J20),0,IF(ISNUMBER(SEARCH("FI fully agreed with the client's requests/appeals",General!J20)),0,COUNTBLANK(General!K20)))</f>
        <v>0</v>
      </c>
      <c r="AF20" s="86">
        <f>IF(OR(General!J20="Others",General!K20="Others"),COUNTBLANK(General!L20),0)</f>
        <v>0</v>
      </c>
      <c r="AG20" s="86">
        <f>IF(ISBLANK(B20),0,IF(AND(ISBLANK(General!O20),NETWORKDAYS(IFERROR(DATE(LEFT(General!D20,4),MID(General!D20,5,2),RIGHT(General!D20,2)),0),IFERROR(DATE(LEFT(Instructions!$C$6,4),MID(Instructions!$C$6,5,2),RIGHT(Instructions!$C$6,2)),0),7)&gt;27),COUNTBLANK(General!P20),0))</f>
        <v>0</v>
      </c>
      <c r="AH20" s="86">
        <f>IF(OR(ISBLANK(B20),ISBLANK(O20)),0,IF(NETWORKDAYS(DATE(LEFT(General!D20,4),MID(General!D20,5,2),RIGHT(General!D20,2)),DATE(LEFT(General!O20,4),MID(General!O20,5,2),RIGHT(General!O20,2)),7)&gt;27,COUNTBLANK(General!P20),0))</f>
        <v>0</v>
      </c>
      <c r="AI20" s="86">
        <f t="shared" si="0"/>
        <v>0</v>
      </c>
      <c r="AJ20" s="86">
        <f t="shared" si="1"/>
        <v>0</v>
      </c>
      <c r="AK20" s="86">
        <f t="shared" si="2"/>
        <v>0</v>
      </c>
      <c r="AL20" s="128">
        <f>IF(ISBLANK(D20),0,IF(IFERROR(DATE(LEFT(D20,4),MID(D20,5,2),RIGHT(D20,2)),0)&lt;IFERROR(DATE(LEFT(Instructions!$C$6,4),MID(Instructions!$C$6,5,2),RIGHT(Instructions!$C$6,2)),0),0,1))</f>
        <v>0</v>
      </c>
      <c r="AM20" s="128">
        <f>IF(General!U20="Misconduct report has been filed",COUNTBLANK(General!V20),0)</f>
        <v>0</v>
      </c>
      <c r="AN20" s="128">
        <f t="shared" si="3"/>
        <v>0</v>
      </c>
      <c r="AO20" s="86">
        <f>IF(ISBLANK(C20),0,IF(ISNA(VLOOKUP(C20,Dropdowns!$A$1:$A$4,1,FALSE)),1,0))</f>
        <v>0</v>
      </c>
      <c r="AP20" s="86">
        <f>IF(ISBLANK(F20),0,IF(ISNA(VLOOKUP(F20,Dropdowns!$I$1:$I$5,1,FALSE)),1,0))</f>
        <v>0</v>
      </c>
      <c r="AQ20" s="86">
        <f>IF(ISBLANK(J20),0,IF(ISNA(VLOOKUP(J20,Dropdowns!$L$1:$L$4,1,FALSE)),1,0))</f>
        <v>0</v>
      </c>
      <c r="AR20" s="128">
        <f>IF(ISBLANK(K20),0,IF(ISNA(VLOOKUP(K20,Dropdowns!$J$1:$J$4,1,FALSE)),1,0))</f>
        <v>0</v>
      </c>
      <c r="AS20" s="128">
        <f t="shared" si="4"/>
        <v>0</v>
      </c>
      <c r="AT20" s="128">
        <f t="shared" si="5"/>
        <v>0</v>
      </c>
      <c r="AU20" s="128">
        <f t="shared" si="6"/>
        <v>0</v>
      </c>
    </row>
    <row r="21" spans="1:47" s="67" customFormat="1" x14ac:dyDescent="0.25">
      <c r="A21" s="98"/>
      <c r="B21" s="62"/>
      <c r="C21" s="62"/>
      <c r="D21" s="63"/>
      <c r="E21" s="64"/>
      <c r="F21" s="62"/>
      <c r="G21" s="62"/>
      <c r="H21" s="63"/>
      <c r="I21" s="62"/>
      <c r="J21" s="62"/>
      <c r="K21" s="62"/>
      <c r="L21" s="62"/>
      <c r="M21" s="62"/>
      <c r="N21" s="65"/>
      <c r="O21" s="63"/>
      <c r="P21" s="62"/>
      <c r="Q21" s="62"/>
      <c r="R21" s="62"/>
      <c r="S21" s="62"/>
      <c r="T21" s="66"/>
      <c r="U21" s="66"/>
      <c r="V21" s="62"/>
      <c r="W21" s="97"/>
      <c r="X21" s="97"/>
      <c r="Y21" s="97"/>
      <c r="Z21" s="86">
        <f>IF(Instructions!$C$8="yes",COUNTA(General!B21),0)</f>
        <v>0</v>
      </c>
      <c r="AA21" s="86">
        <f>IF(COUNTA(B21:V21)&gt;0,3-(COUNTA(General!B21)+COUNTA(General!C21)+COUNTA(General!U21)),0)</f>
        <v>0</v>
      </c>
      <c r="AB21" s="86">
        <f>IF(General!U21="No",COUNTBLANK(General!D21:F21)+COUNTBLANK(General!J21),0)</f>
        <v>0</v>
      </c>
      <c r="AC21" s="86">
        <f>IF(General!F21="Others",COUNTBLANK(General!G21),0)</f>
        <v>0</v>
      </c>
      <c r="AD21" s="86">
        <f>IF(AND(U21="No",COUNTA(General!B21),ISBLANK(General!H21)),COUNTBLANK(General!I21),0)</f>
        <v>0</v>
      </c>
      <c r="AE21" s="86">
        <f>IF(ISBLANK(J21),0,IF(ISNUMBER(SEARCH("FI fully agreed with the client's requests/appeals",General!J21)),0,COUNTBLANK(General!K21)))</f>
        <v>0</v>
      </c>
      <c r="AF21" s="86">
        <f>IF(OR(General!J21="Others",General!K21="Others"),COUNTBLANK(General!L21),0)</f>
        <v>0</v>
      </c>
      <c r="AG21" s="86">
        <f>IF(ISBLANK(B21),0,IF(AND(ISBLANK(General!O21),NETWORKDAYS(IFERROR(DATE(LEFT(General!D21,4),MID(General!D21,5,2),RIGHT(General!D21,2)),0),IFERROR(DATE(LEFT(Instructions!$C$6,4),MID(Instructions!$C$6,5,2),RIGHT(Instructions!$C$6,2)),0),7)&gt;27),COUNTBLANK(General!P21),0))</f>
        <v>0</v>
      </c>
      <c r="AH21" s="86">
        <f>IF(OR(ISBLANK(B21),ISBLANK(O21)),0,IF(NETWORKDAYS(DATE(LEFT(General!D21,4),MID(General!D21,5,2),RIGHT(General!D21,2)),DATE(LEFT(General!O21,4),MID(General!O21,5,2),RIGHT(General!O21,2)),7)&gt;27,COUNTBLANK(General!P21),0))</f>
        <v>0</v>
      </c>
      <c r="AI21" s="86">
        <f t="shared" si="0"/>
        <v>0</v>
      </c>
      <c r="AJ21" s="86">
        <f t="shared" si="1"/>
        <v>0</v>
      </c>
      <c r="AK21" s="86">
        <f t="shared" si="2"/>
        <v>0</v>
      </c>
      <c r="AL21" s="128">
        <f>IF(ISBLANK(D21),0,IF(IFERROR(DATE(LEFT(D21,4),MID(D21,5,2),RIGHT(D21,2)),0)&lt;IFERROR(DATE(LEFT(Instructions!$C$6,4),MID(Instructions!$C$6,5,2),RIGHT(Instructions!$C$6,2)),0),0,1))</f>
        <v>0</v>
      </c>
      <c r="AM21" s="128">
        <f>IF(General!U21="Misconduct report has been filed",COUNTBLANK(General!V21),0)</f>
        <v>0</v>
      </c>
      <c r="AN21" s="128">
        <f t="shared" si="3"/>
        <v>0</v>
      </c>
      <c r="AO21" s="86">
        <f>IF(ISBLANK(C21),0,IF(ISNA(VLOOKUP(C21,Dropdowns!$A$1:$A$4,1,FALSE)),1,0))</f>
        <v>0</v>
      </c>
      <c r="AP21" s="86">
        <f>IF(ISBLANK(F21),0,IF(ISNA(VLOOKUP(F21,Dropdowns!$I$1:$I$5,1,FALSE)),1,0))</f>
        <v>0</v>
      </c>
      <c r="AQ21" s="86">
        <f>IF(ISBLANK(J21),0,IF(ISNA(VLOOKUP(J21,Dropdowns!$L$1:$L$4,1,FALSE)),1,0))</f>
        <v>0</v>
      </c>
      <c r="AR21" s="128">
        <f>IF(ISBLANK(K21),0,IF(ISNA(VLOOKUP(K21,Dropdowns!$J$1:$J$4,1,FALSE)),1,0))</f>
        <v>0</v>
      </c>
      <c r="AS21" s="128">
        <f t="shared" si="4"/>
        <v>0</v>
      </c>
      <c r="AT21" s="128">
        <f t="shared" si="5"/>
        <v>0</v>
      </c>
      <c r="AU21" s="128">
        <f t="shared" si="6"/>
        <v>0</v>
      </c>
    </row>
    <row r="22" spans="1:47" s="67" customFormat="1" x14ac:dyDescent="0.25">
      <c r="A22" s="98"/>
      <c r="B22" s="62"/>
      <c r="C22" s="62"/>
      <c r="D22" s="63"/>
      <c r="E22" s="64"/>
      <c r="F22" s="62"/>
      <c r="G22" s="62"/>
      <c r="H22" s="63"/>
      <c r="I22" s="62"/>
      <c r="J22" s="62"/>
      <c r="K22" s="62"/>
      <c r="L22" s="62"/>
      <c r="M22" s="62"/>
      <c r="N22" s="65"/>
      <c r="O22" s="63"/>
      <c r="P22" s="62"/>
      <c r="Q22" s="62"/>
      <c r="R22" s="62"/>
      <c r="S22" s="62"/>
      <c r="T22" s="66"/>
      <c r="U22" s="66"/>
      <c r="V22" s="62"/>
      <c r="W22" s="97"/>
      <c r="X22" s="97"/>
      <c r="Y22" s="97"/>
      <c r="Z22" s="86">
        <f>IF(Instructions!$C$8="yes",COUNTA(General!B22),0)</f>
        <v>0</v>
      </c>
      <c r="AA22" s="86">
        <f>IF(COUNTA(B22:V22)&gt;0,3-(COUNTA(General!B22)+COUNTA(General!C22)+COUNTA(General!U22)),0)</f>
        <v>0</v>
      </c>
      <c r="AB22" s="86">
        <f>IF(General!U22="No",COUNTBLANK(General!D22:F22)+COUNTBLANK(General!J22),0)</f>
        <v>0</v>
      </c>
      <c r="AC22" s="86">
        <f>IF(General!F22="Others",COUNTBLANK(General!G22),0)</f>
        <v>0</v>
      </c>
      <c r="AD22" s="86">
        <f>IF(AND(U22="No",COUNTA(General!B22),ISBLANK(General!H22)),COUNTBLANK(General!I22),0)</f>
        <v>0</v>
      </c>
      <c r="AE22" s="86">
        <f>IF(ISBLANK(J22),0,IF(ISNUMBER(SEARCH("FI fully agreed with the client's requests/appeals",General!J22)),0,COUNTBLANK(General!K22)))</f>
        <v>0</v>
      </c>
      <c r="AF22" s="86">
        <f>IF(OR(General!J22="Others",General!K22="Others"),COUNTBLANK(General!L22),0)</f>
        <v>0</v>
      </c>
      <c r="AG22" s="86">
        <f>IF(ISBLANK(B22),0,IF(AND(ISBLANK(General!O22),NETWORKDAYS(IFERROR(DATE(LEFT(General!D22,4),MID(General!D22,5,2),RIGHT(General!D22,2)),0),IFERROR(DATE(LEFT(Instructions!$C$6,4),MID(Instructions!$C$6,5,2),RIGHT(Instructions!$C$6,2)),0),7)&gt;27),COUNTBLANK(General!P22),0))</f>
        <v>0</v>
      </c>
      <c r="AH22" s="86">
        <f>IF(OR(ISBLANK(B22),ISBLANK(O22)),0,IF(NETWORKDAYS(DATE(LEFT(General!D22,4),MID(General!D22,5,2),RIGHT(General!D22,2)),DATE(LEFT(General!O22,4),MID(General!O22,5,2),RIGHT(General!O22,2)),7)&gt;27,COUNTBLANK(General!P22),0))</f>
        <v>0</v>
      </c>
      <c r="AI22" s="86">
        <f t="shared" si="0"/>
        <v>0</v>
      </c>
      <c r="AJ22" s="86">
        <f t="shared" si="1"/>
        <v>0</v>
      </c>
      <c r="AK22" s="86">
        <f t="shared" si="2"/>
        <v>0</v>
      </c>
      <c r="AL22" s="128">
        <f>IF(ISBLANK(D22),0,IF(IFERROR(DATE(LEFT(D22,4),MID(D22,5,2),RIGHT(D22,2)),0)&lt;IFERROR(DATE(LEFT(Instructions!$C$6,4),MID(Instructions!$C$6,5,2),RIGHT(Instructions!$C$6,2)),0),0,1))</f>
        <v>0</v>
      </c>
      <c r="AM22" s="128">
        <f>IF(General!U22="Misconduct report has been filed",COUNTBLANK(General!V22),0)</f>
        <v>0</v>
      </c>
      <c r="AN22" s="128">
        <f t="shared" si="3"/>
        <v>0</v>
      </c>
      <c r="AO22" s="86">
        <f>IF(ISBLANK(C22),0,IF(ISNA(VLOOKUP(C22,Dropdowns!$A$1:$A$4,1,FALSE)),1,0))</f>
        <v>0</v>
      </c>
      <c r="AP22" s="86">
        <f>IF(ISBLANK(F22),0,IF(ISNA(VLOOKUP(F22,Dropdowns!$I$1:$I$5,1,FALSE)),1,0))</f>
        <v>0</v>
      </c>
      <c r="AQ22" s="86">
        <f>IF(ISBLANK(J22),0,IF(ISNA(VLOOKUP(J22,Dropdowns!$L$1:$L$4,1,FALSE)),1,0))</f>
        <v>0</v>
      </c>
      <c r="AR22" s="128">
        <f>IF(ISBLANK(K22),0,IF(ISNA(VLOOKUP(K22,Dropdowns!$J$1:$J$4,1,FALSE)),1,0))</f>
        <v>0</v>
      </c>
      <c r="AS22" s="128">
        <f t="shared" si="4"/>
        <v>0</v>
      </c>
      <c r="AT22" s="128">
        <f t="shared" si="5"/>
        <v>0</v>
      </c>
      <c r="AU22" s="128">
        <f t="shared" si="6"/>
        <v>0</v>
      </c>
    </row>
    <row r="23" spans="1:47" s="67" customFormat="1" x14ac:dyDescent="0.25">
      <c r="A23" s="98"/>
      <c r="B23" s="62"/>
      <c r="C23" s="62"/>
      <c r="D23" s="63"/>
      <c r="E23" s="64"/>
      <c r="F23" s="62"/>
      <c r="G23" s="62"/>
      <c r="H23" s="63"/>
      <c r="I23" s="62"/>
      <c r="J23" s="62"/>
      <c r="K23" s="62"/>
      <c r="L23" s="62"/>
      <c r="M23" s="62"/>
      <c r="N23" s="65"/>
      <c r="O23" s="63"/>
      <c r="P23" s="62"/>
      <c r="Q23" s="62"/>
      <c r="R23" s="62"/>
      <c r="S23" s="62"/>
      <c r="T23" s="66"/>
      <c r="U23" s="66"/>
      <c r="V23" s="62"/>
      <c r="W23" s="97"/>
      <c r="X23" s="97"/>
      <c r="Y23" s="97"/>
      <c r="Z23" s="86">
        <f>IF(Instructions!$C$8="yes",COUNTA(General!B23),0)</f>
        <v>0</v>
      </c>
      <c r="AA23" s="86">
        <f>IF(COUNTA(B23:V23)&gt;0,3-(COUNTA(General!B23)+COUNTA(General!C23)+COUNTA(General!U23)),0)</f>
        <v>0</v>
      </c>
      <c r="AB23" s="86">
        <f>IF(General!U23="No",COUNTBLANK(General!D23:F23)+COUNTBLANK(General!J23),0)</f>
        <v>0</v>
      </c>
      <c r="AC23" s="86">
        <f>IF(General!F23="Others",COUNTBLANK(General!G23),0)</f>
        <v>0</v>
      </c>
      <c r="AD23" s="86">
        <f>IF(AND(U23="No",COUNTA(General!B23),ISBLANK(General!H23)),COUNTBLANK(General!I23),0)</f>
        <v>0</v>
      </c>
      <c r="AE23" s="86">
        <f>IF(ISBLANK(J23),0,IF(ISNUMBER(SEARCH("FI fully agreed with the client's requests/appeals",General!J23)),0,COUNTBLANK(General!K23)))</f>
        <v>0</v>
      </c>
      <c r="AF23" s="86">
        <f>IF(OR(General!J23="Others",General!K23="Others"),COUNTBLANK(General!L23),0)</f>
        <v>0</v>
      </c>
      <c r="AG23" s="86">
        <f>IF(ISBLANK(B23),0,IF(AND(ISBLANK(General!O23),NETWORKDAYS(IFERROR(DATE(LEFT(General!D23,4),MID(General!D23,5,2),RIGHT(General!D23,2)),0),IFERROR(DATE(LEFT(Instructions!$C$6,4),MID(Instructions!$C$6,5,2),RIGHT(Instructions!$C$6,2)),0),7)&gt;27),COUNTBLANK(General!P23),0))</f>
        <v>0</v>
      </c>
      <c r="AH23" s="86">
        <f>IF(OR(ISBLANK(B23),ISBLANK(O23)),0,IF(NETWORKDAYS(DATE(LEFT(General!D23,4),MID(General!D23,5,2),RIGHT(General!D23,2)),DATE(LEFT(General!O23,4),MID(General!O23,5,2),RIGHT(General!O23,2)),7)&gt;27,COUNTBLANK(General!P23),0))</f>
        <v>0</v>
      </c>
      <c r="AI23" s="86">
        <f t="shared" si="0"/>
        <v>0</v>
      </c>
      <c r="AJ23" s="86">
        <f t="shared" si="1"/>
        <v>0</v>
      </c>
      <c r="AK23" s="86">
        <f t="shared" si="2"/>
        <v>0</v>
      </c>
      <c r="AL23" s="128">
        <f>IF(ISBLANK(D23),0,IF(IFERROR(DATE(LEFT(D23,4),MID(D23,5,2),RIGHT(D23,2)),0)&lt;IFERROR(DATE(LEFT(Instructions!$C$6,4),MID(Instructions!$C$6,5,2),RIGHT(Instructions!$C$6,2)),0),0,1))</f>
        <v>0</v>
      </c>
      <c r="AM23" s="128">
        <f>IF(General!U23="Misconduct report has been filed",COUNTBLANK(General!V23),0)</f>
        <v>0</v>
      </c>
      <c r="AN23" s="128">
        <f t="shared" si="3"/>
        <v>0</v>
      </c>
      <c r="AO23" s="86">
        <f>IF(ISBLANK(C23),0,IF(ISNA(VLOOKUP(C23,Dropdowns!$A$1:$A$4,1,FALSE)),1,0))</f>
        <v>0</v>
      </c>
      <c r="AP23" s="86">
        <f>IF(ISBLANK(F23),0,IF(ISNA(VLOOKUP(F23,Dropdowns!$I$1:$I$5,1,FALSE)),1,0))</f>
        <v>0</v>
      </c>
      <c r="AQ23" s="86">
        <f>IF(ISBLANK(J23),0,IF(ISNA(VLOOKUP(J23,Dropdowns!$L$1:$L$4,1,FALSE)),1,0))</f>
        <v>0</v>
      </c>
      <c r="AR23" s="128">
        <f>IF(ISBLANK(K23),0,IF(ISNA(VLOOKUP(K23,Dropdowns!$J$1:$J$4,1,FALSE)),1,0))</f>
        <v>0</v>
      </c>
      <c r="AS23" s="128">
        <f t="shared" si="4"/>
        <v>0</v>
      </c>
      <c r="AT23" s="128">
        <f t="shared" si="5"/>
        <v>0</v>
      </c>
      <c r="AU23" s="128">
        <f t="shared" si="6"/>
        <v>0</v>
      </c>
    </row>
    <row r="24" spans="1:47" s="67" customFormat="1" x14ac:dyDescent="0.25">
      <c r="A24" s="98"/>
      <c r="B24" s="62"/>
      <c r="C24" s="62"/>
      <c r="D24" s="63"/>
      <c r="E24" s="64"/>
      <c r="F24" s="62"/>
      <c r="G24" s="62"/>
      <c r="H24" s="63"/>
      <c r="I24" s="62"/>
      <c r="J24" s="62"/>
      <c r="K24" s="62"/>
      <c r="L24" s="62"/>
      <c r="M24" s="62"/>
      <c r="N24" s="65"/>
      <c r="O24" s="63"/>
      <c r="P24" s="62"/>
      <c r="Q24" s="62"/>
      <c r="R24" s="62"/>
      <c r="S24" s="62"/>
      <c r="T24" s="66"/>
      <c r="U24" s="66"/>
      <c r="V24" s="62"/>
      <c r="W24" s="97"/>
      <c r="X24" s="97"/>
      <c r="Y24" s="97"/>
      <c r="Z24" s="86">
        <f>IF(Instructions!$C$8="yes",COUNTA(General!B24),0)</f>
        <v>0</v>
      </c>
      <c r="AA24" s="86">
        <f>IF(COUNTA(B24:V24)&gt;0,3-(COUNTA(General!B24)+COUNTA(General!C24)+COUNTA(General!U24)),0)</f>
        <v>0</v>
      </c>
      <c r="AB24" s="86">
        <f>IF(General!U24="No",COUNTBLANK(General!D24:F24)+COUNTBLANK(General!J24),0)</f>
        <v>0</v>
      </c>
      <c r="AC24" s="86">
        <f>IF(General!F24="Others",COUNTBLANK(General!G24),0)</f>
        <v>0</v>
      </c>
      <c r="AD24" s="86">
        <f>IF(AND(U24="No",COUNTA(General!B24),ISBLANK(General!H24)),COUNTBLANK(General!I24),0)</f>
        <v>0</v>
      </c>
      <c r="AE24" s="86">
        <f>IF(ISBLANK(J24),0,IF(ISNUMBER(SEARCH("FI fully agreed with the client's requests/appeals",General!J24)),0,COUNTBLANK(General!K24)))</f>
        <v>0</v>
      </c>
      <c r="AF24" s="86">
        <f>IF(OR(General!J24="Others",General!K24="Others"),COUNTBLANK(General!L24),0)</f>
        <v>0</v>
      </c>
      <c r="AG24" s="86">
        <f>IF(ISBLANK(B24),0,IF(AND(ISBLANK(General!O24),NETWORKDAYS(IFERROR(DATE(LEFT(General!D24,4),MID(General!D24,5,2),RIGHT(General!D24,2)),0),IFERROR(DATE(LEFT(Instructions!$C$6,4),MID(Instructions!$C$6,5,2),RIGHT(Instructions!$C$6,2)),0),7)&gt;27),COUNTBLANK(General!P24),0))</f>
        <v>0</v>
      </c>
      <c r="AH24" s="86">
        <f>IF(OR(ISBLANK(B24),ISBLANK(O24)),0,IF(NETWORKDAYS(DATE(LEFT(General!D24,4),MID(General!D24,5,2),RIGHT(General!D24,2)),DATE(LEFT(General!O24,4),MID(General!O24,5,2),RIGHT(General!O24,2)),7)&gt;27,COUNTBLANK(General!P24),0))</f>
        <v>0</v>
      </c>
      <c r="AI24" s="86">
        <f t="shared" si="0"/>
        <v>0</v>
      </c>
      <c r="AJ24" s="86">
        <f t="shared" si="1"/>
        <v>0</v>
      </c>
      <c r="AK24" s="86">
        <f t="shared" si="2"/>
        <v>0</v>
      </c>
      <c r="AL24" s="128">
        <f>IF(ISBLANK(D24),0,IF(IFERROR(DATE(LEFT(D24,4),MID(D24,5,2),RIGHT(D24,2)),0)&lt;IFERROR(DATE(LEFT(Instructions!$C$6,4),MID(Instructions!$C$6,5,2),RIGHT(Instructions!$C$6,2)),0),0,1))</f>
        <v>0</v>
      </c>
      <c r="AM24" s="128">
        <f>IF(General!U24="Misconduct report has been filed",COUNTBLANK(General!V24),0)</f>
        <v>0</v>
      </c>
      <c r="AN24" s="128">
        <f t="shared" si="3"/>
        <v>0</v>
      </c>
      <c r="AO24" s="86">
        <f>IF(ISBLANK(C24),0,IF(ISNA(VLOOKUP(C24,Dropdowns!$A$1:$A$4,1,FALSE)),1,0))</f>
        <v>0</v>
      </c>
      <c r="AP24" s="86">
        <f>IF(ISBLANK(F24),0,IF(ISNA(VLOOKUP(F24,Dropdowns!$I$1:$I$5,1,FALSE)),1,0))</f>
        <v>0</v>
      </c>
      <c r="AQ24" s="86">
        <f>IF(ISBLANK(J24),0,IF(ISNA(VLOOKUP(J24,Dropdowns!$L$1:$L$4,1,FALSE)),1,0))</f>
        <v>0</v>
      </c>
      <c r="AR24" s="128">
        <f>IF(ISBLANK(K24),0,IF(ISNA(VLOOKUP(K24,Dropdowns!$J$1:$J$4,1,FALSE)),1,0))</f>
        <v>0</v>
      </c>
      <c r="AS24" s="128">
        <f t="shared" si="4"/>
        <v>0</v>
      </c>
      <c r="AT24" s="128">
        <f t="shared" si="5"/>
        <v>0</v>
      </c>
      <c r="AU24" s="128">
        <f t="shared" si="6"/>
        <v>0</v>
      </c>
    </row>
    <row r="25" spans="1:47" s="67" customFormat="1" x14ac:dyDescent="0.25">
      <c r="A25" s="98"/>
      <c r="B25" s="62"/>
      <c r="C25" s="62"/>
      <c r="D25" s="63"/>
      <c r="E25" s="64"/>
      <c r="F25" s="62"/>
      <c r="G25" s="62"/>
      <c r="H25" s="63"/>
      <c r="I25" s="62"/>
      <c r="J25" s="62"/>
      <c r="K25" s="62"/>
      <c r="L25" s="62"/>
      <c r="M25" s="62"/>
      <c r="N25" s="65"/>
      <c r="O25" s="63"/>
      <c r="P25" s="62"/>
      <c r="Q25" s="62"/>
      <c r="R25" s="62"/>
      <c r="S25" s="62"/>
      <c r="T25" s="66"/>
      <c r="U25" s="66"/>
      <c r="V25" s="62"/>
      <c r="W25" s="97"/>
      <c r="X25" s="97"/>
      <c r="Y25" s="97"/>
      <c r="Z25" s="86">
        <f>IF(Instructions!$C$8="yes",COUNTA(General!B25),0)</f>
        <v>0</v>
      </c>
      <c r="AA25" s="86">
        <f>IF(COUNTA(B25:V25)&gt;0,3-(COUNTA(General!B25)+COUNTA(General!C25)+COUNTA(General!U25)),0)</f>
        <v>0</v>
      </c>
      <c r="AB25" s="86">
        <f>IF(General!U25="No",COUNTBLANK(General!D25:F25)+COUNTBLANK(General!J25),0)</f>
        <v>0</v>
      </c>
      <c r="AC25" s="86">
        <f>IF(General!F25="Others",COUNTBLANK(General!G25),0)</f>
        <v>0</v>
      </c>
      <c r="AD25" s="86">
        <f>IF(AND(U25="No",COUNTA(General!B25),ISBLANK(General!H25)),COUNTBLANK(General!I25),0)</f>
        <v>0</v>
      </c>
      <c r="AE25" s="86">
        <f>IF(ISBLANK(J25),0,IF(ISNUMBER(SEARCH("FI fully agreed with the client's requests/appeals",General!J25)),0,COUNTBLANK(General!K25)))</f>
        <v>0</v>
      </c>
      <c r="AF25" s="86">
        <f>IF(OR(General!J25="Others",General!K25="Others"),COUNTBLANK(General!L25),0)</f>
        <v>0</v>
      </c>
      <c r="AG25" s="86">
        <f>IF(ISBLANK(B25),0,IF(AND(ISBLANK(General!O25),NETWORKDAYS(IFERROR(DATE(LEFT(General!D25,4),MID(General!D25,5,2),RIGHT(General!D25,2)),0),IFERROR(DATE(LEFT(Instructions!$C$6,4),MID(Instructions!$C$6,5,2),RIGHT(Instructions!$C$6,2)),0),7)&gt;27),COUNTBLANK(General!P25),0))</f>
        <v>0</v>
      </c>
      <c r="AH25" s="86">
        <f>IF(OR(ISBLANK(B25),ISBLANK(O25)),0,IF(NETWORKDAYS(DATE(LEFT(General!D25,4),MID(General!D25,5,2),RIGHT(General!D25,2)),DATE(LEFT(General!O25,4),MID(General!O25,5,2),RIGHT(General!O25,2)),7)&gt;27,COUNTBLANK(General!P25),0))</f>
        <v>0</v>
      </c>
      <c r="AI25" s="86">
        <f t="shared" si="0"/>
        <v>0</v>
      </c>
      <c r="AJ25" s="86">
        <f t="shared" si="1"/>
        <v>0</v>
      </c>
      <c r="AK25" s="86">
        <f t="shared" si="2"/>
        <v>0</v>
      </c>
      <c r="AL25" s="128">
        <f>IF(ISBLANK(D25),0,IF(IFERROR(DATE(LEFT(D25,4),MID(D25,5,2),RIGHT(D25,2)),0)&lt;IFERROR(DATE(LEFT(Instructions!$C$6,4),MID(Instructions!$C$6,5,2),RIGHT(Instructions!$C$6,2)),0),0,1))</f>
        <v>0</v>
      </c>
      <c r="AM25" s="128">
        <f>IF(General!U25="Misconduct report has been filed",COUNTBLANK(General!V25),0)</f>
        <v>0</v>
      </c>
      <c r="AN25" s="128">
        <f t="shared" si="3"/>
        <v>0</v>
      </c>
      <c r="AO25" s="86">
        <f>IF(ISBLANK(C25),0,IF(ISNA(VLOOKUP(C25,Dropdowns!$A$1:$A$4,1,FALSE)),1,0))</f>
        <v>0</v>
      </c>
      <c r="AP25" s="86">
        <f>IF(ISBLANK(F25),0,IF(ISNA(VLOOKUP(F25,Dropdowns!$I$1:$I$5,1,FALSE)),1,0))</f>
        <v>0</v>
      </c>
      <c r="AQ25" s="86">
        <f>IF(ISBLANK(J25),0,IF(ISNA(VLOOKUP(J25,Dropdowns!$L$1:$L$4,1,FALSE)),1,0))</f>
        <v>0</v>
      </c>
      <c r="AR25" s="128">
        <f>IF(ISBLANK(K25),0,IF(ISNA(VLOOKUP(K25,Dropdowns!$J$1:$J$4,1,FALSE)),1,0))</f>
        <v>0</v>
      </c>
      <c r="AS25" s="128">
        <f t="shared" si="4"/>
        <v>0</v>
      </c>
      <c r="AT25" s="128">
        <f t="shared" si="5"/>
        <v>0</v>
      </c>
      <c r="AU25" s="128">
        <f t="shared" si="6"/>
        <v>0</v>
      </c>
    </row>
    <row r="26" spans="1:47" s="67" customFormat="1" x14ac:dyDescent="0.25">
      <c r="A26" s="98"/>
      <c r="B26" s="62"/>
      <c r="C26" s="62"/>
      <c r="D26" s="63"/>
      <c r="E26" s="64"/>
      <c r="F26" s="62"/>
      <c r="G26" s="62"/>
      <c r="H26" s="63"/>
      <c r="I26" s="62"/>
      <c r="J26" s="62"/>
      <c r="K26" s="62"/>
      <c r="L26" s="62"/>
      <c r="M26" s="62"/>
      <c r="N26" s="65"/>
      <c r="O26" s="63"/>
      <c r="P26" s="62"/>
      <c r="Q26" s="62"/>
      <c r="R26" s="62"/>
      <c r="S26" s="62"/>
      <c r="T26" s="66"/>
      <c r="U26" s="66"/>
      <c r="V26" s="62"/>
      <c r="W26" s="97"/>
      <c r="X26" s="97"/>
      <c r="Y26" s="97"/>
      <c r="Z26" s="86">
        <f>IF(Instructions!$C$8="yes",COUNTA(General!B26),0)</f>
        <v>0</v>
      </c>
      <c r="AA26" s="86">
        <f>IF(COUNTA(B26:V26)&gt;0,3-(COUNTA(General!B26)+COUNTA(General!C26)+COUNTA(General!U26)),0)</f>
        <v>0</v>
      </c>
      <c r="AB26" s="86">
        <f>IF(General!U26="No",COUNTBLANK(General!D26:F26)+COUNTBLANK(General!J26),0)</f>
        <v>0</v>
      </c>
      <c r="AC26" s="86">
        <f>IF(General!F26="Others",COUNTBLANK(General!G26),0)</f>
        <v>0</v>
      </c>
      <c r="AD26" s="86">
        <f>IF(AND(U26="No",COUNTA(General!B26),ISBLANK(General!H26)),COUNTBLANK(General!I26),0)</f>
        <v>0</v>
      </c>
      <c r="AE26" s="86">
        <f>IF(ISBLANK(J26),0,IF(ISNUMBER(SEARCH("FI fully agreed with the client's requests/appeals",General!J26)),0,COUNTBLANK(General!K26)))</f>
        <v>0</v>
      </c>
      <c r="AF26" s="86">
        <f>IF(OR(General!J26="Others",General!K26="Others"),COUNTBLANK(General!L26),0)</f>
        <v>0</v>
      </c>
      <c r="AG26" s="86">
        <f>IF(ISBLANK(B26),0,IF(AND(ISBLANK(General!O26),NETWORKDAYS(IFERROR(DATE(LEFT(General!D26,4),MID(General!D26,5,2),RIGHT(General!D26,2)),0),IFERROR(DATE(LEFT(Instructions!$C$6,4),MID(Instructions!$C$6,5,2),RIGHT(Instructions!$C$6,2)),0),7)&gt;27),COUNTBLANK(General!P26),0))</f>
        <v>0</v>
      </c>
      <c r="AH26" s="86">
        <f>IF(OR(ISBLANK(B26),ISBLANK(O26)),0,IF(NETWORKDAYS(DATE(LEFT(General!D26,4),MID(General!D26,5,2),RIGHT(General!D26,2)),DATE(LEFT(General!O26,4),MID(General!O26,5,2),RIGHT(General!O26,2)),7)&gt;27,COUNTBLANK(General!P26),0))</f>
        <v>0</v>
      </c>
      <c r="AI26" s="86">
        <f t="shared" si="0"/>
        <v>0</v>
      </c>
      <c r="AJ26" s="86">
        <f t="shared" si="1"/>
        <v>0</v>
      </c>
      <c r="AK26" s="86">
        <f t="shared" si="2"/>
        <v>0</v>
      </c>
      <c r="AL26" s="128">
        <f>IF(ISBLANK(D26),0,IF(IFERROR(DATE(LEFT(D26,4),MID(D26,5,2),RIGHT(D26,2)),0)&lt;IFERROR(DATE(LEFT(Instructions!$C$6,4),MID(Instructions!$C$6,5,2),RIGHT(Instructions!$C$6,2)),0),0,1))</f>
        <v>0</v>
      </c>
      <c r="AM26" s="128">
        <f>IF(General!U26="Misconduct report has been filed",COUNTBLANK(General!V26),0)</f>
        <v>0</v>
      </c>
      <c r="AN26" s="128">
        <f t="shared" si="3"/>
        <v>0</v>
      </c>
      <c r="AO26" s="86">
        <f>IF(ISBLANK(C26),0,IF(ISNA(VLOOKUP(C26,Dropdowns!$A$1:$A$4,1,FALSE)),1,0))</f>
        <v>0</v>
      </c>
      <c r="AP26" s="86">
        <f>IF(ISBLANK(F26),0,IF(ISNA(VLOOKUP(F26,Dropdowns!$I$1:$I$5,1,FALSE)),1,0))</f>
        <v>0</v>
      </c>
      <c r="AQ26" s="86">
        <f>IF(ISBLANK(J26),0,IF(ISNA(VLOOKUP(J26,Dropdowns!$L$1:$L$4,1,FALSE)),1,0))</f>
        <v>0</v>
      </c>
      <c r="AR26" s="128">
        <f>IF(ISBLANK(K26),0,IF(ISNA(VLOOKUP(K26,Dropdowns!$J$1:$J$4,1,FALSE)),1,0))</f>
        <v>0</v>
      </c>
      <c r="AS26" s="128">
        <f t="shared" si="4"/>
        <v>0</v>
      </c>
      <c r="AT26" s="128">
        <f t="shared" si="5"/>
        <v>0</v>
      </c>
      <c r="AU26" s="128">
        <f t="shared" si="6"/>
        <v>0</v>
      </c>
    </row>
    <row r="27" spans="1:47" s="67" customFormat="1" x14ac:dyDescent="0.25">
      <c r="A27" s="98"/>
      <c r="B27" s="62"/>
      <c r="C27" s="62"/>
      <c r="D27" s="63"/>
      <c r="E27" s="64"/>
      <c r="F27" s="62"/>
      <c r="G27" s="62"/>
      <c r="H27" s="63"/>
      <c r="I27" s="62"/>
      <c r="J27" s="62"/>
      <c r="K27" s="62"/>
      <c r="L27" s="62"/>
      <c r="M27" s="62"/>
      <c r="N27" s="65"/>
      <c r="O27" s="63"/>
      <c r="P27" s="62"/>
      <c r="Q27" s="62"/>
      <c r="R27" s="62"/>
      <c r="S27" s="62"/>
      <c r="T27" s="66"/>
      <c r="U27" s="66"/>
      <c r="V27" s="62"/>
      <c r="W27" s="97"/>
      <c r="X27" s="97"/>
      <c r="Y27" s="97"/>
      <c r="Z27" s="86">
        <f>IF(Instructions!$C$8="yes",COUNTA(General!B27),0)</f>
        <v>0</v>
      </c>
      <c r="AA27" s="86">
        <f>IF(COUNTA(B27:V27)&gt;0,3-(COUNTA(General!B27)+COUNTA(General!C27)+COUNTA(General!U27)),0)</f>
        <v>0</v>
      </c>
      <c r="AB27" s="86">
        <f>IF(General!U27="No",COUNTBLANK(General!D27:F27)+COUNTBLANK(General!J27),0)</f>
        <v>0</v>
      </c>
      <c r="AC27" s="86">
        <f>IF(General!F27="Others",COUNTBLANK(General!G27),0)</f>
        <v>0</v>
      </c>
      <c r="AD27" s="86">
        <f>IF(AND(U27="No",COUNTA(General!B27),ISBLANK(General!H27)),COUNTBLANK(General!I27),0)</f>
        <v>0</v>
      </c>
      <c r="AE27" s="86">
        <f>IF(ISBLANK(J27),0,IF(ISNUMBER(SEARCH("FI fully agreed with the client's requests/appeals",General!J27)),0,COUNTBLANK(General!K27)))</f>
        <v>0</v>
      </c>
      <c r="AF27" s="86">
        <f>IF(OR(General!J27="Others",General!K27="Others"),COUNTBLANK(General!L27),0)</f>
        <v>0</v>
      </c>
      <c r="AG27" s="86">
        <f>IF(ISBLANK(B27),0,IF(AND(ISBLANK(General!O27),NETWORKDAYS(IFERROR(DATE(LEFT(General!D27,4),MID(General!D27,5,2),RIGHT(General!D27,2)),0),IFERROR(DATE(LEFT(Instructions!$C$6,4),MID(Instructions!$C$6,5,2),RIGHT(Instructions!$C$6,2)),0),7)&gt;27),COUNTBLANK(General!P27),0))</f>
        <v>0</v>
      </c>
      <c r="AH27" s="86">
        <f>IF(OR(ISBLANK(B27),ISBLANK(O27)),0,IF(NETWORKDAYS(DATE(LEFT(General!D27,4),MID(General!D27,5,2),RIGHT(General!D27,2)),DATE(LEFT(General!O27,4),MID(General!O27,5,2),RIGHT(General!O27,2)),7)&gt;27,COUNTBLANK(General!P27),0))</f>
        <v>0</v>
      </c>
      <c r="AI27" s="86">
        <f t="shared" si="0"/>
        <v>0</v>
      </c>
      <c r="AJ27" s="86">
        <f t="shared" si="1"/>
        <v>0</v>
      </c>
      <c r="AK27" s="86">
        <f t="shared" si="2"/>
        <v>0</v>
      </c>
      <c r="AL27" s="128">
        <f>IF(ISBLANK(D27),0,IF(IFERROR(DATE(LEFT(D27,4),MID(D27,5,2),RIGHT(D27,2)),0)&lt;IFERROR(DATE(LEFT(Instructions!$C$6,4),MID(Instructions!$C$6,5,2),RIGHT(Instructions!$C$6,2)),0),0,1))</f>
        <v>0</v>
      </c>
      <c r="AM27" s="128">
        <f>IF(General!U27="Misconduct report has been filed",COUNTBLANK(General!V27),0)</f>
        <v>0</v>
      </c>
      <c r="AN27" s="128">
        <f t="shared" si="3"/>
        <v>0</v>
      </c>
      <c r="AO27" s="86">
        <f>IF(ISBLANK(C27),0,IF(ISNA(VLOOKUP(C27,Dropdowns!$A$1:$A$4,1,FALSE)),1,0))</f>
        <v>0</v>
      </c>
      <c r="AP27" s="86">
        <f>IF(ISBLANK(F27),0,IF(ISNA(VLOOKUP(F27,Dropdowns!$I$1:$I$5,1,FALSE)),1,0))</f>
        <v>0</v>
      </c>
      <c r="AQ27" s="86">
        <f>IF(ISBLANK(J27),0,IF(ISNA(VLOOKUP(J27,Dropdowns!$L$1:$L$4,1,FALSE)),1,0))</f>
        <v>0</v>
      </c>
      <c r="AR27" s="128">
        <f>IF(ISBLANK(K27),0,IF(ISNA(VLOOKUP(K27,Dropdowns!$J$1:$J$4,1,FALSE)),1,0))</f>
        <v>0</v>
      </c>
      <c r="AS27" s="128">
        <f t="shared" si="4"/>
        <v>0</v>
      </c>
      <c r="AT27" s="128">
        <f t="shared" si="5"/>
        <v>0</v>
      </c>
      <c r="AU27" s="128">
        <f t="shared" si="6"/>
        <v>0</v>
      </c>
    </row>
    <row r="28" spans="1:47" s="67" customFormat="1" x14ac:dyDescent="0.25">
      <c r="A28" s="98"/>
      <c r="B28" s="62"/>
      <c r="C28" s="62"/>
      <c r="D28" s="63"/>
      <c r="E28" s="64"/>
      <c r="F28" s="62"/>
      <c r="G28" s="62"/>
      <c r="H28" s="63"/>
      <c r="I28" s="62"/>
      <c r="J28" s="62"/>
      <c r="K28" s="62"/>
      <c r="L28" s="62"/>
      <c r="M28" s="62"/>
      <c r="N28" s="65"/>
      <c r="O28" s="63"/>
      <c r="P28" s="62"/>
      <c r="Q28" s="62"/>
      <c r="R28" s="62"/>
      <c r="S28" s="62"/>
      <c r="T28" s="66"/>
      <c r="U28" s="66"/>
      <c r="V28" s="62"/>
      <c r="W28" s="97"/>
      <c r="X28" s="97"/>
      <c r="Y28" s="97"/>
      <c r="Z28" s="86">
        <f>IF(Instructions!$C$8="yes",COUNTA(General!B28),0)</f>
        <v>0</v>
      </c>
      <c r="AA28" s="86">
        <f>IF(COUNTA(B28:V28)&gt;0,3-(COUNTA(General!B28)+COUNTA(General!C28)+COUNTA(General!U28)),0)</f>
        <v>0</v>
      </c>
      <c r="AB28" s="86">
        <f>IF(General!U28="No",COUNTBLANK(General!D28:F28)+COUNTBLANK(General!J28),0)</f>
        <v>0</v>
      </c>
      <c r="AC28" s="86">
        <f>IF(General!F28="Others",COUNTBLANK(General!G28),0)</f>
        <v>0</v>
      </c>
      <c r="AD28" s="86">
        <f>IF(AND(U28="No",COUNTA(General!B28),ISBLANK(General!H28)),COUNTBLANK(General!I28),0)</f>
        <v>0</v>
      </c>
      <c r="AE28" s="86">
        <f>IF(ISBLANK(J28),0,IF(ISNUMBER(SEARCH("FI fully agreed with the client's requests/appeals",General!J28)),0,COUNTBLANK(General!K28)))</f>
        <v>0</v>
      </c>
      <c r="AF28" s="86">
        <f>IF(OR(General!J28="Others",General!K28="Others"),COUNTBLANK(General!L28),0)</f>
        <v>0</v>
      </c>
      <c r="AG28" s="86">
        <f>IF(ISBLANK(B28),0,IF(AND(ISBLANK(General!O28),NETWORKDAYS(IFERROR(DATE(LEFT(General!D28,4),MID(General!D28,5,2),RIGHT(General!D28,2)),0),IFERROR(DATE(LEFT(Instructions!$C$6,4),MID(Instructions!$C$6,5,2),RIGHT(Instructions!$C$6,2)),0),7)&gt;27),COUNTBLANK(General!P28),0))</f>
        <v>0</v>
      </c>
      <c r="AH28" s="86">
        <f>IF(OR(ISBLANK(B28),ISBLANK(O28)),0,IF(NETWORKDAYS(DATE(LEFT(General!D28,4),MID(General!D28,5,2),RIGHT(General!D28,2)),DATE(LEFT(General!O28,4),MID(General!O28,5,2),RIGHT(General!O28,2)),7)&gt;27,COUNTBLANK(General!P28),0))</f>
        <v>0</v>
      </c>
      <c r="AI28" s="86">
        <f t="shared" si="0"/>
        <v>0</v>
      </c>
      <c r="AJ28" s="86">
        <f t="shared" si="1"/>
        <v>0</v>
      </c>
      <c r="AK28" s="86">
        <f t="shared" si="2"/>
        <v>0</v>
      </c>
      <c r="AL28" s="128">
        <f>IF(ISBLANK(D28),0,IF(IFERROR(DATE(LEFT(D28,4),MID(D28,5,2),RIGHT(D28,2)),0)&lt;IFERROR(DATE(LEFT(Instructions!$C$6,4),MID(Instructions!$C$6,5,2),RIGHT(Instructions!$C$6,2)),0),0,1))</f>
        <v>0</v>
      </c>
      <c r="AM28" s="128">
        <f>IF(General!U28="Misconduct report has been filed",COUNTBLANK(General!V28),0)</f>
        <v>0</v>
      </c>
      <c r="AN28" s="128">
        <f t="shared" si="3"/>
        <v>0</v>
      </c>
      <c r="AO28" s="86">
        <f>IF(ISBLANK(C28),0,IF(ISNA(VLOOKUP(C28,Dropdowns!$A$1:$A$4,1,FALSE)),1,0))</f>
        <v>0</v>
      </c>
      <c r="AP28" s="86">
        <f>IF(ISBLANK(F28),0,IF(ISNA(VLOOKUP(F28,Dropdowns!$I$1:$I$5,1,FALSE)),1,0))</f>
        <v>0</v>
      </c>
      <c r="AQ28" s="86">
        <f>IF(ISBLANK(J28),0,IF(ISNA(VLOOKUP(J28,Dropdowns!$L$1:$L$4,1,FALSE)),1,0))</f>
        <v>0</v>
      </c>
      <c r="AR28" s="128">
        <f>IF(ISBLANK(K28),0,IF(ISNA(VLOOKUP(K28,Dropdowns!$J$1:$J$4,1,FALSE)),1,0))</f>
        <v>0</v>
      </c>
      <c r="AS28" s="128">
        <f t="shared" si="4"/>
        <v>0</v>
      </c>
      <c r="AT28" s="128">
        <f t="shared" si="5"/>
        <v>0</v>
      </c>
      <c r="AU28" s="128">
        <f t="shared" si="6"/>
        <v>0</v>
      </c>
    </row>
    <row r="29" spans="1:47" s="67" customFormat="1" ht="15.75" x14ac:dyDescent="0.25">
      <c r="A29" s="97"/>
      <c r="B29" s="62"/>
      <c r="C29" s="62"/>
      <c r="D29" s="63"/>
      <c r="E29" s="64"/>
      <c r="F29" s="62"/>
      <c r="G29" s="62"/>
      <c r="H29" s="63"/>
      <c r="I29" s="62"/>
      <c r="J29" s="62"/>
      <c r="K29" s="62"/>
      <c r="L29" s="62"/>
      <c r="M29" s="68"/>
      <c r="N29" s="69"/>
      <c r="O29" s="63"/>
      <c r="P29" s="68"/>
      <c r="Q29" s="62"/>
      <c r="R29" s="62"/>
      <c r="S29" s="68"/>
      <c r="T29" s="70"/>
      <c r="U29" s="66"/>
      <c r="V29" s="68"/>
      <c r="W29" s="97"/>
      <c r="X29" s="97"/>
      <c r="Y29" s="97"/>
      <c r="Z29" s="86">
        <f>IF(Instructions!$C$8="yes",COUNTA(General!B29),0)</f>
        <v>0</v>
      </c>
      <c r="AA29" s="86">
        <f>IF(COUNTA(B29:V29)&gt;0,3-(COUNTA(General!B29)+COUNTA(General!C29)+COUNTA(General!U29)),0)</f>
        <v>0</v>
      </c>
      <c r="AB29" s="86">
        <f>IF(General!U29="No",COUNTBLANK(General!D29:F29)+COUNTBLANK(General!J29),0)</f>
        <v>0</v>
      </c>
      <c r="AC29" s="86">
        <f>IF(General!F29="Others",COUNTBLANK(General!G29),0)</f>
        <v>0</v>
      </c>
      <c r="AD29" s="86">
        <f>IF(AND(U29="No",COUNTA(General!B29),ISBLANK(General!H29)),COUNTBLANK(General!I29),0)</f>
        <v>0</v>
      </c>
      <c r="AE29" s="86">
        <f>IF(ISBLANK(J29),0,IF(ISNUMBER(SEARCH("FI fully agreed with the client's requests/appeals",General!J29)),0,COUNTBLANK(General!K29)))</f>
        <v>0</v>
      </c>
      <c r="AF29" s="86">
        <f>IF(OR(General!J29="Others",General!K29="Others"),COUNTBLANK(General!L29),0)</f>
        <v>0</v>
      </c>
      <c r="AG29" s="86">
        <f>IF(ISBLANK(B29),0,IF(AND(ISBLANK(General!O29),NETWORKDAYS(IFERROR(DATE(LEFT(General!D29,4),MID(General!D29,5,2),RIGHT(General!D29,2)),0),IFERROR(DATE(LEFT(Instructions!$C$6,4),MID(Instructions!$C$6,5,2),RIGHT(Instructions!$C$6,2)),0),7)&gt;27),COUNTBLANK(General!P29),0))</f>
        <v>0</v>
      </c>
      <c r="AH29" s="86">
        <f>IF(OR(ISBLANK(B29),ISBLANK(O29)),0,IF(NETWORKDAYS(DATE(LEFT(General!D29,4),MID(General!D29,5,2),RIGHT(General!D29,2)),DATE(LEFT(General!O29,4),MID(General!O29,5,2),RIGHT(General!O29,2)),7)&gt;27,COUNTBLANK(General!P29),0))</f>
        <v>0</v>
      </c>
      <c r="AI29" s="86">
        <f t="shared" si="0"/>
        <v>0</v>
      </c>
      <c r="AJ29" s="86">
        <f t="shared" si="1"/>
        <v>0</v>
      </c>
      <c r="AK29" s="86">
        <f t="shared" si="2"/>
        <v>0</v>
      </c>
      <c r="AL29" s="128">
        <f>IF(ISBLANK(D29),0,IF(IFERROR(DATE(LEFT(D29,4),MID(D29,5,2),RIGHT(D29,2)),0)&lt;IFERROR(DATE(LEFT(Instructions!$C$6,4),MID(Instructions!$C$6,5,2),RIGHT(Instructions!$C$6,2)),0),0,1))</f>
        <v>0</v>
      </c>
      <c r="AM29" s="128">
        <f>IF(General!U29="Misconduct report has been filed",COUNTBLANK(General!V29),0)</f>
        <v>0</v>
      </c>
      <c r="AN29" s="128">
        <f t="shared" si="3"/>
        <v>0</v>
      </c>
      <c r="AO29" s="86">
        <f>IF(ISBLANK(C29),0,IF(ISNA(VLOOKUP(C29,Dropdowns!$A$1:$A$4,1,FALSE)),1,0))</f>
        <v>0</v>
      </c>
      <c r="AP29" s="86">
        <f>IF(ISBLANK(F29),0,IF(ISNA(VLOOKUP(F29,Dropdowns!$I$1:$I$5,1,FALSE)),1,0))</f>
        <v>0</v>
      </c>
      <c r="AQ29" s="86">
        <f>IF(ISBLANK(J29),0,IF(ISNA(VLOOKUP(J29,Dropdowns!$L$1:$L$4,1,FALSE)),1,0))</f>
        <v>0</v>
      </c>
      <c r="AR29" s="128">
        <f>IF(ISBLANK(K29),0,IF(ISNA(VLOOKUP(K29,Dropdowns!$J$1:$J$4,1,FALSE)),1,0))</f>
        <v>0</v>
      </c>
      <c r="AS29" s="128">
        <f t="shared" si="4"/>
        <v>0</v>
      </c>
      <c r="AT29" s="128">
        <f t="shared" si="5"/>
        <v>0</v>
      </c>
      <c r="AU29" s="128">
        <f t="shared" si="6"/>
        <v>0</v>
      </c>
    </row>
    <row r="30" spans="1:47" s="67" customFormat="1" ht="15.75" x14ac:dyDescent="0.25">
      <c r="A30" s="97"/>
      <c r="B30" s="62"/>
      <c r="C30" s="62"/>
      <c r="D30" s="63"/>
      <c r="E30" s="64"/>
      <c r="F30" s="62"/>
      <c r="G30" s="62"/>
      <c r="H30" s="63"/>
      <c r="I30" s="62"/>
      <c r="J30" s="62"/>
      <c r="K30" s="62"/>
      <c r="L30" s="62"/>
      <c r="M30" s="68"/>
      <c r="N30" s="69"/>
      <c r="O30" s="63"/>
      <c r="P30" s="68"/>
      <c r="Q30" s="62"/>
      <c r="R30" s="62"/>
      <c r="S30" s="68"/>
      <c r="T30" s="70"/>
      <c r="U30" s="66"/>
      <c r="V30" s="68"/>
      <c r="W30" s="97"/>
      <c r="X30" s="97"/>
      <c r="Y30" s="97"/>
      <c r="Z30" s="86">
        <f>IF(Instructions!$C$8="yes",COUNTA(General!B30),0)</f>
        <v>0</v>
      </c>
      <c r="AA30" s="86">
        <f>IF(COUNTA(B30:V30)&gt;0,3-(COUNTA(General!B30)+COUNTA(General!C30)+COUNTA(General!U30)),0)</f>
        <v>0</v>
      </c>
      <c r="AB30" s="86">
        <f>IF(General!U30="No",COUNTBLANK(General!D30:F30)+COUNTBLANK(General!J30),0)</f>
        <v>0</v>
      </c>
      <c r="AC30" s="86">
        <f>IF(General!F30="Others",COUNTBLANK(General!G30),0)</f>
        <v>0</v>
      </c>
      <c r="AD30" s="86">
        <f>IF(AND(U30="No",COUNTA(General!B30),ISBLANK(General!H30)),COUNTBLANK(General!I30),0)</f>
        <v>0</v>
      </c>
      <c r="AE30" s="86">
        <f>IF(ISBLANK(J30),0,IF(ISNUMBER(SEARCH("FI fully agreed with the client's requests/appeals",General!J30)),0,COUNTBLANK(General!K30)))</f>
        <v>0</v>
      </c>
      <c r="AF30" s="86">
        <f>IF(OR(General!J30="Others",General!K30="Others"),COUNTBLANK(General!L30),0)</f>
        <v>0</v>
      </c>
      <c r="AG30" s="86">
        <f>IF(ISBLANK(B30),0,IF(AND(ISBLANK(General!O30),NETWORKDAYS(IFERROR(DATE(LEFT(General!D30,4),MID(General!D30,5,2),RIGHT(General!D30,2)),0),IFERROR(DATE(LEFT(Instructions!$C$6,4),MID(Instructions!$C$6,5,2),RIGHT(Instructions!$C$6,2)),0),7)&gt;27),COUNTBLANK(General!P30),0))</f>
        <v>0</v>
      </c>
      <c r="AH30" s="86">
        <f>IF(OR(ISBLANK(B30),ISBLANK(O30)),0,IF(NETWORKDAYS(DATE(LEFT(General!D30,4),MID(General!D30,5,2),RIGHT(General!D30,2)),DATE(LEFT(General!O30,4),MID(General!O30,5,2),RIGHT(General!O30,2)),7)&gt;27,COUNTBLANK(General!P30),0))</f>
        <v>0</v>
      </c>
      <c r="AI30" s="86">
        <f t="shared" si="0"/>
        <v>0</v>
      </c>
      <c r="AJ30" s="86">
        <f t="shared" si="1"/>
        <v>0</v>
      </c>
      <c r="AK30" s="86">
        <f t="shared" si="2"/>
        <v>0</v>
      </c>
      <c r="AL30" s="128">
        <f>IF(ISBLANK(D30),0,IF(IFERROR(DATE(LEFT(D30,4),MID(D30,5,2),RIGHT(D30,2)),0)&lt;IFERROR(DATE(LEFT(Instructions!$C$6,4),MID(Instructions!$C$6,5,2),RIGHT(Instructions!$C$6,2)),0),0,1))</f>
        <v>0</v>
      </c>
      <c r="AM30" s="128">
        <f>IF(General!U30="Misconduct report has been filed",COUNTBLANK(General!V30),0)</f>
        <v>0</v>
      </c>
      <c r="AN30" s="128">
        <f t="shared" si="3"/>
        <v>0</v>
      </c>
      <c r="AO30" s="86">
        <f>IF(ISBLANK(C30),0,IF(ISNA(VLOOKUP(C30,Dropdowns!$A$1:$A$4,1,FALSE)),1,0))</f>
        <v>0</v>
      </c>
      <c r="AP30" s="86">
        <f>IF(ISBLANK(F30),0,IF(ISNA(VLOOKUP(F30,Dropdowns!$I$1:$I$5,1,FALSE)),1,0))</f>
        <v>0</v>
      </c>
      <c r="AQ30" s="86">
        <f>IF(ISBLANK(J30),0,IF(ISNA(VLOOKUP(J30,Dropdowns!$L$1:$L$4,1,FALSE)),1,0))</f>
        <v>0</v>
      </c>
      <c r="AR30" s="128">
        <f>IF(ISBLANK(K30),0,IF(ISNA(VLOOKUP(K30,Dropdowns!$J$1:$J$4,1,FALSE)),1,0))</f>
        <v>0</v>
      </c>
      <c r="AS30" s="128">
        <f t="shared" si="4"/>
        <v>0</v>
      </c>
      <c r="AT30" s="128">
        <f t="shared" si="5"/>
        <v>0</v>
      </c>
      <c r="AU30" s="128">
        <f t="shared" si="6"/>
        <v>0</v>
      </c>
    </row>
    <row r="31" spans="1:47" s="67" customFormat="1" ht="15.75" x14ac:dyDescent="0.25">
      <c r="A31" s="97"/>
      <c r="B31" s="62"/>
      <c r="C31" s="62"/>
      <c r="D31" s="63"/>
      <c r="E31" s="64"/>
      <c r="F31" s="62"/>
      <c r="G31" s="62"/>
      <c r="H31" s="63"/>
      <c r="I31" s="62"/>
      <c r="J31" s="62"/>
      <c r="K31" s="62"/>
      <c r="L31" s="62"/>
      <c r="M31" s="68"/>
      <c r="N31" s="69"/>
      <c r="O31" s="63"/>
      <c r="P31" s="68"/>
      <c r="Q31" s="62"/>
      <c r="R31" s="62"/>
      <c r="S31" s="68"/>
      <c r="T31" s="70"/>
      <c r="U31" s="66"/>
      <c r="V31" s="68"/>
      <c r="W31" s="97"/>
      <c r="X31" s="97"/>
      <c r="Y31" s="97"/>
      <c r="Z31" s="86">
        <f>IF(Instructions!$C$8="yes",COUNTA(General!B31),0)</f>
        <v>0</v>
      </c>
      <c r="AA31" s="86">
        <f>IF(COUNTA(B31:V31)&gt;0,3-(COUNTA(General!B31)+COUNTA(General!C31)+COUNTA(General!U31)),0)</f>
        <v>0</v>
      </c>
      <c r="AB31" s="86">
        <f>IF(General!U31="No",COUNTBLANK(General!D31:F31)+COUNTBLANK(General!J31),0)</f>
        <v>0</v>
      </c>
      <c r="AC31" s="86">
        <f>IF(General!F31="Others",COUNTBLANK(General!G31),0)</f>
        <v>0</v>
      </c>
      <c r="AD31" s="86">
        <f>IF(AND(U31="No",COUNTA(General!B31),ISBLANK(General!H31)),COUNTBLANK(General!I31),0)</f>
        <v>0</v>
      </c>
      <c r="AE31" s="86">
        <f>IF(ISBLANK(J31),0,IF(ISNUMBER(SEARCH("FI fully agreed with the client's requests/appeals",General!J31)),0,COUNTBLANK(General!K31)))</f>
        <v>0</v>
      </c>
      <c r="AF31" s="86">
        <f>IF(OR(General!J31="Others",General!K31="Others"),COUNTBLANK(General!L31),0)</f>
        <v>0</v>
      </c>
      <c r="AG31" s="86">
        <f>IF(ISBLANK(B31),0,IF(AND(ISBLANK(General!O31),NETWORKDAYS(IFERROR(DATE(LEFT(General!D31,4),MID(General!D31,5,2),RIGHT(General!D31,2)),0),IFERROR(DATE(LEFT(Instructions!$C$6,4),MID(Instructions!$C$6,5,2),RIGHT(Instructions!$C$6,2)),0),7)&gt;27),COUNTBLANK(General!P31),0))</f>
        <v>0</v>
      </c>
      <c r="AH31" s="86">
        <f>IF(OR(ISBLANK(B31),ISBLANK(O31)),0,IF(NETWORKDAYS(DATE(LEFT(General!D31,4),MID(General!D31,5,2),RIGHT(General!D31,2)),DATE(LEFT(General!O31,4),MID(General!O31,5,2),RIGHT(General!O31,2)),7)&gt;27,COUNTBLANK(General!P31),0))</f>
        <v>0</v>
      </c>
      <c r="AI31" s="86">
        <f t="shared" si="0"/>
        <v>0</v>
      </c>
      <c r="AJ31" s="86">
        <f t="shared" si="1"/>
        <v>0</v>
      </c>
      <c r="AK31" s="86">
        <f t="shared" si="2"/>
        <v>0</v>
      </c>
      <c r="AL31" s="128">
        <f>IF(ISBLANK(D31),0,IF(IFERROR(DATE(LEFT(D31,4),MID(D31,5,2),RIGHT(D31,2)),0)&lt;IFERROR(DATE(LEFT(Instructions!$C$6,4),MID(Instructions!$C$6,5,2),RIGHT(Instructions!$C$6,2)),0),0,1))</f>
        <v>0</v>
      </c>
      <c r="AM31" s="128">
        <f>IF(General!U31="Misconduct report has been filed",COUNTBLANK(General!V31),0)</f>
        <v>0</v>
      </c>
      <c r="AN31" s="128">
        <f t="shared" si="3"/>
        <v>0</v>
      </c>
      <c r="AO31" s="86">
        <f>IF(ISBLANK(C31),0,IF(ISNA(VLOOKUP(C31,Dropdowns!$A$1:$A$4,1,FALSE)),1,0))</f>
        <v>0</v>
      </c>
      <c r="AP31" s="86">
        <f>IF(ISBLANK(F31),0,IF(ISNA(VLOOKUP(F31,Dropdowns!$I$1:$I$5,1,FALSE)),1,0))</f>
        <v>0</v>
      </c>
      <c r="AQ31" s="86">
        <f>IF(ISBLANK(J31),0,IF(ISNA(VLOOKUP(J31,Dropdowns!$L$1:$L$4,1,FALSE)),1,0))</f>
        <v>0</v>
      </c>
      <c r="AR31" s="128">
        <f>IF(ISBLANK(K31),0,IF(ISNA(VLOOKUP(K31,Dropdowns!$J$1:$J$4,1,FALSE)),1,0))</f>
        <v>0</v>
      </c>
      <c r="AS31" s="128">
        <f t="shared" si="4"/>
        <v>0</v>
      </c>
      <c r="AT31" s="128">
        <f t="shared" si="5"/>
        <v>0</v>
      </c>
      <c r="AU31" s="128">
        <f t="shared" si="6"/>
        <v>0</v>
      </c>
    </row>
    <row r="32" spans="1:47" s="67" customFormat="1" ht="15.75" x14ac:dyDescent="0.25">
      <c r="A32" s="97"/>
      <c r="B32" s="62"/>
      <c r="C32" s="62"/>
      <c r="D32" s="63"/>
      <c r="E32" s="64"/>
      <c r="F32" s="62"/>
      <c r="G32" s="62"/>
      <c r="H32" s="63"/>
      <c r="I32" s="62"/>
      <c r="J32" s="62"/>
      <c r="K32" s="62"/>
      <c r="L32" s="62"/>
      <c r="M32" s="68"/>
      <c r="N32" s="69"/>
      <c r="O32" s="63"/>
      <c r="P32" s="68"/>
      <c r="Q32" s="62"/>
      <c r="R32" s="62"/>
      <c r="S32" s="68"/>
      <c r="T32" s="70"/>
      <c r="U32" s="66"/>
      <c r="V32" s="68"/>
      <c r="W32" s="97"/>
      <c r="X32" s="97"/>
      <c r="Y32" s="97"/>
      <c r="Z32" s="86">
        <f>IF(Instructions!$C$8="yes",COUNTA(General!B32),0)</f>
        <v>0</v>
      </c>
      <c r="AA32" s="86">
        <f>IF(COUNTA(B32:V32)&gt;0,3-(COUNTA(General!B32)+COUNTA(General!C32)+COUNTA(General!U32)),0)</f>
        <v>0</v>
      </c>
      <c r="AB32" s="86">
        <f>IF(General!U32="No",COUNTBLANK(General!D32:F32)+COUNTBLANK(General!J32),0)</f>
        <v>0</v>
      </c>
      <c r="AC32" s="86">
        <f>IF(General!F32="Others",COUNTBLANK(General!G32),0)</f>
        <v>0</v>
      </c>
      <c r="AD32" s="86">
        <f>IF(AND(U32="No",COUNTA(General!B32),ISBLANK(General!H32)),COUNTBLANK(General!I32),0)</f>
        <v>0</v>
      </c>
      <c r="AE32" s="86">
        <f>IF(ISBLANK(J32),0,IF(ISNUMBER(SEARCH("FI fully agreed with the client's requests/appeals",General!J32)),0,COUNTBLANK(General!K32)))</f>
        <v>0</v>
      </c>
      <c r="AF32" s="86">
        <f>IF(OR(General!J32="Others",General!K32="Others"),COUNTBLANK(General!L32),0)</f>
        <v>0</v>
      </c>
      <c r="AG32" s="86">
        <f>IF(ISBLANK(B32),0,IF(AND(ISBLANK(General!O32),NETWORKDAYS(IFERROR(DATE(LEFT(General!D32,4),MID(General!D32,5,2),RIGHT(General!D32,2)),0),IFERROR(DATE(LEFT(Instructions!$C$6,4),MID(Instructions!$C$6,5,2),RIGHT(Instructions!$C$6,2)),0),7)&gt;27),COUNTBLANK(General!P32),0))</f>
        <v>0</v>
      </c>
      <c r="AH32" s="86">
        <f>IF(OR(ISBLANK(B32),ISBLANK(O32)),0,IF(NETWORKDAYS(DATE(LEFT(General!D32,4),MID(General!D32,5,2),RIGHT(General!D32,2)),DATE(LEFT(General!O32,4),MID(General!O32,5,2),RIGHT(General!O32,2)),7)&gt;27,COUNTBLANK(General!P32),0))</f>
        <v>0</v>
      </c>
      <c r="AI32" s="86">
        <f t="shared" si="0"/>
        <v>0</v>
      </c>
      <c r="AJ32" s="86">
        <f t="shared" si="1"/>
        <v>0</v>
      </c>
      <c r="AK32" s="86">
        <f t="shared" si="2"/>
        <v>0</v>
      </c>
      <c r="AL32" s="128">
        <f>IF(ISBLANK(D32),0,IF(IFERROR(DATE(LEFT(D32,4),MID(D32,5,2),RIGHT(D32,2)),0)&lt;IFERROR(DATE(LEFT(Instructions!$C$6,4),MID(Instructions!$C$6,5,2),RIGHT(Instructions!$C$6,2)),0),0,1))</f>
        <v>0</v>
      </c>
      <c r="AM32" s="128">
        <f>IF(General!U32="Misconduct report has been filed",COUNTBLANK(General!V32),0)</f>
        <v>0</v>
      </c>
      <c r="AN32" s="128">
        <f t="shared" si="3"/>
        <v>0</v>
      </c>
      <c r="AO32" s="86">
        <f>IF(ISBLANK(C32),0,IF(ISNA(VLOOKUP(C32,Dropdowns!$A$1:$A$4,1,FALSE)),1,0))</f>
        <v>0</v>
      </c>
      <c r="AP32" s="86">
        <f>IF(ISBLANK(F32),0,IF(ISNA(VLOOKUP(F32,Dropdowns!$I$1:$I$5,1,FALSE)),1,0))</f>
        <v>0</v>
      </c>
      <c r="AQ32" s="86">
        <f>IF(ISBLANK(J32),0,IF(ISNA(VLOOKUP(J32,Dropdowns!$L$1:$L$4,1,FALSE)),1,0))</f>
        <v>0</v>
      </c>
      <c r="AR32" s="128">
        <f>IF(ISBLANK(K32),0,IF(ISNA(VLOOKUP(K32,Dropdowns!$J$1:$J$4,1,FALSE)),1,0))</f>
        <v>0</v>
      </c>
      <c r="AS32" s="128">
        <f t="shared" ref="AS32" si="7">IF(ISBLANK(Q32),0,IF(OR(Q32="YES",Q32="No"),0,1))</f>
        <v>0</v>
      </c>
      <c r="AT32" s="128">
        <f t="shared" si="5"/>
        <v>0</v>
      </c>
      <c r="AU32" s="128">
        <f t="shared" si="6"/>
        <v>0</v>
      </c>
    </row>
    <row r="33" spans="1:47" s="67" customFormat="1" ht="15.75" x14ac:dyDescent="0.25">
      <c r="A33" s="97"/>
      <c r="B33" s="62"/>
      <c r="C33" s="62"/>
      <c r="D33" s="63"/>
      <c r="E33" s="64"/>
      <c r="F33" s="62"/>
      <c r="G33" s="62"/>
      <c r="H33" s="63"/>
      <c r="I33" s="62"/>
      <c r="J33" s="62"/>
      <c r="K33" s="62"/>
      <c r="L33" s="62"/>
      <c r="M33" s="68"/>
      <c r="N33" s="69"/>
      <c r="O33" s="63"/>
      <c r="P33" s="68"/>
      <c r="Q33" s="62"/>
      <c r="R33" s="62"/>
      <c r="S33" s="68"/>
      <c r="T33" s="70"/>
      <c r="U33" s="66"/>
      <c r="V33" s="68"/>
      <c r="W33" s="97"/>
      <c r="X33" s="97"/>
      <c r="Y33" s="97"/>
      <c r="Z33" s="86">
        <f>IF(Instructions!$C$8="yes",COUNTA(General!B33),0)</f>
        <v>0</v>
      </c>
      <c r="AA33" s="86">
        <f>IF(COUNTA(B33:V33)&gt;0,3-(COUNTA(General!B33)+COUNTA(General!C33)+COUNTA(General!U33)),0)</f>
        <v>0</v>
      </c>
      <c r="AB33" s="86">
        <f>IF(General!U33="No",COUNTBLANK(General!D33:F33)+COUNTBLANK(General!J33),0)</f>
        <v>0</v>
      </c>
      <c r="AC33" s="86">
        <f>IF(General!F33="Others",COUNTBLANK(General!G33),0)</f>
        <v>0</v>
      </c>
      <c r="AD33" s="86">
        <f>IF(AND(U33="No",COUNTA(General!B33),ISBLANK(General!H33)),COUNTBLANK(General!I33),0)</f>
        <v>0</v>
      </c>
      <c r="AE33" s="86">
        <f>IF(ISBLANK(J33),0,IF(ISNUMBER(SEARCH("FI fully agreed with the client's requests/appeals",General!J33)),0,COUNTBLANK(General!K33)))</f>
        <v>0</v>
      </c>
      <c r="AF33" s="86">
        <f>IF(OR(General!J33="Others",General!K33="Others"),COUNTBLANK(General!L33),0)</f>
        <v>0</v>
      </c>
      <c r="AG33" s="86">
        <f>IF(ISBLANK(B33),0,IF(AND(ISBLANK(General!O33),NETWORKDAYS(IFERROR(DATE(LEFT(General!D33,4),MID(General!D33,5,2),RIGHT(General!D33,2)),0),IFERROR(DATE(LEFT(Instructions!$C$6,4),MID(Instructions!$C$6,5,2),RIGHT(Instructions!$C$6,2)),0),7)&gt;27),COUNTBLANK(General!P33),0))</f>
        <v>0</v>
      </c>
      <c r="AH33" s="86">
        <f>IF(OR(ISBLANK(B33),ISBLANK(O33)),0,IF(NETWORKDAYS(DATE(LEFT(General!D33,4),MID(General!D33,5,2),RIGHT(General!D33,2)),DATE(LEFT(General!O33,4),MID(General!O33,5,2),RIGHT(General!O33,2)),7)&gt;27,COUNTBLANK(General!P33),0))</f>
        <v>0</v>
      </c>
      <c r="AI33" s="86">
        <f t="shared" si="0"/>
        <v>0</v>
      </c>
      <c r="AJ33" s="86">
        <f t="shared" si="1"/>
        <v>0</v>
      </c>
      <c r="AK33" s="86">
        <f t="shared" si="2"/>
        <v>0</v>
      </c>
      <c r="AL33" s="128">
        <f>IF(ISBLANK(D33),0,IF(IFERROR(DATE(LEFT(D33,4),MID(D33,5,2),RIGHT(D33,2)),0)&lt;IFERROR(DATE(LEFT(Instructions!$C$6,4),MID(Instructions!$C$6,5,2),RIGHT(Instructions!$C$6,2)),0),0,1))</f>
        <v>0</v>
      </c>
      <c r="AM33" s="128">
        <f>IF(General!U33="Misconduct report has been filed",COUNTBLANK(General!V33),0)</f>
        <v>0</v>
      </c>
      <c r="AN33" s="128">
        <f t="shared" si="3"/>
        <v>0</v>
      </c>
      <c r="AO33" s="86">
        <f>IF(ISBLANK(C33),0,IF(ISNA(VLOOKUP(C33,Dropdowns!$A$1:$A$4,1,FALSE)),1,0))</f>
        <v>0</v>
      </c>
      <c r="AP33" s="86">
        <f>IF(ISBLANK(F33),0,IF(ISNA(VLOOKUP(F33,Dropdowns!$I$1:$I$5,1,FALSE)),1,0))</f>
        <v>0</v>
      </c>
      <c r="AQ33" s="86">
        <f>IF(ISBLANK(J33),0,IF(ISNA(VLOOKUP(J33,Dropdowns!$L$1:$L$4,1,FALSE)),1,0))</f>
        <v>0</v>
      </c>
      <c r="AR33" s="128">
        <f>IF(ISBLANK(K33),0,IF(ISNA(VLOOKUP(K33,Dropdowns!$J$1:$J$4,1,FALSE)),1,0))</f>
        <v>0</v>
      </c>
      <c r="AS33" s="128">
        <f t="shared" si="4"/>
        <v>0</v>
      </c>
      <c r="AT33" s="128">
        <f t="shared" si="5"/>
        <v>0</v>
      </c>
      <c r="AU33" s="128">
        <f t="shared" si="6"/>
        <v>0</v>
      </c>
    </row>
    <row r="34" spans="1:47" ht="15.75" x14ac:dyDescent="0.25">
      <c r="B34" s="62"/>
      <c r="C34" s="62"/>
      <c r="D34" s="63"/>
      <c r="E34" s="64"/>
      <c r="F34" s="62"/>
      <c r="G34" s="62"/>
      <c r="H34" s="63"/>
      <c r="I34" s="62"/>
      <c r="J34" s="62"/>
      <c r="K34" s="62"/>
      <c r="L34" s="62"/>
      <c r="M34" s="68"/>
      <c r="N34" s="69"/>
      <c r="O34" s="63"/>
      <c r="P34" s="68"/>
      <c r="Q34" s="62"/>
      <c r="R34" s="62"/>
      <c r="S34" s="68"/>
      <c r="T34" s="70"/>
      <c r="U34" s="66"/>
      <c r="V34" s="68"/>
      <c r="Z34" s="86">
        <f>IF(Instructions!$C$8="yes",COUNTA(General!B34),0)</f>
        <v>0</v>
      </c>
      <c r="AA34" s="86">
        <f>IF(COUNTA(B34:V34)&gt;0,3-(COUNTA(General!B34)+COUNTA(General!C34)+COUNTA(General!U34)),0)</f>
        <v>0</v>
      </c>
      <c r="AB34" s="86">
        <f>IF(General!U34="No",COUNTBLANK(General!D34:F34)+COUNTBLANK(General!J34),0)</f>
        <v>0</v>
      </c>
      <c r="AC34" s="86">
        <f>IF(General!F34="Others",COUNTBLANK(General!G34),0)</f>
        <v>0</v>
      </c>
      <c r="AD34" s="86">
        <f>IF(AND(U34="No",COUNTA(General!B34),ISBLANK(General!H34)),COUNTBLANK(General!I34),0)</f>
        <v>0</v>
      </c>
      <c r="AE34" s="86">
        <f>IF(ISBLANK(J34),0,IF(ISNUMBER(SEARCH("FI fully agreed with the client's requests/appeals",General!J34)),0,COUNTBLANK(General!K34)))</f>
        <v>0</v>
      </c>
      <c r="AF34" s="86">
        <f>IF(OR(General!J34="Others",General!K34="Others"),COUNTBLANK(General!L34),0)</f>
        <v>0</v>
      </c>
      <c r="AG34" s="86">
        <f>IF(ISBLANK(B34),0,IF(AND(ISBLANK(General!O34),NETWORKDAYS(IFERROR(DATE(LEFT(General!D34,4),MID(General!D34,5,2),RIGHT(General!D34,2)),0),IFERROR(DATE(LEFT(Instructions!$C$6,4),MID(Instructions!$C$6,5,2),RIGHT(Instructions!$C$6,2)),0),7)&gt;27),COUNTBLANK(General!P34),0))</f>
        <v>0</v>
      </c>
      <c r="AH34" s="86">
        <f>IF(OR(ISBLANK(B34),ISBLANK(O34)),0,IF(NETWORKDAYS(DATE(LEFT(General!D34,4),MID(General!D34,5,2),RIGHT(General!D34,2)),DATE(LEFT(General!O34,4),MID(General!O34,5,2),RIGHT(General!O34,2)),7)&gt;27,COUNTBLANK(General!P34),0))</f>
        <v>0</v>
      </c>
      <c r="AI34" s="86">
        <f t="shared" si="0"/>
        <v>0</v>
      </c>
      <c r="AJ34" s="86">
        <f t="shared" si="1"/>
        <v>0</v>
      </c>
      <c r="AK34" s="86">
        <f t="shared" si="2"/>
        <v>0</v>
      </c>
      <c r="AL34" s="128">
        <f>IF(ISBLANK(D34),0,IF(IFERROR(DATE(LEFT(D34,4),MID(D34,5,2),RIGHT(D34,2)),0)&lt;IFERROR(DATE(LEFT(Instructions!$C$6,4),MID(Instructions!$C$6,5,2),RIGHT(Instructions!$C$6,2)),0),0,1))</f>
        <v>0</v>
      </c>
      <c r="AM34" s="128">
        <f>IF(General!U34="Misconduct report has been filed",COUNTBLANK(General!V34),0)</f>
        <v>0</v>
      </c>
      <c r="AN34" s="128">
        <f t="shared" si="3"/>
        <v>0</v>
      </c>
      <c r="AO34" s="86">
        <f>IF(ISBLANK(C34),0,IF(ISNA(VLOOKUP(C34,Dropdowns!$A$1:$A$4,1,FALSE)),1,0))</f>
        <v>0</v>
      </c>
      <c r="AP34" s="86">
        <f>IF(ISBLANK(F34),0,IF(ISNA(VLOOKUP(F34,Dropdowns!$I$1:$I$5,1,FALSE)),1,0))</f>
        <v>0</v>
      </c>
      <c r="AQ34" s="86">
        <f>IF(ISBLANK(J34),0,IF(ISNA(VLOOKUP(J34,Dropdowns!$L$1:$L$4,1,FALSE)),1,0))</f>
        <v>0</v>
      </c>
      <c r="AR34" s="128">
        <f>IF(ISBLANK(K34),0,IF(ISNA(VLOOKUP(K34,Dropdowns!$J$1:$J$4,1,FALSE)),1,0))</f>
        <v>0</v>
      </c>
      <c r="AS34" s="128">
        <f t="shared" ref="AS34:AS97" si="8">IF(ISBLANK(Q34),0,IF(OR(Q34="YES",Q34="No"),0,1))</f>
        <v>0</v>
      </c>
      <c r="AT34" s="128">
        <f t="shared" si="5"/>
        <v>0</v>
      </c>
      <c r="AU34" s="128">
        <f t="shared" si="6"/>
        <v>0</v>
      </c>
    </row>
    <row r="35" spans="1:47" ht="15.75" x14ac:dyDescent="0.25">
      <c r="B35" s="62"/>
      <c r="C35" s="62"/>
      <c r="D35" s="63"/>
      <c r="E35" s="64"/>
      <c r="F35" s="62"/>
      <c r="G35" s="62"/>
      <c r="H35" s="63"/>
      <c r="I35" s="62"/>
      <c r="J35" s="62"/>
      <c r="K35" s="62"/>
      <c r="L35" s="62"/>
      <c r="M35" s="68"/>
      <c r="N35" s="69"/>
      <c r="O35" s="63"/>
      <c r="P35" s="68"/>
      <c r="Q35" s="62"/>
      <c r="R35" s="62"/>
      <c r="S35" s="68"/>
      <c r="T35" s="70"/>
      <c r="U35" s="66"/>
      <c r="V35" s="68"/>
      <c r="Z35" s="86">
        <f>IF(Instructions!$C$8="yes",COUNTA(General!B35),0)</f>
        <v>0</v>
      </c>
      <c r="AA35" s="86">
        <f>IF(COUNTA(B35:V35)&gt;0,3-(COUNTA(General!B35)+COUNTA(General!C35)+COUNTA(General!U35)),0)</f>
        <v>0</v>
      </c>
      <c r="AB35" s="86">
        <f>IF(General!U35="No",COUNTBLANK(General!D35:F35)+COUNTBLANK(General!J35),0)</f>
        <v>0</v>
      </c>
      <c r="AC35" s="86">
        <f>IF(General!F35="Others",COUNTBLANK(General!G35),0)</f>
        <v>0</v>
      </c>
      <c r="AD35" s="86">
        <f>IF(AND(U35="No",COUNTA(General!B35),ISBLANK(General!H35)),COUNTBLANK(General!I35),0)</f>
        <v>0</v>
      </c>
      <c r="AE35" s="86">
        <f>IF(ISBLANK(J35),0,IF(ISNUMBER(SEARCH("FI fully agreed with the client's requests/appeals",General!J35)),0,COUNTBLANK(General!K35)))</f>
        <v>0</v>
      </c>
      <c r="AF35" s="86">
        <f>IF(OR(General!J35="Others",General!K35="Others"),COUNTBLANK(General!L35),0)</f>
        <v>0</v>
      </c>
      <c r="AG35" s="86">
        <f>IF(ISBLANK(B35),0,IF(AND(ISBLANK(General!O35),NETWORKDAYS(IFERROR(DATE(LEFT(General!D35,4),MID(General!D35,5,2),RIGHT(General!D35,2)),0),IFERROR(DATE(LEFT(Instructions!$C$6,4),MID(Instructions!$C$6,5,2),RIGHT(Instructions!$C$6,2)),0),7)&gt;27),COUNTBLANK(General!P35),0))</f>
        <v>0</v>
      </c>
      <c r="AH35" s="86">
        <f>IF(OR(ISBLANK(B35),ISBLANK(O35)),0,IF(NETWORKDAYS(DATE(LEFT(General!D35,4),MID(General!D35,5,2),RIGHT(General!D35,2)),DATE(LEFT(General!O35,4),MID(General!O35,5,2),RIGHT(General!O35,2)),7)&gt;27,COUNTBLANK(General!P35),0))</f>
        <v>0</v>
      </c>
      <c r="AI35" s="86">
        <f t="shared" si="0"/>
        <v>0</v>
      </c>
      <c r="AJ35" s="86">
        <f t="shared" si="1"/>
        <v>0</v>
      </c>
      <c r="AK35" s="86">
        <f t="shared" si="2"/>
        <v>0</v>
      </c>
      <c r="AL35" s="128">
        <f>IF(ISBLANK(D35),0,IF(IFERROR(DATE(LEFT(D35,4),MID(D35,5,2),RIGHT(D35,2)),0)&lt;IFERROR(DATE(LEFT(Instructions!$C$6,4),MID(Instructions!$C$6,5,2),RIGHT(Instructions!$C$6,2)),0),0,1))</f>
        <v>0</v>
      </c>
      <c r="AM35" s="128">
        <f>IF(General!U35="Misconduct report has been filed",COUNTBLANK(General!V35),0)</f>
        <v>0</v>
      </c>
      <c r="AN35" s="128">
        <f t="shared" si="3"/>
        <v>0</v>
      </c>
      <c r="AO35" s="86">
        <f>IF(ISBLANK(C35),0,IF(ISNA(VLOOKUP(C35,Dropdowns!$A$1:$A$4,1,FALSE)),1,0))</f>
        <v>0</v>
      </c>
      <c r="AP35" s="86">
        <f>IF(ISBLANK(F35),0,IF(ISNA(VLOOKUP(F35,Dropdowns!$I$1:$I$5,1,FALSE)),1,0))</f>
        <v>0</v>
      </c>
      <c r="AQ35" s="86">
        <f>IF(ISBLANK(J35),0,IF(ISNA(VLOOKUP(J35,Dropdowns!$L$1:$L$4,1,FALSE)),1,0))</f>
        <v>0</v>
      </c>
      <c r="AR35" s="128">
        <f>IF(ISBLANK(K35),0,IF(ISNA(VLOOKUP(K35,Dropdowns!$J$1:$J$4,1,FALSE)),1,0))</f>
        <v>0</v>
      </c>
      <c r="AS35" s="128">
        <f t="shared" si="8"/>
        <v>0</v>
      </c>
      <c r="AT35" s="128">
        <f t="shared" si="5"/>
        <v>0</v>
      </c>
      <c r="AU35" s="128">
        <f t="shared" si="6"/>
        <v>0</v>
      </c>
    </row>
    <row r="36" spans="1:47" ht="15.75" x14ac:dyDescent="0.25">
      <c r="B36" s="62"/>
      <c r="C36" s="62"/>
      <c r="D36" s="63"/>
      <c r="E36" s="64"/>
      <c r="F36" s="62"/>
      <c r="G36" s="62"/>
      <c r="H36" s="63"/>
      <c r="I36" s="62"/>
      <c r="J36" s="62"/>
      <c r="K36" s="62"/>
      <c r="L36" s="62"/>
      <c r="M36" s="68"/>
      <c r="N36" s="69"/>
      <c r="O36" s="63"/>
      <c r="P36" s="68"/>
      <c r="Q36" s="62"/>
      <c r="R36" s="62"/>
      <c r="S36" s="68"/>
      <c r="T36" s="70"/>
      <c r="U36" s="66"/>
      <c r="V36" s="68"/>
      <c r="Z36" s="86">
        <f>IF(Instructions!$C$8="yes",COUNTA(General!B36),0)</f>
        <v>0</v>
      </c>
      <c r="AA36" s="86">
        <f>IF(COUNTA(B36:V36)&gt;0,3-(COUNTA(General!B36)+COUNTA(General!C36)+COUNTA(General!U36)),0)</f>
        <v>0</v>
      </c>
      <c r="AB36" s="86">
        <f>IF(General!U36="No",COUNTBLANK(General!D36:F36)+COUNTBLANK(General!J36),0)</f>
        <v>0</v>
      </c>
      <c r="AC36" s="86">
        <f>IF(General!F36="Others",COUNTBLANK(General!G36),0)</f>
        <v>0</v>
      </c>
      <c r="AD36" s="86">
        <f>IF(AND(U36="No",COUNTA(General!B36),ISBLANK(General!H36)),COUNTBLANK(General!I36),0)</f>
        <v>0</v>
      </c>
      <c r="AE36" s="86">
        <f>IF(ISBLANK(J36),0,IF(ISNUMBER(SEARCH("FI fully agreed with the client's requests/appeals",General!J36)),0,COUNTBLANK(General!K36)))</f>
        <v>0</v>
      </c>
      <c r="AF36" s="86">
        <f>IF(OR(General!J36="Others",General!K36="Others"),COUNTBLANK(General!L36),0)</f>
        <v>0</v>
      </c>
      <c r="AG36" s="86">
        <f>IF(ISBLANK(B36),0,IF(AND(ISBLANK(General!O36),NETWORKDAYS(IFERROR(DATE(LEFT(General!D36,4),MID(General!D36,5,2),RIGHT(General!D36,2)),0),IFERROR(DATE(LEFT(Instructions!$C$6,4),MID(Instructions!$C$6,5,2),RIGHT(Instructions!$C$6,2)),0),7)&gt;27),COUNTBLANK(General!P36),0))</f>
        <v>0</v>
      </c>
      <c r="AH36" s="86">
        <f>IF(OR(ISBLANK(B36),ISBLANK(O36)),0,IF(NETWORKDAYS(DATE(LEFT(General!D36,4),MID(General!D36,5,2),RIGHT(General!D36,2)),DATE(LEFT(General!O36,4),MID(General!O36,5,2),RIGHT(General!O36,2)),7)&gt;27,COUNTBLANK(General!P36),0))</f>
        <v>0</v>
      </c>
      <c r="AI36" s="86">
        <f t="shared" si="0"/>
        <v>0</v>
      </c>
      <c r="AJ36" s="86">
        <f t="shared" si="1"/>
        <v>0</v>
      </c>
      <c r="AK36" s="86">
        <f t="shared" si="2"/>
        <v>0</v>
      </c>
      <c r="AL36" s="128">
        <f>IF(ISBLANK(D36),0,IF(IFERROR(DATE(LEFT(D36,4),MID(D36,5,2),RIGHT(D36,2)),0)&lt;IFERROR(DATE(LEFT(Instructions!$C$6,4),MID(Instructions!$C$6,5,2),RIGHT(Instructions!$C$6,2)),0),0,1))</f>
        <v>0</v>
      </c>
      <c r="AM36" s="128">
        <f>IF(General!U36="Misconduct report has been filed",COUNTBLANK(General!V36),0)</f>
        <v>0</v>
      </c>
      <c r="AN36" s="128">
        <f t="shared" si="3"/>
        <v>0</v>
      </c>
      <c r="AO36" s="86">
        <f>IF(ISBLANK(C36),0,IF(ISNA(VLOOKUP(C36,Dropdowns!$A$1:$A$4,1,FALSE)),1,0))</f>
        <v>0</v>
      </c>
      <c r="AP36" s="86">
        <f>IF(ISBLANK(F36),0,IF(ISNA(VLOOKUP(F36,Dropdowns!$I$1:$I$5,1,FALSE)),1,0))</f>
        <v>0</v>
      </c>
      <c r="AQ36" s="86">
        <f>IF(ISBLANK(J36),0,IF(ISNA(VLOOKUP(J36,Dropdowns!$L$1:$L$4,1,FALSE)),1,0))</f>
        <v>0</v>
      </c>
      <c r="AR36" s="128">
        <f>IF(ISBLANK(K36),0,IF(ISNA(VLOOKUP(K36,Dropdowns!$J$1:$J$4,1,FALSE)),1,0))</f>
        <v>0</v>
      </c>
      <c r="AS36" s="128">
        <f t="shared" si="8"/>
        <v>0</v>
      </c>
      <c r="AT36" s="128">
        <f t="shared" si="5"/>
        <v>0</v>
      </c>
      <c r="AU36" s="128">
        <f t="shared" si="6"/>
        <v>0</v>
      </c>
    </row>
    <row r="37" spans="1:47" ht="15.75" x14ac:dyDescent="0.25">
      <c r="B37" s="62"/>
      <c r="C37" s="62"/>
      <c r="D37" s="63"/>
      <c r="E37" s="64"/>
      <c r="F37" s="62"/>
      <c r="G37" s="62"/>
      <c r="H37" s="63"/>
      <c r="I37" s="62"/>
      <c r="J37" s="62"/>
      <c r="K37" s="62"/>
      <c r="L37" s="62"/>
      <c r="M37" s="68"/>
      <c r="N37" s="69"/>
      <c r="O37" s="63"/>
      <c r="P37" s="68"/>
      <c r="Q37" s="62"/>
      <c r="R37" s="62"/>
      <c r="S37" s="68"/>
      <c r="T37" s="70"/>
      <c r="U37" s="66"/>
      <c r="V37" s="68"/>
      <c r="Z37" s="86">
        <f>IF(Instructions!$C$8="yes",COUNTA(General!B37),0)</f>
        <v>0</v>
      </c>
      <c r="AA37" s="86">
        <f>IF(COUNTA(B37:V37)&gt;0,3-(COUNTA(General!B37)+COUNTA(General!C37)+COUNTA(General!U37)),0)</f>
        <v>0</v>
      </c>
      <c r="AB37" s="86">
        <f>IF(General!U37="No",COUNTBLANK(General!D37:F37)+COUNTBLANK(General!J37),0)</f>
        <v>0</v>
      </c>
      <c r="AC37" s="86">
        <f>IF(General!F37="Others",COUNTBLANK(General!G37),0)</f>
        <v>0</v>
      </c>
      <c r="AD37" s="86">
        <f>IF(AND(U37="No",COUNTA(General!B37),ISBLANK(General!H37)),COUNTBLANK(General!I37),0)</f>
        <v>0</v>
      </c>
      <c r="AE37" s="86">
        <f>IF(ISBLANK(J37),0,IF(ISNUMBER(SEARCH("FI fully agreed with the client's requests/appeals",General!J37)),0,COUNTBLANK(General!K37)))</f>
        <v>0</v>
      </c>
      <c r="AF37" s="86">
        <f>IF(OR(General!J37="Others",General!K37="Others"),COUNTBLANK(General!L37),0)</f>
        <v>0</v>
      </c>
      <c r="AG37" s="86">
        <f>IF(ISBLANK(B37),0,IF(AND(ISBLANK(General!O37),NETWORKDAYS(IFERROR(DATE(LEFT(General!D37,4),MID(General!D37,5,2),RIGHT(General!D37,2)),0),IFERROR(DATE(LEFT(Instructions!$C$6,4),MID(Instructions!$C$6,5,2),RIGHT(Instructions!$C$6,2)),0),7)&gt;27),COUNTBLANK(General!P37),0))</f>
        <v>0</v>
      </c>
      <c r="AH37" s="86">
        <f>IF(OR(ISBLANK(B37),ISBLANK(O37)),0,IF(NETWORKDAYS(DATE(LEFT(General!D37,4),MID(General!D37,5,2),RIGHT(General!D37,2)),DATE(LEFT(General!O37,4),MID(General!O37,5,2),RIGHT(General!O37,2)),7)&gt;27,COUNTBLANK(General!P37),0))</f>
        <v>0</v>
      </c>
      <c r="AI37" s="86">
        <f t="shared" si="0"/>
        <v>0</v>
      </c>
      <c r="AJ37" s="86">
        <f t="shared" si="1"/>
        <v>0</v>
      </c>
      <c r="AK37" s="86">
        <f t="shared" si="2"/>
        <v>0</v>
      </c>
      <c r="AL37" s="128">
        <f>IF(ISBLANK(D37),0,IF(IFERROR(DATE(LEFT(D37,4),MID(D37,5,2),RIGHT(D37,2)),0)&lt;IFERROR(DATE(LEFT(Instructions!$C$6,4),MID(Instructions!$C$6,5,2),RIGHT(Instructions!$C$6,2)),0),0,1))</f>
        <v>0</v>
      </c>
      <c r="AM37" s="128">
        <f>IF(General!U37="Misconduct report has been filed",COUNTBLANK(General!V37),0)</f>
        <v>0</v>
      </c>
      <c r="AN37" s="128">
        <f t="shared" si="3"/>
        <v>0</v>
      </c>
      <c r="AO37" s="86">
        <f>IF(ISBLANK(C37),0,IF(ISNA(VLOOKUP(C37,Dropdowns!$A$1:$A$4,1,FALSE)),1,0))</f>
        <v>0</v>
      </c>
      <c r="AP37" s="86">
        <f>IF(ISBLANK(F37),0,IF(ISNA(VLOOKUP(F37,Dropdowns!$I$1:$I$5,1,FALSE)),1,0))</f>
        <v>0</v>
      </c>
      <c r="AQ37" s="86">
        <f>IF(ISBLANK(J37),0,IF(ISNA(VLOOKUP(J37,Dropdowns!$L$1:$L$4,1,FALSE)),1,0))</f>
        <v>0</v>
      </c>
      <c r="AR37" s="128">
        <f>IF(ISBLANK(K37),0,IF(ISNA(VLOOKUP(K37,Dropdowns!$J$1:$J$4,1,FALSE)),1,0))</f>
        <v>0</v>
      </c>
      <c r="AS37" s="128">
        <f t="shared" si="8"/>
        <v>0</v>
      </c>
      <c r="AT37" s="128">
        <f t="shared" si="5"/>
        <v>0</v>
      </c>
      <c r="AU37" s="128">
        <f t="shared" si="6"/>
        <v>0</v>
      </c>
    </row>
    <row r="38" spans="1:47" ht="15.75" x14ac:dyDescent="0.25">
      <c r="B38" s="62"/>
      <c r="C38" s="62"/>
      <c r="D38" s="63"/>
      <c r="E38" s="64"/>
      <c r="F38" s="62"/>
      <c r="G38" s="62"/>
      <c r="H38" s="63"/>
      <c r="I38" s="62"/>
      <c r="J38" s="62"/>
      <c r="K38" s="62"/>
      <c r="L38" s="62"/>
      <c r="M38" s="68"/>
      <c r="N38" s="69"/>
      <c r="O38" s="63"/>
      <c r="P38" s="68"/>
      <c r="Q38" s="62"/>
      <c r="R38" s="62"/>
      <c r="S38" s="68"/>
      <c r="T38" s="70"/>
      <c r="U38" s="66"/>
      <c r="V38" s="68"/>
      <c r="Z38" s="86">
        <f>IF(Instructions!$C$8="yes",COUNTA(General!B38),0)</f>
        <v>0</v>
      </c>
      <c r="AA38" s="86">
        <f>IF(COUNTA(B38:V38)&gt;0,3-(COUNTA(General!B38)+COUNTA(General!C38)+COUNTA(General!U38)),0)</f>
        <v>0</v>
      </c>
      <c r="AB38" s="86">
        <f>IF(General!U38="No",COUNTBLANK(General!D38:F38)+COUNTBLANK(General!J38),0)</f>
        <v>0</v>
      </c>
      <c r="AC38" s="86">
        <f>IF(General!F38="Others",COUNTBLANK(General!G38),0)</f>
        <v>0</v>
      </c>
      <c r="AD38" s="86">
        <f>IF(AND(U38="No",COUNTA(General!B38),ISBLANK(General!H38)),COUNTBLANK(General!I38),0)</f>
        <v>0</v>
      </c>
      <c r="AE38" s="86">
        <f>IF(ISBLANK(J38),0,IF(ISNUMBER(SEARCH("FI fully agreed with the client's requests/appeals",General!J38)),0,COUNTBLANK(General!K38)))</f>
        <v>0</v>
      </c>
      <c r="AF38" s="86">
        <f>IF(OR(General!J38="Others",General!K38="Others"),COUNTBLANK(General!L38),0)</f>
        <v>0</v>
      </c>
      <c r="AG38" s="86">
        <f>IF(ISBLANK(B38),0,IF(AND(ISBLANK(General!O38),NETWORKDAYS(IFERROR(DATE(LEFT(General!D38,4),MID(General!D38,5,2),RIGHT(General!D38,2)),0),IFERROR(DATE(LEFT(Instructions!$C$6,4),MID(Instructions!$C$6,5,2),RIGHT(Instructions!$C$6,2)),0),7)&gt;27),COUNTBLANK(General!P38),0))</f>
        <v>0</v>
      </c>
      <c r="AH38" s="86">
        <f>IF(OR(ISBLANK(B38),ISBLANK(O38)),0,IF(NETWORKDAYS(DATE(LEFT(General!D38,4),MID(General!D38,5,2),RIGHT(General!D38,2)),DATE(LEFT(General!O38,4),MID(General!O38,5,2),RIGHT(General!O38,2)),7)&gt;27,COUNTBLANK(General!P38),0))</f>
        <v>0</v>
      </c>
      <c r="AI38" s="86">
        <f t="shared" si="0"/>
        <v>0</v>
      </c>
      <c r="AJ38" s="86">
        <f t="shared" si="1"/>
        <v>0</v>
      </c>
      <c r="AK38" s="86">
        <f t="shared" si="2"/>
        <v>0</v>
      </c>
      <c r="AL38" s="128">
        <f>IF(ISBLANK(D38),0,IF(IFERROR(DATE(LEFT(D38,4),MID(D38,5,2),RIGHT(D38,2)),0)&lt;IFERROR(DATE(LEFT(Instructions!$C$6,4),MID(Instructions!$C$6,5,2),RIGHT(Instructions!$C$6,2)),0),0,1))</f>
        <v>0</v>
      </c>
      <c r="AM38" s="128">
        <f>IF(General!U38="Misconduct report has been filed",COUNTBLANK(General!V38),0)</f>
        <v>0</v>
      </c>
      <c r="AN38" s="128">
        <f t="shared" si="3"/>
        <v>0</v>
      </c>
      <c r="AO38" s="86">
        <f>IF(ISBLANK(C38),0,IF(ISNA(VLOOKUP(C38,Dropdowns!$A$1:$A$4,1,FALSE)),1,0))</f>
        <v>0</v>
      </c>
      <c r="AP38" s="86">
        <f>IF(ISBLANK(F38),0,IF(ISNA(VLOOKUP(F38,Dropdowns!$I$1:$I$5,1,FALSE)),1,0))</f>
        <v>0</v>
      </c>
      <c r="AQ38" s="86">
        <f>IF(ISBLANK(J38),0,IF(ISNA(VLOOKUP(J38,Dropdowns!$L$1:$L$4,1,FALSE)),1,0))</f>
        <v>0</v>
      </c>
      <c r="AR38" s="128">
        <f>IF(ISBLANK(K38),0,IF(ISNA(VLOOKUP(K38,Dropdowns!$J$1:$J$4,1,FALSE)),1,0))</f>
        <v>0</v>
      </c>
      <c r="AS38" s="128">
        <f t="shared" si="8"/>
        <v>0</v>
      </c>
      <c r="AT38" s="128">
        <f t="shared" si="5"/>
        <v>0</v>
      </c>
      <c r="AU38" s="128">
        <f t="shared" si="6"/>
        <v>0</v>
      </c>
    </row>
    <row r="39" spans="1:47" ht="15.75" x14ac:dyDescent="0.25">
      <c r="B39" s="62"/>
      <c r="C39" s="62"/>
      <c r="D39" s="63"/>
      <c r="E39" s="64"/>
      <c r="F39" s="62"/>
      <c r="G39" s="62"/>
      <c r="H39" s="63"/>
      <c r="I39" s="62"/>
      <c r="J39" s="62"/>
      <c r="K39" s="62"/>
      <c r="L39" s="62"/>
      <c r="M39" s="68"/>
      <c r="N39" s="69"/>
      <c r="O39" s="63"/>
      <c r="P39" s="68"/>
      <c r="Q39" s="62"/>
      <c r="R39" s="62"/>
      <c r="S39" s="68"/>
      <c r="T39" s="70"/>
      <c r="U39" s="66"/>
      <c r="V39" s="68"/>
      <c r="Z39" s="86">
        <f>IF(Instructions!$C$8="yes",COUNTA(General!B39),0)</f>
        <v>0</v>
      </c>
      <c r="AA39" s="86">
        <f>IF(COUNTA(B39:V39)&gt;0,3-(COUNTA(General!B39)+COUNTA(General!C39)+COUNTA(General!U39)),0)</f>
        <v>0</v>
      </c>
      <c r="AB39" s="86">
        <f>IF(General!U39="No",COUNTBLANK(General!D39:F39)+COUNTBLANK(General!J39),0)</f>
        <v>0</v>
      </c>
      <c r="AC39" s="86">
        <f>IF(General!F39="Others",COUNTBLANK(General!G39),0)</f>
        <v>0</v>
      </c>
      <c r="AD39" s="86">
        <f>IF(AND(U39="No",COUNTA(General!B39),ISBLANK(General!H39)),COUNTBLANK(General!I39),0)</f>
        <v>0</v>
      </c>
      <c r="AE39" s="86">
        <f>IF(ISBLANK(J39),0,IF(ISNUMBER(SEARCH("FI fully agreed with the client's requests/appeals",General!J39)),0,COUNTBLANK(General!K39)))</f>
        <v>0</v>
      </c>
      <c r="AF39" s="86">
        <f>IF(OR(General!J39="Others",General!K39="Others"),COUNTBLANK(General!L39),0)</f>
        <v>0</v>
      </c>
      <c r="AG39" s="86">
        <f>IF(ISBLANK(B39),0,IF(AND(ISBLANK(General!O39),NETWORKDAYS(IFERROR(DATE(LEFT(General!D39,4),MID(General!D39,5,2),RIGHT(General!D39,2)),0),IFERROR(DATE(LEFT(Instructions!$C$6,4),MID(Instructions!$C$6,5,2),RIGHT(Instructions!$C$6,2)),0),7)&gt;27),COUNTBLANK(General!P39),0))</f>
        <v>0</v>
      </c>
      <c r="AH39" s="86">
        <f>IF(OR(ISBLANK(B39),ISBLANK(O39)),0,IF(NETWORKDAYS(DATE(LEFT(General!D39,4),MID(General!D39,5,2),RIGHT(General!D39,2)),DATE(LEFT(General!O39,4),MID(General!O39,5,2),RIGHT(General!O39,2)),7)&gt;27,COUNTBLANK(General!P39),0))</f>
        <v>0</v>
      </c>
      <c r="AI39" s="86">
        <f t="shared" si="0"/>
        <v>0</v>
      </c>
      <c r="AJ39" s="86">
        <f t="shared" si="1"/>
        <v>0</v>
      </c>
      <c r="AK39" s="86">
        <f t="shared" si="2"/>
        <v>0</v>
      </c>
      <c r="AL39" s="128">
        <f>IF(ISBLANK(D39),0,IF(IFERROR(DATE(LEFT(D39,4),MID(D39,5,2),RIGHT(D39,2)),0)&lt;IFERROR(DATE(LEFT(Instructions!$C$6,4),MID(Instructions!$C$6,5,2),RIGHT(Instructions!$C$6,2)),0),0,1))</f>
        <v>0</v>
      </c>
      <c r="AM39" s="128">
        <f>IF(General!U39="Misconduct report has been filed",COUNTBLANK(General!V39),0)</f>
        <v>0</v>
      </c>
      <c r="AN39" s="128">
        <f t="shared" si="3"/>
        <v>0</v>
      </c>
      <c r="AO39" s="86">
        <f>IF(ISBLANK(C39),0,IF(ISNA(VLOOKUP(C39,Dropdowns!$A$1:$A$4,1,FALSE)),1,0))</f>
        <v>0</v>
      </c>
      <c r="AP39" s="86">
        <f>IF(ISBLANK(F39),0,IF(ISNA(VLOOKUP(F39,Dropdowns!$I$1:$I$5,1,FALSE)),1,0))</f>
        <v>0</v>
      </c>
      <c r="AQ39" s="86">
        <f>IF(ISBLANK(J39),0,IF(ISNA(VLOOKUP(J39,Dropdowns!$L$1:$L$4,1,FALSE)),1,0))</f>
        <v>0</v>
      </c>
      <c r="AR39" s="128">
        <f>IF(ISBLANK(K39),0,IF(ISNA(VLOOKUP(K39,Dropdowns!$J$1:$J$4,1,FALSE)),1,0))</f>
        <v>0</v>
      </c>
      <c r="AS39" s="128">
        <f t="shared" si="8"/>
        <v>0</v>
      </c>
      <c r="AT39" s="128">
        <f t="shared" si="5"/>
        <v>0</v>
      </c>
      <c r="AU39" s="128">
        <f t="shared" si="6"/>
        <v>0</v>
      </c>
    </row>
    <row r="40" spans="1:47" ht="15.75" x14ac:dyDescent="0.25">
      <c r="B40" s="62"/>
      <c r="C40" s="62"/>
      <c r="D40" s="63"/>
      <c r="E40" s="64"/>
      <c r="F40" s="62"/>
      <c r="G40" s="62"/>
      <c r="H40" s="63"/>
      <c r="I40" s="62"/>
      <c r="J40" s="62"/>
      <c r="K40" s="62"/>
      <c r="L40" s="62"/>
      <c r="M40" s="68"/>
      <c r="N40" s="69"/>
      <c r="O40" s="63"/>
      <c r="P40" s="68"/>
      <c r="Q40" s="62"/>
      <c r="R40" s="62"/>
      <c r="S40" s="68"/>
      <c r="T40" s="70"/>
      <c r="U40" s="66"/>
      <c r="V40" s="68"/>
      <c r="Z40" s="86">
        <f>IF(Instructions!$C$8="yes",COUNTA(General!B40),0)</f>
        <v>0</v>
      </c>
      <c r="AA40" s="86">
        <f>IF(COUNTA(B40:V40)&gt;0,3-(COUNTA(General!B40)+COUNTA(General!C40)+COUNTA(General!U40)),0)</f>
        <v>0</v>
      </c>
      <c r="AB40" s="86">
        <f>IF(General!U40="No",COUNTBLANK(General!D40:F40)+COUNTBLANK(General!J40),0)</f>
        <v>0</v>
      </c>
      <c r="AC40" s="86">
        <f>IF(General!F40="Others",COUNTBLANK(General!G40),0)</f>
        <v>0</v>
      </c>
      <c r="AD40" s="86">
        <f>IF(AND(U40="No",COUNTA(General!B40),ISBLANK(General!H40)),COUNTBLANK(General!I40),0)</f>
        <v>0</v>
      </c>
      <c r="AE40" s="86">
        <f>IF(ISBLANK(J40),0,IF(ISNUMBER(SEARCH("FI fully agreed with the client's requests/appeals",General!J40)),0,COUNTBLANK(General!K40)))</f>
        <v>0</v>
      </c>
      <c r="AF40" s="86">
        <f>IF(OR(General!J40="Others",General!K40="Others"),COUNTBLANK(General!L40),0)</f>
        <v>0</v>
      </c>
      <c r="AG40" s="86">
        <f>IF(ISBLANK(B40),0,IF(AND(ISBLANK(General!O40),NETWORKDAYS(IFERROR(DATE(LEFT(General!D40,4),MID(General!D40,5,2),RIGHT(General!D40,2)),0),IFERROR(DATE(LEFT(Instructions!$C$6,4),MID(Instructions!$C$6,5,2),RIGHT(Instructions!$C$6,2)),0),7)&gt;27),COUNTBLANK(General!P40),0))</f>
        <v>0</v>
      </c>
      <c r="AH40" s="86">
        <f>IF(OR(ISBLANK(B40),ISBLANK(O40)),0,IF(NETWORKDAYS(DATE(LEFT(General!D40,4),MID(General!D40,5,2),RIGHT(General!D40,2)),DATE(LEFT(General!O40,4),MID(General!O40,5,2),RIGHT(General!O40,2)),7)&gt;27,COUNTBLANK(General!P40),0))</f>
        <v>0</v>
      </c>
      <c r="AI40" s="86">
        <f t="shared" si="0"/>
        <v>0</v>
      </c>
      <c r="AJ40" s="86">
        <f t="shared" si="1"/>
        <v>0</v>
      </c>
      <c r="AK40" s="86">
        <f t="shared" si="2"/>
        <v>0</v>
      </c>
      <c r="AL40" s="128">
        <f>IF(ISBLANK(D40),0,IF(IFERROR(DATE(LEFT(D40,4),MID(D40,5,2),RIGHT(D40,2)),0)&lt;IFERROR(DATE(LEFT(Instructions!$C$6,4),MID(Instructions!$C$6,5,2),RIGHT(Instructions!$C$6,2)),0),0,1))</f>
        <v>0</v>
      </c>
      <c r="AM40" s="128">
        <f>IF(General!U40="Misconduct report has been filed",COUNTBLANK(General!V40),0)</f>
        <v>0</v>
      </c>
      <c r="AN40" s="128">
        <f t="shared" si="3"/>
        <v>0</v>
      </c>
      <c r="AO40" s="86">
        <f>IF(ISBLANK(C40),0,IF(ISNA(VLOOKUP(C40,Dropdowns!$A$1:$A$4,1,FALSE)),1,0))</f>
        <v>0</v>
      </c>
      <c r="AP40" s="86">
        <f>IF(ISBLANK(F40),0,IF(ISNA(VLOOKUP(F40,Dropdowns!$I$1:$I$5,1,FALSE)),1,0))</f>
        <v>0</v>
      </c>
      <c r="AQ40" s="86">
        <f>IF(ISBLANK(J40),0,IF(ISNA(VLOOKUP(J40,Dropdowns!$L$1:$L$4,1,FALSE)),1,0))</f>
        <v>0</v>
      </c>
      <c r="AR40" s="128">
        <f>IF(ISBLANK(K40),0,IF(ISNA(VLOOKUP(K40,Dropdowns!$J$1:$J$4,1,FALSE)),1,0))</f>
        <v>0</v>
      </c>
      <c r="AS40" s="128">
        <f t="shared" si="8"/>
        <v>0</v>
      </c>
      <c r="AT40" s="128">
        <f t="shared" si="5"/>
        <v>0</v>
      </c>
      <c r="AU40" s="128">
        <f t="shared" si="6"/>
        <v>0</v>
      </c>
    </row>
    <row r="41" spans="1:47" ht="15.75" x14ac:dyDescent="0.25">
      <c r="B41" s="62"/>
      <c r="C41" s="62"/>
      <c r="D41" s="63"/>
      <c r="E41" s="64"/>
      <c r="F41" s="62"/>
      <c r="G41" s="62"/>
      <c r="H41" s="63"/>
      <c r="I41" s="62"/>
      <c r="J41" s="62"/>
      <c r="K41" s="62"/>
      <c r="L41" s="62"/>
      <c r="M41" s="68"/>
      <c r="N41" s="69"/>
      <c r="O41" s="63"/>
      <c r="P41" s="68"/>
      <c r="Q41" s="62"/>
      <c r="R41" s="62"/>
      <c r="S41" s="68"/>
      <c r="T41" s="70"/>
      <c r="U41" s="66"/>
      <c r="V41" s="68"/>
      <c r="Z41" s="86">
        <f>IF(Instructions!$C$8="yes",COUNTA(General!B41),0)</f>
        <v>0</v>
      </c>
      <c r="AA41" s="86">
        <f>IF(COUNTA(B41:V41)&gt;0,3-(COUNTA(General!B41)+COUNTA(General!C41)+COUNTA(General!U41)),0)</f>
        <v>0</v>
      </c>
      <c r="AB41" s="86">
        <f>IF(General!U41="No",COUNTBLANK(General!D41:F41)+COUNTBLANK(General!J41),0)</f>
        <v>0</v>
      </c>
      <c r="AC41" s="86">
        <f>IF(General!F41="Others",COUNTBLANK(General!G41),0)</f>
        <v>0</v>
      </c>
      <c r="AD41" s="86">
        <f>IF(AND(U41="No",COUNTA(General!B41),ISBLANK(General!H41)),COUNTBLANK(General!I41),0)</f>
        <v>0</v>
      </c>
      <c r="AE41" s="86">
        <f>IF(ISBLANK(J41),0,IF(ISNUMBER(SEARCH("FI fully agreed with the client's requests/appeals",General!J41)),0,COUNTBLANK(General!K41)))</f>
        <v>0</v>
      </c>
      <c r="AF41" s="86">
        <f>IF(OR(General!J41="Others",General!K41="Others"),COUNTBLANK(General!L41),0)</f>
        <v>0</v>
      </c>
      <c r="AG41" s="86">
        <f>IF(ISBLANK(B41),0,IF(AND(ISBLANK(General!O41),NETWORKDAYS(IFERROR(DATE(LEFT(General!D41,4),MID(General!D41,5,2),RIGHT(General!D41,2)),0),IFERROR(DATE(LEFT(Instructions!$C$6,4),MID(Instructions!$C$6,5,2),RIGHT(Instructions!$C$6,2)),0),7)&gt;27),COUNTBLANK(General!P41),0))</f>
        <v>0</v>
      </c>
      <c r="AH41" s="86">
        <f>IF(OR(ISBLANK(B41),ISBLANK(O41)),0,IF(NETWORKDAYS(DATE(LEFT(General!D41,4),MID(General!D41,5,2),RIGHT(General!D41,2)),DATE(LEFT(General!O41,4),MID(General!O41,5,2),RIGHT(General!O41,2)),7)&gt;27,COUNTBLANK(General!P41),0))</f>
        <v>0</v>
      </c>
      <c r="AI41" s="86">
        <f t="shared" si="0"/>
        <v>0</v>
      </c>
      <c r="AJ41" s="86">
        <f t="shared" si="1"/>
        <v>0</v>
      </c>
      <c r="AK41" s="86">
        <f t="shared" si="2"/>
        <v>0</v>
      </c>
      <c r="AL41" s="128">
        <f>IF(ISBLANK(D41),0,IF(IFERROR(DATE(LEFT(D41,4),MID(D41,5,2),RIGHT(D41,2)),0)&lt;IFERROR(DATE(LEFT(Instructions!$C$6,4),MID(Instructions!$C$6,5,2),RIGHT(Instructions!$C$6,2)),0),0,1))</f>
        <v>0</v>
      </c>
      <c r="AM41" s="128">
        <f>IF(General!U41="Misconduct report has been filed",COUNTBLANK(General!V41),0)</f>
        <v>0</v>
      </c>
      <c r="AN41" s="128">
        <f t="shared" si="3"/>
        <v>0</v>
      </c>
      <c r="AO41" s="86">
        <f>IF(ISBLANK(C41),0,IF(ISNA(VLOOKUP(C41,Dropdowns!$A$1:$A$4,1,FALSE)),1,0))</f>
        <v>0</v>
      </c>
      <c r="AP41" s="86">
        <f>IF(ISBLANK(F41),0,IF(ISNA(VLOOKUP(F41,Dropdowns!$I$1:$I$5,1,FALSE)),1,0))</f>
        <v>0</v>
      </c>
      <c r="AQ41" s="86">
        <f>IF(ISBLANK(J41),0,IF(ISNA(VLOOKUP(J41,Dropdowns!$L$1:$L$4,1,FALSE)),1,0))</f>
        <v>0</v>
      </c>
      <c r="AR41" s="128">
        <f>IF(ISBLANK(K41),0,IF(ISNA(VLOOKUP(K41,Dropdowns!$J$1:$J$4,1,FALSE)),1,0))</f>
        <v>0</v>
      </c>
      <c r="AS41" s="128">
        <f t="shared" si="8"/>
        <v>0</v>
      </c>
      <c r="AT41" s="128">
        <f t="shared" si="5"/>
        <v>0</v>
      </c>
      <c r="AU41" s="128">
        <f t="shared" si="6"/>
        <v>0</v>
      </c>
    </row>
    <row r="42" spans="1:47" ht="15.75" x14ac:dyDescent="0.25">
      <c r="B42" s="62"/>
      <c r="C42" s="62"/>
      <c r="D42" s="63"/>
      <c r="E42" s="64"/>
      <c r="F42" s="62"/>
      <c r="G42" s="62"/>
      <c r="H42" s="63"/>
      <c r="I42" s="62"/>
      <c r="J42" s="62"/>
      <c r="K42" s="62"/>
      <c r="L42" s="62"/>
      <c r="M42" s="68"/>
      <c r="N42" s="69"/>
      <c r="O42" s="63"/>
      <c r="P42" s="68"/>
      <c r="Q42" s="62"/>
      <c r="R42" s="62"/>
      <c r="S42" s="68"/>
      <c r="T42" s="70"/>
      <c r="U42" s="66"/>
      <c r="V42" s="68"/>
      <c r="Z42" s="86">
        <f>IF(Instructions!$C$8="yes",COUNTA(General!B42),0)</f>
        <v>0</v>
      </c>
      <c r="AA42" s="86">
        <f>IF(COUNTA(B42:V42)&gt;0,3-(COUNTA(General!B42)+COUNTA(General!C42)+COUNTA(General!U42)),0)</f>
        <v>0</v>
      </c>
      <c r="AB42" s="86">
        <f>IF(General!U42="No",COUNTBLANK(General!D42:F42)+COUNTBLANK(General!J42),0)</f>
        <v>0</v>
      </c>
      <c r="AC42" s="86">
        <f>IF(General!F42="Others",COUNTBLANK(General!G42),0)</f>
        <v>0</v>
      </c>
      <c r="AD42" s="86">
        <f>IF(AND(U42="No",COUNTA(General!B42),ISBLANK(General!H42)),COUNTBLANK(General!I42),0)</f>
        <v>0</v>
      </c>
      <c r="AE42" s="86">
        <f>IF(ISBLANK(J42),0,IF(ISNUMBER(SEARCH("FI fully agreed with the client's requests/appeals",General!J42)),0,COUNTBLANK(General!K42)))</f>
        <v>0</v>
      </c>
      <c r="AF42" s="86">
        <f>IF(OR(General!J42="Others",General!K42="Others"),COUNTBLANK(General!L42),0)</f>
        <v>0</v>
      </c>
      <c r="AG42" s="86">
        <f>IF(ISBLANK(B42),0,IF(AND(ISBLANK(General!O42),NETWORKDAYS(IFERROR(DATE(LEFT(General!D42,4),MID(General!D42,5,2),RIGHT(General!D42,2)),0),IFERROR(DATE(LEFT(Instructions!$C$6,4),MID(Instructions!$C$6,5,2),RIGHT(Instructions!$C$6,2)),0),7)&gt;27),COUNTBLANK(General!P42),0))</f>
        <v>0</v>
      </c>
      <c r="AH42" s="86">
        <f>IF(OR(ISBLANK(B42),ISBLANK(O42)),0,IF(NETWORKDAYS(DATE(LEFT(General!D42,4),MID(General!D42,5,2),RIGHT(General!D42,2)),DATE(LEFT(General!O42,4),MID(General!O42,5,2),RIGHT(General!O42,2)),7)&gt;27,COUNTBLANK(General!P42),0))</f>
        <v>0</v>
      </c>
      <c r="AI42" s="86">
        <f t="shared" si="0"/>
        <v>0</v>
      </c>
      <c r="AJ42" s="86">
        <f t="shared" si="1"/>
        <v>0</v>
      </c>
      <c r="AK42" s="86">
        <f t="shared" si="2"/>
        <v>0</v>
      </c>
      <c r="AL42" s="128">
        <f>IF(ISBLANK(D42),0,IF(IFERROR(DATE(LEFT(D42,4),MID(D42,5,2),RIGHT(D42,2)),0)&lt;IFERROR(DATE(LEFT(Instructions!$C$6,4),MID(Instructions!$C$6,5,2),RIGHT(Instructions!$C$6,2)),0),0,1))</f>
        <v>0</v>
      </c>
      <c r="AM42" s="128">
        <f>IF(General!U42="Misconduct report has been filed",COUNTBLANK(General!V42),0)</f>
        <v>0</v>
      </c>
      <c r="AN42" s="128">
        <f t="shared" si="3"/>
        <v>0</v>
      </c>
      <c r="AO42" s="86">
        <f>IF(ISBLANK(C42),0,IF(ISNA(VLOOKUP(C42,Dropdowns!$A$1:$A$4,1,FALSE)),1,0))</f>
        <v>0</v>
      </c>
      <c r="AP42" s="86">
        <f>IF(ISBLANK(F42),0,IF(ISNA(VLOOKUP(F42,Dropdowns!$I$1:$I$5,1,FALSE)),1,0))</f>
        <v>0</v>
      </c>
      <c r="AQ42" s="86">
        <f>IF(ISBLANK(J42),0,IF(ISNA(VLOOKUP(J42,Dropdowns!$L$1:$L$4,1,FALSE)),1,0))</f>
        <v>0</v>
      </c>
      <c r="AR42" s="128">
        <f>IF(ISBLANK(K42),0,IF(ISNA(VLOOKUP(K42,Dropdowns!$J$1:$J$4,1,FALSE)),1,0))</f>
        <v>0</v>
      </c>
      <c r="AS42" s="128">
        <f t="shared" si="8"/>
        <v>0</v>
      </c>
      <c r="AT42" s="128">
        <f t="shared" si="5"/>
        <v>0</v>
      </c>
      <c r="AU42" s="128">
        <f t="shared" si="6"/>
        <v>0</v>
      </c>
    </row>
    <row r="43" spans="1:47" ht="15.75" x14ac:dyDescent="0.25">
      <c r="B43" s="62"/>
      <c r="C43" s="62"/>
      <c r="D43" s="63"/>
      <c r="E43" s="64"/>
      <c r="F43" s="62"/>
      <c r="G43" s="62"/>
      <c r="H43" s="63"/>
      <c r="I43" s="62"/>
      <c r="J43" s="62"/>
      <c r="K43" s="62"/>
      <c r="L43" s="62"/>
      <c r="M43" s="68"/>
      <c r="N43" s="69"/>
      <c r="O43" s="63"/>
      <c r="P43" s="68"/>
      <c r="Q43" s="62"/>
      <c r="R43" s="62"/>
      <c r="S43" s="68"/>
      <c r="T43" s="70"/>
      <c r="U43" s="66"/>
      <c r="V43" s="68"/>
      <c r="Z43" s="86">
        <f>IF(Instructions!$C$8="yes",COUNTA(General!B43),0)</f>
        <v>0</v>
      </c>
      <c r="AA43" s="86">
        <f>IF(COUNTA(B43:V43)&gt;0,3-(COUNTA(General!B43)+COUNTA(General!C43)+COUNTA(General!U43)),0)</f>
        <v>0</v>
      </c>
      <c r="AB43" s="86">
        <f>IF(General!U43="No",COUNTBLANK(General!D43:F43)+COUNTBLANK(General!J43),0)</f>
        <v>0</v>
      </c>
      <c r="AC43" s="86">
        <f>IF(General!F43="Others",COUNTBLANK(General!G43),0)</f>
        <v>0</v>
      </c>
      <c r="AD43" s="86">
        <f>IF(AND(U43="No",COUNTA(General!B43),ISBLANK(General!H43)),COUNTBLANK(General!I43),0)</f>
        <v>0</v>
      </c>
      <c r="AE43" s="86">
        <f>IF(ISBLANK(J43),0,IF(ISNUMBER(SEARCH("FI fully agreed with the client's requests/appeals",General!J43)),0,COUNTBLANK(General!K43)))</f>
        <v>0</v>
      </c>
      <c r="AF43" s="86">
        <f>IF(OR(General!J43="Others",General!K43="Others"),COUNTBLANK(General!L43),0)</f>
        <v>0</v>
      </c>
      <c r="AG43" s="86">
        <f>IF(ISBLANK(B43),0,IF(AND(ISBLANK(General!O43),NETWORKDAYS(IFERROR(DATE(LEFT(General!D43,4),MID(General!D43,5,2),RIGHT(General!D43,2)),0),IFERROR(DATE(LEFT(Instructions!$C$6,4),MID(Instructions!$C$6,5,2),RIGHT(Instructions!$C$6,2)),0),7)&gt;27),COUNTBLANK(General!P43),0))</f>
        <v>0</v>
      </c>
      <c r="AH43" s="86">
        <f>IF(OR(ISBLANK(B43),ISBLANK(O43)),0,IF(NETWORKDAYS(DATE(LEFT(General!D43,4),MID(General!D43,5,2),RIGHT(General!D43,2)),DATE(LEFT(General!O43,4),MID(General!O43,5,2),RIGHT(General!O43,2)),7)&gt;27,COUNTBLANK(General!P43),0))</f>
        <v>0</v>
      </c>
      <c r="AI43" s="86">
        <f t="shared" si="0"/>
        <v>0</v>
      </c>
      <c r="AJ43" s="86">
        <f t="shared" si="1"/>
        <v>0</v>
      </c>
      <c r="AK43" s="86">
        <f t="shared" si="2"/>
        <v>0</v>
      </c>
      <c r="AL43" s="128">
        <f>IF(ISBLANK(D43),0,IF(IFERROR(DATE(LEFT(D43,4),MID(D43,5,2),RIGHT(D43,2)),0)&lt;IFERROR(DATE(LEFT(Instructions!$C$6,4),MID(Instructions!$C$6,5,2),RIGHT(Instructions!$C$6,2)),0),0,1))</f>
        <v>0</v>
      </c>
      <c r="AM43" s="128">
        <f>IF(General!U43="Misconduct report has been filed",COUNTBLANK(General!V43),0)</f>
        <v>0</v>
      </c>
      <c r="AN43" s="128">
        <f t="shared" si="3"/>
        <v>0</v>
      </c>
      <c r="AO43" s="86">
        <f>IF(ISBLANK(C43),0,IF(ISNA(VLOOKUP(C43,Dropdowns!$A$1:$A$4,1,FALSE)),1,0))</f>
        <v>0</v>
      </c>
      <c r="AP43" s="86">
        <f>IF(ISBLANK(F43),0,IF(ISNA(VLOOKUP(F43,Dropdowns!$I$1:$I$5,1,FALSE)),1,0))</f>
        <v>0</v>
      </c>
      <c r="AQ43" s="86">
        <f>IF(ISBLANK(J43),0,IF(ISNA(VLOOKUP(J43,Dropdowns!$L$1:$L$4,1,FALSE)),1,0))</f>
        <v>0</v>
      </c>
      <c r="AR43" s="128">
        <f>IF(ISBLANK(K43),0,IF(ISNA(VLOOKUP(K43,Dropdowns!$J$1:$J$4,1,FALSE)),1,0))</f>
        <v>0</v>
      </c>
      <c r="AS43" s="128">
        <f t="shared" si="8"/>
        <v>0</v>
      </c>
      <c r="AT43" s="128">
        <f t="shared" si="5"/>
        <v>0</v>
      </c>
      <c r="AU43" s="128">
        <f t="shared" si="6"/>
        <v>0</v>
      </c>
    </row>
    <row r="44" spans="1:47" ht="15.75" x14ac:dyDescent="0.25">
      <c r="B44" s="62"/>
      <c r="C44" s="62"/>
      <c r="D44" s="63"/>
      <c r="E44" s="64"/>
      <c r="F44" s="62"/>
      <c r="G44" s="62"/>
      <c r="H44" s="63"/>
      <c r="I44" s="62"/>
      <c r="J44" s="62"/>
      <c r="K44" s="62"/>
      <c r="L44" s="62"/>
      <c r="M44" s="68"/>
      <c r="N44" s="69"/>
      <c r="O44" s="63"/>
      <c r="P44" s="68"/>
      <c r="Q44" s="62"/>
      <c r="R44" s="62"/>
      <c r="S44" s="68"/>
      <c r="T44" s="70"/>
      <c r="U44" s="66"/>
      <c r="V44" s="68"/>
      <c r="Z44" s="86">
        <f>IF(Instructions!$C$8="yes",COUNTA(General!B44),0)</f>
        <v>0</v>
      </c>
      <c r="AA44" s="86">
        <f>IF(COUNTA(B44:V44)&gt;0,3-(COUNTA(General!B44)+COUNTA(General!C44)+COUNTA(General!U44)),0)</f>
        <v>0</v>
      </c>
      <c r="AB44" s="86">
        <f>IF(General!U44="No",COUNTBLANK(General!D44:F44)+COUNTBLANK(General!J44),0)</f>
        <v>0</v>
      </c>
      <c r="AC44" s="86">
        <f>IF(General!F44="Others",COUNTBLANK(General!G44),0)</f>
        <v>0</v>
      </c>
      <c r="AD44" s="86">
        <f>IF(AND(U44="No",COUNTA(General!B44),ISBLANK(General!H44)),COUNTBLANK(General!I44),0)</f>
        <v>0</v>
      </c>
      <c r="AE44" s="86">
        <f>IF(ISBLANK(J44),0,IF(ISNUMBER(SEARCH("FI fully agreed with the client's requests/appeals",General!J44)),0,COUNTBLANK(General!K44)))</f>
        <v>0</v>
      </c>
      <c r="AF44" s="86">
        <f>IF(OR(General!J44="Others",General!K44="Others"),COUNTBLANK(General!L44),0)</f>
        <v>0</v>
      </c>
      <c r="AG44" s="86">
        <f>IF(ISBLANK(B44),0,IF(AND(ISBLANK(General!O44),NETWORKDAYS(IFERROR(DATE(LEFT(General!D44,4),MID(General!D44,5,2),RIGHT(General!D44,2)),0),IFERROR(DATE(LEFT(Instructions!$C$6,4),MID(Instructions!$C$6,5,2),RIGHT(Instructions!$C$6,2)),0),7)&gt;27),COUNTBLANK(General!P44),0))</f>
        <v>0</v>
      </c>
      <c r="AH44" s="86">
        <f>IF(OR(ISBLANK(B44),ISBLANK(O44)),0,IF(NETWORKDAYS(DATE(LEFT(General!D44,4),MID(General!D44,5,2),RIGHT(General!D44,2)),DATE(LEFT(General!O44,4),MID(General!O44,5,2),RIGHT(General!O44,2)),7)&gt;27,COUNTBLANK(General!P44),0))</f>
        <v>0</v>
      </c>
      <c r="AI44" s="86">
        <f t="shared" si="0"/>
        <v>0</v>
      </c>
      <c r="AJ44" s="86">
        <f t="shared" si="1"/>
        <v>0</v>
      </c>
      <c r="AK44" s="86">
        <f t="shared" si="2"/>
        <v>0</v>
      </c>
      <c r="AL44" s="128">
        <f>IF(ISBLANK(D44),0,IF(IFERROR(DATE(LEFT(D44,4),MID(D44,5,2),RIGHT(D44,2)),0)&lt;IFERROR(DATE(LEFT(Instructions!$C$6,4),MID(Instructions!$C$6,5,2),RIGHT(Instructions!$C$6,2)),0),0,1))</f>
        <v>0</v>
      </c>
      <c r="AM44" s="128">
        <f>IF(General!U44="Misconduct report has been filed",COUNTBLANK(General!V44),0)</f>
        <v>0</v>
      </c>
      <c r="AN44" s="128">
        <f t="shared" si="3"/>
        <v>0</v>
      </c>
      <c r="AO44" s="86">
        <f>IF(ISBLANK(C44),0,IF(ISNA(VLOOKUP(C44,Dropdowns!$A$1:$A$4,1,FALSE)),1,0))</f>
        <v>0</v>
      </c>
      <c r="AP44" s="86">
        <f>IF(ISBLANK(F44),0,IF(ISNA(VLOOKUP(F44,Dropdowns!$I$1:$I$5,1,FALSE)),1,0))</f>
        <v>0</v>
      </c>
      <c r="AQ44" s="86">
        <f>IF(ISBLANK(J44),0,IF(ISNA(VLOOKUP(J44,Dropdowns!$L$1:$L$4,1,FALSE)),1,0))</f>
        <v>0</v>
      </c>
      <c r="AR44" s="128">
        <f>IF(ISBLANK(K44),0,IF(ISNA(VLOOKUP(K44,Dropdowns!$J$1:$J$4,1,FALSE)),1,0))</f>
        <v>0</v>
      </c>
      <c r="AS44" s="128">
        <f t="shared" si="8"/>
        <v>0</v>
      </c>
      <c r="AT44" s="128">
        <f t="shared" si="5"/>
        <v>0</v>
      </c>
      <c r="AU44" s="128">
        <f t="shared" si="6"/>
        <v>0</v>
      </c>
    </row>
    <row r="45" spans="1:47" ht="15.75" x14ac:dyDescent="0.25">
      <c r="B45" s="62"/>
      <c r="C45" s="62"/>
      <c r="D45" s="63"/>
      <c r="E45" s="64"/>
      <c r="F45" s="62"/>
      <c r="G45" s="62"/>
      <c r="H45" s="63"/>
      <c r="I45" s="62"/>
      <c r="J45" s="62"/>
      <c r="K45" s="62"/>
      <c r="L45" s="62"/>
      <c r="M45" s="68"/>
      <c r="N45" s="69"/>
      <c r="O45" s="63"/>
      <c r="P45" s="68"/>
      <c r="Q45" s="62"/>
      <c r="R45" s="62"/>
      <c r="S45" s="68"/>
      <c r="T45" s="70"/>
      <c r="U45" s="66"/>
      <c r="V45" s="68"/>
      <c r="Z45" s="86">
        <f>IF(Instructions!$C$8="yes",COUNTA(General!B45),0)</f>
        <v>0</v>
      </c>
      <c r="AA45" s="86">
        <f>IF(COUNTA(B45:V45)&gt;0,3-(COUNTA(General!B45)+COUNTA(General!C45)+COUNTA(General!U45)),0)</f>
        <v>0</v>
      </c>
      <c r="AB45" s="86">
        <f>IF(General!U45="No",COUNTBLANK(General!D45:F45)+COUNTBLANK(General!J45),0)</f>
        <v>0</v>
      </c>
      <c r="AC45" s="86">
        <f>IF(General!F45="Others",COUNTBLANK(General!G45),0)</f>
        <v>0</v>
      </c>
      <c r="AD45" s="86">
        <f>IF(AND(U45="No",COUNTA(General!B45),ISBLANK(General!H45)),COUNTBLANK(General!I45),0)</f>
        <v>0</v>
      </c>
      <c r="AE45" s="86">
        <f>IF(ISBLANK(J45),0,IF(ISNUMBER(SEARCH("FI fully agreed with the client's requests/appeals",General!J45)),0,COUNTBLANK(General!K45)))</f>
        <v>0</v>
      </c>
      <c r="AF45" s="86">
        <f>IF(OR(General!J45="Others",General!K45="Others"),COUNTBLANK(General!L45),0)</f>
        <v>0</v>
      </c>
      <c r="AG45" s="86">
        <f>IF(ISBLANK(B45),0,IF(AND(ISBLANK(General!O45),NETWORKDAYS(IFERROR(DATE(LEFT(General!D45,4),MID(General!D45,5,2),RIGHT(General!D45,2)),0),IFERROR(DATE(LEFT(Instructions!$C$6,4),MID(Instructions!$C$6,5,2),RIGHT(Instructions!$C$6,2)),0),7)&gt;27),COUNTBLANK(General!P45),0))</f>
        <v>0</v>
      </c>
      <c r="AH45" s="86">
        <f>IF(OR(ISBLANK(B45),ISBLANK(O45)),0,IF(NETWORKDAYS(DATE(LEFT(General!D45,4),MID(General!D45,5,2),RIGHT(General!D45,2)),DATE(LEFT(General!O45,4),MID(General!O45,5,2),RIGHT(General!O45,2)),7)&gt;27,COUNTBLANK(General!P45),0))</f>
        <v>0</v>
      </c>
      <c r="AI45" s="86">
        <f t="shared" si="0"/>
        <v>0</v>
      </c>
      <c r="AJ45" s="86">
        <f t="shared" si="1"/>
        <v>0</v>
      </c>
      <c r="AK45" s="86">
        <f t="shared" si="2"/>
        <v>0</v>
      </c>
      <c r="AL45" s="128">
        <f>IF(ISBLANK(D45),0,IF(IFERROR(DATE(LEFT(D45,4),MID(D45,5,2),RIGHT(D45,2)),0)&lt;IFERROR(DATE(LEFT(Instructions!$C$6,4),MID(Instructions!$C$6,5,2),RIGHT(Instructions!$C$6,2)),0),0,1))</f>
        <v>0</v>
      </c>
      <c r="AM45" s="128">
        <f>IF(General!U45="Misconduct report has been filed",COUNTBLANK(General!V45),0)</f>
        <v>0</v>
      </c>
      <c r="AN45" s="128">
        <f t="shared" si="3"/>
        <v>0</v>
      </c>
      <c r="AO45" s="86">
        <f>IF(ISBLANK(C45),0,IF(ISNA(VLOOKUP(C45,Dropdowns!$A$1:$A$4,1,FALSE)),1,0))</f>
        <v>0</v>
      </c>
      <c r="AP45" s="86">
        <f>IF(ISBLANK(F45),0,IF(ISNA(VLOOKUP(F45,Dropdowns!$I$1:$I$5,1,FALSE)),1,0))</f>
        <v>0</v>
      </c>
      <c r="AQ45" s="86">
        <f>IF(ISBLANK(J45),0,IF(ISNA(VLOOKUP(J45,Dropdowns!$L$1:$L$4,1,FALSE)),1,0))</f>
        <v>0</v>
      </c>
      <c r="AR45" s="128">
        <f>IF(ISBLANK(K45),0,IF(ISNA(VLOOKUP(K45,Dropdowns!$J$1:$J$4,1,FALSE)),1,0))</f>
        <v>0</v>
      </c>
      <c r="AS45" s="128">
        <f t="shared" si="8"/>
        <v>0</v>
      </c>
      <c r="AT45" s="128">
        <f t="shared" si="5"/>
        <v>0</v>
      </c>
      <c r="AU45" s="128">
        <f t="shared" si="6"/>
        <v>0</v>
      </c>
    </row>
    <row r="46" spans="1:47" ht="15.75" x14ac:dyDescent="0.25">
      <c r="B46" s="62"/>
      <c r="C46" s="62"/>
      <c r="D46" s="63"/>
      <c r="E46" s="64"/>
      <c r="F46" s="62"/>
      <c r="G46" s="62"/>
      <c r="H46" s="63"/>
      <c r="I46" s="62"/>
      <c r="J46" s="62"/>
      <c r="K46" s="62"/>
      <c r="L46" s="62"/>
      <c r="M46" s="68"/>
      <c r="N46" s="69"/>
      <c r="O46" s="63"/>
      <c r="P46" s="68"/>
      <c r="Q46" s="62"/>
      <c r="R46" s="62"/>
      <c r="S46" s="68"/>
      <c r="T46" s="70"/>
      <c r="U46" s="66"/>
      <c r="V46" s="68"/>
      <c r="Z46" s="86">
        <f>IF(Instructions!$C$8="yes",COUNTA(General!B46),0)</f>
        <v>0</v>
      </c>
      <c r="AA46" s="86">
        <f>IF(COUNTA(B46:V46)&gt;0,3-(COUNTA(General!B46)+COUNTA(General!C46)+COUNTA(General!U46)),0)</f>
        <v>0</v>
      </c>
      <c r="AB46" s="86">
        <f>IF(General!U46="No",COUNTBLANK(General!D46:F46)+COUNTBLANK(General!J46),0)</f>
        <v>0</v>
      </c>
      <c r="AC46" s="86">
        <f>IF(General!F46="Others",COUNTBLANK(General!G46),0)</f>
        <v>0</v>
      </c>
      <c r="AD46" s="86">
        <f>IF(AND(U46="No",COUNTA(General!B46),ISBLANK(General!H46)),COUNTBLANK(General!I46),0)</f>
        <v>0</v>
      </c>
      <c r="AE46" s="86">
        <f>IF(ISBLANK(J46),0,IF(ISNUMBER(SEARCH("FI fully agreed with the client's requests/appeals",General!J46)),0,COUNTBLANK(General!K46)))</f>
        <v>0</v>
      </c>
      <c r="AF46" s="86">
        <f>IF(OR(General!J46="Others",General!K46="Others"),COUNTBLANK(General!L46),0)</f>
        <v>0</v>
      </c>
      <c r="AG46" s="86">
        <f>IF(ISBLANK(B46),0,IF(AND(ISBLANK(General!O46),NETWORKDAYS(IFERROR(DATE(LEFT(General!D46,4),MID(General!D46,5,2),RIGHT(General!D46,2)),0),IFERROR(DATE(LEFT(Instructions!$C$6,4),MID(Instructions!$C$6,5,2),RIGHT(Instructions!$C$6,2)),0),7)&gt;27),COUNTBLANK(General!P46),0))</f>
        <v>0</v>
      </c>
      <c r="AH46" s="86">
        <f>IF(OR(ISBLANK(B46),ISBLANK(O46)),0,IF(NETWORKDAYS(DATE(LEFT(General!D46,4),MID(General!D46,5,2),RIGHT(General!D46,2)),DATE(LEFT(General!O46,4),MID(General!O46,5,2),RIGHT(General!O46,2)),7)&gt;27,COUNTBLANK(General!P46),0))</f>
        <v>0</v>
      </c>
      <c r="AI46" s="86">
        <f t="shared" si="0"/>
        <v>0</v>
      </c>
      <c r="AJ46" s="86">
        <f t="shared" si="1"/>
        <v>0</v>
      </c>
      <c r="AK46" s="86">
        <f t="shared" si="2"/>
        <v>0</v>
      </c>
      <c r="AL46" s="128">
        <f>IF(ISBLANK(D46),0,IF(IFERROR(DATE(LEFT(D46,4),MID(D46,5,2),RIGHT(D46,2)),0)&lt;IFERROR(DATE(LEFT(Instructions!$C$6,4),MID(Instructions!$C$6,5,2),RIGHT(Instructions!$C$6,2)),0),0,1))</f>
        <v>0</v>
      </c>
      <c r="AM46" s="128">
        <f>IF(General!U46="Misconduct report has been filed",COUNTBLANK(General!V46),0)</f>
        <v>0</v>
      </c>
      <c r="AN46" s="128">
        <f t="shared" si="3"/>
        <v>0</v>
      </c>
      <c r="AO46" s="86">
        <f>IF(ISBLANK(C46),0,IF(ISNA(VLOOKUP(C46,Dropdowns!$A$1:$A$4,1,FALSE)),1,0))</f>
        <v>0</v>
      </c>
      <c r="AP46" s="86">
        <f>IF(ISBLANK(F46),0,IF(ISNA(VLOOKUP(F46,Dropdowns!$I$1:$I$5,1,FALSE)),1,0))</f>
        <v>0</v>
      </c>
      <c r="AQ46" s="86">
        <f>IF(ISBLANK(J46),0,IF(ISNA(VLOOKUP(J46,Dropdowns!$L$1:$L$4,1,FALSE)),1,0))</f>
        <v>0</v>
      </c>
      <c r="AR46" s="128">
        <f>IF(ISBLANK(K46),0,IF(ISNA(VLOOKUP(K46,Dropdowns!$J$1:$J$4,1,FALSE)),1,0))</f>
        <v>0</v>
      </c>
      <c r="AS46" s="128">
        <f t="shared" si="8"/>
        <v>0</v>
      </c>
      <c r="AT46" s="128">
        <f t="shared" si="5"/>
        <v>0</v>
      </c>
      <c r="AU46" s="128">
        <f t="shared" si="6"/>
        <v>0</v>
      </c>
    </row>
    <row r="47" spans="1:47" ht="15.75" x14ac:dyDescent="0.25">
      <c r="B47" s="62"/>
      <c r="C47" s="62"/>
      <c r="D47" s="63"/>
      <c r="E47" s="64"/>
      <c r="F47" s="62"/>
      <c r="G47" s="62"/>
      <c r="H47" s="63"/>
      <c r="I47" s="62"/>
      <c r="J47" s="62"/>
      <c r="K47" s="62"/>
      <c r="L47" s="62"/>
      <c r="M47" s="68"/>
      <c r="N47" s="69"/>
      <c r="O47" s="63"/>
      <c r="P47" s="68"/>
      <c r="Q47" s="62"/>
      <c r="R47" s="62"/>
      <c r="S47" s="68"/>
      <c r="T47" s="70"/>
      <c r="U47" s="66"/>
      <c r="V47" s="68"/>
      <c r="Z47" s="86">
        <f>IF(Instructions!$C$8="yes",COUNTA(General!B47),0)</f>
        <v>0</v>
      </c>
      <c r="AA47" s="86">
        <f>IF(COUNTA(B47:V47)&gt;0,3-(COUNTA(General!B47)+COUNTA(General!C47)+COUNTA(General!U47)),0)</f>
        <v>0</v>
      </c>
      <c r="AB47" s="86">
        <f>IF(General!U47="No",COUNTBLANK(General!D47:F47)+COUNTBLANK(General!J47),0)</f>
        <v>0</v>
      </c>
      <c r="AC47" s="86">
        <f>IF(General!F47="Others",COUNTBLANK(General!G47),0)</f>
        <v>0</v>
      </c>
      <c r="AD47" s="86">
        <f>IF(AND(U47="No",COUNTA(General!B47),ISBLANK(General!H47)),COUNTBLANK(General!I47),0)</f>
        <v>0</v>
      </c>
      <c r="AE47" s="86">
        <f>IF(ISBLANK(J47),0,IF(ISNUMBER(SEARCH("FI fully agreed with the client's requests/appeals",General!J47)),0,COUNTBLANK(General!K47)))</f>
        <v>0</v>
      </c>
      <c r="AF47" s="86">
        <f>IF(OR(General!J47="Others",General!K47="Others"),COUNTBLANK(General!L47),0)</f>
        <v>0</v>
      </c>
      <c r="AG47" s="86">
        <f>IF(ISBLANK(B47),0,IF(AND(ISBLANK(General!O47),NETWORKDAYS(IFERROR(DATE(LEFT(General!D47,4),MID(General!D47,5,2),RIGHT(General!D47,2)),0),IFERROR(DATE(LEFT(Instructions!$C$6,4),MID(Instructions!$C$6,5,2),RIGHT(Instructions!$C$6,2)),0),7)&gt;27),COUNTBLANK(General!P47),0))</f>
        <v>0</v>
      </c>
      <c r="AH47" s="86">
        <f>IF(OR(ISBLANK(B47),ISBLANK(O47)),0,IF(NETWORKDAYS(DATE(LEFT(General!D47,4),MID(General!D47,5,2),RIGHT(General!D47,2)),DATE(LEFT(General!O47,4),MID(General!O47,5,2),RIGHT(General!O47,2)),7)&gt;27,COUNTBLANK(General!P47),0))</f>
        <v>0</v>
      </c>
      <c r="AI47" s="86">
        <f t="shared" si="0"/>
        <v>0</v>
      </c>
      <c r="AJ47" s="86">
        <f t="shared" si="1"/>
        <v>0</v>
      </c>
      <c r="AK47" s="86">
        <f t="shared" si="2"/>
        <v>0</v>
      </c>
      <c r="AL47" s="128">
        <f>IF(ISBLANK(D47),0,IF(IFERROR(DATE(LEFT(D47,4),MID(D47,5,2),RIGHT(D47,2)),0)&lt;IFERROR(DATE(LEFT(Instructions!$C$6,4),MID(Instructions!$C$6,5,2),RIGHT(Instructions!$C$6,2)),0),0,1))</f>
        <v>0</v>
      </c>
      <c r="AM47" s="128">
        <f>IF(General!U47="Misconduct report has been filed",COUNTBLANK(General!V47),0)</f>
        <v>0</v>
      </c>
      <c r="AN47" s="128">
        <f t="shared" si="3"/>
        <v>0</v>
      </c>
      <c r="AO47" s="86">
        <f>IF(ISBLANK(C47),0,IF(ISNA(VLOOKUP(C47,Dropdowns!$A$1:$A$4,1,FALSE)),1,0))</f>
        <v>0</v>
      </c>
      <c r="AP47" s="86">
        <f>IF(ISBLANK(F47),0,IF(ISNA(VLOOKUP(F47,Dropdowns!$I$1:$I$5,1,FALSE)),1,0))</f>
        <v>0</v>
      </c>
      <c r="AQ47" s="86">
        <f>IF(ISBLANK(J47),0,IF(ISNA(VLOOKUP(J47,Dropdowns!$L$1:$L$4,1,FALSE)),1,0))</f>
        <v>0</v>
      </c>
      <c r="AR47" s="128">
        <f>IF(ISBLANK(K47),0,IF(ISNA(VLOOKUP(K47,Dropdowns!$J$1:$J$4,1,FALSE)),1,0))</f>
        <v>0</v>
      </c>
      <c r="AS47" s="128">
        <f t="shared" si="8"/>
        <v>0</v>
      </c>
      <c r="AT47" s="128">
        <f t="shared" si="5"/>
        <v>0</v>
      </c>
      <c r="AU47" s="128">
        <f t="shared" si="6"/>
        <v>0</v>
      </c>
    </row>
    <row r="48" spans="1:47" ht="15.75" x14ac:dyDescent="0.25">
      <c r="B48" s="62"/>
      <c r="C48" s="62"/>
      <c r="D48" s="63"/>
      <c r="E48" s="64"/>
      <c r="F48" s="62"/>
      <c r="G48" s="62"/>
      <c r="H48" s="63"/>
      <c r="I48" s="62"/>
      <c r="J48" s="62"/>
      <c r="K48" s="62"/>
      <c r="L48" s="62"/>
      <c r="M48" s="68"/>
      <c r="N48" s="69"/>
      <c r="O48" s="63"/>
      <c r="P48" s="68"/>
      <c r="Q48" s="62"/>
      <c r="R48" s="62"/>
      <c r="S48" s="68"/>
      <c r="T48" s="70"/>
      <c r="U48" s="66"/>
      <c r="V48" s="68"/>
      <c r="Z48" s="86">
        <f>IF(Instructions!$C$8="yes",COUNTA(General!B48),0)</f>
        <v>0</v>
      </c>
      <c r="AA48" s="86">
        <f>IF(COUNTA(B48:V48)&gt;0,3-(COUNTA(General!B48)+COUNTA(General!C48)+COUNTA(General!U48)),0)</f>
        <v>0</v>
      </c>
      <c r="AB48" s="86">
        <f>IF(General!U48="No",COUNTBLANK(General!D48:F48)+COUNTBLANK(General!J48),0)</f>
        <v>0</v>
      </c>
      <c r="AC48" s="86">
        <f>IF(General!F48="Others",COUNTBLANK(General!G48),0)</f>
        <v>0</v>
      </c>
      <c r="AD48" s="86">
        <f>IF(AND(U48="No",COUNTA(General!B48),ISBLANK(General!H48)),COUNTBLANK(General!I48),0)</f>
        <v>0</v>
      </c>
      <c r="AE48" s="86">
        <f>IF(ISBLANK(J48),0,IF(ISNUMBER(SEARCH("FI fully agreed with the client's requests/appeals",General!J48)),0,COUNTBLANK(General!K48)))</f>
        <v>0</v>
      </c>
      <c r="AF48" s="86">
        <f>IF(OR(General!J48="Others",General!K48="Others"),COUNTBLANK(General!L48),0)</f>
        <v>0</v>
      </c>
      <c r="AG48" s="86">
        <f>IF(ISBLANK(B48),0,IF(AND(ISBLANK(General!O48),NETWORKDAYS(IFERROR(DATE(LEFT(General!D48,4),MID(General!D48,5,2),RIGHT(General!D48,2)),0),IFERROR(DATE(LEFT(Instructions!$C$6,4),MID(Instructions!$C$6,5,2),RIGHT(Instructions!$C$6,2)),0),7)&gt;27),COUNTBLANK(General!P48),0))</f>
        <v>0</v>
      </c>
      <c r="AH48" s="86">
        <f>IF(OR(ISBLANK(B48),ISBLANK(O48)),0,IF(NETWORKDAYS(DATE(LEFT(General!D48,4),MID(General!D48,5,2),RIGHT(General!D48,2)),DATE(LEFT(General!O48,4),MID(General!O48,5,2),RIGHT(General!O48,2)),7)&gt;27,COUNTBLANK(General!P48),0))</f>
        <v>0</v>
      </c>
      <c r="AI48" s="86">
        <f t="shared" si="0"/>
        <v>0</v>
      </c>
      <c r="AJ48" s="86">
        <f t="shared" si="1"/>
        <v>0</v>
      </c>
      <c r="AK48" s="86">
        <f t="shared" si="2"/>
        <v>0</v>
      </c>
      <c r="AL48" s="128">
        <f>IF(ISBLANK(D48),0,IF(IFERROR(DATE(LEFT(D48,4),MID(D48,5,2),RIGHT(D48,2)),0)&lt;IFERROR(DATE(LEFT(Instructions!$C$6,4),MID(Instructions!$C$6,5,2),RIGHT(Instructions!$C$6,2)),0),0,1))</f>
        <v>0</v>
      </c>
      <c r="AM48" s="128">
        <f>IF(General!U48="Misconduct report has been filed",COUNTBLANK(General!V48),0)</f>
        <v>0</v>
      </c>
      <c r="AN48" s="128">
        <f t="shared" si="3"/>
        <v>0</v>
      </c>
      <c r="AO48" s="86">
        <f>IF(ISBLANK(C48),0,IF(ISNA(VLOOKUP(C48,Dropdowns!$A$1:$A$4,1,FALSE)),1,0))</f>
        <v>0</v>
      </c>
      <c r="AP48" s="86">
        <f>IF(ISBLANK(F48),0,IF(ISNA(VLOOKUP(F48,Dropdowns!$I$1:$I$5,1,FALSE)),1,0))</f>
        <v>0</v>
      </c>
      <c r="AQ48" s="86">
        <f>IF(ISBLANK(J48),0,IF(ISNA(VLOOKUP(J48,Dropdowns!$L$1:$L$4,1,FALSE)),1,0))</f>
        <v>0</v>
      </c>
      <c r="AR48" s="128">
        <f>IF(ISBLANK(K48),0,IF(ISNA(VLOOKUP(K48,Dropdowns!$J$1:$J$4,1,FALSE)),1,0))</f>
        <v>0</v>
      </c>
      <c r="AS48" s="128">
        <f t="shared" si="8"/>
        <v>0</v>
      </c>
      <c r="AT48" s="128">
        <f t="shared" si="5"/>
        <v>0</v>
      </c>
      <c r="AU48" s="128">
        <f t="shared" si="6"/>
        <v>0</v>
      </c>
    </row>
    <row r="49" spans="2:47" ht="15.75" x14ac:dyDescent="0.25">
      <c r="B49" s="62"/>
      <c r="C49" s="62"/>
      <c r="D49" s="63"/>
      <c r="E49" s="64"/>
      <c r="F49" s="62"/>
      <c r="G49" s="62"/>
      <c r="H49" s="63"/>
      <c r="I49" s="62"/>
      <c r="J49" s="62"/>
      <c r="K49" s="62"/>
      <c r="L49" s="62"/>
      <c r="M49" s="68"/>
      <c r="N49" s="69"/>
      <c r="O49" s="63"/>
      <c r="P49" s="68"/>
      <c r="Q49" s="62"/>
      <c r="R49" s="62"/>
      <c r="S49" s="68"/>
      <c r="T49" s="70"/>
      <c r="U49" s="66"/>
      <c r="V49" s="68"/>
      <c r="Z49" s="86">
        <f>IF(Instructions!$C$8="yes",COUNTA(General!B49),0)</f>
        <v>0</v>
      </c>
      <c r="AA49" s="86">
        <f>IF(COUNTA(B49:V49)&gt;0,3-(COUNTA(General!B49)+COUNTA(General!C49)+COUNTA(General!U49)),0)</f>
        <v>0</v>
      </c>
      <c r="AB49" s="86">
        <f>IF(General!U49="No",COUNTBLANK(General!D49:F49)+COUNTBLANK(General!J49),0)</f>
        <v>0</v>
      </c>
      <c r="AC49" s="86">
        <f>IF(General!F49="Others",COUNTBLANK(General!G49),0)</f>
        <v>0</v>
      </c>
      <c r="AD49" s="86">
        <f>IF(AND(U49="No",COUNTA(General!B49),ISBLANK(General!H49)),COUNTBLANK(General!I49),0)</f>
        <v>0</v>
      </c>
      <c r="AE49" s="86">
        <f>IF(ISBLANK(J49),0,IF(ISNUMBER(SEARCH("FI fully agreed with the client's requests/appeals",General!J49)),0,COUNTBLANK(General!K49)))</f>
        <v>0</v>
      </c>
      <c r="AF49" s="86">
        <f>IF(OR(General!J49="Others",General!K49="Others"),COUNTBLANK(General!L49),0)</f>
        <v>0</v>
      </c>
      <c r="AG49" s="86">
        <f>IF(ISBLANK(B49),0,IF(AND(ISBLANK(General!O49),NETWORKDAYS(IFERROR(DATE(LEFT(General!D49,4),MID(General!D49,5,2),RIGHT(General!D49,2)),0),IFERROR(DATE(LEFT(Instructions!$C$6,4),MID(Instructions!$C$6,5,2),RIGHT(Instructions!$C$6,2)),0),7)&gt;27),COUNTBLANK(General!P49),0))</f>
        <v>0</v>
      </c>
      <c r="AH49" s="86">
        <f>IF(OR(ISBLANK(B49),ISBLANK(O49)),0,IF(NETWORKDAYS(DATE(LEFT(General!D49,4),MID(General!D49,5,2),RIGHT(General!D49,2)),DATE(LEFT(General!O49,4),MID(General!O49,5,2),RIGHT(General!O49,2)),7)&gt;27,COUNTBLANK(General!P49),0))</f>
        <v>0</v>
      </c>
      <c r="AI49" s="86">
        <f t="shared" si="0"/>
        <v>0</v>
      </c>
      <c r="AJ49" s="86">
        <f t="shared" si="1"/>
        <v>0</v>
      </c>
      <c r="AK49" s="86">
        <f t="shared" si="2"/>
        <v>0</v>
      </c>
      <c r="AL49" s="128">
        <f>IF(ISBLANK(D49),0,IF(IFERROR(DATE(LEFT(D49,4),MID(D49,5,2),RIGHT(D49,2)),0)&lt;IFERROR(DATE(LEFT(Instructions!$C$6,4),MID(Instructions!$C$6,5,2),RIGHT(Instructions!$C$6,2)),0),0,1))</f>
        <v>0</v>
      </c>
      <c r="AM49" s="128">
        <f>IF(General!U49="Misconduct report has been filed",COUNTBLANK(General!V49),0)</f>
        <v>0</v>
      </c>
      <c r="AN49" s="128">
        <f t="shared" si="3"/>
        <v>0</v>
      </c>
      <c r="AO49" s="86">
        <f>IF(ISBLANK(C49),0,IF(ISNA(VLOOKUP(C49,Dropdowns!$A$1:$A$4,1,FALSE)),1,0))</f>
        <v>0</v>
      </c>
      <c r="AP49" s="86">
        <f>IF(ISBLANK(F49),0,IF(ISNA(VLOOKUP(F49,Dropdowns!$I$1:$I$5,1,FALSE)),1,0))</f>
        <v>0</v>
      </c>
      <c r="AQ49" s="86">
        <f>IF(ISBLANK(J49),0,IF(ISNA(VLOOKUP(J49,Dropdowns!$L$1:$L$4,1,FALSE)),1,0))</f>
        <v>0</v>
      </c>
      <c r="AR49" s="128">
        <f>IF(ISBLANK(K49),0,IF(ISNA(VLOOKUP(K49,Dropdowns!$J$1:$J$4,1,FALSE)),1,0))</f>
        <v>0</v>
      </c>
      <c r="AS49" s="128">
        <f t="shared" si="8"/>
        <v>0</v>
      </c>
      <c r="AT49" s="128">
        <f t="shared" si="5"/>
        <v>0</v>
      </c>
      <c r="AU49" s="128">
        <f t="shared" si="6"/>
        <v>0</v>
      </c>
    </row>
    <row r="50" spans="2:47" ht="15.75" x14ac:dyDescent="0.25">
      <c r="B50" s="62"/>
      <c r="C50" s="62"/>
      <c r="D50" s="63"/>
      <c r="E50" s="64"/>
      <c r="F50" s="62"/>
      <c r="G50" s="62"/>
      <c r="H50" s="63"/>
      <c r="I50" s="62"/>
      <c r="J50" s="62"/>
      <c r="K50" s="62"/>
      <c r="L50" s="62"/>
      <c r="M50" s="68"/>
      <c r="N50" s="69"/>
      <c r="O50" s="63"/>
      <c r="P50" s="68"/>
      <c r="Q50" s="62"/>
      <c r="R50" s="62"/>
      <c r="S50" s="68"/>
      <c r="T50" s="70"/>
      <c r="U50" s="66"/>
      <c r="V50" s="68"/>
      <c r="Z50" s="86">
        <f>IF(Instructions!$C$8="yes",COUNTA(General!B50),0)</f>
        <v>0</v>
      </c>
      <c r="AA50" s="86">
        <f>IF(COUNTA(B50:V50)&gt;0,3-(COUNTA(General!B50)+COUNTA(General!C50)+COUNTA(General!U50)),0)</f>
        <v>0</v>
      </c>
      <c r="AB50" s="86">
        <f>IF(General!U50="No",COUNTBLANK(General!D50:F50)+COUNTBLANK(General!J50),0)</f>
        <v>0</v>
      </c>
      <c r="AC50" s="86">
        <f>IF(General!F50="Others",COUNTBLANK(General!G50),0)</f>
        <v>0</v>
      </c>
      <c r="AD50" s="86">
        <f>IF(AND(U50="No",COUNTA(General!B50),ISBLANK(General!H50)),COUNTBLANK(General!I50),0)</f>
        <v>0</v>
      </c>
      <c r="AE50" s="86">
        <f>IF(ISBLANK(J50),0,IF(ISNUMBER(SEARCH("FI fully agreed with the client's requests/appeals",General!J50)),0,COUNTBLANK(General!K50)))</f>
        <v>0</v>
      </c>
      <c r="AF50" s="86">
        <f>IF(OR(General!J50="Others",General!K50="Others"),COUNTBLANK(General!L50),0)</f>
        <v>0</v>
      </c>
      <c r="AG50" s="86">
        <f>IF(ISBLANK(B50),0,IF(AND(ISBLANK(General!O50),NETWORKDAYS(IFERROR(DATE(LEFT(General!D50,4),MID(General!D50,5,2),RIGHT(General!D50,2)),0),IFERROR(DATE(LEFT(Instructions!$C$6,4),MID(Instructions!$C$6,5,2),RIGHT(Instructions!$C$6,2)),0),7)&gt;27),COUNTBLANK(General!P50),0))</f>
        <v>0</v>
      </c>
      <c r="AH50" s="86">
        <f>IF(OR(ISBLANK(B50),ISBLANK(O50)),0,IF(NETWORKDAYS(DATE(LEFT(General!D50,4),MID(General!D50,5,2),RIGHT(General!D50,2)),DATE(LEFT(General!O50,4),MID(General!O50,5,2),RIGHT(General!O50,2)),7)&gt;27,COUNTBLANK(General!P50),0))</f>
        <v>0</v>
      </c>
      <c r="AI50" s="86">
        <f t="shared" si="0"/>
        <v>0</v>
      </c>
      <c r="AJ50" s="86">
        <f t="shared" si="1"/>
        <v>0</v>
      </c>
      <c r="AK50" s="86">
        <f t="shared" si="2"/>
        <v>0</v>
      </c>
      <c r="AL50" s="128">
        <f>IF(ISBLANK(D50),0,IF(IFERROR(DATE(LEFT(D50,4),MID(D50,5,2),RIGHT(D50,2)),0)&lt;IFERROR(DATE(LEFT(Instructions!$C$6,4),MID(Instructions!$C$6,5,2),RIGHT(Instructions!$C$6,2)),0),0,1))</f>
        <v>0</v>
      </c>
      <c r="AM50" s="128">
        <f>IF(General!U50="Misconduct report has been filed",COUNTBLANK(General!V50),0)</f>
        <v>0</v>
      </c>
      <c r="AN50" s="128">
        <f t="shared" si="3"/>
        <v>0</v>
      </c>
      <c r="AO50" s="86">
        <f>IF(ISBLANK(C50),0,IF(ISNA(VLOOKUP(C50,Dropdowns!$A$1:$A$4,1,FALSE)),1,0))</f>
        <v>0</v>
      </c>
      <c r="AP50" s="86">
        <f>IF(ISBLANK(F50),0,IF(ISNA(VLOOKUP(F50,Dropdowns!$I$1:$I$5,1,FALSE)),1,0))</f>
        <v>0</v>
      </c>
      <c r="AQ50" s="86">
        <f>IF(ISBLANK(J50),0,IF(ISNA(VLOOKUP(J50,Dropdowns!$L$1:$L$4,1,FALSE)),1,0))</f>
        <v>0</v>
      </c>
      <c r="AR50" s="128">
        <f>IF(ISBLANK(K50),0,IF(ISNA(VLOOKUP(K50,Dropdowns!$J$1:$J$4,1,FALSE)),1,0))</f>
        <v>0</v>
      </c>
      <c r="AS50" s="128">
        <f t="shared" si="8"/>
        <v>0</v>
      </c>
      <c r="AT50" s="128">
        <f t="shared" si="5"/>
        <v>0</v>
      </c>
      <c r="AU50" s="128">
        <f t="shared" si="6"/>
        <v>0</v>
      </c>
    </row>
    <row r="51" spans="2:47" ht="15.75" x14ac:dyDescent="0.25">
      <c r="B51" s="62"/>
      <c r="C51" s="62"/>
      <c r="D51" s="63"/>
      <c r="E51" s="64"/>
      <c r="F51" s="62"/>
      <c r="G51" s="62"/>
      <c r="H51" s="63"/>
      <c r="I51" s="62"/>
      <c r="J51" s="62"/>
      <c r="K51" s="62"/>
      <c r="L51" s="62"/>
      <c r="M51" s="68"/>
      <c r="N51" s="69"/>
      <c r="O51" s="63"/>
      <c r="P51" s="68"/>
      <c r="Q51" s="62"/>
      <c r="R51" s="62"/>
      <c r="S51" s="68"/>
      <c r="T51" s="70"/>
      <c r="U51" s="66"/>
      <c r="V51" s="68"/>
      <c r="Z51" s="86">
        <f>IF(Instructions!$C$8="yes",COUNTA(General!B51),0)</f>
        <v>0</v>
      </c>
      <c r="AA51" s="86">
        <f>IF(COUNTA(B51:V51)&gt;0,3-(COUNTA(General!B51)+COUNTA(General!C51)+COUNTA(General!U51)),0)</f>
        <v>0</v>
      </c>
      <c r="AB51" s="86">
        <f>IF(General!U51="No",COUNTBLANK(General!D51:F51)+COUNTBLANK(General!J51),0)</f>
        <v>0</v>
      </c>
      <c r="AC51" s="86">
        <f>IF(General!F51="Others",COUNTBLANK(General!G51),0)</f>
        <v>0</v>
      </c>
      <c r="AD51" s="86">
        <f>IF(AND(U51="No",COUNTA(General!B51),ISBLANK(General!H51)),COUNTBLANK(General!I51),0)</f>
        <v>0</v>
      </c>
      <c r="AE51" s="86">
        <f>IF(ISBLANK(J51),0,IF(ISNUMBER(SEARCH("FI fully agreed with the client's requests/appeals",General!J51)),0,COUNTBLANK(General!K51)))</f>
        <v>0</v>
      </c>
      <c r="AF51" s="86">
        <f>IF(OR(General!J51="Others",General!K51="Others"),COUNTBLANK(General!L51),0)</f>
        <v>0</v>
      </c>
      <c r="AG51" s="86">
        <f>IF(ISBLANK(B51),0,IF(AND(ISBLANK(General!O51),NETWORKDAYS(IFERROR(DATE(LEFT(General!D51,4),MID(General!D51,5,2),RIGHT(General!D51,2)),0),IFERROR(DATE(LEFT(Instructions!$C$6,4),MID(Instructions!$C$6,5,2),RIGHT(Instructions!$C$6,2)),0),7)&gt;27),COUNTBLANK(General!P51),0))</f>
        <v>0</v>
      </c>
      <c r="AH51" s="86">
        <f>IF(OR(ISBLANK(B51),ISBLANK(O51)),0,IF(NETWORKDAYS(DATE(LEFT(General!D51,4),MID(General!D51,5,2),RIGHT(General!D51,2)),DATE(LEFT(General!O51,4),MID(General!O51,5,2),RIGHT(General!O51,2)),7)&gt;27,COUNTBLANK(General!P51),0))</f>
        <v>0</v>
      </c>
      <c r="AI51" s="86">
        <f t="shared" si="0"/>
        <v>0</v>
      </c>
      <c r="AJ51" s="86">
        <f t="shared" si="1"/>
        <v>0</v>
      </c>
      <c r="AK51" s="86">
        <f t="shared" si="2"/>
        <v>0</v>
      </c>
      <c r="AL51" s="128">
        <f>IF(ISBLANK(D51),0,IF(IFERROR(DATE(LEFT(D51,4),MID(D51,5,2),RIGHT(D51,2)),0)&lt;IFERROR(DATE(LEFT(Instructions!$C$6,4),MID(Instructions!$C$6,5,2),RIGHT(Instructions!$C$6,2)),0),0,1))</f>
        <v>0</v>
      </c>
      <c r="AM51" s="128">
        <f>IF(General!U51="Misconduct report has been filed",COUNTBLANK(General!V51),0)</f>
        <v>0</v>
      </c>
      <c r="AN51" s="128">
        <f t="shared" si="3"/>
        <v>0</v>
      </c>
      <c r="AO51" s="86">
        <f>IF(ISBLANK(C51),0,IF(ISNA(VLOOKUP(C51,Dropdowns!$A$1:$A$4,1,FALSE)),1,0))</f>
        <v>0</v>
      </c>
      <c r="AP51" s="86">
        <f>IF(ISBLANK(F51),0,IF(ISNA(VLOOKUP(F51,Dropdowns!$I$1:$I$5,1,FALSE)),1,0))</f>
        <v>0</v>
      </c>
      <c r="AQ51" s="86">
        <f>IF(ISBLANK(J51),0,IF(ISNA(VLOOKUP(J51,Dropdowns!$L$1:$L$4,1,FALSE)),1,0))</f>
        <v>0</v>
      </c>
      <c r="AR51" s="128">
        <f>IF(ISBLANK(K51),0,IF(ISNA(VLOOKUP(K51,Dropdowns!$J$1:$J$4,1,FALSE)),1,0))</f>
        <v>0</v>
      </c>
      <c r="AS51" s="128">
        <f t="shared" si="8"/>
        <v>0</v>
      </c>
      <c r="AT51" s="128">
        <f t="shared" si="5"/>
        <v>0</v>
      </c>
      <c r="AU51" s="128">
        <f t="shared" si="6"/>
        <v>0</v>
      </c>
    </row>
    <row r="52" spans="2:47" ht="15.75" x14ac:dyDescent="0.25">
      <c r="B52" s="62"/>
      <c r="C52" s="62"/>
      <c r="D52" s="63"/>
      <c r="E52" s="64"/>
      <c r="F52" s="62"/>
      <c r="G52" s="62"/>
      <c r="H52" s="63"/>
      <c r="I52" s="62"/>
      <c r="J52" s="62"/>
      <c r="K52" s="62"/>
      <c r="L52" s="62"/>
      <c r="M52" s="68"/>
      <c r="N52" s="69"/>
      <c r="O52" s="63"/>
      <c r="P52" s="68"/>
      <c r="Q52" s="62"/>
      <c r="R52" s="62"/>
      <c r="S52" s="68"/>
      <c r="T52" s="70"/>
      <c r="U52" s="66"/>
      <c r="V52" s="68"/>
      <c r="Z52" s="86">
        <f>IF(Instructions!$C$8="yes",COUNTA(General!B52),0)</f>
        <v>0</v>
      </c>
      <c r="AA52" s="86">
        <f>IF(COUNTA(B52:V52)&gt;0,3-(COUNTA(General!B52)+COUNTA(General!C52)+COUNTA(General!U52)),0)</f>
        <v>0</v>
      </c>
      <c r="AB52" s="86">
        <f>IF(General!U52="No",COUNTBLANK(General!D52:F52)+COUNTBLANK(General!J52),0)</f>
        <v>0</v>
      </c>
      <c r="AC52" s="86">
        <f>IF(General!F52="Others",COUNTBLANK(General!G52),0)</f>
        <v>0</v>
      </c>
      <c r="AD52" s="86">
        <f>IF(AND(U52="No",COUNTA(General!B52),ISBLANK(General!H52)),COUNTBLANK(General!I52),0)</f>
        <v>0</v>
      </c>
      <c r="AE52" s="86">
        <f>IF(ISBLANK(J52),0,IF(ISNUMBER(SEARCH("FI fully agreed with the client's requests/appeals",General!J52)),0,COUNTBLANK(General!K52)))</f>
        <v>0</v>
      </c>
      <c r="AF52" s="86">
        <f>IF(OR(General!J52="Others",General!K52="Others"),COUNTBLANK(General!L52),0)</f>
        <v>0</v>
      </c>
      <c r="AG52" s="86">
        <f>IF(ISBLANK(B52),0,IF(AND(ISBLANK(General!O52),NETWORKDAYS(IFERROR(DATE(LEFT(General!D52,4),MID(General!D52,5,2),RIGHT(General!D52,2)),0),IFERROR(DATE(LEFT(Instructions!$C$6,4),MID(Instructions!$C$6,5,2),RIGHT(Instructions!$C$6,2)),0),7)&gt;27),COUNTBLANK(General!P52),0))</f>
        <v>0</v>
      </c>
      <c r="AH52" s="86">
        <f>IF(OR(ISBLANK(B52),ISBLANK(O52)),0,IF(NETWORKDAYS(DATE(LEFT(General!D52,4),MID(General!D52,5,2),RIGHT(General!D52,2)),DATE(LEFT(General!O52,4),MID(General!O52,5,2),RIGHT(General!O52,2)),7)&gt;27,COUNTBLANK(General!P52),0))</f>
        <v>0</v>
      </c>
      <c r="AI52" s="86">
        <f t="shared" si="0"/>
        <v>0</v>
      </c>
      <c r="AJ52" s="86">
        <f t="shared" si="1"/>
        <v>0</v>
      </c>
      <c r="AK52" s="86">
        <f t="shared" si="2"/>
        <v>0</v>
      </c>
      <c r="AL52" s="128">
        <f>IF(ISBLANK(D52),0,IF(IFERROR(DATE(LEFT(D52,4),MID(D52,5,2),RIGHT(D52,2)),0)&lt;IFERROR(DATE(LEFT(Instructions!$C$6,4),MID(Instructions!$C$6,5,2),RIGHT(Instructions!$C$6,2)),0),0,1))</f>
        <v>0</v>
      </c>
      <c r="AM52" s="128">
        <f>IF(General!U52="Misconduct report has been filed",COUNTBLANK(General!V52),0)</f>
        <v>0</v>
      </c>
      <c r="AN52" s="128">
        <f t="shared" si="3"/>
        <v>0</v>
      </c>
      <c r="AO52" s="86">
        <f>IF(ISBLANK(C52),0,IF(ISNA(VLOOKUP(C52,Dropdowns!$A$1:$A$4,1,FALSE)),1,0))</f>
        <v>0</v>
      </c>
      <c r="AP52" s="86">
        <f>IF(ISBLANK(F52),0,IF(ISNA(VLOOKUP(F52,Dropdowns!$I$1:$I$5,1,FALSE)),1,0))</f>
        <v>0</v>
      </c>
      <c r="AQ52" s="86">
        <f>IF(ISBLANK(J52),0,IF(ISNA(VLOOKUP(J52,Dropdowns!$L$1:$L$4,1,FALSE)),1,0))</f>
        <v>0</v>
      </c>
      <c r="AR52" s="128">
        <f>IF(ISBLANK(K52),0,IF(ISNA(VLOOKUP(K52,Dropdowns!$J$1:$J$4,1,FALSE)),1,0))</f>
        <v>0</v>
      </c>
      <c r="AS52" s="128">
        <f t="shared" si="8"/>
        <v>0</v>
      </c>
      <c r="AT52" s="128">
        <f t="shared" si="5"/>
        <v>0</v>
      </c>
      <c r="AU52" s="128">
        <f t="shared" si="6"/>
        <v>0</v>
      </c>
    </row>
    <row r="53" spans="2:47" ht="15.75" x14ac:dyDescent="0.25">
      <c r="B53" s="62"/>
      <c r="C53" s="62"/>
      <c r="D53" s="63"/>
      <c r="E53" s="64"/>
      <c r="F53" s="62"/>
      <c r="G53" s="62"/>
      <c r="H53" s="63"/>
      <c r="I53" s="62"/>
      <c r="J53" s="62"/>
      <c r="K53" s="62"/>
      <c r="L53" s="62"/>
      <c r="M53" s="68"/>
      <c r="N53" s="69"/>
      <c r="O53" s="63"/>
      <c r="P53" s="68"/>
      <c r="Q53" s="62"/>
      <c r="R53" s="62"/>
      <c r="S53" s="68"/>
      <c r="T53" s="70"/>
      <c r="U53" s="66"/>
      <c r="V53" s="68"/>
      <c r="Z53" s="86">
        <f>IF(Instructions!$C$8="yes",COUNTA(General!B53),0)</f>
        <v>0</v>
      </c>
      <c r="AA53" s="86">
        <f>IF(COUNTA(B53:V53)&gt;0,3-(COUNTA(General!B53)+COUNTA(General!C53)+COUNTA(General!U53)),0)</f>
        <v>0</v>
      </c>
      <c r="AB53" s="86">
        <f>IF(General!U53="No",COUNTBLANK(General!D53:F53)+COUNTBLANK(General!J53),0)</f>
        <v>0</v>
      </c>
      <c r="AC53" s="86">
        <f>IF(General!F53="Others",COUNTBLANK(General!G53),0)</f>
        <v>0</v>
      </c>
      <c r="AD53" s="86">
        <f>IF(AND(U53="No",COUNTA(General!B53),ISBLANK(General!H53)),COUNTBLANK(General!I53),0)</f>
        <v>0</v>
      </c>
      <c r="AE53" s="86">
        <f>IF(ISBLANK(J53),0,IF(ISNUMBER(SEARCH("FI fully agreed with the client's requests/appeals",General!J53)),0,COUNTBLANK(General!K53)))</f>
        <v>0</v>
      </c>
      <c r="AF53" s="86">
        <f>IF(OR(General!J53="Others",General!K53="Others"),COUNTBLANK(General!L53),0)</f>
        <v>0</v>
      </c>
      <c r="AG53" s="86">
        <f>IF(ISBLANK(B53),0,IF(AND(ISBLANK(General!O53),NETWORKDAYS(IFERROR(DATE(LEFT(General!D53,4),MID(General!D53,5,2),RIGHT(General!D53,2)),0),IFERROR(DATE(LEFT(Instructions!$C$6,4),MID(Instructions!$C$6,5,2),RIGHT(Instructions!$C$6,2)),0),7)&gt;27),COUNTBLANK(General!P53),0))</f>
        <v>0</v>
      </c>
      <c r="AH53" s="86">
        <f>IF(OR(ISBLANK(B53),ISBLANK(O53)),0,IF(NETWORKDAYS(DATE(LEFT(General!D53,4),MID(General!D53,5,2),RIGHT(General!D53,2)),DATE(LEFT(General!O53,4),MID(General!O53,5,2),RIGHT(General!O53,2)),7)&gt;27,COUNTBLANK(General!P53),0))</f>
        <v>0</v>
      </c>
      <c r="AI53" s="86">
        <f t="shared" si="0"/>
        <v>0</v>
      </c>
      <c r="AJ53" s="86">
        <f t="shared" si="1"/>
        <v>0</v>
      </c>
      <c r="AK53" s="86">
        <f t="shared" si="2"/>
        <v>0</v>
      </c>
      <c r="AL53" s="128">
        <f>IF(ISBLANK(D53),0,IF(IFERROR(DATE(LEFT(D53,4),MID(D53,5,2),RIGHT(D53,2)),0)&lt;IFERROR(DATE(LEFT(Instructions!$C$6,4),MID(Instructions!$C$6,5,2),RIGHT(Instructions!$C$6,2)),0),0,1))</f>
        <v>0</v>
      </c>
      <c r="AM53" s="128">
        <f>IF(General!U53="Misconduct report has been filed",COUNTBLANK(General!V53),0)</f>
        <v>0</v>
      </c>
      <c r="AN53" s="128">
        <f t="shared" si="3"/>
        <v>0</v>
      </c>
      <c r="AO53" s="86">
        <f>IF(ISBLANK(C53),0,IF(ISNA(VLOOKUP(C53,Dropdowns!$A$1:$A$4,1,FALSE)),1,0))</f>
        <v>0</v>
      </c>
      <c r="AP53" s="86">
        <f>IF(ISBLANK(F53),0,IF(ISNA(VLOOKUP(F53,Dropdowns!$I$1:$I$5,1,FALSE)),1,0))</f>
        <v>0</v>
      </c>
      <c r="AQ53" s="86">
        <f>IF(ISBLANK(J53),0,IF(ISNA(VLOOKUP(J53,Dropdowns!$L$1:$L$4,1,FALSE)),1,0))</f>
        <v>0</v>
      </c>
      <c r="AR53" s="128">
        <f>IF(ISBLANK(K53),0,IF(ISNA(VLOOKUP(K53,Dropdowns!$J$1:$J$4,1,FALSE)),1,0))</f>
        <v>0</v>
      </c>
      <c r="AS53" s="128">
        <f t="shared" si="8"/>
        <v>0</v>
      </c>
      <c r="AT53" s="128">
        <f t="shared" si="5"/>
        <v>0</v>
      </c>
      <c r="AU53" s="128">
        <f t="shared" si="6"/>
        <v>0</v>
      </c>
    </row>
    <row r="54" spans="2:47" ht="15.75" x14ac:dyDescent="0.25">
      <c r="B54" s="62"/>
      <c r="C54" s="62"/>
      <c r="D54" s="63"/>
      <c r="E54" s="64"/>
      <c r="F54" s="62"/>
      <c r="G54" s="62"/>
      <c r="H54" s="63"/>
      <c r="I54" s="62"/>
      <c r="J54" s="62"/>
      <c r="K54" s="62"/>
      <c r="L54" s="62"/>
      <c r="M54" s="68"/>
      <c r="N54" s="69"/>
      <c r="O54" s="63"/>
      <c r="P54" s="68"/>
      <c r="Q54" s="62"/>
      <c r="R54" s="62"/>
      <c r="S54" s="68"/>
      <c r="T54" s="70"/>
      <c r="U54" s="66"/>
      <c r="V54" s="68"/>
      <c r="Z54" s="86">
        <f>IF(Instructions!$C$8="yes",COUNTA(General!B54),0)</f>
        <v>0</v>
      </c>
      <c r="AA54" s="86">
        <f>IF(COUNTA(B54:V54)&gt;0,3-(COUNTA(General!B54)+COUNTA(General!C54)+COUNTA(General!U54)),0)</f>
        <v>0</v>
      </c>
      <c r="AB54" s="86">
        <f>IF(General!U54="No",COUNTBLANK(General!D54:F54)+COUNTBLANK(General!J54),0)</f>
        <v>0</v>
      </c>
      <c r="AC54" s="86">
        <f>IF(General!F54="Others",COUNTBLANK(General!G54),0)</f>
        <v>0</v>
      </c>
      <c r="AD54" s="86">
        <f>IF(AND(U54="No",COUNTA(General!B54),ISBLANK(General!H54)),COUNTBLANK(General!I54),0)</f>
        <v>0</v>
      </c>
      <c r="AE54" s="86">
        <f>IF(ISBLANK(J54),0,IF(ISNUMBER(SEARCH("FI fully agreed with the client's requests/appeals",General!J54)),0,COUNTBLANK(General!K54)))</f>
        <v>0</v>
      </c>
      <c r="AF54" s="86">
        <f>IF(OR(General!J54="Others",General!K54="Others"),COUNTBLANK(General!L54),0)</f>
        <v>0</v>
      </c>
      <c r="AG54" s="86">
        <f>IF(ISBLANK(B54),0,IF(AND(ISBLANK(General!O54),NETWORKDAYS(IFERROR(DATE(LEFT(General!D54,4),MID(General!D54,5,2),RIGHT(General!D54,2)),0),IFERROR(DATE(LEFT(Instructions!$C$6,4),MID(Instructions!$C$6,5,2),RIGHT(Instructions!$C$6,2)),0),7)&gt;27),COUNTBLANK(General!P54),0))</f>
        <v>0</v>
      </c>
      <c r="AH54" s="86">
        <f>IF(OR(ISBLANK(B54),ISBLANK(O54)),0,IF(NETWORKDAYS(DATE(LEFT(General!D54,4),MID(General!D54,5,2),RIGHT(General!D54,2)),DATE(LEFT(General!O54,4),MID(General!O54,5,2),RIGHT(General!O54,2)),7)&gt;27,COUNTBLANK(General!P54),0))</f>
        <v>0</v>
      </c>
      <c r="AI54" s="86">
        <f t="shared" si="0"/>
        <v>0</v>
      </c>
      <c r="AJ54" s="86">
        <f t="shared" si="1"/>
        <v>0</v>
      </c>
      <c r="AK54" s="86">
        <f t="shared" si="2"/>
        <v>0</v>
      </c>
      <c r="AL54" s="128">
        <f>IF(ISBLANK(D54),0,IF(IFERROR(DATE(LEFT(D54,4),MID(D54,5,2),RIGHT(D54,2)),0)&lt;IFERROR(DATE(LEFT(Instructions!$C$6,4),MID(Instructions!$C$6,5,2),RIGHT(Instructions!$C$6,2)),0),0,1))</f>
        <v>0</v>
      </c>
      <c r="AM54" s="128">
        <f>IF(General!U54="Misconduct report has been filed",COUNTBLANK(General!V54),0)</f>
        <v>0</v>
      </c>
      <c r="AN54" s="128">
        <f t="shared" si="3"/>
        <v>0</v>
      </c>
      <c r="AO54" s="86">
        <f>IF(ISBLANK(C54),0,IF(ISNA(VLOOKUP(C54,Dropdowns!$A$1:$A$4,1,FALSE)),1,0))</f>
        <v>0</v>
      </c>
      <c r="AP54" s="86">
        <f>IF(ISBLANK(F54),0,IF(ISNA(VLOOKUP(F54,Dropdowns!$I$1:$I$5,1,FALSE)),1,0))</f>
        <v>0</v>
      </c>
      <c r="AQ54" s="86">
        <f>IF(ISBLANK(J54),0,IF(ISNA(VLOOKUP(J54,Dropdowns!$L$1:$L$4,1,FALSE)),1,0))</f>
        <v>0</v>
      </c>
      <c r="AR54" s="128">
        <f>IF(ISBLANK(K54),0,IF(ISNA(VLOOKUP(K54,Dropdowns!$J$1:$J$4,1,FALSE)),1,0))</f>
        <v>0</v>
      </c>
      <c r="AS54" s="128">
        <f t="shared" si="8"/>
        <v>0</v>
      </c>
      <c r="AT54" s="128">
        <f t="shared" si="5"/>
        <v>0</v>
      </c>
      <c r="AU54" s="128">
        <f t="shared" si="6"/>
        <v>0</v>
      </c>
    </row>
    <row r="55" spans="2:47" ht="15.75" x14ac:dyDescent="0.25">
      <c r="B55" s="62"/>
      <c r="C55" s="62"/>
      <c r="D55" s="63"/>
      <c r="E55" s="64"/>
      <c r="F55" s="62"/>
      <c r="G55" s="62"/>
      <c r="H55" s="63"/>
      <c r="I55" s="62"/>
      <c r="J55" s="62"/>
      <c r="K55" s="62"/>
      <c r="L55" s="62"/>
      <c r="M55" s="68"/>
      <c r="N55" s="69"/>
      <c r="O55" s="63"/>
      <c r="P55" s="68"/>
      <c r="Q55" s="62"/>
      <c r="R55" s="62"/>
      <c r="S55" s="68"/>
      <c r="T55" s="70"/>
      <c r="U55" s="66"/>
      <c r="V55" s="68"/>
      <c r="Z55" s="86">
        <f>IF(Instructions!$C$8="yes",COUNTA(General!B55),0)</f>
        <v>0</v>
      </c>
      <c r="AA55" s="86">
        <f>IF(COUNTA(B55:V55)&gt;0,3-(COUNTA(General!B55)+COUNTA(General!C55)+COUNTA(General!U55)),0)</f>
        <v>0</v>
      </c>
      <c r="AB55" s="86">
        <f>IF(General!U55="No",COUNTBLANK(General!D55:F55)+COUNTBLANK(General!J55),0)</f>
        <v>0</v>
      </c>
      <c r="AC55" s="86">
        <f>IF(General!F55="Others",COUNTBLANK(General!G55),0)</f>
        <v>0</v>
      </c>
      <c r="AD55" s="86">
        <f>IF(AND(U55="No",COUNTA(General!B55),ISBLANK(General!H55)),COUNTBLANK(General!I55),0)</f>
        <v>0</v>
      </c>
      <c r="AE55" s="86">
        <f>IF(ISBLANK(J55),0,IF(ISNUMBER(SEARCH("FI fully agreed with the client's requests/appeals",General!J55)),0,COUNTBLANK(General!K55)))</f>
        <v>0</v>
      </c>
      <c r="AF55" s="86">
        <f>IF(OR(General!J55="Others",General!K55="Others"),COUNTBLANK(General!L55),0)</f>
        <v>0</v>
      </c>
      <c r="AG55" s="86">
        <f>IF(ISBLANK(B55),0,IF(AND(ISBLANK(General!O55),NETWORKDAYS(IFERROR(DATE(LEFT(General!D55,4),MID(General!D55,5,2),RIGHT(General!D55,2)),0),IFERROR(DATE(LEFT(Instructions!$C$6,4),MID(Instructions!$C$6,5,2),RIGHT(Instructions!$C$6,2)),0),7)&gt;27),COUNTBLANK(General!P55),0))</f>
        <v>0</v>
      </c>
      <c r="AH55" s="86">
        <f>IF(OR(ISBLANK(B55),ISBLANK(O55)),0,IF(NETWORKDAYS(DATE(LEFT(General!D55,4),MID(General!D55,5,2),RIGHT(General!D55,2)),DATE(LEFT(General!O55,4),MID(General!O55,5,2),RIGHT(General!O55,2)),7)&gt;27,COUNTBLANK(General!P55),0))</f>
        <v>0</v>
      </c>
      <c r="AI55" s="86">
        <f t="shared" si="0"/>
        <v>0</v>
      </c>
      <c r="AJ55" s="86">
        <f t="shared" si="1"/>
        <v>0</v>
      </c>
      <c r="AK55" s="86">
        <f t="shared" si="2"/>
        <v>0</v>
      </c>
      <c r="AL55" s="128">
        <f>IF(ISBLANK(D55),0,IF(IFERROR(DATE(LEFT(D55,4),MID(D55,5,2),RIGHT(D55,2)),0)&lt;IFERROR(DATE(LEFT(Instructions!$C$6,4),MID(Instructions!$C$6,5,2),RIGHT(Instructions!$C$6,2)),0),0,1))</f>
        <v>0</v>
      </c>
      <c r="AM55" s="128">
        <f>IF(General!U55="Misconduct report has been filed",COUNTBLANK(General!V55),0)</f>
        <v>0</v>
      </c>
      <c r="AN55" s="128">
        <f t="shared" si="3"/>
        <v>0</v>
      </c>
      <c r="AO55" s="86">
        <f>IF(ISBLANK(C55),0,IF(ISNA(VLOOKUP(C55,Dropdowns!$A$1:$A$4,1,FALSE)),1,0))</f>
        <v>0</v>
      </c>
      <c r="AP55" s="86">
        <f>IF(ISBLANK(F55),0,IF(ISNA(VLOOKUP(F55,Dropdowns!$I$1:$I$5,1,FALSE)),1,0))</f>
        <v>0</v>
      </c>
      <c r="AQ55" s="86">
        <f>IF(ISBLANK(J55),0,IF(ISNA(VLOOKUP(J55,Dropdowns!$L$1:$L$4,1,FALSE)),1,0))</f>
        <v>0</v>
      </c>
      <c r="AR55" s="128">
        <f>IF(ISBLANK(K55),0,IF(ISNA(VLOOKUP(K55,Dropdowns!$J$1:$J$4,1,FALSE)),1,0))</f>
        <v>0</v>
      </c>
      <c r="AS55" s="128">
        <f t="shared" si="8"/>
        <v>0</v>
      </c>
      <c r="AT55" s="128">
        <f t="shared" si="5"/>
        <v>0</v>
      </c>
      <c r="AU55" s="128">
        <f t="shared" si="6"/>
        <v>0</v>
      </c>
    </row>
    <row r="56" spans="2:47" ht="15.75" x14ac:dyDescent="0.25">
      <c r="B56" s="62"/>
      <c r="C56" s="62"/>
      <c r="D56" s="63"/>
      <c r="E56" s="64"/>
      <c r="F56" s="62"/>
      <c r="G56" s="62"/>
      <c r="H56" s="63"/>
      <c r="I56" s="62"/>
      <c r="J56" s="62"/>
      <c r="K56" s="62"/>
      <c r="L56" s="62"/>
      <c r="M56" s="68"/>
      <c r="N56" s="69"/>
      <c r="O56" s="63"/>
      <c r="P56" s="68"/>
      <c r="Q56" s="62"/>
      <c r="R56" s="62"/>
      <c r="S56" s="68"/>
      <c r="T56" s="70"/>
      <c r="U56" s="66"/>
      <c r="V56" s="68"/>
      <c r="Z56" s="86">
        <f>IF(Instructions!$C$8="yes",COUNTA(General!B56),0)</f>
        <v>0</v>
      </c>
      <c r="AA56" s="86">
        <f>IF(COUNTA(B56:V56)&gt;0,3-(COUNTA(General!B56)+COUNTA(General!C56)+COUNTA(General!U56)),0)</f>
        <v>0</v>
      </c>
      <c r="AB56" s="86">
        <f>IF(General!U56="No",COUNTBLANK(General!D56:F56)+COUNTBLANK(General!J56),0)</f>
        <v>0</v>
      </c>
      <c r="AC56" s="86">
        <f>IF(General!F56="Others",COUNTBLANK(General!G56),0)</f>
        <v>0</v>
      </c>
      <c r="AD56" s="86">
        <f>IF(AND(U56="No",COUNTA(General!B56),ISBLANK(General!H56)),COUNTBLANK(General!I56),0)</f>
        <v>0</v>
      </c>
      <c r="AE56" s="86">
        <f>IF(ISBLANK(J56),0,IF(ISNUMBER(SEARCH("FI fully agreed with the client's requests/appeals",General!J56)),0,COUNTBLANK(General!K56)))</f>
        <v>0</v>
      </c>
      <c r="AF56" s="86">
        <f>IF(OR(General!J56="Others",General!K56="Others"),COUNTBLANK(General!L56),0)</f>
        <v>0</v>
      </c>
      <c r="AG56" s="86">
        <f>IF(ISBLANK(B56),0,IF(AND(ISBLANK(General!O56),NETWORKDAYS(IFERROR(DATE(LEFT(General!D56,4),MID(General!D56,5,2),RIGHT(General!D56,2)),0),IFERROR(DATE(LEFT(Instructions!$C$6,4),MID(Instructions!$C$6,5,2),RIGHT(Instructions!$C$6,2)),0),7)&gt;27),COUNTBLANK(General!P56),0))</f>
        <v>0</v>
      </c>
      <c r="AH56" s="86">
        <f>IF(OR(ISBLANK(B56),ISBLANK(O56)),0,IF(NETWORKDAYS(DATE(LEFT(General!D56,4),MID(General!D56,5,2),RIGHT(General!D56,2)),DATE(LEFT(General!O56,4),MID(General!O56,5,2),RIGHT(General!O56,2)),7)&gt;27,COUNTBLANK(General!P56),0))</f>
        <v>0</v>
      </c>
      <c r="AI56" s="86">
        <f t="shared" si="0"/>
        <v>0</v>
      </c>
      <c r="AJ56" s="86">
        <f t="shared" si="1"/>
        <v>0</v>
      </c>
      <c r="AK56" s="86">
        <f t="shared" si="2"/>
        <v>0</v>
      </c>
      <c r="AL56" s="128">
        <f>IF(ISBLANK(D56),0,IF(IFERROR(DATE(LEFT(D56,4),MID(D56,5,2),RIGHT(D56,2)),0)&lt;IFERROR(DATE(LEFT(Instructions!$C$6,4),MID(Instructions!$C$6,5,2),RIGHT(Instructions!$C$6,2)),0),0,1))</f>
        <v>0</v>
      </c>
      <c r="AM56" s="128">
        <f>IF(General!U56="Misconduct report has been filed",COUNTBLANK(General!V56),0)</f>
        <v>0</v>
      </c>
      <c r="AN56" s="128">
        <f t="shared" si="3"/>
        <v>0</v>
      </c>
      <c r="AO56" s="86">
        <f>IF(ISBLANK(C56),0,IF(ISNA(VLOOKUP(C56,Dropdowns!$A$1:$A$4,1,FALSE)),1,0))</f>
        <v>0</v>
      </c>
      <c r="AP56" s="86">
        <f>IF(ISBLANK(F56),0,IF(ISNA(VLOOKUP(F56,Dropdowns!$I$1:$I$5,1,FALSE)),1,0))</f>
        <v>0</v>
      </c>
      <c r="AQ56" s="86">
        <f>IF(ISBLANK(J56),0,IF(ISNA(VLOOKUP(J56,Dropdowns!$L$1:$L$4,1,FALSE)),1,0))</f>
        <v>0</v>
      </c>
      <c r="AR56" s="128">
        <f>IF(ISBLANK(K56),0,IF(ISNA(VLOOKUP(K56,Dropdowns!$J$1:$J$4,1,FALSE)),1,0))</f>
        <v>0</v>
      </c>
      <c r="AS56" s="128">
        <f t="shared" si="8"/>
        <v>0</v>
      </c>
      <c r="AT56" s="128">
        <f t="shared" si="5"/>
        <v>0</v>
      </c>
      <c r="AU56" s="128">
        <f t="shared" si="6"/>
        <v>0</v>
      </c>
    </row>
    <row r="57" spans="2:47" ht="15.75" x14ac:dyDescent="0.25">
      <c r="B57" s="62"/>
      <c r="C57" s="62"/>
      <c r="D57" s="63"/>
      <c r="E57" s="64"/>
      <c r="F57" s="62"/>
      <c r="G57" s="62"/>
      <c r="H57" s="63"/>
      <c r="I57" s="62"/>
      <c r="J57" s="62"/>
      <c r="K57" s="62"/>
      <c r="L57" s="62"/>
      <c r="M57" s="68"/>
      <c r="N57" s="69"/>
      <c r="O57" s="63"/>
      <c r="P57" s="68"/>
      <c r="Q57" s="62"/>
      <c r="R57" s="62"/>
      <c r="S57" s="68"/>
      <c r="T57" s="70"/>
      <c r="U57" s="66"/>
      <c r="V57" s="68"/>
      <c r="Z57" s="86">
        <f>IF(Instructions!$C$8="yes",COUNTA(General!B57),0)</f>
        <v>0</v>
      </c>
      <c r="AA57" s="86">
        <f>IF(COUNTA(B57:V57)&gt;0,3-(COUNTA(General!B57)+COUNTA(General!C57)+COUNTA(General!U57)),0)</f>
        <v>0</v>
      </c>
      <c r="AB57" s="86">
        <f>IF(General!U57="No",COUNTBLANK(General!D57:F57)+COUNTBLANK(General!J57),0)</f>
        <v>0</v>
      </c>
      <c r="AC57" s="86">
        <f>IF(General!F57="Others",COUNTBLANK(General!G57),0)</f>
        <v>0</v>
      </c>
      <c r="AD57" s="86">
        <f>IF(AND(U57="No",COUNTA(General!B57),ISBLANK(General!H57)),COUNTBLANK(General!I57),0)</f>
        <v>0</v>
      </c>
      <c r="AE57" s="86">
        <f>IF(ISBLANK(J57),0,IF(ISNUMBER(SEARCH("FI fully agreed with the client's requests/appeals",General!J57)),0,COUNTBLANK(General!K57)))</f>
        <v>0</v>
      </c>
      <c r="AF57" s="86">
        <f>IF(OR(General!J57="Others",General!K57="Others"),COUNTBLANK(General!L57),0)</f>
        <v>0</v>
      </c>
      <c r="AG57" s="86">
        <f>IF(ISBLANK(B57),0,IF(AND(ISBLANK(General!O57),NETWORKDAYS(IFERROR(DATE(LEFT(General!D57,4),MID(General!D57,5,2),RIGHT(General!D57,2)),0),IFERROR(DATE(LEFT(Instructions!$C$6,4),MID(Instructions!$C$6,5,2),RIGHT(Instructions!$C$6,2)),0),7)&gt;27),COUNTBLANK(General!P57),0))</f>
        <v>0</v>
      </c>
      <c r="AH57" s="86">
        <f>IF(OR(ISBLANK(B57),ISBLANK(O57)),0,IF(NETWORKDAYS(DATE(LEFT(General!D57,4),MID(General!D57,5,2),RIGHT(General!D57,2)),DATE(LEFT(General!O57,4),MID(General!O57,5,2),RIGHT(General!O57,2)),7)&gt;27,COUNTBLANK(General!P57),0))</f>
        <v>0</v>
      </c>
      <c r="AI57" s="86">
        <f t="shared" si="0"/>
        <v>0</v>
      </c>
      <c r="AJ57" s="86">
        <f t="shared" si="1"/>
        <v>0</v>
      </c>
      <c r="AK57" s="86">
        <f t="shared" si="2"/>
        <v>0</v>
      </c>
      <c r="AL57" s="128">
        <f>IF(ISBLANK(D57),0,IF(IFERROR(DATE(LEFT(D57,4),MID(D57,5,2),RIGHT(D57,2)),0)&lt;IFERROR(DATE(LEFT(Instructions!$C$6,4),MID(Instructions!$C$6,5,2),RIGHT(Instructions!$C$6,2)),0),0,1))</f>
        <v>0</v>
      </c>
      <c r="AM57" s="128">
        <f>IF(General!U57="Misconduct report has been filed",COUNTBLANK(General!V57),0)</f>
        <v>0</v>
      </c>
      <c r="AN57" s="128">
        <f t="shared" si="3"/>
        <v>0</v>
      </c>
      <c r="AO57" s="86">
        <f>IF(ISBLANK(C57),0,IF(ISNA(VLOOKUP(C57,Dropdowns!$A$1:$A$4,1,FALSE)),1,0))</f>
        <v>0</v>
      </c>
      <c r="AP57" s="86">
        <f>IF(ISBLANK(F57),0,IF(ISNA(VLOOKUP(F57,Dropdowns!$I$1:$I$5,1,FALSE)),1,0))</f>
        <v>0</v>
      </c>
      <c r="AQ57" s="86">
        <f>IF(ISBLANK(J57),0,IF(ISNA(VLOOKUP(J57,Dropdowns!$L$1:$L$4,1,FALSE)),1,0))</f>
        <v>0</v>
      </c>
      <c r="AR57" s="128">
        <f>IF(ISBLANK(K57),0,IF(ISNA(VLOOKUP(K57,Dropdowns!$J$1:$J$4,1,FALSE)),1,0))</f>
        <v>0</v>
      </c>
      <c r="AS57" s="128">
        <f t="shared" si="8"/>
        <v>0</v>
      </c>
      <c r="AT57" s="128">
        <f t="shared" si="5"/>
        <v>0</v>
      </c>
      <c r="AU57" s="128">
        <f t="shared" si="6"/>
        <v>0</v>
      </c>
    </row>
    <row r="58" spans="2:47" ht="15.75" x14ac:dyDescent="0.25">
      <c r="B58" s="62"/>
      <c r="C58" s="62"/>
      <c r="D58" s="63"/>
      <c r="E58" s="64"/>
      <c r="F58" s="62"/>
      <c r="G58" s="62"/>
      <c r="H58" s="63"/>
      <c r="I58" s="62"/>
      <c r="J58" s="62"/>
      <c r="K58" s="62"/>
      <c r="L58" s="62"/>
      <c r="M58" s="68"/>
      <c r="N58" s="69"/>
      <c r="O58" s="63"/>
      <c r="P58" s="68"/>
      <c r="Q58" s="62"/>
      <c r="R58" s="62"/>
      <c r="S58" s="68"/>
      <c r="T58" s="70"/>
      <c r="U58" s="66"/>
      <c r="V58" s="68"/>
      <c r="Z58" s="86">
        <f>IF(Instructions!$C$8="yes",COUNTA(General!B58),0)</f>
        <v>0</v>
      </c>
      <c r="AA58" s="86">
        <f>IF(COUNTA(B58:V58)&gt;0,3-(COUNTA(General!B58)+COUNTA(General!C58)+COUNTA(General!U58)),0)</f>
        <v>0</v>
      </c>
      <c r="AB58" s="86">
        <f>IF(General!U58="No",COUNTBLANK(General!D58:F58)+COUNTBLANK(General!J58),0)</f>
        <v>0</v>
      </c>
      <c r="AC58" s="86">
        <f>IF(General!F58="Others",COUNTBLANK(General!G58),0)</f>
        <v>0</v>
      </c>
      <c r="AD58" s="86">
        <f>IF(AND(U58="No",COUNTA(General!B58),ISBLANK(General!H58)),COUNTBLANK(General!I58),0)</f>
        <v>0</v>
      </c>
      <c r="AE58" s="86">
        <f>IF(ISBLANK(J58),0,IF(ISNUMBER(SEARCH("FI fully agreed with the client's requests/appeals",General!J58)),0,COUNTBLANK(General!K58)))</f>
        <v>0</v>
      </c>
      <c r="AF58" s="86">
        <f>IF(OR(General!J58="Others",General!K58="Others"),COUNTBLANK(General!L58),0)</f>
        <v>0</v>
      </c>
      <c r="AG58" s="86">
        <f>IF(ISBLANK(B58),0,IF(AND(ISBLANK(General!O58),NETWORKDAYS(IFERROR(DATE(LEFT(General!D58,4),MID(General!D58,5,2),RIGHT(General!D58,2)),0),IFERROR(DATE(LEFT(Instructions!$C$6,4),MID(Instructions!$C$6,5,2),RIGHT(Instructions!$C$6,2)),0),7)&gt;27),COUNTBLANK(General!P58),0))</f>
        <v>0</v>
      </c>
      <c r="AH58" s="86">
        <f>IF(OR(ISBLANK(B58),ISBLANK(O58)),0,IF(NETWORKDAYS(DATE(LEFT(General!D58,4),MID(General!D58,5,2),RIGHT(General!D58,2)),DATE(LEFT(General!O58,4),MID(General!O58,5,2),RIGHT(General!O58,2)),7)&gt;27,COUNTBLANK(General!P58),0))</f>
        <v>0</v>
      </c>
      <c r="AI58" s="86">
        <f t="shared" si="0"/>
        <v>0</v>
      </c>
      <c r="AJ58" s="86">
        <f t="shared" si="1"/>
        <v>0</v>
      </c>
      <c r="AK58" s="86">
        <f t="shared" si="2"/>
        <v>0</v>
      </c>
      <c r="AL58" s="128">
        <f>IF(ISBLANK(D58),0,IF(IFERROR(DATE(LEFT(D58,4),MID(D58,5,2),RIGHT(D58,2)),0)&lt;IFERROR(DATE(LEFT(Instructions!$C$6,4),MID(Instructions!$C$6,5,2),RIGHT(Instructions!$C$6,2)),0),0,1))</f>
        <v>0</v>
      </c>
      <c r="AM58" s="128">
        <f>IF(General!U58="Misconduct report has been filed",COUNTBLANK(General!V58),0)</f>
        <v>0</v>
      </c>
      <c r="AN58" s="128">
        <f t="shared" si="3"/>
        <v>0</v>
      </c>
      <c r="AO58" s="86">
        <f>IF(ISBLANK(C58),0,IF(ISNA(VLOOKUP(C58,Dropdowns!$A$1:$A$4,1,FALSE)),1,0))</f>
        <v>0</v>
      </c>
      <c r="AP58" s="86">
        <f>IF(ISBLANK(F58),0,IF(ISNA(VLOOKUP(F58,Dropdowns!$I$1:$I$5,1,FALSE)),1,0))</f>
        <v>0</v>
      </c>
      <c r="AQ58" s="86">
        <f>IF(ISBLANK(J58),0,IF(ISNA(VLOOKUP(J58,Dropdowns!$L$1:$L$4,1,FALSE)),1,0))</f>
        <v>0</v>
      </c>
      <c r="AR58" s="128">
        <f>IF(ISBLANK(K58),0,IF(ISNA(VLOOKUP(K58,Dropdowns!$J$1:$J$4,1,FALSE)),1,0))</f>
        <v>0</v>
      </c>
      <c r="AS58" s="128">
        <f t="shared" si="8"/>
        <v>0</v>
      </c>
      <c r="AT58" s="128">
        <f t="shared" si="5"/>
        <v>0</v>
      </c>
      <c r="AU58" s="128">
        <f t="shared" si="6"/>
        <v>0</v>
      </c>
    </row>
    <row r="59" spans="2:47" ht="15.75" x14ac:dyDescent="0.25">
      <c r="B59" s="62"/>
      <c r="C59" s="62"/>
      <c r="D59" s="63"/>
      <c r="E59" s="64"/>
      <c r="F59" s="62"/>
      <c r="G59" s="62"/>
      <c r="H59" s="63"/>
      <c r="I59" s="62"/>
      <c r="J59" s="62"/>
      <c r="K59" s="62"/>
      <c r="L59" s="62"/>
      <c r="M59" s="68"/>
      <c r="N59" s="69"/>
      <c r="O59" s="63"/>
      <c r="P59" s="68"/>
      <c r="Q59" s="62"/>
      <c r="R59" s="62"/>
      <c r="S59" s="68"/>
      <c r="T59" s="70"/>
      <c r="U59" s="66"/>
      <c r="V59" s="68"/>
      <c r="Z59" s="86">
        <f>IF(Instructions!$C$8="yes",COUNTA(General!B59),0)</f>
        <v>0</v>
      </c>
      <c r="AA59" s="86">
        <f>IF(COUNTA(B59:V59)&gt;0,3-(COUNTA(General!B59)+COUNTA(General!C59)+COUNTA(General!U59)),0)</f>
        <v>0</v>
      </c>
      <c r="AB59" s="86">
        <f>IF(General!U59="No",COUNTBLANK(General!D59:F59)+COUNTBLANK(General!J59),0)</f>
        <v>0</v>
      </c>
      <c r="AC59" s="86">
        <f>IF(General!F59="Others",COUNTBLANK(General!G59),0)</f>
        <v>0</v>
      </c>
      <c r="AD59" s="86">
        <f>IF(AND(U59="No",COUNTA(General!B59),ISBLANK(General!H59)),COUNTBLANK(General!I59),0)</f>
        <v>0</v>
      </c>
      <c r="AE59" s="86">
        <f>IF(ISBLANK(J59),0,IF(ISNUMBER(SEARCH("FI fully agreed with the client's requests/appeals",General!J59)),0,COUNTBLANK(General!K59)))</f>
        <v>0</v>
      </c>
      <c r="AF59" s="86">
        <f>IF(OR(General!J59="Others",General!K59="Others"),COUNTBLANK(General!L59),0)</f>
        <v>0</v>
      </c>
      <c r="AG59" s="86">
        <f>IF(ISBLANK(B59),0,IF(AND(ISBLANK(General!O59),NETWORKDAYS(IFERROR(DATE(LEFT(General!D59,4),MID(General!D59,5,2),RIGHT(General!D59,2)),0),IFERROR(DATE(LEFT(Instructions!$C$6,4),MID(Instructions!$C$6,5,2),RIGHT(Instructions!$C$6,2)),0),7)&gt;27),COUNTBLANK(General!P59),0))</f>
        <v>0</v>
      </c>
      <c r="AH59" s="86">
        <f>IF(OR(ISBLANK(B59),ISBLANK(O59)),0,IF(NETWORKDAYS(DATE(LEFT(General!D59,4),MID(General!D59,5,2),RIGHT(General!D59,2)),DATE(LEFT(General!O59,4),MID(General!O59,5,2),RIGHT(General!O59,2)),7)&gt;27,COUNTBLANK(General!P59),0))</f>
        <v>0</v>
      </c>
      <c r="AI59" s="86">
        <f t="shared" si="0"/>
        <v>0</v>
      </c>
      <c r="AJ59" s="86">
        <f t="shared" si="1"/>
        <v>0</v>
      </c>
      <c r="AK59" s="86">
        <f t="shared" si="2"/>
        <v>0</v>
      </c>
      <c r="AL59" s="128">
        <f>IF(ISBLANK(D59),0,IF(IFERROR(DATE(LEFT(D59,4),MID(D59,5,2),RIGHT(D59,2)),0)&lt;IFERROR(DATE(LEFT(Instructions!$C$6,4),MID(Instructions!$C$6,5,2),RIGHT(Instructions!$C$6,2)),0),0,1))</f>
        <v>0</v>
      </c>
      <c r="AM59" s="128">
        <f>IF(General!U59="Misconduct report has been filed",COUNTBLANK(General!V59),0)</f>
        <v>0</v>
      </c>
      <c r="AN59" s="128">
        <f t="shared" si="3"/>
        <v>0</v>
      </c>
      <c r="AO59" s="86">
        <f>IF(ISBLANK(C59),0,IF(ISNA(VLOOKUP(C59,Dropdowns!$A$1:$A$4,1,FALSE)),1,0))</f>
        <v>0</v>
      </c>
      <c r="AP59" s="86">
        <f>IF(ISBLANK(F59),0,IF(ISNA(VLOOKUP(F59,Dropdowns!$I$1:$I$5,1,FALSE)),1,0))</f>
        <v>0</v>
      </c>
      <c r="AQ59" s="86">
        <f>IF(ISBLANK(J59),0,IF(ISNA(VLOOKUP(J59,Dropdowns!$L$1:$L$4,1,FALSE)),1,0))</f>
        <v>0</v>
      </c>
      <c r="AR59" s="128">
        <f>IF(ISBLANK(K59),0,IF(ISNA(VLOOKUP(K59,Dropdowns!$J$1:$J$4,1,FALSE)),1,0))</f>
        <v>0</v>
      </c>
      <c r="AS59" s="128">
        <f t="shared" si="8"/>
        <v>0</v>
      </c>
      <c r="AT59" s="128">
        <f t="shared" si="5"/>
        <v>0</v>
      </c>
      <c r="AU59" s="128">
        <f t="shared" si="6"/>
        <v>0</v>
      </c>
    </row>
    <row r="60" spans="2:47" ht="15.75" x14ac:dyDescent="0.25">
      <c r="B60" s="62"/>
      <c r="C60" s="62"/>
      <c r="D60" s="63"/>
      <c r="E60" s="64"/>
      <c r="F60" s="62"/>
      <c r="G60" s="62"/>
      <c r="H60" s="63"/>
      <c r="I60" s="62"/>
      <c r="J60" s="62"/>
      <c r="K60" s="62"/>
      <c r="L60" s="62"/>
      <c r="M60" s="68"/>
      <c r="N60" s="69"/>
      <c r="O60" s="63"/>
      <c r="P60" s="68"/>
      <c r="Q60" s="62"/>
      <c r="R60" s="62"/>
      <c r="S60" s="68"/>
      <c r="T60" s="70"/>
      <c r="U60" s="66"/>
      <c r="V60" s="68"/>
      <c r="Z60" s="86">
        <f>IF(Instructions!$C$8="yes",COUNTA(General!B60),0)</f>
        <v>0</v>
      </c>
      <c r="AA60" s="86">
        <f>IF(COUNTA(B60:V60)&gt;0,3-(COUNTA(General!B60)+COUNTA(General!C60)+COUNTA(General!U60)),0)</f>
        <v>0</v>
      </c>
      <c r="AB60" s="86">
        <f>IF(General!U60="No",COUNTBLANK(General!D60:F60)+COUNTBLANK(General!J60),0)</f>
        <v>0</v>
      </c>
      <c r="AC60" s="86">
        <f>IF(General!F60="Others",COUNTBLANK(General!G60),0)</f>
        <v>0</v>
      </c>
      <c r="AD60" s="86">
        <f>IF(AND(U60="No",COUNTA(General!B60),ISBLANK(General!H60)),COUNTBLANK(General!I60),0)</f>
        <v>0</v>
      </c>
      <c r="AE60" s="86">
        <f>IF(ISBLANK(J60),0,IF(ISNUMBER(SEARCH("FI fully agreed with the client's requests/appeals",General!J60)),0,COUNTBLANK(General!K60)))</f>
        <v>0</v>
      </c>
      <c r="AF60" s="86">
        <f>IF(OR(General!J60="Others",General!K60="Others"),COUNTBLANK(General!L60),0)</f>
        <v>0</v>
      </c>
      <c r="AG60" s="86">
        <f>IF(ISBLANK(B60),0,IF(AND(ISBLANK(General!O60),NETWORKDAYS(IFERROR(DATE(LEFT(General!D60,4),MID(General!D60,5,2),RIGHT(General!D60,2)),0),IFERROR(DATE(LEFT(Instructions!$C$6,4),MID(Instructions!$C$6,5,2),RIGHT(Instructions!$C$6,2)),0),7)&gt;27),COUNTBLANK(General!P60),0))</f>
        <v>0</v>
      </c>
      <c r="AH60" s="86">
        <f>IF(OR(ISBLANK(B60),ISBLANK(O60)),0,IF(NETWORKDAYS(DATE(LEFT(General!D60,4),MID(General!D60,5,2),RIGHT(General!D60,2)),DATE(LEFT(General!O60,4),MID(General!O60,5,2),RIGHT(General!O60,2)),7)&gt;27,COUNTBLANK(General!P60),0))</f>
        <v>0</v>
      </c>
      <c r="AI60" s="86">
        <f t="shared" si="0"/>
        <v>0</v>
      </c>
      <c r="AJ60" s="86">
        <f t="shared" si="1"/>
        <v>0</v>
      </c>
      <c r="AK60" s="86">
        <f t="shared" si="2"/>
        <v>0</v>
      </c>
      <c r="AL60" s="128">
        <f>IF(ISBLANK(D60),0,IF(IFERROR(DATE(LEFT(D60,4),MID(D60,5,2),RIGHT(D60,2)),0)&lt;IFERROR(DATE(LEFT(Instructions!$C$6,4),MID(Instructions!$C$6,5,2),RIGHT(Instructions!$C$6,2)),0),0,1))</f>
        <v>0</v>
      </c>
      <c r="AM60" s="128">
        <f>IF(General!U60="Misconduct report has been filed",COUNTBLANK(General!V60),0)</f>
        <v>0</v>
      </c>
      <c r="AN60" s="128">
        <f t="shared" si="3"/>
        <v>0</v>
      </c>
      <c r="AO60" s="86">
        <f>IF(ISBLANK(C60),0,IF(ISNA(VLOOKUP(C60,Dropdowns!$A$1:$A$4,1,FALSE)),1,0))</f>
        <v>0</v>
      </c>
      <c r="AP60" s="86">
        <f>IF(ISBLANK(F60),0,IF(ISNA(VLOOKUP(F60,Dropdowns!$I$1:$I$5,1,FALSE)),1,0))</f>
        <v>0</v>
      </c>
      <c r="AQ60" s="86">
        <f>IF(ISBLANK(J60),0,IF(ISNA(VLOOKUP(J60,Dropdowns!$L$1:$L$4,1,FALSE)),1,0))</f>
        <v>0</v>
      </c>
      <c r="AR60" s="128">
        <f>IF(ISBLANK(K60),0,IF(ISNA(VLOOKUP(K60,Dropdowns!$J$1:$J$4,1,FALSE)),1,0))</f>
        <v>0</v>
      </c>
      <c r="AS60" s="128">
        <f t="shared" si="8"/>
        <v>0</v>
      </c>
      <c r="AT60" s="128">
        <f t="shared" si="5"/>
        <v>0</v>
      </c>
      <c r="AU60" s="128">
        <f t="shared" si="6"/>
        <v>0</v>
      </c>
    </row>
    <row r="61" spans="2:47" ht="15.75" x14ac:dyDescent="0.25">
      <c r="B61" s="62"/>
      <c r="C61" s="62"/>
      <c r="D61" s="63"/>
      <c r="E61" s="64"/>
      <c r="F61" s="62"/>
      <c r="G61" s="62"/>
      <c r="H61" s="63"/>
      <c r="I61" s="62"/>
      <c r="J61" s="62"/>
      <c r="K61" s="62"/>
      <c r="L61" s="62"/>
      <c r="M61" s="68"/>
      <c r="N61" s="69"/>
      <c r="O61" s="63"/>
      <c r="P61" s="68"/>
      <c r="Q61" s="62"/>
      <c r="R61" s="62"/>
      <c r="S61" s="68"/>
      <c r="T61" s="70"/>
      <c r="U61" s="66"/>
      <c r="V61" s="68"/>
      <c r="Z61" s="86">
        <f>IF(Instructions!$C$8="yes",COUNTA(General!B61),0)</f>
        <v>0</v>
      </c>
      <c r="AA61" s="86">
        <f>IF(COUNTA(B61:V61)&gt;0,3-(COUNTA(General!B61)+COUNTA(General!C61)+COUNTA(General!U61)),0)</f>
        <v>0</v>
      </c>
      <c r="AB61" s="86">
        <f>IF(General!U61="No",COUNTBLANK(General!D61:F61)+COUNTBLANK(General!J61),0)</f>
        <v>0</v>
      </c>
      <c r="AC61" s="86">
        <f>IF(General!F61="Others",COUNTBLANK(General!G61),0)</f>
        <v>0</v>
      </c>
      <c r="AD61" s="86">
        <f>IF(AND(U61="No",COUNTA(General!B61),ISBLANK(General!H61)),COUNTBLANK(General!I61),0)</f>
        <v>0</v>
      </c>
      <c r="AE61" s="86">
        <f>IF(ISBLANK(J61),0,IF(ISNUMBER(SEARCH("FI fully agreed with the client's requests/appeals",General!J61)),0,COUNTBLANK(General!K61)))</f>
        <v>0</v>
      </c>
      <c r="AF61" s="86">
        <f>IF(OR(General!J61="Others",General!K61="Others"),COUNTBLANK(General!L61),0)</f>
        <v>0</v>
      </c>
      <c r="AG61" s="86">
        <f>IF(ISBLANK(B61),0,IF(AND(ISBLANK(General!O61),NETWORKDAYS(IFERROR(DATE(LEFT(General!D61,4),MID(General!D61,5,2),RIGHT(General!D61,2)),0),IFERROR(DATE(LEFT(Instructions!$C$6,4),MID(Instructions!$C$6,5,2),RIGHT(Instructions!$C$6,2)),0),7)&gt;27),COUNTBLANK(General!P61),0))</f>
        <v>0</v>
      </c>
      <c r="AH61" s="86">
        <f>IF(OR(ISBLANK(B61),ISBLANK(O61)),0,IF(NETWORKDAYS(DATE(LEFT(General!D61,4),MID(General!D61,5,2),RIGHT(General!D61,2)),DATE(LEFT(General!O61,4),MID(General!O61,5,2),RIGHT(General!O61,2)),7)&gt;27,COUNTBLANK(General!P61),0))</f>
        <v>0</v>
      </c>
      <c r="AI61" s="86">
        <f t="shared" si="0"/>
        <v>0</v>
      </c>
      <c r="AJ61" s="86">
        <f t="shared" si="1"/>
        <v>0</v>
      </c>
      <c r="AK61" s="86">
        <f t="shared" si="2"/>
        <v>0</v>
      </c>
      <c r="AL61" s="128">
        <f>IF(ISBLANK(D61),0,IF(IFERROR(DATE(LEFT(D61,4),MID(D61,5,2),RIGHT(D61,2)),0)&lt;IFERROR(DATE(LEFT(Instructions!$C$6,4),MID(Instructions!$C$6,5,2),RIGHT(Instructions!$C$6,2)),0),0,1))</f>
        <v>0</v>
      </c>
      <c r="AM61" s="128">
        <f>IF(General!U61="Misconduct report has been filed",COUNTBLANK(General!V61),0)</f>
        <v>0</v>
      </c>
      <c r="AN61" s="128">
        <f t="shared" si="3"/>
        <v>0</v>
      </c>
      <c r="AO61" s="86">
        <f>IF(ISBLANK(C61),0,IF(ISNA(VLOOKUP(C61,Dropdowns!$A$1:$A$4,1,FALSE)),1,0))</f>
        <v>0</v>
      </c>
      <c r="AP61" s="86">
        <f>IF(ISBLANK(F61),0,IF(ISNA(VLOOKUP(F61,Dropdowns!$I$1:$I$5,1,FALSE)),1,0))</f>
        <v>0</v>
      </c>
      <c r="AQ61" s="86">
        <f>IF(ISBLANK(J61),0,IF(ISNA(VLOOKUP(J61,Dropdowns!$L$1:$L$4,1,FALSE)),1,0))</f>
        <v>0</v>
      </c>
      <c r="AR61" s="128">
        <f>IF(ISBLANK(K61),0,IF(ISNA(VLOOKUP(K61,Dropdowns!$J$1:$J$4,1,FALSE)),1,0))</f>
        <v>0</v>
      </c>
      <c r="AS61" s="128">
        <f t="shared" si="8"/>
        <v>0</v>
      </c>
      <c r="AT61" s="128">
        <f t="shared" si="5"/>
        <v>0</v>
      </c>
      <c r="AU61" s="128">
        <f t="shared" si="6"/>
        <v>0</v>
      </c>
    </row>
    <row r="62" spans="2:47" ht="15.75" x14ac:dyDescent="0.25">
      <c r="B62" s="62"/>
      <c r="C62" s="62"/>
      <c r="D62" s="63"/>
      <c r="E62" s="64"/>
      <c r="F62" s="62"/>
      <c r="G62" s="62"/>
      <c r="H62" s="63"/>
      <c r="I62" s="62"/>
      <c r="J62" s="62"/>
      <c r="K62" s="62"/>
      <c r="L62" s="62"/>
      <c r="M62" s="68"/>
      <c r="N62" s="69"/>
      <c r="O62" s="63"/>
      <c r="P62" s="68"/>
      <c r="Q62" s="62"/>
      <c r="R62" s="62"/>
      <c r="S62" s="68"/>
      <c r="T62" s="70"/>
      <c r="U62" s="66"/>
      <c r="V62" s="68"/>
      <c r="Z62" s="86">
        <f>IF(Instructions!$C$8="yes",COUNTA(General!B62),0)</f>
        <v>0</v>
      </c>
      <c r="AA62" s="86">
        <f>IF(COUNTA(B62:V62)&gt;0,3-(COUNTA(General!B62)+COUNTA(General!C62)+COUNTA(General!U62)),0)</f>
        <v>0</v>
      </c>
      <c r="AB62" s="86">
        <f>IF(General!U62="No",COUNTBLANK(General!D62:F62)+COUNTBLANK(General!J62),0)</f>
        <v>0</v>
      </c>
      <c r="AC62" s="86">
        <f>IF(General!F62="Others",COUNTBLANK(General!G62),0)</f>
        <v>0</v>
      </c>
      <c r="AD62" s="86">
        <f>IF(AND(U62="No",COUNTA(General!B62),ISBLANK(General!H62)),COUNTBLANK(General!I62),0)</f>
        <v>0</v>
      </c>
      <c r="AE62" s="86">
        <f>IF(ISBLANK(J62),0,IF(ISNUMBER(SEARCH("FI fully agreed with the client's requests/appeals",General!J62)),0,COUNTBLANK(General!K62)))</f>
        <v>0</v>
      </c>
      <c r="AF62" s="86">
        <f>IF(OR(General!J62="Others",General!K62="Others"),COUNTBLANK(General!L62),0)</f>
        <v>0</v>
      </c>
      <c r="AG62" s="86">
        <f>IF(ISBLANK(B62),0,IF(AND(ISBLANK(General!O62),NETWORKDAYS(IFERROR(DATE(LEFT(General!D62,4),MID(General!D62,5,2),RIGHT(General!D62,2)),0),IFERROR(DATE(LEFT(Instructions!$C$6,4),MID(Instructions!$C$6,5,2),RIGHT(Instructions!$C$6,2)),0),7)&gt;27),COUNTBLANK(General!P62),0))</f>
        <v>0</v>
      </c>
      <c r="AH62" s="86">
        <f>IF(OR(ISBLANK(B62),ISBLANK(O62)),0,IF(NETWORKDAYS(DATE(LEFT(General!D62,4),MID(General!D62,5,2),RIGHT(General!D62,2)),DATE(LEFT(General!O62,4),MID(General!O62,5,2),RIGHT(General!O62,2)),7)&gt;27,COUNTBLANK(General!P62),0))</f>
        <v>0</v>
      </c>
      <c r="AI62" s="86">
        <f t="shared" si="0"/>
        <v>0</v>
      </c>
      <c r="AJ62" s="86">
        <f t="shared" si="1"/>
        <v>0</v>
      </c>
      <c r="AK62" s="86">
        <f t="shared" si="2"/>
        <v>0</v>
      </c>
      <c r="AL62" s="128">
        <f>IF(ISBLANK(D62),0,IF(IFERROR(DATE(LEFT(D62,4),MID(D62,5,2),RIGHT(D62,2)),0)&lt;IFERROR(DATE(LEFT(Instructions!$C$6,4),MID(Instructions!$C$6,5,2),RIGHT(Instructions!$C$6,2)),0),0,1))</f>
        <v>0</v>
      </c>
      <c r="AM62" s="128">
        <f>IF(General!U62="Misconduct report has been filed",COUNTBLANK(General!V62),0)</f>
        <v>0</v>
      </c>
      <c r="AN62" s="128">
        <f t="shared" si="3"/>
        <v>0</v>
      </c>
      <c r="AO62" s="86">
        <f>IF(ISBLANK(C62),0,IF(ISNA(VLOOKUP(C62,Dropdowns!$A$1:$A$4,1,FALSE)),1,0))</f>
        <v>0</v>
      </c>
      <c r="AP62" s="86">
        <f>IF(ISBLANK(F62),0,IF(ISNA(VLOOKUP(F62,Dropdowns!$I$1:$I$5,1,FALSE)),1,0))</f>
        <v>0</v>
      </c>
      <c r="AQ62" s="86">
        <f>IF(ISBLANK(J62),0,IF(ISNA(VLOOKUP(J62,Dropdowns!$L$1:$L$4,1,FALSE)),1,0))</f>
        <v>0</v>
      </c>
      <c r="AR62" s="128">
        <f>IF(ISBLANK(K62),0,IF(ISNA(VLOOKUP(K62,Dropdowns!$J$1:$J$4,1,FALSE)),1,0))</f>
        <v>0</v>
      </c>
      <c r="AS62" s="128">
        <f t="shared" si="8"/>
        <v>0</v>
      </c>
      <c r="AT62" s="128">
        <f t="shared" si="5"/>
        <v>0</v>
      </c>
      <c r="AU62" s="128">
        <f t="shared" si="6"/>
        <v>0</v>
      </c>
    </row>
    <row r="63" spans="2:47" ht="15.75" x14ac:dyDescent="0.25">
      <c r="B63" s="62"/>
      <c r="C63" s="62"/>
      <c r="D63" s="63"/>
      <c r="E63" s="64"/>
      <c r="F63" s="62"/>
      <c r="G63" s="62"/>
      <c r="H63" s="63"/>
      <c r="I63" s="62"/>
      <c r="J63" s="62"/>
      <c r="K63" s="62"/>
      <c r="L63" s="62"/>
      <c r="M63" s="68"/>
      <c r="N63" s="69"/>
      <c r="O63" s="63"/>
      <c r="P63" s="68"/>
      <c r="Q63" s="62"/>
      <c r="R63" s="62"/>
      <c r="S63" s="68"/>
      <c r="T63" s="70"/>
      <c r="U63" s="66"/>
      <c r="V63" s="68"/>
      <c r="Z63" s="86">
        <f>IF(Instructions!$C$8="yes",COUNTA(General!B63),0)</f>
        <v>0</v>
      </c>
      <c r="AA63" s="86">
        <f>IF(COUNTA(B63:V63)&gt;0,3-(COUNTA(General!B63)+COUNTA(General!C63)+COUNTA(General!U63)),0)</f>
        <v>0</v>
      </c>
      <c r="AB63" s="86">
        <f>IF(General!U63="No",COUNTBLANK(General!D63:F63)+COUNTBLANK(General!J63),0)</f>
        <v>0</v>
      </c>
      <c r="AC63" s="86">
        <f>IF(General!F63="Others",COUNTBLANK(General!G63),0)</f>
        <v>0</v>
      </c>
      <c r="AD63" s="86">
        <f>IF(AND(U63="No",COUNTA(General!B63),ISBLANK(General!H63)),COUNTBLANK(General!I63),0)</f>
        <v>0</v>
      </c>
      <c r="AE63" s="86">
        <f>IF(ISBLANK(J63),0,IF(ISNUMBER(SEARCH("FI fully agreed with the client's requests/appeals",General!J63)),0,COUNTBLANK(General!K63)))</f>
        <v>0</v>
      </c>
      <c r="AF63" s="86">
        <f>IF(OR(General!J63="Others",General!K63="Others"),COUNTBLANK(General!L63),0)</f>
        <v>0</v>
      </c>
      <c r="AG63" s="86">
        <f>IF(ISBLANK(B63),0,IF(AND(ISBLANK(General!O63),NETWORKDAYS(IFERROR(DATE(LEFT(General!D63,4),MID(General!D63,5,2),RIGHT(General!D63,2)),0),IFERROR(DATE(LEFT(Instructions!$C$6,4),MID(Instructions!$C$6,5,2),RIGHT(Instructions!$C$6,2)),0),7)&gt;27),COUNTBLANK(General!P63),0))</f>
        <v>0</v>
      </c>
      <c r="AH63" s="86">
        <f>IF(OR(ISBLANK(B63),ISBLANK(O63)),0,IF(NETWORKDAYS(DATE(LEFT(General!D63,4),MID(General!D63,5,2),RIGHT(General!D63,2)),DATE(LEFT(General!O63,4),MID(General!O63,5,2),RIGHT(General!O63,2)),7)&gt;27,COUNTBLANK(General!P63),0))</f>
        <v>0</v>
      </c>
      <c r="AI63" s="86">
        <f t="shared" si="0"/>
        <v>0</v>
      </c>
      <c r="AJ63" s="86">
        <f t="shared" si="1"/>
        <v>0</v>
      </c>
      <c r="AK63" s="86">
        <f t="shared" si="2"/>
        <v>0</v>
      </c>
      <c r="AL63" s="128">
        <f>IF(ISBLANK(D63),0,IF(IFERROR(DATE(LEFT(D63,4),MID(D63,5,2),RIGHT(D63,2)),0)&lt;IFERROR(DATE(LEFT(Instructions!$C$6,4),MID(Instructions!$C$6,5,2),RIGHT(Instructions!$C$6,2)),0),0,1))</f>
        <v>0</v>
      </c>
      <c r="AM63" s="128">
        <f>IF(General!U63="Misconduct report has been filed",COUNTBLANK(General!V63),0)</f>
        <v>0</v>
      </c>
      <c r="AN63" s="128">
        <f t="shared" si="3"/>
        <v>0</v>
      </c>
      <c r="AO63" s="86">
        <f>IF(ISBLANK(C63),0,IF(ISNA(VLOOKUP(C63,Dropdowns!$A$1:$A$4,1,FALSE)),1,0))</f>
        <v>0</v>
      </c>
      <c r="AP63" s="86">
        <f>IF(ISBLANK(F63),0,IF(ISNA(VLOOKUP(F63,Dropdowns!$I$1:$I$5,1,FALSE)),1,0))</f>
        <v>0</v>
      </c>
      <c r="AQ63" s="86">
        <f>IF(ISBLANK(J63),0,IF(ISNA(VLOOKUP(J63,Dropdowns!$L$1:$L$4,1,FALSE)),1,0))</f>
        <v>0</v>
      </c>
      <c r="AR63" s="128">
        <f>IF(ISBLANK(K63),0,IF(ISNA(VLOOKUP(K63,Dropdowns!$J$1:$J$4,1,FALSE)),1,0))</f>
        <v>0</v>
      </c>
      <c r="AS63" s="128">
        <f t="shared" si="8"/>
        <v>0</v>
      </c>
      <c r="AT63" s="128">
        <f t="shared" si="5"/>
        <v>0</v>
      </c>
      <c r="AU63" s="128">
        <f t="shared" si="6"/>
        <v>0</v>
      </c>
    </row>
    <row r="64" spans="2:47" ht="15.75" x14ac:dyDescent="0.25">
      <c r="B64" s="62"/>
      <c r="C64" s="62"/>
      <c r="D64" s="63"/>
      <c r="E64" s="64"/>
      <c r="F64" s="62"/>
      <c r="G64" s="62"/>
      <c r="H64" s="63"/>
      <c r="I64" s="62"/>
      <c r="J64" s="62"/>
      <c r="K64" s="62"/>
      <c r="L64" s="62"/>
      <c r="M64" s="68"/>
      <c r="N64" s="69"/>
      <c r="O64" s="63"/>
      <c r="P64" s="68"/>
      <c r="Q64" s="62"/>
      <c r="R64" s="62"/>
      <c r="S64" s="68"/>
      <c r="T64" s="70"/>
      <c r="U64" s="66"/>
      <c r="V64" s="68"/>
      <c r="Z64" s="86">
        <f>IF(Instructions!$C$8="yes",COUNTA(General!B64),0)</f>
        <v>0</v>
      </c>
      <c r="AA64" s="86">
        <f>IF(COUNTA(B64:V64)&gt;0,3-(COUNTA(General!B64)+COUNTA(General!C64)+COUNTA(General!U64)),0)</f>
        <v>0</v>
      </c>
      <c r="AB64" s="86">
        <f>IF(General!U64="No",COUNTBLANK(General!D64:F64)+COUNTBLANK(General!J64),0)</f>
        <v>0</v>
      </c>
      <c r="AC64" s="86">
        <f>IF(General!F64="Others",COUNTBLANK(General!G64),0)</f>
        <v>0</v>
      </c>
      <c r="AD64" s="86">
        <f>IF(AND(U64="No",COUNTA(General!B64),ISBLANK(General!H64)),COUNTBLANK(General!I64),0)</f>
        <v>0</v>
      </c>
      <c r="AE64" s="86">
        <f>IF(ISBLANK(J64),0,IF(ISNUMBER(SEARCH("FI fully agreed with the client's requests/appeals",General!J64)),0,COUNTBLANK(General!K64)))</f>
        <v>0</v>
      </c>
      <c r="AF64" s="86">
        <f>IF(OR(General!J64="Others",General!K64="Others"),COUNTBLANK(General!L64),0)</f>
        <v>0</v>
      </c>
      <c r="AG64" s="86">
        <f>IF(ISBLANK(B64),0,IF(AND(ISBLANK(General!O64),NETWORKDAYS(IFERROR(DATE(LEFT(General!D64,4),MID(General!D64,5,2),RIGHT(General!D64,2)),0),IFERROR(DATE(LEFT(Instructions!$C$6,4),MID(Instructions!$C$6,5,2),RIGHT(Instructions!$C$6,2)),0),7)&gt;27),COUNTBLANK(General!P64),0))</f>
        <v>0</v>
      </c>
      <c r="AH64" s="86">
        <f>IF(OR(ISBLANK(B64),ISBLANK(O64)),0,IF(NETWORKDAYS(DATE(LEFT(General!D64,4),MID(General!D64,5,2),RIGHT(General!D64,2)),DATE(LEFT(General!O64,4),MID(General!O64,5,2),RIGHT(General!O64,2)),7)&gt;27,COUNTBLANK(General!P64),0))</f>
        <v>0</v>
      </c>
      <c r="AI64" s="86">
        <f t="shared" si="0"/>
        <v>0</v>
      </c>
      <c r="AJ64" s="86">
        <f t="shared" si="1"/>
        <v>0</v>
      </c>
      <c r="AK64" s="86">
        <f t="shared" si="2"/>
        <v>0</v>
      </c>
      <c r="AL64" s="128">
        <f>IF(ISBLANK(D64),0,IF(IFERROR(DATE(LEFT(D64,4),MID(D64,5,2),RIGHT(D64,2)),0)&lt;IFERROR(DATE(LEFT(Instructions!$C$6,4),MID(Instructions!$C$6,5,2),RIGHT(Instructions!$C$6,2)),0),0,1))</f>
        <v>0</v>
      </c>
      <c r="AM64" s="128">
        <f>IF(General!U64="Misconduct report has been filed",COUNTBLANK(General!V64),0)</f>
        <v>0</v>
      </c>
      <c r="AN64" s="128">
        <f t="shared" si="3"/>
        <v>0</v>
      </c>
      <c r="AO64" s="86">
        <f>IF(ISBLANK(C64),0,IF(ISNA(VLOOKUP(C64,Dropdowns!$A$1:$A$4,1,FALSE)),1,0))</f>
        <v>0</v>
      </c>
      <c r="AP64" s="86">
        <f>IF(ISBLANK(F64),0,IF(ISNA(VLOOKUP(F64,Dropdowns!$I$1:$I$5,1,FALSE)),1,0))</f>
        <v>0</v>
      </c>
      <c r="AQ64" s="86">
        <f>IF(ISBLANK(J64),0,IF(ISNA(VLOOKUP(J64,Dropdowns!$L$1:$L$4,1,FALSE)),1,0))</f>
        <v>0</v>
      </c>
      <c r="AR64" s="128">
        <f>IF(ISBLANK(K64),0,IF(ISNA(VLOOKUP(K64,Dropdowns!$J$1:$J$4,1,FALSE)),1,0))</f>
        <v>0</v>
      </c>
      <c r="AS64" s="128">
        <f t="shared" si="8"/>
        <v>0</v>
      </c>
      <c r="AT64" s="128">
        <f t="shared" si="5"/>
        <v>0</v>
      </c>
      <c r="AU64" s="128">
        <f t="shared" si="6"/>
        <v>0</v>
      </c>
    </row>
    <row r="65" spans="2:47" ht="15.75" x14ac:dyDescent="0.25">
      <c r="B65" s="62"/>
      <c r="C65" s="62"/>
      <c r="D65" s="63"/>
      <c r="E65" s="64"/>
      <c r="F65" s="62"/>
      <c r="G65" s="62"/>
      <c r="H65" s="63"/>
      <c r="I65" s="62"/>
      <c r="J65" s="62"/>
      <c r="K65" s="62"/>
      <c r="L65" s="62"/>
      <c r="M65" s="68"/>
      <c r="N65" s="69"/>
      <c r="O65" s="63"/>
      <c r="P65" s="68"/>
      <c r="Q65" s="62"/>
      <c r="R65" s="62"/>
      <c r="S65" s="68"/>
      <c r="T65" s="70"/>
      <c r="U65" s="66"/>
      <c r="V65" s="68"/>
      <c r="Z65" s="86">
        <f>IF(Instructions!$C$8="yes",COUNTA(General!B65),0)</f>
        <v>0</v>
      </c>
      <c r="AA65" s="86">
        <f>IF(COUNTA(B65:V65)&gt;0,3-(COUNTA(General!B65)+COUNTA(General!C65)+COUNTA(General!U65)),0)</f>
        <v>0</v>
      </c>
      <c r="AB65" s="86">
        <f>IF(General!U65="No",COUNTBLANK(General!D65:F65)+COUNTBLANK(General!J65),0)</f>
        <v>0</v>
      </c>
      <c r="AC65" s="86">
        <f>IF(General!F65="Others",COUNTBLANK(General!G65),0)</f>
        <v>0</v>
      </c>
      <c r="AD65" s="86">
        <f>IF(AND(U65="No",COUNTA(General!B65),ISBLANK(General!H65)),COUNTBLANK(General!I65),0)</f>
        <v>0</v>
      </c>
      <c r="AE65" s="86">
        <f>IF(ISBLANK(J65),0,IF(ISNUMBER(SEARCH("FI fully agreed with the client's requests/appeals",General!J65)),0,COUNTBLANK(General!K65)))</f>
        <v>0</v>
      </c>
      <c r="AF65" s="86">
        <f>IF(OR(General!J65="Others",General!K65="Others"),COUNTBLANK(General!L65),0)</f>
        <v>0</v>
      </c>
      <c r="AG65" s="86">
        <f>IF(ISBLANK(B65),0,IF(AND(ISBLANK(General!O65),NETWORKDAYS(IFERROR(DATE(LEFT(General!D65,4),MID(General!D65,5,2),RIGHT(General!D65,2)),0),IFERROR(DATE(LEFT(Instructions!$C$6,4),MID(Instructions!$C$6,5,2),RIGHT(Instructions!$C$6,2)),0),7)&gt;27),COUNTBLANK(General!P65),0))</f>
        <v>0</v>
      </c>
      <c r="AH65" s="86">
        <f>IF(OR(ISBLANK(B65),ISBLANK(O65)),0,IF(NETWORKDAYS(DATE(LEFT(General!D65,4),MID(General!D65,5,2),RIGHT(General!D65,2)),DATE(LEFT(General!O65,4),MID(General!O65,5,2),RIGHT(General!O65,2)),7)&gt;27,COUNTBLANK(General!P65),0))</f>
        <v>0</v>
      </c>
      <c r="AI65" s="86">
        <f t="shared" si="0"/>
        <v>0</v>
      </c>
      <c r="AJ65" s="86">
        <f t="shared" si="1"/>
        <v>0</v>
      </c>
      <c r="AK65" s="86">
        <f t="shared" si="2"/>
        <v>0</v>
      </c>
      <c r="AL65" s="128">
        <f>IF(ISBLANK(D65),0,IF(IFERROR(DATE(LEFT(D65,4),MID(D65,5,2),RIGHT(D65,2)),0)&lt;IFERROR(DATE(LEFT(Instructions!$C$6,4),MID(Instructions!$C$6,5,2),RIGHT(Instructions!$C$6,2)),0),0,1))</f>
        <v>0</v>
      </c>
      <c r="AM65" s="128">
        <f>IF(General!U65="Misconduct report has been filed",COUNTBLANK(General!V65),0)</f>
        <v>0</v>
      </c>
      <c r="AN65" s="128">
        <f t="shared" si="3"/>
        <v>0</v>
      </c>
      <c r="AO65" s="86">
        <f>IF(ISBLANK(C65),0,IF(ISNA(VLOOKUP(C65,Dropdowns!$A$1:$A$4,1,FALSE)),1,0))</f>
        <v>0</v>
      </c>
      <c r="AP65" s="86">
        <f>IF(ISBLANK(F65),0,IF(ISNA(VLOOKUP(F65,Dropdowns!$I$1:$I$5,1,FALSE)),1,0))</f>
        <v>0</v>
      </c>
      <c r="AQ65" s="86">
        <f>IF(ISBLANK(J65),0,IF(ISNA(VLOOKUP(J65,Dropdowns!$L$1:$L$4,1,FALSE)),1,0))</f>
        <v>0</v>
      </c>
      <c r="AR65" s="128">
        <f>IF(ISBLANK(K65),0,IF(ISNA(VLOOKUP(K65,Dropdowns!$J$1:$J$4,1,FALSE)),1,0))</f>
        <v>0</v>
      </c>
      <c r="AS65" s="128">
        <f t="shared" si="8"/>
        <v>0</v>
      </c>
      <c r="AT65" s="128">
        <f t="shared" si="5"/>
        <v>0</v>
      </c>
      <c r="AU65" s="128">
        <f t="shared" si="6"/>
        <v>0</v>
      </c>
    </row>
    <row r="66" spans="2:47" ht="15.75" x14ac:dyDescent="0.25">
      <c r="B66" s="62"/>
      <c r="C66" s="62"/>
      <c r="D66" s="63"/>
      <c r="E66" s="64"/>
      <c r="F66" s="62"/>
      <c r="G66" s="62"/>
      <c r="H66" s="63"/>
      <c r="I66" s="62"/>
      <c r="J66" s="62"/>
      <c r="K66" s="62"/>
      <c r="L66" s="62"/>
      <c r="M66" s="68"/>
      <c r="N66" s="69"/>
      <c r="O66" s="63"/>
      <c r="P66" s="68"/>
      <c r="Q66" s="62"/>
      <c r="R66" s="62"/>
      <c r="S66" s="68"/>
      <c r="T66" s="70"/>
      <c r="U66" s="66"/>
      <c r="V66" s="68"/>
      <c r="Z66" s="86">
        <f>IF(Instructions!$C$8="yes",COUNTA(General!B66),0)</f>
        <v>0</v>
      </c>
      <c r="AA66" s="86">
        <f>IF(COUNTA(B66:V66)&gt;0,3-(COUNTA(General!B66)+COUNTA(General!C66)+COUNTA(General!U66)),0)</f>
        <v>0</v>
      </c>
      <c r="AB66" s="86">
        <f>IF(General!U66="No",COUNTBLANK(General!D66:F66)+COUNTBLANK(General!J66),0)</f>
        <v>0</v>
      </c>
      <c r="AC66" s="86">
        <f>IF(General!F66="Others",COUNTBLANK(General!G66),0)</f>
        <v>0</v>
      </c>
      <c r="AD66" s="86">
        <f>IF(AND(U66="No",COUNTA(General!B66),ISBLANK(General!H66)),COUNTBLANK(General!I66),0)</f>
        <v>0</v>
      </c>
      <c r="AE66" s="86">
        <f>IF(ISBLANK(J66),0,IF(ISNUMBER(SEARCH("FI fully agreed with the client's requests/appeals",General!J66)),0,COUNTBLANK(General!K66)))</f>
        <v>0</v>
      </c>
      <c r="AF66" s="86">
        <f>IF(OR(General!J66="Others",General!K66="Others"),COUNTBLANK(General!L66),0)</f>
        <v>0</v>
      </c>
      <c r="AG66" s="86">
        <f>IF(ISBLANK(B66),0,IF(AND(ISBLANK(General!O66),NETWORKDAYS(IFERROR(DATE(LEFT(General!D66,4),MID(General!D66,5,2),RIGHT(General!D66,2)),0),IFERROR(DATE(LEFT(Instructions!$C$6,4),MID(Instructions!$C$6,5,2),RIGHT(Instructions!$C$6,2)),0),7)&gt;27),COUNTBLANK(General!P66),0))</f>
        <v>0</v>
      </c>
      <c r="AH66" s="86">
        <f>IF(OR(ISBLANK(B66),ISBLANK(O66)),0,IF(NETWORKDAYS(DATE(LEFT(General!D66,4),MID(General!D66,5,2),RIGHT(General!D66,2)),DATE(LEFT(General!O66,4),MID(General!O66,5,2),RIGHT(General!O66,2)),7)&gt;27,COUNTBLANK(General!P66),0))</f>
        <v>0</v>
      </c>
      <c r="AI66" s="86">
        <f t="shared" si="0"/>
        <v>0</v>
      </c>
      <c r="AJ66" s="86">
        <f t="shared" si="1"/>
        <v>0</v>
      </c>
      <c r="AK66" s="86">
        <f t="shared" si="2"/>
        <v>0</v>
      </c>
      <c r="AL66" s="128">
        <f>IF(ISBLANK(D66),0,IF(IFERROR(DATE(LEFT(D66,4),MID(D66,5,2),RIGHT(D66,2)),0)&lt;IFERROR(DATE(LEFT(Instructions!$C$6,4),MID(Instructions!$C$6,5,2),RIGHT(Instructions!$C$6,2)),0),0,1))</f>
        <v>0</v>
      </c>
      <c r="AM66" s="128">
        <f>IF(General!U66="Misconduct report has been filed",COUNTBLANK(General!V66),0)</f>
        <v>0</v>
      </c>
      <c r="AN66" s="128">
        <f t="shared" si="3"/>
        <v>0</v>
      </c>
      <c r="AO66" s="86">
        <f>IF(ISBLANK(C66),0,IF(ISNA(VLOOKUP(C66,Dropdowns!$A$1:$A$4,1,FALSE)),1,0))</f>
        <v>0</v>
      </c>
      <c r="AP66" s="86">
        <f>IF(ISBLANK(F66),0,IF(ISNA(VLOOKUP(F66,Dropdowns!$I$1:$I$5,1,FALSE)),1,0))</f>
        <v>0</v>
      </c>
      <c r="AQ66" s="86">
        <f>IF(ISBLANK(J66),0,IF(ISNA(VLOOKUP(J66,Dropdowns!$L$1:$L$4,1,FALSE)),1,0))</f>
        <v>0</v>
      </c>
      <c r="AR66" s="128">
        <f>IF(ISBLANK(K66),0,IF(ISNA(VLOOKUP(K66,Dropdowns!$J$1:$J$4,1,FALSE)),1,0))</f>
        <v>0</v>
      </c>
      <c r="AS66" s="128">
        <f t="shared" si="8"/>
        <v>0</v>
      </c>
      <c r="AT66" s="128">
        <f t="shared" si="5"/>
        <v>0</v>
      </c>
      <c r="AU66" s="128">
        <f t="shared" si="6"/>
        <v>0</v>
      </c>
    </row>
    <row r="67" spans="2:47" ht="15.75" x14ac:dyDescent="0.25">
      <c r="B67" s="62"/>
      <c r="C67" s="62"/>
      <c r="D67" s="63"/>
      <c r="E67" s="64"/>
      <c r="F67" s="62"/>
      <c r="G67" s="62"/>
      <c r="H67" s="63"/>
      <c r="I67" s="62"/>
      <c r="J67" s="62"/>
      <c r="K67" s="62"/>
      <c r="L67" s="62"/>
      <c r="M67" s="68"/>
      <c r="N67" s="69"/>
      <c r="O67" s="63"/>
      <c r="P67" s="68"/>
      <c r="Q67" s="62"/>
      <c r="R67" s="62"/>
      <c r="S67" s="68"/>
      <c r="T67" s="70"/>
      <c r="U67" s="66"/>
      <c r="V67" s="68"/>
      <c r="Z67" s="86">
        <f>IF(Instructions!$C$8="yes",COUNTA(General!B67),0)</f>
        <v>0</v>
      </c>
      <c r="AA67" s="86">
        <f>IF(COUNTA(B67:V67)&gt;0,3-(COUNTA(General!B67)+COUNTA(General!C67)+COUNTA(General!U67)),0)</f>
        <v>0</v>
      </c>
      <c r="AB67" s="86">
        <f>IF(General!U67="No",COUNTBLANK(General!D67:F67)+COUNTBLANK(General!J67),0)</f>
        <v>0</v>
      </c>
      <c r="AC67" s="86">
        <f>IF(General!F67="Others",COUNTBLANK(General!G67),0)</f>
        <v>0</v>
      </c>
      <c r="AD67" s="86">
        <f>IF(AND(U67="No",COUNTA(General!B67),ISBLANK(General!H67)),COUNTBLANK(General!I67),0)</f>
        <v>0</v>
      </c>
      <c r="AE67" s="86">
        <f>IF(ISBLANK(J67),0,IF(ISNUMBER(SEARCH("FI fully agreed with the client's requests/appeals",General!J67)),0,COUNTBLANK(General!K67)))</f>
        <v>0</v>
      </c>
      <c r="AF67" s="86">
        <f>IF(OR(General!J67="Others",General!K67="Others"),COUNTBLANK(General!L67),0)</f>
        <v>0</v>
      </c>
      <c r="AG67" s="86">
        <f>IF(ISBLANK(B67),0,IF(AND(ISBLANK(General!O67),NETWORKDAYS(IFERROR(DATE(LEFT(General!D67,4),MID(General!D67,5,2),RIGHT(General!D67,2)),0),IFERROR(DATE(LEFT(Instructions!$C$6,4),MID(Instructions!$C$6,5,2),RIGHT(Instructions!$C$6,2)),0),7)&gt;27),COUNTBLANK(General!P67),0))</f>
        <v>0</v>
      </c>
      <c r="AH67" s="86">
        <f>IF(OR(ISBLANK(B67),ISBLANK(O67)),0,IF(NETWORKDAYS(DATE(LEFT(General!D67,4),MID(General!D67,5,2),RIGHT(General!D67,2)),DATE(LEFT(General!O67,4),MID(General!O67,5,2),RIGHT(General!O67,2)),7)&gt;27,COUNTBLANK(General!P67),0))</f>
        <v>0</v>
      </c>
      <c r="AI67" s="86">
        <f t="shared" si="0"/>
        <v>0</v>
      </c>
      <c r="AJ67" s="86">
        <f t="shared" si="1"/>
        <v>0</v>
      </c>
      <c r="AK67" s="86">
        <f t="shared" si="2"/>
        <v>0</v>
      </c>
      <c r="AL67" s="128">
        <f>IF(ISBLANK(D67),0,IF(IFERROR(DATE(LEFT(D67,4),MID(D67,5,2),RIGHT(D67,2)),0)&lt;IFERROR(DATE(LEFT(Instructions!$C$6,4),MID(Instructions!$C$6,5,2),RIGHT(Instructions!$C$6,2)),0),0,1))</f>
        <v>0</v>
      </c>
      <c r="AM67" s="128">
        <f>IF(General!U67="Misconduct report has been filed",COUNTBLANK(General!V67),0)</f>
        <v>0</v>
      </c>
      <c r="AN67" s="128">
        <f t="shared" si="3"/>
        <v>0</v>
      </c>
      <c r="AO67" s="86">
        <f>IF(ISBLANK(C67),0,IF(ISNA(VLOOKUP(C67,Dropdowns!$A$1:$A$4,1,FALSE)),1,0))</f>
        <v>0</v>
      </c>
      <c r="AP67" s="86">
        <f>IF(ISBLANK(F67),0,IF(ISNA(VLOOKUP(F67,Dropdowns!$I$1:$I$5,1,FALSE)),1,0))</f>
        <v>0</v>
      </c>
      <c r="AQ67" s="86">
        <f>IF(ISBLANK(J67),0,IF(ISNA(VLOOKUP(J67,Dropdowns!$L$1:$L$4,1,FALSE)),1,0))</f>
        <v>0</v>
      </c>
      <c r="AR67" s="128">
        <f>IF(ISBLANK(K67),0,IF(ISNA(VLOOKUP(K67,Dropdowns!$J$1:$J$4,1,FALSE)),1,0))</f>
        <v>0</v>
      </c>
      <c r="AS67" s="128">
        <f t="shared" si="8"/>
        <v>0</v>
      </c>
      <c r="AT67" s="128">
        <f t="shared" si="5"/>
        <v>0</v>
      </c>
      <c r="AU67" s="128">
        <f t="shared" si="6"/>
        <v>0</v>
      </c>
    </row>
    <row r="68" spans="2:47" ht="15.75" x14ac:dyDescent="0.25">
      <c r="B68" s="62"/>
      <c r="C68" s="62"/>
      <c r="D68" s="63"/>
      <c r="E68" s="64"/>
      <c r="F68" s="62"/>
      <c r="G68" s="62"/>
      <c r="H68" s="63"/>
      <c r="I68" s="62"/>
      <c r="J68" s="62"/>
      <c r="K68" s="62"/>
      <c r="L68" s="62"/>
      <c r="M68" s="68"/>
      <c r="N68" s="69"/>
      <c r="O68" s="63"/>
      <c r="P68" s="68"/>
      <c r="Q68" s="62"/>
      <c r="R68" s="62"/>
      <c r="S68" s="68"/>
      <c r="T68" s="70"/>
      <c r="U68" s="66"/>
      <c r="V68" s="68"/>
      <c r="Z68" s="86">
        <f>IF(Instructions!$C$8="yes",COUNTA(General!B68),0)</f>
        <v>0</v>
      </c>
      <c r="AA68" s="86">
        <f>IF(COUNTA(B68:V68)&gt;0,3-(COUNTA(General!B68)+COUNTA(General!C68)+COUNTA(General!U68)),0)</f>
        <v>0</v>
      </c>
      <c r="AB68" s="86">
        <f>IF(General!U68="No",COUNTBLANK(General!D68:F68)+COUNTBLANK(General!J68),0)</f>
        <v>0</v>
      </c>
      <c r="AC68" s="86">
        <f>IF(General!F68="Others",COUNTBLANK(General!G68),0)</f>
        <v>0</v>
      </c>
      <c r="AD68" s="86">
        <f>IF(AND(U68="No",COUNTA(General!B68),ISBLANK(General!H68)),COUNTBLANK(General!I68),0)</f>
        <v>0</v>
      </c>
      <c r="AE68" s="86">
        <f>IF(ISBLANK(J68),0,IF(ISNUMBER(SEARCH("FI fully agreed with the client's requests/appeals",General!J68)),0,COUNTBLANK(General!K68)))</f>
        <v>0</v>
      </c>
      <c r="AF68" s="86">
        <f>IF(OR(General!J68="Others",General!K68="Others"),COUNTBLANK(General!L68),0)</f>
        <v>0</v>
      </c>
      <c r="AG68" s="86">
        <f>IF(ISBLANK(B68),0,IF(AND(ISBLANK(General!O68),NETWORKDAYS(IFERROR(DATE(LEFT(General!D68,4),MID(General!D68,5,2),RIGHT(General!D68,2)),0),IFERROR(DATE(LEFT(Instructions!$C$6,4),MID(Instructions!$C$6,5,2),RIGHT(Instructions!$C$6,2)),0),7)&gt;27),COUNTBLANK(General!P68),0))</f>
        <v>0</v>
      </c>
      <c r="AH68" s="86">
        <f>IF(OR(ISBLANK(B68),ISBLANK(O68)),0,IF(NETWORKDAYS(DATE(LEFT(General!D68,4),MID(General!D68,5,2),RIGHT(General!D68,2)),DATE(LEFT(General!O68,4),MID(General!O68,5,2),RIGHT(General!O68,2)),7)&gt;27,COUNTBLANK(General!P68),0))</f>
        <v>0</v>
      </c>
      <c r="AI68" s="86">
        <f t="shared" si="0"/>
        <v>0</v>
      </c>
      <c r="AJ68" s="86">
        <f t="shared" si="1"/>
        <v>0</v>
      </c>
      <c r="AK68" s="86">
        <f t="shared" si="2"/>
        <v>0</v>
      </c>
      <c r="AL68" s="128">
        <f>IF(ISBLANK(D68),0,IF(IFERROR(DATE(LEFT(D68,4),MID(D68,5,2),RIGHT(D68,2)),0)&lt;IFERROR(DATE(LEFT(Instructions!$C$6,4),MID(Instructions!$C$6,5,2),RIGHT(Instructions!$C$6,2)),0),0,1))</f>
        <v>0</v>
      </c>
      <c r="AM68" s="128">
        <f>IF(General!U68="Misconduct report has been filed",COUNTBLANK(General!V68),0)</f>
        <v>0</v>
      </c>
      <c r="AN68" s="128">
        <f t="shared" si="3"/>
        <v>0</v>
      </c>
      <c r="AO68" s="86">
        <f>IF(ISBLANK(C68),0,IF(ISNA(VLOOKUP(C68,Dropdowns!$A$1:$A$4,1,FALSE)),1,0))</f>
        <v>0</v>
      </c>
      <c r="AP68" s="86">
        <f>IF(ISBLANK(F68),0,IF(ISNA(VLOOKUP(F68,Dropdowns!$I$1:$I$5,1,FALSE)),1,0))</f>
        <v>0</v>
      </c>
      <c r="AQ68" s="86">
        <f>IF(ISBLANK(J68),0,IF(ISNA(VLOOKUP(J68,Dropdowns!$L$1:$L$4,1,FALSE)),1,0))</f>
        <v>0</v>
      </c>
      <c r="AR68" s="128">
        <f>IF(ISBLANK(K68),0,IF(ISNA(VLOOKUP(K68,Dropdowns!$J$1:$J$4,1,FALSE)),1,0))</f>
        <v>0</v>
      </c>
      <c r="AS68" s="128">
        <f t="shared" si="8"/>
        <v>0</v>
      </c>
      <c r="AT68" s="128">
        <f t="shared" si="5"/>
        <v>0</v>
      </c>
      <c r="AU68" s="128">
        <f t="shared" si="6"/>
        <v>0</v>
      </c>
    </row>
    <row r="69" spans="2:47" ht="15.75" x14ac:dyDescent="0.25">
      <c r="B69" s="62"/>
      <c r="C69" s="62"/>
      <c r="D69" s="63"/>
      <c r="E69" s="64"/>
      <c r="F69" s="62"/>
      <c r="G69" s="62"/>
      <c r="H69" s="63"/>
      <c r="I69" s="62"/>
      <c r="J69" s="62"/>
      <c r="K69" s="62"/>
      <c r="L69" s="62"/>
      <c r="M69" s="68"/>
      <c r="N69" s="69"/>
      <c r="O69" s="63"/>
      <c r="P69" s="68"/>
      <c r="Q69" s="62"/>
      <c r="R69" s="62"/>
      <c r="S69" s="68"/>
      <c r="T69" s="70"/>
      <c r="U69" s="66"/>
      <c r="V69" s="68"/>
      <c r="Z69" s="86">
        <f>IF(Instructions!$C$8="yes",COUNTA(General!B69),0)</f>
        <v>0</v>
      </c>
      <c r="AA69" s="86">
        <f>IF(COUNTA(B69:V69)&gt;0,3-(COUNTA(General!B69)+COUNTA(General!C69)+COUNTA(General!U69)),0)</f>
        <v>0</v>
      </c>
      <c r="AB69" s="86">
        <f>IF(General!U69="No",COUNTBLANK(General!D69:F69)+COUNTBLANK(General!J69),0)</f>
        <v>0</v>
      </c>
      <c r="AC69" s="86">
        <f>IF(General!F69="Others",COUNTBLANK(General!G69),0)</f>
        <v>0</v>
      </c>
      <c r="AD69" s="86">
        <f>IF(AND(U69="No",COUNTA(General!B69),ISBLANK(General!H69)),COUNTBLANK(General!I69),0)</f>
        <v>0</v>
      </c>
      <c r="AE69" s="86">
        <f>IF(ISBLANK(J69),0,IF(ISNUMBER(SEARCH("FI fully agreed with the client's requests/appeals",General!J69)),0,COUNTBLANK(General!K69)))</f>
        <v>0</v>
      </c>
      <c r="AF69" s="86">
        <f>IF(OR(General!J69="Others",General!K69="Others"),COUNTBLANK(General!L69),0)</f>
        <v>0</v>
      </c>
      <c r="AG69" s="86">
        <f>IF(ISBLANK(B69),0,IF(AND(ISBLANK(General!O69),NETWORKDAYS(IFERROR(DATE(LEFT(General!D69,4),MID(General!D69,5,2),RIGHT(General!D69,2)),0),IFERROR(DATE(LEFT(Instructions!$C$6,4),MID(Instructions!$C$6,5,2),RIGHT(Instructions!$C$6,2)),0),7)&gt;27),COUNTBLANK(General!P69),0))</f>
        <v>0</v>
      </c>
      <c r="AH69" s="86">
        <f>IF(OR(ISBLANK(B69),ISBLANK(O69)),0,IF(NETWORKDAYS(DATE(LEFT(General!D69,4),MID(General!D69,5,2),RIGHT(General!D69,2)),DATE(LEFT(General!O69,4),MID(General!O69,5,2),RIGHT(General!O69,2)),7)&gt;27,COUNTBLANK(General!P69),0))</f>
        <v>0</v>
      </c>
      <c r="AI69" s="86">
        <f t="shared" si="0"/>
        <v>0</v>
      </c>
      <c r="AJ69" s="86">
        <f t="shared" si="1"/>
        <v>0</v>
      </c>
      <c r="AK69" s="86">
        <f t="shared" si="2"/>
        <v>0</v>
      </c>
      <c r="AL69" s="128">
        <f>IF(ISBLANK(D69),0,IF(IFERROR(DATE(LEFT(D69,4),MID(D69,5,2),RIGHT(D69,2)),0)&lt;IFERROR(DATE(LEFT(Instructions!$C$6,4),MID(Instructions!$C$6,5,2),RIGHT(Instructions!$C$6,2)),0),0,1))</f>
        <v>0</v>
      </c>
      <c r="AM69" s="128">
        <f>IF(General!U69="Misconduct report has been filed",COUNTBLANK(General!V69),0)</f>
        <v>0</v>
      </c>
      <c r="AN69" s="128">
        <f t="shared" si="3"/>
        <v>0</v>
      </c>
      <c r="AO69" s="86">
        <f>IF(ISBLANK(C69),0,IF(ISNA(VLOOKUP(C69,Dropdowns!$A$1:$A$4,1,FALSE)),1,0))</f>
        <v>0</v>
      </c>
      <c r="AP69" s="86">
        <f>IF(ISBLANK(F69),0,IF(ISNA(VLOOKUP(F69,Dropdowns!$I$1:$I$5,1,FALSE)),1,0))</f>
        <v>0</v>
      </c>
      <c r="AQ69" s="86">
        <f>IF(ISBLANK(J69),0,IF(ISNA(VLOOKUP(J69,Dropdowns!$L$1:$L$4,1,FALSE)),1,0))</f>
        <v>0</v>
      </c>
      <c r="AR69" s="128">
        <f>IF(ISBLANK(K69),0,IF(ISNA(VLOOKUP(K69,Dropdowns!$J$1:$J$4,1,FALSE)),1,0))</f>
        <v>0</v>
      </c>
      <c r="AS69" s="128">
        <f t="shared" si="8"/>
        <v>0</v>
      </c>
      <c r="AT69" s="128">
        <f t="shared" si="5"/>
        <v>0</v>
      </c>
      <c r="AU69" s="128">
        <f t="shared" si="6"/>
        <v>0</v>
      </c>
    </row>
    <row r="70" spans="2:47" ht="15.75" x14ac:dyDescent="0.25">
      <c r="B70" s="62"/>
      <c r="C70" s="62"/>
      <c r="D70" s="63"/>
      <c r="E70" s="64"/>
      <c r="F70" s="62"/>
      <c r="G70" s="62"/>
      <c r="H70" s="63"/>
      <c r="I70" s="62"/>
      <c r="J70" s="62"/>
      <c r="K70" s="62"/>
      <c r="L70" s="62"/>
      <c r="M70" s="68"/>
      <c r="N70" s="69"/>
      <c r="O70" s="63"/>
      <c r="P70" s="68"/>
      <c r="Q70" s="62"/>
      <c r="R70" s="62"/>
      <c r="S70" s="68"/>
      <c r="T70" s="70"/>
      <c r="U70" s="66"/>
      <c r="V70" s="68"/>
      <c r="Z70" s="86">
        <f>IF(Instructions!$C$8="yes",COUNTA(General!B70),0)</f>
        <v>0</v>
      </c>
      <c r="AA70" s="86">
        <f>IF(COUNTA(B70:V70)&gt;0,3-(COUNTA(General!B70)+COUNTA(General!C70)+COUNTA(General!U70)),0)</f>
        <v>0</v>
      </c>
      <c r="AB70" s="86">
        <f>IF(General!U70="No",COUNTBLANK(General!D70:F70)+COUNTBLANK(General!J70),0)</f>
        <v>0</v>
      </c>
      <c r="AC70" s="86">
        <f>IF(General!F70="Others",COUNTBLANK(General!G70),0)</f>
        <v>0</v>
      </c>
      <c r="AD70" s="86">
        <f>IF(AND(U70="No",COUNTA(General!B70),ISBLANK(General!H70)),COUNTBLANK(General!I70),0)</f>
        <v>0</v>
      </c>
      <c r="AE70" s="86">
        <f>IF(ISBLANK(J70),0,IF(ISNUMBER(SEARCH("FI fully agreed with the client's requests/appeals",General!J70)),0,COUNTBLANK(General!K70)))</f>
        <v>0</v>
      </c>
      <c r="AF70" s="86">
        <f>IF(OR(General!J70="Others",General!K70="Others"),COUNTBLANK(General!L70),0)</f>
        <v>0</v>
      </c>
      <c r="AG70" s="86">
        <f>IF(ISBLANK(B70),0,IF(AND(ISBLANK(General!O70),NETWORKDAYS(IFERROR(DATE(LEFT(General!D70,4),MID(General!D70,5,2),RIGHT(General!D70,2)),0),IFERROR(DATE(LEFT(Instructions!$C$6,4),MID(Instructions!$C$6,5,2),RIGHT(Instructions!$C$6,2)),0),7)&gt;27),COUNTBLANK(General!P70),0))</f>
        <v>0</v>
      </c>
      <c r="AH70" s="86">
        <f>IF(OR(ISBLANK(B70),ISBLANK(O70)),0,IF(NETWORKDAYS(DATE(LEFT(General!D70,4),MID(General!D70,5,2),RIGHT(General!D70,2)),DATE(LEFT(General!O70,4),MID(General!O70,5,2),RIGHT(General!O70,2)),7)&gt;27,COUNTBLANK(General!P70),0))</f>
        <v>0</v>
      </c>
      <c r="AI70" s="86">
        <f t="shared" si="0"/>
        <v>0</v>
      </c>
      <c r="AJ70" s="86">
        <f t="shared" si="1"/>
        <v>0</v>
      </c>
      <c r="AK70" s="86">
        <f t="shared" si="2"/>
        <v>0</v>
      </c>
      <c r="AL70" s="128">
        <f>IF(ISBLANK(D70),0,IF(IFERROR(DATE(LEFT(D70,4),MID(D70,5,2),RIGHT(D70,2)),0)&lt;IFERROR(DATE(LEFT(Instructions!$C$6,4),MID(Instructions!$C$6,5,2),RIGHT(Instructions!$C$6,2)),0),0,1))</f>
        <v>0</v>
      </c>
      <c r="AM70" s="128">
        <f>IF(General!U70="Misconduct report has been filed",COUNTBLANK(General!V70),0)</f>
        <v>0</v>
      </c>
      <c r="AN70" s="128">
        <f t="shared" si="3"/>
        <v>0</v>
      </c>
      <c r="AO70" s="86">
        <f>IF(ISBLANK(C70),0,IF(ISNA(VLOOKUP(C70,Dropdowns!$A$1:$A$4,1,FALSE)),1,0))</f>
        <v>0</v>
      </c>
      <c r="AP70" s="86">
        <f>IF(ISBLANK(F70),0,IF(ISNA(VLOOKUP(F70,Dropdowns!$I$1:$I$5,1,FALSE)),1,0))</f>
        <v>0</v>
      </c>
      <c r="AQ70" s="86">
        <f>IF(ISBLANK(J70),0,IF(ISNA(VLOOKUP(J70,Dropdowns!$L$1:$L$4,1,FALSE)),1,0))</f>
        <v>0</v>
      </c>
      <c r="AR70" s="128">
        <f>IF(ISBLANK(K70),0,IF(ISNA(VLOOKUP(K70,Dropdowns!$J$1:$J$4,1,FALSE)),1,0))</f>
        <v>0</v>
      </c>
      <c r="AS70" s="128">
        <f t="shared" si="8"/>
        <v>0</v>
      </c>
      <c r="AT70" s="128">
        <f t="shared" si="5"/>
        <v>0</v>
      </c>
      <c r="AU70" s="128">
        <f t="shared" si="6"/>
        <v>0</v>
      </c>
    </row>
    <row r="71" spans="2:47" ht="15.75" x14ac:dyDescent="0.25">
      <c r="B71" s="62"/>
      <c r="C71" s="62"/>
      <c r="D71" s="63"/>
      <c r="E71" s="64"/>
      <c r="F71" s="62"/>
      <c r="G71" s="62"/>
      <c r="H71" s="63"/>
      <c r="I71" s="62"/>
      <c r="J71" s="62"/>
      <c r="K71" s="62"/>
      <c r="L71" s="62"/>
      <c r="M71" s="68"/>
      <c r="N71" s="69"/>
      <c r="O71" s="63"/>
      <c r="P71" s="68"/>
      <c r="Q71" s="62"/>
      <c r="R71" s="62"/>
      <c r="S71" s="68"/>
      <c r="T71" s="70"/>
      <c r="U71" s="66"/>
      <c r="V71" s="68"/>
      <c r="Z71" s="86">
        <f>IF(Instructions!$C$8="yes",COUNTA(General!B71),0)</f>
        <v>0</v>
      </c>
      <c r="AA71" s="86">
        <f>IF(COUNTA(B71:V71)&gt;0,3-(COUNTA(General!B71)+COUNTA(General!C71)+COUNTA(General!U71)),0)</f>
        <v>0</v>
      </c>
      <c r="AB71" s="86">
        <f>IF(General!U71="No",COUNTBLANK(General!D71:F71)+COUNTBLANK(General!J71),0)</f>
        <v>0</v>
      </c>
      <c r="AC71" s="86">
        <f>IF(General!F71="Others",COUNTBLANK(General!G71),0)</f>
        <v>0</v>
      </c>
      <c r="AD71" s="86">
        <f>IF(AND(U71="No",COUNTA(General!B71),ISBLANK(General!H71)),COUNTBLANK(General!I71),0)</f>
        <v>0</v>
      </c>
      <c r="AE71" s="86">
        <f>IF(ISBLANK(J71),0,IF(ISNUMBER(SEARCH("FI fully agreed with the client's requests/appeals",General!J71)),0,COUNTBLANK(General!K71)))</f>
        <v>0</v>
      </c>
      <c r="AF71" s="86">
        <f>IF(OR(General!J71="Others",General!K71="Others"),COUNTBLANK(General!L71),0)</f>
        <v>0</v>
      </c>
      <c r="AG71" s="86">
        <f>IF(ISBLANK(B71),0,IF(AND(ISBLANK(General!O71),NETWORKDAYS(IFERROR(DATE(LEFT(General!D71,4),MID(General!D71,5,2),RIGHT(General!D71,2)),0),IFERROR(DATE(LEFT(Instructions!$C$6,4),MID(Instructions!$C$6,5,2),RIGHT(Instructions!$C$6,2)),0),7)&gt;27),COUNTBLANK(General!P71),0))</f>
        <v>0</v>
      </c>
      <c r="AH71" s="86">
        <f>IF(OR(ISBLANK(B71),ISBLANK(O71)),0,IF(NETWORKDAYS(DATE(LEFT(General!D71,4),MID(General!D71,5,2),RIGHT(General!D71,2)),DATE(LEFT(General!O71,4),MID(General!O71,5,2),RIGHT(General!O71,2)),7)&gt;27,COUNTBLANK(General!P71),0))</f>
        <v>0</v>
      </c>
      <c r="AI71" s="86">
        <f t="shared" si="0"/>
        <v>0</v>
      </c>
      <c r="AJ71" s="86">
        <f t="shared" si="1"/>
        <v>0</v>
      </c>
      <c r="AK71" s="86">
        <f t="shared" si="2"/>
        <v>0</v>
      </c>
      <c r="AL71" s="128">
        <f>IF(ISBLANK(D71),0,IF(IFERROR(DATE(LEFT(D71,4),MID(D71,5,2),RIGHT(D71,2)),0)&lt;IFERROR(DATE(LEFT(Instructions!$C$6,4),MID(Instructions!$C$6,5,2),RIGHT(Instructions!$C$6,2)),0),0,1))</f>
        <v>0</v>
      </c>
      <c r="AM71" s="128">
        <f>IF(General!U71="Misconduct report has been filed",COUNTBLANK(General!V71),0)</f>
        <v>0</v>
      </c>
      <c r="AN71" s="128">
        <f t="shared" si="3"/>
        <v>0</v>
      </c>
      <c r="AO71" s="86">
        <f>IF(ISBLANK(C71),0,IF(ISNA(VLOOKUP(C71,Dropdowns!$A$1:$A$4,1,FALSE)),1,0))</f>
        <v>0</v>
      </c>
      <c r="AP71" s="86">
        <f>IF(ISBLANK(F71),0,IF(ISNA(VLOOKUP(F71,Dropdowns!$I$1:$I$5,1,FALSE)),1,0))</f>
        <v>0</v>
      </c>
      <c r="AQ71" s="86">
        <f>IF(ISBLANK(J71),0,IF(ISNA(VLOOKUP(J71,Dropdowns!$L$1:$L$4,1,FALSE)),1,0))</f>
        <v>0</v>
      </c>
      <c r="AR71" s="128">
        <f>IF(ISBLANK(K71),0,IF(ISNA(VLOOKUP(K71,Dropdowns!$J$1:$J$4,1,FALSE)),1,0))</f>
        <v>0</v>
      </c>
      <c r="AS71" s="128">
        <f t="shared" si="8"/>
        <v>0</v>
      </c>
      <c r="AT71" s="128">
        <f t="shared" si="5"/>
        <v>0</v>
      </c>
      <c r="AU71" s="128">
        <f t="shared" si="6"/>
        <v>0</v>
      </c>
    </row>
    <row r="72" spans="2:47" ht="15.75" x14ac:dyDescent="0.25">
      <c r="B72" s="62"/>
      <c r="C72" s="62"/>
      <c r="D72" s="63"/>
      <c r="E72" s="64"/>
      <c r="F72" s="62"/>
      <c r="G72" s="62"/>
      <c r="H72" s="63"/>
      <c r="I72" s="62"/>
      <c r="J72" s="62"/>
      <c r="K72" s="62"/>
      <c r="L72" s="62"/>
      <c r="M72" s="68"/>
      <c r="N72" s="69"/>
      <c r="O72" s="63"/>
      <c r="P72" s="68"/>
      <c r="Q72" s="62"/>
      <c r="R72" s="62"/>
      <c r="S72" s="68"/>
      <c r="T72" s="70"/>
      <c r="U72" s="66"/>
      <c r="V72" s="68"/>
      <c r="Z72" s="86">
        <f>IF(Instructions!$C$8="yes",COUNTA(General!B72),0)</f>
        <v>0</v>
      </c>
      <c r="AA72" s="86">
        <f>IF(COUNTA(B72:V72)&gt;0,3-(COUNTA(General!B72)+COUNTA(General!C72)+COUNTA(General!U72)),0)</f>
        <v>0</v>
      </c>
      <c r="AB72" s="86">
        <f>IF(General!U72="No",COUNTBLANK(General!D72:F72)+COUNTBLANK(General!J72),0)</f>
        <v>0</v>
      </c>
      <c r="AC72" s="86">
        <f>IF(General!F72="Others",COUNTBLANK(General!G72),0)</f>
        <v>0</v>
      </c>
      <c r="AD72" s="86">
        <f>IF(AND(U72="No",COUNTA(General!B72),ISBLANK(General!H72)),COUNTBLANK(General!I72),0)</f>
        <v>0</v>
      </c>
      <c r="AE72" s="86">
        <f>IF(ISBLANK(J72),0,IF(ISNUMBER(SEARCH("FI fully agreed with the client's requests/appeals",General!J72)),0,COUNTBLANK(General!K72)))</f>
        <v>0</v>
      </c>
      <c r="AF72" s="86">
        <f>IF(OR(General!J72="Others",General!K72="Others"),COUNTBLANK(General!L72),0)</f>
        <v>0</v>
      </c>
      <c r="AG72" s="86">
        <f>IF(ISBLANK(B72),0,IF(AND(ISBLANK(General!O72),NETWORKDAYS(IFERROR(DATE(LEFT(General!D72,4),MID(General!D72,5,2),RIGHT(General!D72,2)),0),IFERROR(DATE(LEFT(Instructions!$C$6,4),MID(Instructions!$C$6,5,2),RIGHT(Instructions!$C$6,2)),0),7)&gt;27),COUNTBLANK(General!P72),0))</f>
        <v>0</v>
      </c>
      <c r="AH72" s="86">
        <f>IF(OR(ISBLANK(B72),ISBLANK(O72)),0,IF(NETWORKDAYS(DATE(LEFT(General!D72,4),MID(General!D72,5,2),RIGHT(General!D72,2)),DATE(LEFT(General!O72,4),MID(General!O72,5,2),RIGHT(General!O72,2)),7)&gt;27,COUNTBLANK(General!P72),0))</f>
        <v>0</v>
      </c>
      <c r="AI72" s="86">
        <f t="shared" si="0"/>
        <v>0</v>
      </c>
      <c r="AJ72" s="86">
        <f t="shared" si="1"/>
        <v>0</v>
      </c>
      <c r="AK72" s="86">
        <f t="shared" si="2"/>
        <v>0</v>
      </c>
      <c r="AL72" s="128">
        <f>IF(ISBLANK(D72),0,IF(IFERROR(DATE(LEFT(D72,4),MID(D72,5,2),RIGHT(D72,2)),0)&lt;IFERROR(DATE(LEFT(Instructions!$C$6,4),MID(Instructions!$C$6,5,2),RIGHT(Instructions!$C$6,2)),0),0,1))</f>
        <v>0</v>
      </c>
      <c r="AM72" s="128">
        <f>IF(General!U72="Misconduct report has been filed",COUNTBLANK(General!V72),0)</f>
        <v>0</v>
      </c>
      <c r="AN72" s="128">
        <f t="shared" si="3"/>
        <v>0</v>
      </c>
      <c r="AO72" s="86">
        <f>IF(ISBLANK(C72),0,IF(ISNA(VLOOKUP(C72,Dropdowns!$A$1:$A$4,1,FALSE)),1,0))</f>
        <v>0</v>
      </c>
      <c r="AP72" s="86">
        <f>IF(ISBLANK(F72),0,IF(ISNA(VLOOKUP(F72,Dropdowns!$I$1:$I$5,1,FALSE)),1,0))</f>
        <v>0</v>
      </c>
      <c r="AQ72" s="86">
        <f>IF(ISBLANK(J72),0,IF(ISNA(VLOOKUP(J72,Dropdowns!$L$1:$L$4,1,FALSE)),1,0))</f>
        <v>0</v>
      </c>
      <c r="AR72" s="128">
        <f>IF(ISBLANK(K72),0,IF(ISNA(VLOOKUP(K72,Dropdowns!$J$1:$J$4,1,FALSE)),1,0))</f>
        <v>0</v>
      </c>
      <c r="AS72" s="128">
        <f t="shared" si="8"/>
        <v>0</v>
      </c>
      <c r="AT72" s="128">
        <f t="shared" si="5"/>
        <v>0</v>
      </c>
      <c r="AU72" s="128">
        <f t="shared" si="6"/>
        <v>0</v>
      </c>
    </row>
    <row r="73" spans="2:47" ht="15.75" x14ac:dyDescent="0.25">
      <c r="B73" s="62"/>
      <c r="C73" s="62"/>
      <c r="D73" s="63"/>
      <c r="E73" s="64"/>
      <c r="F73" s="62"/>
      <c r="G73" s="62"/>
      <c r="H73" s="63"/>
      <c r="I73" s="62"/>
      <c r="J73" s="62"/>
      <c r="K73" s="62"/>
      <c r="L73" s="62"/>
      <c r="M73" s="68"/>
      <c r="N73" s="69"/>
      <c r="O73" s="63"/>
      <c r="P73" s="68"/>
      <c r="Q73" s="62"/>
      <c r="R73" s="62"/>
      <c r="S73" s="68"/>
      <c r="T73" s="70"/>
      <c r="U73" s="66"/>
      <c r="V73" s="68"/>
      <c r="Z73" s="86">
        <f>IF(Instructions!$C$8="yes",COUNTA(General!B73),0)</f>
        <v>0</v>
      </c>
      <c r="AA73" s="86">
        <f>IF(COUNTA(B73:V73)&gt;0,3-(COUNTA(General!B73)+COUNTA(General!C73)+COUNTA(General!U73)),0)</f>
        <v>0</v>
      </c>
      <c r="AB73" s="86">
        <f>IF(General!U73="No",COUNTBLANK(General!D73:F73)+COUNTBLANK(General!J73),0)</f>
        <v>0</v>
      </c>
      <c r="AC73" s="86">
        <f>IF(General!F73="Others",COUNTBLANK(General!G73),0)</f>
        <v>0</v>
      </c>
      <c r="AD73" s="86">
        <f>IF(AND(U73="No",COUNTA(General!B73),ISBLANK(General!H73)),COUNTBLANK(General!I73),0)</f>
        <v>0</v>
      </c>
      <c r="AE73" s="86">
        <f>IF(ISBLANK(J73),0,IF(ISNUMBER(SEARCH("FI fully agreed with the client's requests/appeals",General!J73)),0,COUNTBLANK(General!K73)))</f>
        <v>0</v>
      </c>
      <c r="AF73" s="86">
        <f>IF(OR(General!J73="Others",General!K73="Others"),COUNTBLANK(General!L73),0)</f>
        <v>0</v>
      </c>
      <c r="AG73" s="86">
        <f>IF(ISBLANK(B73),0,IF(AND(ISBLANK(General!O73),NETWORKDAYS(IFERROR(DATE(LEFT(General!D73,4),MID(General!D73,5,2),RIGHT(General!D73,2)),0),IFERROR(DATE(LEFT(Instructions!$C$6,4),MID(Instructions!$C$6,5,2),RIGHT(Instructions!$C$6,2)),0),7)&gt;27),COUNTBLANK(General!P73),0))</f>
        <v>0</v>
      </c>
      <c r="AH73" s="86">
        <f>IF(OR(ISBLANK(B73),ISBLANK(O73)),0,IF(NETWORKDAYS(DATE(LEFT(General!D73,4),MID(General!D73,5,2),RIGHT(General!D73,2)),DATE(LEFT(General!O73,4),MID(General!O73,5,2),RIGHT(General!O73,2)),7)&gt;27,COUNTBLANK(General!P73),0))</f>
        <v>0</v>
      </c>
      <c r="AI73" s="86">
        <f t="shared" si="0"/>
        <v>0</v>
      </c>
      <c r="AJ73" s="86">
        <f t="shared" si="1"/>
        <v>0</v>
      </c>
      <c r="AK73" s="86">
        <f t="shared" si="2"/>
        <v>0</v>
      </c>
      <c r="AL73" s="128">
        <f>IF(ISBLANK(D73),0,IF(IFERROR(DATE(LEFT(D73,4),MID(D73,5,2),RIGHT(D73,2)),0)&lt;IFERROR(DATE(LEFT(Instructions!$C$6,4),MID(Instructions!$C$6,5,2),RIGHT(Instructions!$C$6,2)),0),0,1))</f>
        <v>0</v>
      </c>
      <c r="AM73" s="128">
        <f>IF(General!U73="Misconduct report has been filed",COUNTBLANK(General!V73),0)</f>
        <v>0</v>
      </c>
      <c r="AN73" s="128">
        <f t="shared" si="3"/>
        <v>0</v>
      </c>
      <c r="AO73" s="86">
        <f>IF(ISBLANK(C73),0,IF(ISNA(VLOOKUP(C73,Dropdowns!$A$1:$A$4,1,FALSE)),1,0))</f>
        <v>0</v>
      </c>
      <c r="AP73" s="86">
        <f>IF(ISBLANK(F73),0,IF(ISNA(VLOOKUP(F73,Dropdowns!$I$1:$I$5,1,FALSE)),1,0))</f>
        <v>0</v>
      </c>
      <c r="AQ73" s="86">
        <f>IF(ISBLANK(J73),0,IF(ISNA(VLOOKUP(J73,Dropdowns!$L$1:$L$4,1,FALSE)),1,0))</f>
        <v>0</v>
      </c>
      <c r="AR73" s="128">
        <f>IF(ISBLANK(K73),0,IF(ISNA(VLOOKUP(K73,Dropdowns!$J$1:$J$4,1,FALSE)),1,0))</f>
        <v>0</v>
      </c>
      <c r="AS73" s="128">
        <f t="shared" si="8"/>
        <v>0</v>
      </c>
      <c r="AT73" s="128">
        <f t="shared" si="5"/>
        <v>0</v>
      </c>
      <c r="AU73" s="128">
        <f t="shared" si="6"/>
        <v>0</v>
      </c>
    </row>
    <row r="74" spans="2:47" ht="15.75" x14ac:dyDescent="0.25">
      <c r="B74" s="62"/>
      <c r="C74" s="62"/>
      <c r="D74" s="63"/>
      <c r="E74" s="64"/>
      <c r="F74" s="62"/>
      <c r="G74" s="62"/>
      <c r="H74" s="63"/>
      <c r="I74" s="62"/>
      <c r="J74" s="62"/>
      <c r="K74" s="62"/>
      <c r="L74" s="62"/>
      <c r="M74" s="68"/>
      <c r="N74" s="69"/>
      <c r="O74" s="63"/>
      <c r="P74" s="68"/>
      <c r="Q74" s="62"/>
      <c r="R74" s="62"/>
      <c r="S74" s="68"/>
      <c r="T74" s="70"/>
      <c r="U74" s="66"/>
      <c r="V74" s="68"/>
      <c r="Z74" s="86">
        <f>IF(Instructions!$C$8="yes",COUNTA(General!B74),0)</f>
        <v>0</v>
      </c>
      <c r="AA74" s="86">
        <f>IF(COUNTA(B74:V74)&gt;0,3-(COUNTA(General!B74)+COUNTA(General!C74)+COUNTA(General!U74)),0)</f>
        <v>0</v>
      </c>
      <c r="AB74" s="86">
        <f>IF(General!U74="No",COUNTBLANK(General!D74:F74)+COUNTBLANK(General!J74),0)</f>
        <v>0</v>
      </c>
      <c r="AC74" s="86">
        <f>IF(General!F74="Others",COUNTBLANK(General!G74),0)</f>
        <v>0</v>
      </c>
      <c r="AD74" s="86">
        <f>IF(AND(U74="No",COUNTA(General!B74),ISBLANK(General!H74)),COUNTBLANK(General!I74),0)</f>
        <v>0</v>
      </c>
      <c r="AE74" s="86">
        <f>IF(ISBLANK(J74),0,IF(ISNUMBER(SEARCH("FI fully agreed with the client's requests/appeals",General!J74)),0,COUNTBLANK(General!K74)))</f>
        <v>0</v>
      </c>
      <c r="AF74" s="86">
        <f>IF(OR(General!J74="Others",General!K74="Others"),COUNTBLANK(General!L74),0)</f>
        <v>0</v>
      </c>
      <c r="AG74" s="86">
        <f>IF(ISBLANK(B74),0,IF(AND(ISBLANK(General!O74),NETWORKDAYS(IFERROR(DATE(LEFT(General!D74,4),MID(General!D74,5,2),RIGHT(General!D74,2)),0),IFERROR(DATE(LEFT(Instructions!$C$6,4),MID(Instructions!$C$6,5,2),RIGHT(Instructions!$C$6,2)),0),7)&gt;27),COUNTBLANK(General!P74),0))</f>
        <v>0</v>
      </c>
      <c r="AH74" s="86">
        <f>IF(OR(ISBLANK(B74),ISBLANK(O74)),0,IF(NETWORKDAYS(DATE(LEFT(General!D74,4),MID(General!D74,5,2),RIGHT(General!D74,2)),DATE(LEFT(General!O74,4),MID(General!O74,5,2),RIGHT(General!O74,2)),7)&gt;27,COUNTBLANK(General!P74),0))</f>
        <v>0</v>
      </c>
      <c r="AI74" s="86">
        <f t="shared" ref="AI74:AI137" si="9">IF(ISBLANK(D74),0,IF(AND(LEN(D74)=8, VALUE(MID(D74,5,2))&lt;13,VALUE(RIGHT(D74,2))&lt;32),0,1))</f>
        <v>0</v>
      </c>
      <c r="AJ74" s="86">
        <f t="shared" ref="AJ74:AJ137" si="10">IF(ISBLANK(H74),0,IF(AND(LEN(H74)=8, VALUE(MID(H74,5,2))&lt;13,VALUE(RIGHT(H74,2))&lt;32),0,1))</f>
        <v>0</v>
      </c>
      <c r="AK74" s="86">
        <f t="shared" ref="AK74:AK137" si="11">IF(ISBLANK(O74),0,IF(AND(LEN(O74)=8, VALUE(MID(O74,5,2))&lt;13,VALUE(RIGHT(O74,2))&lt;32),0,1))</f>
        <v>0</v>
      </c>
      <c r="AL74" s="128">
        <f>IF(ISBLANK(D74),0,IF(IFERROR(DATE(LEFT(D74,4),MID(D74,5,2),RIGHT(D74,2)),0)&lt;IFERROR(DATE(LEFT(Instructions!$C$6,4),MID(Instructions!$C$6,5,2),RIGHT(Instructions!$C$6,2)),0),0,1))</f>
        <v>0</v>
      </c>
      <c r="AM74" s="128">
        <f>IF(General!U74="Misconduct report has been filed",COUNTBLANK(General!V74),0)</f>
        <v>0</v>
      </c>
      <c r="AN74" s="128">
        <f t="shared" ref="AN74:AN137" si="12">IF(ISBLANK(V74),0,IF(AND(LEFT(V74,2)="MR",LEN(V74)&gt;=17),0,1))</f>
        <v>0</v>
      </c>
      <c r="AO74" s="86">
        <f>IF(ISBLANK(C74),0,IF(ISNA(VLOOKUP(C74,Dropdowns!$A$1:$A$4,1,FALSE)),1,0))</f>
        <v>0</v>
      </c>
      <c r="AP74" s="86">
        <f>IF(ISBLANK(F74),0,IF(ISNA(VLOOKUP(F74,Dropdowns!$I$1:$I$5,1,FALSE)),1,0))</f>
        <v>0</v>
      </c>
      <c r="AQ74" s="86">
        <f>IF(ISBLANK(J74),0,IF(ISNA(VLOOKUP(J74,Dropdowns!$L$1:$L$4,1,FALSE)),1,0))</f>
        <v>0</v>
      </c>
      <c r="AR74" s="128">
        <f>IF(ISBLANK(K74),0,IF(ISNA(VLOOKUP(K74,Dropdowns!$J$1:$J$4,1,FALSE)),1,0))</f>
        <v>0</v>
      </c>
      <c r="AS74" s="128">
        <f t="shared" si="8"/>
        <v>0</v>
      </c>
      <c r="AT74" s="128">
        <f t="shared" ref="AT74:AT137" si="13">IF(ISBLANK(R74),0,IF(OR(R74="YES",R74="No"),0,1))</f>
        <v>0</v>
      </c>
      <c r="AU74" s="128">
        <f t="shared" ref="AU74:AU137" si="14">IF(ISBLANK(U74),0,IF(OR(U74="No",U74="Misconduct report has been filed",U74="Misconduct report will be filed"),0,1))</f>
        <v>0</v>
      </c>
    </row>
    <row r="75" spans="2:47" ht="15.75" x14ac:dyDescent="0.25">
      <c r="B75" s="62"/>
      <c r="C75" s="62"/>
      <c r="D75" s="63"/>
      <c r="E75" s="64"/>
      <c r="F75" s="62"/>
      <c r="G75" s="62"/>
      <c r="H75" s="63"/>
      <c r="I75" s="62"/>
      <c r="J75" s="62"/>
      <c r="K75" s="62"/>
      <c r="L75" s="62"/>
      <c r="M75" s="68"/>
      <c r="N75" s="69"/>
      <c r="O75" s="63"/>
      <c r="P75" s="68"/>
      <c r="Q75" s="62"/>
      <c r="R75" s="62"/>
      <c r="S75" s="68"/>
      <c r="T75" s="70"/>
      <c r="U75" s="66"/>
      <c r="V75" s="68"/>
      <c r="Z75" s="86">
        <f>IF(Instructions!$C$8="yes",COUNTA(General!B75),0)</f>
        <v>0</v>
      </c>
      <c r="AA75" s="86">
        <f>IF(COUNTA(B75:V75)&gt;0,3-(COUNTA(General!B75)+COUNTA(General!C75)+COUNTA(General!U75)),0)</f>
        <v>0</v>
      </c>
      <c r="AB75" s="86">
        <f>IF(General!U75="No",COUNTBLANK(General!D75:F75)+COUNTBLANK(General!J75),0)</f>
        <v>0</v>
      </c>
      <c r="AC75" s="86">
        <f>IF(General!F75="Others",COUNTBLANK(General!G75),0)</f>
        <v>0</v>
      </c>
      <c r="AD75" s="86">
        <f>IF(AND(U75="No",COUNTA(General!B75),ISBLANK(General!H75)),COUNTBLANK(General!I75),0)</f>
        <v>0</v>
      </c>
      <c r="AE75" s="86">
        <f>IF(ISBLANK(J75),0,IF(ISNUMBER(SEARCH("FI fully agreed with the client's requests/appeals",General!J75)),0,COUNTBLANK(General!K75)))</f>
        <v>0</v>
      </c>
      <c r="AF75" s="86">
        <f>IF(OR(General!J75="Others",General!K75="Others"),COUNTBLANK(General!L75),0)</f>
        <v>0</v>
      </c>
      <c r="AG75" s="86">
        <f>IF(ISBLANK(B75),0,IF(AND(ISBLANK(General!O75),NETWORKDAYS(IFERROR(DATE(LEFT(General!D75,4),MID(General!D75,5,2),RIGHT(General!D75,2)),0),IFERROR(DATE(LEFT(Instructions!$C$6,4),MID(Instructions!$C$6,5,2),RIGHT(Instructions!$C$6,2)),0),7)&gt;27),COUNTBLANK(General!P75),0))</f>
        <v>0</v>
      </c>
      <c r="AH75" s="86">
        <f>IF(OR(ISBLANK(B75),ISBLANK(O75)),0,IF(NETWORKDAYS(DATE(LEFT(General!D75,4),MID(General!D75,5,2),RIGHT(General!D75,2)),DATE(LEFT(General!O75,4),MID(General!O75,5,2),RIGHT(General!O75,2)),7)&gt;27,COUNTBLANK(General!P75),0))</f>
        <v>0</v>
      </c>
      <c r="AI75" s="86">
        <f t="shared" si="9"/>
        <v>0</v>
      </c>
      <c r="AJ75" s="86">
        <f t="shared" si="10"/>
        <v>0</v>
      </c>
      <c r="AK75" s="86">
        <f t="shared" si="11"/>
        <v>0</v>
      </c>
      <c r="AL75" s="128">
        <f>IF(ISBLANK(D75),0,IF(IFERROR(DATE(LEFT(D75,4),MID(D75,5,2),RIGHT(D75,2)),0)&lt;IFERROR(DATE(LEFT(Instructions!$C$6,4),MID(Instructions!$C$6,5,2),RIGHT(Instructions!$C$6,2)),0),0,1))</f>
        <v>0</v>
      </c>
      <c r="AM75" s="128">
        <f>IF(General!U75="Misconduct report has been filed",COUNTBLANK(General!V75),0)</f>
        <v>0</v>
      </c>
      <c r="AN75" s="128">
        <f t="shared" si="12"/>
        <v>0</v>
      </c>
      <c r="AO75" s="86">
        <f>IF(ISBLANK(C75),0,IF(ISNA(VLOOKUP(C75,Dropdowns!$A$1:$A$4,1,FALSE)),1,0))</f>
        <v>0</v>
      </c>
      <c r="AP75" s="86">
        <f>IF(ISBLANK(F75),0,IF(ISNA(VLOOKUP(F75,Dropdowns!$I$1:$I$5,1,FALSE)),1,0))</f>
        <v>0</v>
      </c>
      <c r="AQ75" s="86">
        <f>IF(ISBLANK(J75),0,IF(ISNA(VLOOKUP(J75,Dropdowns!$L$1:$L$4,1,FALSE)),1,0))</f>
        <v>0</v>
      </c>
      <c r="AR75" s="128">
        <f>IF(ISBLANK(K75),0,IF(ISNA(VLOOKUP(K75,Dropdowns!$J$1:$J$4,1,FALSE)),1,0))</f>
        <v>0</v>
      </c>
      <c r="AS75" s="128">
        <f t="shared" si="8"/>
        <v>0</v>
      </c>
      <c r="AT75" s="128">
        <f t="shared" si="13"/>
        <v>0</v>
      </c>
      <c r="AU75" s="128">
        <f t="shared" si="14"/>
        <v>0</v>
      </c>
    </row>
    <row r="76" spans="2:47" ht="15.75" x14ac:dyDescent="0.25">
      <c r="B76" s="62"/>
      <c r="C76" s="62"/>
      <c r="D76" s="63"/>
      <c r="E76" s="64"/>
      <c r="F76" s="62"/>
      <c r="G76" s="62"/>
      <c r="H76" s="63"/>
      <c r="I76" s="62"/>
      <c r="J76" s="62"/>
      <c r="K76" s="62"/>
      <c r="L76" s="62"/>
      <c r="M76" s="68"/>
      <c r="N76" s="69"/>
      <c r="O76" s="63"/>
      <c r="P76" s="68"/>
      <c r="Q76" s="62"/>
      <c r="R76" s="62"/>
      <c r="S76" s="68"/>
      <c r="T76" s="70"/>
      <c r="U76" s="66"/>
      <c r="V76" s="68"/>
      <c r="Z76" s="86">
        <f>IF(Instructions!$C$8="yes",COUNTA(General!B76),0)</f>
        <v>0</v>
      </c>
      <c r="AA76" s="86">
        <f>IF(COUNTA(B76:V76)&gt;0,3-(COUNTA(General!B76)+COUNTA(General!C76)+COUNTA(General!U76)),0)</f>
        <v>0</v>
      </c>
      <c r="AB76" s="86">
        <f>IF(General!U76="No",COUNTBLANK(General!D76:F76)+COUNTBLANK(General!J76),0)</f>
        <v>0</v>
      </c>
      <c r="AC76" s="86">
        <f>IF(General!F76="Others",COUNTBLANK(General!G76),0)</f>
        <v>0</v>
      </c>
      <c r="AD76" s="86">
        <f>IF(AND(U76="No",COUNTA(General!B76),ISBLANK(General!H76)),COUNTBLANK(General!I76),0)</f>
        <v>0</v>
      </c>
      <c r="AE76" s="86">
        <f>IF(ISBLANK(J76),0,IF(ISNUMBER(SEARCH("FI fully agreed with the client's requests/appeals",General!J76)),0,COUNTBLANK(General!K76)))</f>
        <v>0</v>
      </c>
      <c r="AF76" s="86">
        <f>IF(OR(General!J76="Others",General!K76="Others"),COUNTBLANK(General!L76),0)</f>
        <v>0</v>
      </c>
      <c r="AG76" s="86">
        <f>IF(ISBLANK(B76),0,IF(AND(ISBLANK(General!O76),NETWORKDAYS(IFERROR(DATE(LEFT(General!D76,4),MID(General!D76,5,2),RIGHT(General!D76,2)),0),IFERROR(DATE(LEFT(Instructions!$C$6,4),MID(Instructions!$C$6,5,2),RIGHT(Instructions!$C$6,2)),0),7)&gt;27),COUNTBLANK(General!P76),0))</f>
        <v>0</v>
      </c>
      <c r="AH76" s="86">
        <f>IF(OR(ISBLANK(B76),ISBLANK(O76)),0,IF(NETWORKDAYS(DATE(LEFT(General!D76,4),MID(General!D76,5,2),RIGHT(General!D76,2)),DATE(LEFT(General!O76,4),MID(General!O76,5,2),RIGHT(General!O76,2)),7)&gt;27,COUNTBLANK(General!P76),0))</f>
        <v>0</v>
      </c>
      <c r="AI76" s="86">
        <f t="shared" si="9"/>
        <v>0</v>
      </c>
      <c r="AJ76" s="86">
        <f t="shared" si="10"/>
        <v>0</v>
      </c>
      <c r="AK76" s="86">
        <f t="shared" si="11"/>
        <v>0</v>
      </c>
      <c r="AL76" s="128">
        <f>IF(ISBLANK(D76),0,IF(IFERROR(DATE(LEFT(D76,4),MID(D76,5,2),RIGHT(D76,2)),0)&lt;IFERROR(DATE(LEFT(Instructions!$C$6,4),MID(Instructions!$C$6,5,2),RIGHT(Instructions!$C$6,2)),0),0,1))</f>
        <v>0</v>
      </c>
      <c r="AM76" s="128">
        <f>IF(General!U76="Misconduct report has been filed",COUNTBLANK(General!V76),0)</f>
        <v>0</v>
      </c>
      <c r="AN76" s="128">
        <f t="shared" si="12"/>
        <v>0</v>
      </c>
      <c r="AO76" s="86">
        <f>IF(ISBLANK(C76),0,IF(ISNA(VLOOKUP(C76,Dropdowns!$A$1:$A$4,1,FALSE)),1,0))</f>
        <v>0</v>
      </c>
      <c r="AP76" s="86">
        <f>IF(ISBLANK(F76),0,IF(ISNA(VLOOKUP(F76,Dropdowns!$I$1:$I$5,1,FALSE)),1,0))</f>
        <v>0</v>
      </c>
      <c r="AQ76" s="86">
        <f>IF(ISBLANK(J76),0,IF(ISNA(VLOOKUP(J76,Dropdowns!$L$1:$L$4,1,FALSE)),1,0))</f>
        <v>0</v>
      </c>
      <c r="AR76" s="128">
        <f>IF(ISBLANK(K76),0,IF(ISNA(VLOOKUP(K76,Dropdowns!$J$1:$J$4,1,FALSE)),1,0))</f>
        <v>0</v>
      </c>
      <c r="AS76" s="128">
        <f t="shared" si="8"/>
        <v>0</v>
      </c>
      <c r="AT76" s="128">
        <f t="shared" si="13"/>
        <v>0</v>
      </c>
      <c r="AU76" s="128">
        <f t="shared" si="14"/>
        <v>0</v>
      </c>
    </row>
    <row r="77" spans="2:47" ht="15.75" x14ac:dyDescent="0.25">
      <c r="B77" s="62"/>
      <c r="C77" s="62"/>
      <c r="D77" s="63"/>
      <c r="E77" s="64"/>
      <c r="F77" s="62"/>
      <c r="G77" s="62"/>
      <c r="H77" s="63"/>
      <c r="I77" s="62"/>
      <c r="J77" s="62"/>
      <c r="K77" s="62"/>
      <c r="L77" s="62"/>
      <c r="M77" s="68"/>
      <c r="N77" s="69"/>
      <c r="O77" s="63"/>
      <c r="P77" s="68"/>
      <c r="Q77" s="62"/>
      <c r="R77" s="62"/>
      <c r="S77" s="68"/>
      <c r="T77" s="70"/>
      <c r="U77" s="66"/>
      <c r="V77" s="68"/>
      <c r="Z77" s="86">
        <f>IF(Instructions!$C$8="yes",COUNTA(General!B77),0)</f>
        <v>0</v>
      </c>
      <c r="AA77" s="86">
        <f>IF(COUNTA(B77:V77)&gt;0,3-(COUNTA(General!B77)+COUNTA(General!C77)+COUNTA(General!U77)),0)</f>
        <v>0</v>
      </c>
      <c r="AB77" s="86">
        <f>IF(General!U77="No",COUNTBLANK(General!D77:F77)+COUNTBLANK(General!J77),0)</f>
        <v>0</v>
      </c>
      <c r="AC77" s="86">
        <f>IF(General!F77="Others",COUNTBLANK(General!G77),0)</f>
        <v>0</v>
      </c>
      <c r="AD77" s="86">
        <f>IF(AND(U77="No",COUNTA(General!B77),ISBLANK(General!H77)),COUNTBLANK(General!I77),0)</f>
        <v>0</v>
      </c>
      <c r="AE77" s="86">
        <f>IF(ISBLANK(J77),0,IF(ISNUMBER(SEARCH("FI fully agreed with the client's requests/appeals",General!J77)),0,COUNTBLANK(General!K77)))</f>
        <v>0</v>
      </c>
      <c r="AF77" s="86">
        <f>IF(OR(General!J77="Others",General!K77="Others"),COUNTBLANK(General!L77),0)</f>
        <v>0</v>
      </c>
      <c r="AG77" s="86">
        <f>IF(ISBLANK(B77),0,IF(AND(ISBLANK(General!O77),NETWORKDAYS(IFERROR(DATE(LEFT(General!D77,4),MID(General!D77,5,2),RIGHT(General!D77,2)),0),IFERROR(DATE(LEFT(Instructions!$C$6,4),MID(Instructions!$C$6,5,2),RIGHT(Instructions!$C$6,2)),0),7)&gt;27),COUNTBLANK(General!P77),0))</f>
        <v>0</v>
      </c>
      <c r="AH77" s="86">
        <f>IF(OR(ISBLANK(B77),ISBLANK(O77)),0,IF(NETWORKDAYS(DATE(LEFT(General!D77,4),MID(General!D77,5,2),RIGHT(General!D77,2)),DATE(LEFT(General!O77,4),MID(General!O77,5,2),RIGHT(General!O77,2)),7)&gt;27,COUNTBLANK(General!P77),0))</f>
        <v>0</v>
      </c>
      <c r="AI77" s="86">
        <f t="shared" si="9"/>
        <v>0</v>
      </c>
      <c r="AJ77" s="86">
        <f t="shared" si="10"/>
        <v>0</v>
      </c>
      <c r="AK77" s="86">
        <f t="shared" si="11"/>
        <v>0</v>
      </c>
      <c r="AL77" s="128">
        <f>IF(ISBLANK(D77),0,IF(IFERROR(DATE(LEFT(D77,4),MID(D77,5,2),RIGHT(D77,2)),0)&lt;IFERROR(DATE(LEFT(Instructions!$C$6,4),MID(Instructions!$C$6,5,2),RIGHT(Instructions!$C$6,2)),0),0,1))</f>
        <v>0</v>
      </c>
      <c r="AM77" s="128">
        <f>IF(General!U77="Misconduct report has been filed",COUNTBLANK(General!V77),0)</f>
        <v>0</v>
      </c>
      <c r="AN77" s="128">
        <f t="shared" si="12"/>
        <v>0</v>
      </c>
      <c r="AO77" s="86">
        <f>IF(ISBLANK(C77),0,IF(ISNA(VLOOKUP(C77,Dropdowns!$A$1:$A$4,1,FALSE)),1,0))</f>
        <v>0</v>
      </c>
      <c r="AP77" s="86">
        <f>IF(ISBLANK(F77),0,IF(ISNA(VLOOKUP(F77,Dropdowns!$I$1:$I$5,1,FALSE)),1,0))</f>
        <v>0</v>
      </c>
      <c r="AQ77" s="86">
        <f>IF(ISBLANK(J77),0,IF(ISNA(VLOOKUP(J77,Dropdowns!$L$1:$L$4,1,FALSE)),1,0))</f>
        <v>0</v>
      </c>
      <c r="AR77" s="128">
        <f>IF(ISBLANK(K77),0,IF(ISNA(VLOOKUP(K77,Dropdowns!$J$1:$J$4,1,FALSE)),1,0))</f>
        <v>0</v>
      </c>
      <c r="AS77" s="128">
        <f t="shared" si="8"/>
        <v>0</v>
      </c>
      <c r="AT77" s="128">
        <f t="shared" si="13"/>
        <v>0</v>
      </c>
      <c r="AU77" s="128">
        <f t="shared" si="14"/>
        <v>0</v>
      </c>
    </row>
    <row r="78" spans="2:47" ht="15.75" x14ac:dyDescent="0.25">
      <c r="B78" s="62"/>
      <c r="C78" s="62"/>
      <c r="D78" s="63"/>
      <c r="E78" s="64"/>
      <c r="F78" s="62"/>
      <c r="G78" s="62"/>
      <c r="H78" s="63"/>
      <c r="I78" s="62"/>
      <c r="J78" s="62"/>
      <c r="K78" s="62"/>
      <c r="L78" s="62"/>
      <c r="M78" s="68"/>
      <c r="N78" s="69"/>
      <c r="O78" s="63"/>
      <c r="P78" s="68"/>
      <c r="Q78" s="62"/>
      <c r="R78" s="62"/>
      <c r="S78" s="68"/>
      <c r="T78" s="70"/>
      <c r="U78" s="66"/>
      <c r="V78" s="68"/>
      <c r="Z78" s="86">
        <f>IF(Instructions!$C$8="yes",COUNTA(General!B78),0)</f>
        <v>0</v>
      </c>
      <c r="AA78" s="86">
        <f>IF(COUNTA(B78:V78)&gt;0,3-(COUNTA(General!B78)+COUNTA(General!C78)+COUNTA(General!U78)),0)</f>
        <v>0</v>
      </c>
      <c r="AB78" s="86">
        <f>IF(General!U78="No",COUNTBLANK(General!D78:F78)+COUNTBLANK(General!J78),0)</f>
        <v>0</v>
      </c>
      <c r="AC78" s="86">
        <f>IF(General!F78="Others",COUNTBLANK(General!G78),0)</f>
        <v>0</v>
      </c>
      <c r="AD78" s="86">
        <f>IF(AND(U78="No",COUNTA(General!B78),ISBLANK(General!H78)),COUNTBLANK(General!I78),0)</f>
        <v>0</v>
      </c>
      <c r="AE78" s="86">
        <f>IF(ISBLANK(J78),0,IF(ISNUMBER(SEARCH("FI fully agreed with the client's requests/appeals",General!J78)),0,COUNTBLANK(General!K78)))</f>
        <v>0</v>
      </c>
      <c r="AF78" s="86">
        <f>IF(OR(General!J78="Others",General!K78="Others"),COUNTBLANK(General!L78),0)</f>
        <v>0</v>
      </c>
      <c r="AG78" s="86">
        <f>IF(ISBLANK(B78),0,IF(AND(ISBLANK(General!O78),NETWORKDAYS(IFERROR(DATE(LEFT(General!D78,4),MID(General!D78,5,2),RIGHT(General!D78,2)),0),IFERROR(DATE(LEFT(Instructions!$C$6,4),MID(Instructions!$C$6,5,2),RIGHT(Instructions!$C$6,2)),0),7)&gt;27),COUNTBLANK(General!P78),0))</f>
        <v>0</v>
      </c>
      <c r="AH78" s="86">
        <f>IF(OR(ISBLANK(B78),ISBLANK(O78)),0,IF(NETWORKDAYS(DATE(LEFT(General!D78,4),MID(General!D78,5,2),RIGHT(General!D78,2)),DATE(LEFT(General!O78,4),MID(General!O78,5,2),RIGHT(General!O78,2)),7)&gt;27,COUNTBLANK(General!P78),0))</f>
        <v>0</v>
      </c>
      <c r="AI78" s="86">
        <f t="shared" si="9"/>
        <v>0</v>
      </c>
      <c r="AJ78" s="86">
        <f t="shared" si="10"/>
        <v>0</v>
      </c>
      <c r="AK78" s="86">
        <f t="shared" si="11"/>
        <v>0</v>
      </c>
      <c r="AL78" s="128">
        <f>IF(ISBLANK(D78),0,IF(IFERROR(DATE(LEFT(D78,4),MID(D78,5,2),RIGHT(D78,2)),0)&lt;IFERROR(DATE(LEFT(Instructions!$C$6,4),MID(Instructions!$C$6,5,2),RIGHT(Instructions!$C$6,2)),0),0,1))</f>
        <v>0</v>
      </c>
      <c r="AM78" s="128">
        <f>IF(General!U78="Misconduct report has been filed",COUNTBLANK(General!V78),0)</f>
        <v>0</v>
      </c>
      <c r="AN78" s="128">
        <f t="shared" si="12"/>
        <v>0</v>
      </c>
      <c r="AO78" s="86">
        <f>IF(ISBLANK(C78),0,IF(ISNA(VLOOKUP(C78,Dropdowns!$A$1:$A$4,1,FALSE)),1,0))</f>
        <v>0</v>
      </c>
      <c r="AP78" s="86">
        <f>IF(ISBLANK(F78),0,IF(ISNA(VLOOKUP(F78,Dropdowns!$I$1:$I$5,1,FALSE)),1,0))</f>
        <v>0</v>
      </c>
      <c r="AQ78" s="86">
        <f>IF(ISBLANK(J78),0,IF(ISNA(VLOOKUP(J78,Dropdowns!$L$1:$L$4,1,FALSE)),1,0))</f>
        <v>0</v>
      </c>
      <c r="AR78" s="128">
        <f>IF(ISBLANK(K78),0,IF(ISNA(VLOOKUP(K78,Dropdowns!$J$1:$J$4,1,FALSE)),1,0))</f>
        <v>0</v>
      </c>
      <c r="AS78" s="128">
        <f t="shared" si="8"/>
        <v>0</v>
      </c>
      <c r="AT78" s="128">
        <f t="shared" si="13"/>
        <v>0</v>
      </c>
      <c r="AU78" s="128">
        <f t="shared" si="14"/>
        <v>0</v>
      </c>
    </row>
    <row r="79" spans="2:47" ht="15.75" x14ac:dyDescent="0.25">
      <c r="B79" s="62"/>
      <c r="C79" s="62"/>
      <c r="D79" s="63"/>
      <c r="E79" s="64"/>
      <c r="F79" s="62"/>
      <c r="G79" s="62"/>
      <c r="H79" s="63"/>
      <c r="I79" s="62"/>
      <c r="J79" s="62"/>
      <c r="K79" s="62"/>
      <c r="L79" s="62"/>
      <c r="M79" s="68"/>
      <c r="N79" s="69"/>
      <c r="O79" s="63"/>
      <c r="P79" s="68"/>
      <c r="Q79" s="62"/>
      <c r="R79" s="62"/>
      <c r="S79" s="68"/>
      <c r="T79" s="70"/>
      <c r="U79" s="66"/>
      <c r="V79" s="68"/>
      <c r="Z79" s="86">
        <f>IF(Instructions!$C$8="yes",COUNTA(General!B79),0)</f>
        <v>0</v>
      </c>
      <c r="AA79" s="86">
        <f>IF(COUNTA(B79:V79)&gt;0,3-(COUNTA(General!B79)+COUNTA(General!C79)+COUNTA(General!U79)),0)</f>
        <v>0</v>
      </c>
      <c r="AB79" s="86">
        <f>IF(General!U79="No",COUNTBLANK(General!D79:F79)+COUNTBLANK(General!J79),0)</f>
        <v>0</v>
      </c>
      <c r="AC79" s="86">
        <f>IF(General!F79="Others",COUNTBLANK(General!G79),0)</f>
        <v>0</v>
      </c>
      <c r="AD79" s="86">
        <f>IF(AND(U79="No",COUNTA(General!B79),ISBLANK(General!H79)),COUNTBLANK(General!I79),0)</f>
        <v>0</v>
      </c>
      <c r="AE79" s="86">
        <f>IF(ISBLANK(J79),0,IF(ISNUMBER(SEARCH("FI fully agreed with the client's requests/appeals",General!J79)),0,COUNTBLANK(General!K79)))</f>
        <v>0</v>
      </c>
      <c r="AF79" s="86">
        <f>IF(OR(General!J79="Others",General!K79="Others"),COUNTBLANK(General!L79),0)</f>
        <v>0</v>
      </c>
      <c r="AG79" s="86">
        <f>IF(ISBLANK(B79),0,IF(AND(ISBLANK(General!O79),NETWORKDAYS(IFERROR(DATE(LEFT(General!D79,4),MID(General!D79,5,2),RIGHT(General!D79,2)),0),IFERROR(DATE(LEFT(Instructions!$C$6,4),MID(Instructions!$C$6,5,2),RIGHT(Instructions!$C$6,2)),0),7)&gt;27),COUNTBLANK(General!P79),0))</f>
        <v>0</v>
      </c>
      <c r="AH79" s="86">
        <f>IF(OR(ISBLANK(B79),ISBLANK(O79)),0,IF(NETWORKDAYS(DATE(LEFT(General!D79,4),MID(General!D79,5,2),RIGHT(General!D79,2)),DATE(LEFT(General!O79,4),MID(General!O79,5,2),RIGHT(General!O79,2)),7)&gt;27,COUNTBLANK(General!P79),0))</f>
        <v>0</v>
      </c>
      <c r="AI79" s="86">
        <f t="shared" si="9"/>
        <v>0</v>
      </c>
      <c r="AJ79" s="86">
        <f t="shared" si="10"/>
        <v>0</v>
      </c>
      <c r="AK79" s="86">
        <f t="shared" si="11"/>
        <v>0</v>
      </c>
      <c r="AL79" s="128">
        <f>IF(ISBLANK(D79),0,IF(IFERROR(DATE(LEFT(D79,4),MID(D79,5,2),RIGHT(D79,2)),0)&lt;IFERROR(DATE(LEFT(Instructions!$C$6,4),MID(Instructions!$C$6,5,2),RIGHT(Instructions!$C$6,2)),0),0,1))</f>
        <v>0</v>
      </c>
      <c r="AM79" s="128">
        <f>IF(General!U79="Misconduct report has been filed",COUNTBLANK(General!V79),0)</f>
        <v>0</v>
      </c>
      <c r="AN79" s="128">
        <f t="shared" si="12"/>
        <v>0</v>
      </c>
      <c r="AO79" s="86">
        <f>IF(ISBLANK(C79),0,IF(ISNA(VLOOKUP(C79,Dropdowns!$A$1:$A$4,1,FALSE)),1,0))</f>
        <v>0</v>
      </c>
      <c r="AP79" s="86">
        <f>IF(ISBLANK(F79),0,IF(ISNA(VLOOKUP(F79,Dropdowns!$I$1:$I$5,1,FALSE)),1,0))</f>
        <v>0</v>
      </c>
      <c r="AQ79" s="86">
        <f>IF(ISBLANK(J79),0,IF(ISNA(VLOOKUP(J79,Dropdowns!$L$1:$L$4,1,FALSE)),1,0))</f>
        <v>0</v>
      </c>
      <c r="AR79" s="128">
        <f>IF(ISBLANK(K79),0,IF(ISNA(VLOOKUP(K79,Dropdowns!$J$1:$J$4,1,FALSE)),1,0))</f>
        <v>0</v>
      </c>
      <c r="AS79" s="128">
        <f t="shared" si="8"/>
        <v>0</v>
      </c>
      <c r="AT79" s="128">
        <f t="shared" si="13"/>
        <v>0</v>
      </c>
      <c r="AU79" s="128">
        <f t="shared" si="14"/>
        <v>0</v>
      </c>
    </row>
    <row r="80" spans="2:47" ht="15.75" x14ac:dyDescent="0.25">
      <c r="B80" s="62"/>
      <c r="C80" s="62"/>
      <c r="D80" s="63"/>
      <c r="E80" s="64"/>
      <c r="F80" s="62"/>
      <c r="G80" s="62"/>
      <c r="H80" s="63"/>
      <c r="I80" s="62"/>
      <c r="J80" s="62"/>
      <c r="K80" s="62"/>
      <c r="L80" s="62"/>
      <c r="M80" s="68"/>
      <c r="N80" s="69"/>
      <c r="O80" s="63"/>
      <c r="P80" s="68"/>
      <c r="Q80" s="62"/>
      <c r="R80" s="62"/>
      <c r="S80" s="68"/>
      <c r="T80" s="70"/>
      <c r="U80" s="66"/>
      <c r="V80" s="68"/>
      <c r="Z80" s="86">
        <f>IF(Instructions!$C$8="yes",COUNTA(General!B80),0)</f>
        <v>0</v>
      </c>
      <c r="AA80" s="86">
        <f>IF(COUNTA(B80:V80)&gt;0,3-(COUNTA(General!B80)+COUNTA(General!C80)+COUNTA(General!U80)),0)</f>
        <v>0</v>
      </c>
      <c r="AB80" s="86">
        <f>IF(General!U80="No",COUNTBLANK(General!D80:F80)+COUNTBLANK(General!J80),0)</f>
        <v>0</v>
      </c>
      <c r="AC80" s="86">
        <f>IF(General!F80="Others",COUNTBLANK(General!G80),0)</f>
        <v>0</v>
      </c>
      <c r="AD80" s="86">
        <f>IF(AND(U80="No",COUNTA(General!B80),ISBLANK(General!H80)),COUNTBLANK(General!I80),0)</f>
        <v>0</v>
      </c>
      <c r="AE80" s="86">
        <f>IF(ISBLANK(J80),0,IF(ISNUMBER(SEARCH("FI fully agreed with the client's requests/appeals",General!J80)),0,COUNTBLANK(General!K80)))</f>
        <v>0</v>
      </c>
      <c r="AF80" s="86">
        <f>IF(OR(General!J80="Others",General!K80="Others"),COUNTBLANK(General!L80),0)</f>
        <v>0</v>
      </c>
      <c r="AG80" s="86">
        <f>IF(ISBLANK(B80),0,IF(AND(ISBLANK(General!O80),NETWORKDAYS(IFERROR(DATE(LEFT(General!D80,4),MID(General!D80,5,2),RIGHT(General!D80,2)),0),IFERROR(DATE(LEFT(Instructions!$C$6,4),MID(Instructions!$C$6,5,2),RIGHT(Instructions!$C$6,2)),0),7)&gt;27),COUNTBLANK(General!P80),0))</f>
        <v>0</v>
      </c>
      <c r="AH80" s="86">
        <f>IF(OR(ISBLANK(B80),ISBLANK(O80)),0,IF(NETWORKDAYS(DATE(LEFT(General!D80,4),MID(General!D80,5,2),RIGHT(General!D80,2)),DATE(LEFT(General!O80,4),MID(General!O80,5,2),RIGHT(General!O80,2)),7)&gt;27,COUNTBLANK(General!P80),0))</f>
        <v>0</v>
      </c>
      <c r="AI80" s="86">
        <f t="shared" si="9"/>
        <v>0</v>
      </c>
      <c r="AJ80" s="86">
        <f t="shared" si="10"/>
        <v>0</v>
      </c>
      <c r="AK80" s="86">
        <f t="shared" si="11"/>
        <v>0</v>
      </c>
      <c r="AL80" s="128">
        <f>IF(ISBLANK(D80),0,IF(IFERROR(DATE(LEFT(D80,4),MID(D80,5,2),RIGHT(D80,2)),0)&lt;IFERROR(DATE(LEFT(Instructions!$C$6,4),MID(Instructions!$C$6,5,2),RIGHT(Instructions!$C$6,2)),0),0,1))</f>
        <v>0</v>
      </c>
      <c r="AM80" s="128">
        <f>IF(General!U80="Misconduct report has been filed",COUNTBLANK(General!V80),0)</f>
        <v>0</v>
      </c>
      <c r="AN80" s="128">
        <f t="shared" si="12"/>
        <v>0</v>
      </c>
      <c r="AO80" s="86">
        <f>IF(ISBLANK(C80),0,IF(ISNA(VLOOKUP(C80,Dropdowns!$A$1:$A$4,1,FALSE)),1,0))</f>
        <v>0</v>
      </c>
      <c r="AP80" s="86">
        <f>IF(ISBLANK(F80),0,IF(ISNA(VLOOKUP(F80,Dropdowns!$I$1:$I$5,1,FALSE)),1,0))</f>
        <v>0</v>
      </c>
      <c r="AQ80" s="86">
        <f>IF(ISBLANK(J80),0,IF(ISNA(VLOOKUP(J80,Dropdowns!$L$1:$L$4,1,FALSE)),1,0))</f>
        <v>0</v>
      </c>
      <c r="AR80" s="128">
        <f>IF(ISBLANK(K80),0,IF(ISNA(VLOOKUP(K80,Dropdowns!$J$1:$J$4,1,FALSE)),1,0))</f>
        <v>0</v>
      </c>
      <c r="AS80" s="128">
        <f t="shared" si="8"/>
        <v>0</v>
      </c>
      <c r="AT80" s="128">
        <f t="shared" si="13"/>
        <v>0</v>
      </c>
      <c r="AU80" s="128">
        <f t="shared" si="14"/>
        <v>0</v>
      </c>
    </row>
    <row r="81" spans="2:47" ht="15.75" x14ac:dyDescent="0.25">
      <c r="B81" s="62"/>
      <c r="C81" s="62"/>
      <c r="D81" s="63"/>
      <c r="E81" s="64"/>
      <c r="F81" s="62"/>
      <c r="G81" s="62"/>
      <c r="H81" s="63"/>
      <c r="I81" s="62"/>
      <c r="J81" s="62"/>
      <c r="K81" s="62"/>
      <c r="L81" s="62"/>
      <c r="M81" s="68"/>
      <c r="N81" s="69"/>
      <c r="O81" s="63"/>
      <c r="P81" s="68"/>
      <c r="Q81" s="62"/>
      <c r="R81" s="62"/>
      <c r="S81" s="68"/>
      <c r="T81" s="70"/>
      <c r="U81" s="66"/>
      <c r="V81" s="68"/>
      <c r="Z81" s="86">
        <f>IF(Instructions!$C$8="yes",COUNTA(General!B81),0)</f>
        <v>0</v>
      </c>
      <c r="AA81" s="86">
        <f>IF(COUNTA(B81:V81)&gt;0,3-(COUNTA(General!B81)+COUNTA(General!C81)+COUNTA(General!U81)),0)</f>
        <v>0</v>
      </c>
      <c r="AB81" s="86">
        <f>IF(General!U81="No",COUNTBLANK(General!D81:F81)+COUNTBLANK(General!J81),0)</f>
        <v>0</v>
      </c>
      <c r="AC81" s="86">
        <f>IF(General!F81="Others",COUNTBLANK(General!G81),0)</f>
        <v>0</v>
      </c>
      <c r="AD81" s="86">
        <f>IF(AND(U81="No",COUNTA(General!B81),ISBLANK(General!H81)),COUNTBLANK(General!I81),0)</f>
        <v>0</v>
      </c>
      <c r="AE81" s="86">
        <f>IF(ISBLANK(J81),0,IF(ISNUMBER(SEARCH("FI fully agreed with the client's requests/appeals",General!J81)),0,COUNTBLANK(General!K81)))</f>
        <v>0</v>
      </c>
      <c r="AF81" s="86">
        <f>IF(OR(General!J81="Others",General!K81="Others"),COUNTBLANK(General!L81),0)</f>
        <v>0</v>
      </c>
      <c r="AG81" s="86">
        <f>IF(ISBLANK(B81),0,IF(AND(ISBLANK(General!O81),NETWORKDAYS(IFERROR(DATE(LEFT(General!D81,4),MID(General!D81,5,2),RIGHT(General!D81,2)),0),IFERROR(DATE(LEFT(Instructions!$C$6,4),MID(Instructions!$C$6,5,2),RIGHT(Instructions!$C$6,2)),0),7)&gt;27),COUNTBLANK(General!P81),0))</f>
        <v>0</v>
      </c>
      <c r="AH81" s="86">
        <f>IF(OR(ISBLANK(B81),ISBLANK(O81)),0,IF(NETWORKDAYS(DATE(LEFT(General!D81,4),MID(General!D81,5,2),RIGHT(General!D81,2)),DATE(LEFT(General!O81,4),MID(General!O81,5,2),RIGHT(General!O81,2)),7)&gt;27,COUNTBLANK(General!P81),0))</f>
        <v>0</v>
      </c>
      <c r="AI81" s="86">
        <f t="shared" si="9"/>
        <v>0</v>
      </c>
      <c r="AJ81" s="86">
        <f t="shared" si="10"/>
        <v>0</v>
      </c>
      <c r="AK81" s="86">
        <f t="shared" si="11"/>
        <v>0</v>
      </c>
      <c r="AL81" s="128">
        <f>IF(ISBLANK(D81),0,IF(IFERROR(DATE(LEFT(D81,4),MID(D81,5,2),RIGHT(D81,2)),0)&lt;IFERROR(DATE(LEFT(Instructions!$C$6,4),MID(Instructions!$C$6,5,2),RIGHT(Instructions!$C$6,2)),0),0,1))</f>
        <v>0</v>
      </c>
      <c r="AM81" s="128">
        <f>IF(General!U81="Misconduct report has been filed",COUNTBLANK(General!V81),0)</f>
        <v>0</v>
      </c>
      <c r="AN81" s="128">
        <f t="shared" si="12"/>
        <v>0</v>
      </c>
      <c r="AO81" s="86">
        <f>IF(ISBLANK(C81),0,IF(ISNA(VLOOKUP(C81,Dropdowns!$A$1:$A$4,1,FALSE)),1,0))</f>
        <v>0</v>
      </c>
      <c r="AP81" s="86">
        <f>IF(ISBLANK(F81),0,IF(ISNA(VLOOKUP(F81,Dropdowns!$I$1:$I$5,1,FALSE)),1,0))</f>
        <v>0</v>
      </c>
      <c r="AQ81" s="86">
        <f>IF(ISBLANK(J81),0,IF(ISNA(VLOOKUP(J81,Dropdowns!$L$1:$L$4,1,FALSE)),1,0))</f>
        <v>0</v>
      </c>
      <c r="AR81" s="128">
        <f>IF(ISBLANK(K81),0,IF(ISNA(VLOOKUP(K81,Dropdowns!$J$1:$J$4,1,FALSE)),1,0))</f>
        <v>0</v>
      </c>
      <c r="AS81" s="128">
        <f t="shared" si="8"/>
        <v>0</v>
      </c>
      <c r="AT81" s="128">
        <f t="shared" si="13"/>
        <v>0</v>
      </c>
      <c r="AU81" s="128">
        <f t="shared" si="14"/>
        <v>0</v>
      </c>
    </row>
    <row r="82" spans="2:47" ht="15.75" x14ac:dyDescent="0.25">
      <c r="B82" s="62"/>
      <c r="C82" s="62"/>
      <c r="D82" s="63"/>
      <c r="E82" s="64"/>
      <c r="F82" s="62"/>
      <c r="G82" s="62"/>
      <c r="H82" s="63"/>
      <c r="I82" s="62"/>
      <c r="J82" s="62"/>
      <c r="K82" s="62"/>
      <c r="L82" s="62"/>
      <c r="M82" s="68"/>
      <c r="N82" s="69"/>
      <c r="O82" s="63"/>
      <c r="P82" s="68"/>
      <c r="Q82" s="62"/>
      <c r="R82" s="62"/>
      <c r="S82" s="68"/>
      <c r="T82" s="70"/>
      <c r="U82" s="66"/>
      <c r="V82" s="68"/>
      <c r="Z82" s="86">
        <f>IF(Instructions!$C$8="yes",COUNTA(General!B82),0)</f>
        <v>0</v>
      </c>
      <c r="AA82" s="86">
        <f>IF(COUNTA(B82:V82)&gt;0,3-(COUNTA(General!B82)+COUNTA(General!C82)+COUNTA(General!U82)),0)</f>
        <v>0</v>
      </c>
      <c r="AB82" s="86">
        <f>IF(General!U82="No",COUNTBLANK(General!D82:F82)+COUNTBLANK(General!J82),0)</f>
        <v>0</v>
      </c>
      <c r="AC82" s="86">
        <f>IF(General!F82="Others",COUNTBLANK(General!G82),0)</f>
        <v>0</v>
      </c>
      <c r="AD82" s="86">
        <f>IF(AND(U82="No",COUNTA(General!B82),ISBLANK(General!H82)),COUNTBLANK(General!I82),0)</f>
        <v>0</v>
      </c>
      <c r="AE82" s="86">
        <f>IF(ISBLANK(J82),0,IF(ISNUMBER(SEARCH("FI fully agreed with the client's requests/appeals",General!J82)),0,COUNTBLANK(General!K82)))</f>
        <v>0</v>
      </c>
      <c r="AF82" s="86">
        <f>IF(OR(General!J82="Others",General!K82="Others"),COUNTBLANK(General!L82),0)</f>
        <v>0</v>
      </c>
      <c r="AG82" s="86">
        <f>IF(ISBLANK(B82),0,IF(AND(ISBLANK(General!O82),NETWORKDAYS(IFERROR(DATE(LEFT(General!D82,4),MID(General!D82,5,2),RIGHT(General!D82,2)),0),IFERROR(DATE(LEFT(Instructions!$C$6,4),MID(Instructions!$C$6,5,2),RIGHT(Instructions!$C$6,2)),0),7)&gt;27),COUNTBLANK(General!P82),0))</f>
        <v>0</v>
      </c>
      <c r="AH82" s="86">
        <f>IF(OR(ISBLANK(B82),ISBLANK(O82)),0,IF(NETWORKDAYS(DATE(LEFT(General!D82,4),MID(General!D82,5,2),RIGHT(General!D82,2)),DATE(LEFT(General!O82,4),MID(General!O82,5,2),RIGHT(General!O82,2)),7)&gt;27,COUNTBLANK(General!P82),0))</f>
        <v>0</v>
      </c>
      <c r="AI82" s="86">
        <f t="shared" si="9"/>
        <v>0</v>
      </c>
      <c r="AJ82" s="86">
        <f t="shared" si="10"/>
        <v>0</v>
      </c>
      <c r="AK82" s="86">
        <f t="shared" si="11"/>
        <v>0</v>
      </c>
      <c r="AL82" s="128">
        <f>IF(ISBLANK(D82),0,IF(IFERROR(DATE(LEFT(D82,4),MID(D82,5,2),RIGHT(D82,2)),0)&lt;IFERROR(DATE(LEFT(Instructions!$C$6,4),MID(Instructions!$C$6,5,2),RIGHT(Instructions!$C$6,2)),0),0,1))</f>
        <v>0</v>
      </c>
      <c r="AM82" s="128">
        <f>IF(General!U82="Misconduct report has been filed",COUNTBLANK(General!V82),0)</f>
        <v>0</v>
      </c>
      <c r="AN82" s="128">
        <f t="shared" si="12"/>
        <v>0</v>
      </c>
      <c r="AO82" s="86">
        <f>IF(ISBLANK(C82),0,IF(ISNA(VLOOKUP(C82,Dropdowns!$A$1:$A$4,1,FALSE)),1,0))</f>
        <v>0</v>
      </c>
      <c r="AP82" s="86">
        <f>IF(ISBLANK(F82),0,IF(ISNA(VLOOKUP(F82,Dropdowns!$I$1:$I$5,1,FALSE)),1,0))</f>
        <v>0</v>
      </c>
      <c r="AQ82" s="86">
        <f>IF(ISBLANK(J82),0,IF(ISNA(VLOOKUP(J82,Dropdowns!$L$1:$L$4,1,FALSE)),1,0))</f>
        <v>0</v>
      </c>
      <c r="AR82" s="128">
        <f>IF(ISBLANK(K82),0,IF(ISNA(VLOOKUP(K82,Dropdowns!$J$1:$J$4,1,FALSE)),1,0))</f>
        <v>0</v>
      </c>
      <c r="AS82" s="128">
        <f t="shared" si="8"/>
        <v>0</v>
      </c>
      <c r="AT82" s="128">
        <f t="shared" si="13"/>
        <v>0</v>
      </c>
      <c r="AU82" s="128">
        <f t="shared" si="14"/>
        <v>0</v>
      </c>
    </row>
    <row r="83" spans="2:47" ht="15.75" x14ac:dyDescent="0.25">
      <c r="B83" s="62"/>
      <c r="C83" s="62"/>
      <c r="D83" s="63"/>
      <c r="E83" s="64"/>
      <c r="F83" s="62"/>
      <c r="G83" s="62"/>
      <c r="H83" s="63"/>
      <c r="I83" s="62"/>
      <c r="J83" s="62"/>
      <c r="K83" s="62"/>
      <c r="L83" s="62"/>
      <c r="M83" s="68"/>
      <c r="N83" s="69"/>
      <c r="O83" s="63"/>
      <c r="P83" s="68"/>
      <c r="Q83" s="62"/>
      <c r="R83" s="62"/>
      <c r="S83" s="68"/>
      <c r="T83" s="70"/>
      <c r="U83" s="66"/>
      <c r="V83" s="68"/>
      <c r="Z83" s="86">
        <f>IF(Instructions!$C$8="yes",COUNTA(General!B83),0)</f>
        <v>0</v>
      </c>
      <c r="AA83" s="86">
        <f>IF(COUNTA(B83:V83)&gt;0,3-(COUNTA(General!B83)+COUNTA(General!C83)+COUNTA(General!U83)),0)</f>
        <v>0</v>
      </c>
      <c r="AB83" s="86">
        <f>IF(General!U83="No",COUNTBLANK(General!D83:F83)+COUNTBLANK(General!J83),0)</f>
        <v>0</v>
      </c>
      <c r="AC83" s="86">
        <f>IF(General!F83="Others",COUNTBLANK(General!G83),0)</f>
        <v>0</v>
      </c>
      <c r="AD83" s="86">
        <f>IF(AND(U83="No",COUNTA(General!B83),ISBLANK(General!H83)),COUNTBLANK(General!I83),0)</f>
        <v>0</v>
      </c>
      <c r="AE83" s="86">
        <f>IF(ISBLANK(J83),0,IF(ISNUMBER(SEARCH("FI fully agreed with the client's requests/appeals",General!J83)),0,COUNTBLANK(General!K83)))</f>
        <v>0</v>
      </c>
      <c r="AF83" s="86">
        <f>IF(OR(General!J83="Others",General!K83="Others"),COUNTBLANK(General!L83),0)</f>
        <v>0</v>
      </c>
      <c r="AG83" s="86">
        <f>IF(ISBLANK(B83),0,IF(AND(ISBLANK(General!O83),NETWORKDAYS(IFERROR(DATE(LEFT(General!D83,4),MID(General!D83,5,2),RIGHT(General!D83,2)),0),IFERROR(DATE(LEFT(Instructions!$C$6,4),MID(Instructions!$C$6,5,2),RIGHT(Instructions!$C$6,2)),0),7)&gt;27),COUNTBLANK(General!P83),0))</f>
        <v>0</v>
      </c>
      <c r="AH83" s="86">
        <f>IF(OR(ISBLANK(B83),ISBLANK(O83)),0,IF(NETWORKDAYS(DATE(LEFT(General!D83,4),MID(General!D83,5,2),RIGHT(General!D83,2)),DATE(LEFT(General!O83,4),MID(General!O83,5,2),RIGHT(General!O83,2)),7)&gt;27,COUNTBLANK(General!P83),0))</f>
        <v>0</v>
      </c>
      <c r="AI83" s="86">
        <f t="shared" si="9"/>
        <v>0</v>
      </c>
      <c r="AJ83" s="86">
        <f t="shared" si="10"/>
        <v>0</v>
      </c>
      <c r="AK83" s="86">
        <f t="shared" si="11"/>
        <v>0</v>
      </c>
      <c r="AL83" s="128">
        <f>IF(ISBLANK(D83),0,IF(IFERROR(DATE(LEFT(D83,4),MID(D83,5,2),RIGHT(D83,2)),0)&lt;IFERROR(DATE(LEFT(Instructions!$C$6,4),MID(Instructions!$C$6,5,2),RIGHT(Instructions!$C$6,2)),0),0,1))</f>
        <v>0</v>
      </c>
      <c r="AM83" s="128">
        <f>IF(General!U83="Misconduct report has been filed",COUNTBLANK(General!V83),0)</f>
        <v>0</v>
      </c>
      <c r="AN83" s="128">
        <f t="shared" si="12"/>
        <v>0</v>
      </c>
      <c r="AO83" s="86">
        <f>IF(ISBLANK(C83),0,IF(ISNA(VLOOKUP(C83,Dropdowns!$A$1:$A$4,1,FALSE)),1,0))</f>
        <v>0</v>
      </c>
      <c r="AP83" s="86">
        <f>IF(ISBLANK(F83),0,IF(ISNA(VLOOKUP(F83,Dropdowns!$I$1:$I$5,1,FALSE)),1,0))</f>
        <v>0</v>
      </c>
      <c r="AQ83" s="86">
        <f>IF(ISBLANK(J83),0,IF(ISNA(VLOOKUP(J83,Dropdowns!$L$1:$L$4,1,FALSE)),1,0))</f>
        <v>0</v>
      </c>
      <c r="AR83" s="128">
        <f>IF(ISBLANK(K83),0,IF(ISNA(VLOOKUP(K83,Dropdowns!$J$1:$J$4,1,FALSE)),1,0))</f>
        <v>0</v>
      </c>
      <c r="AS83" s="128">
        <f t="shared" si="8"/>
        <v>0</v>
      </c>
      <c r="AT83" s="128">
        <f t="shared" si="13"/>
        <v>0</v>
      </c>
      <c r="AU83" s="128">
        <f t="shared" si="14"/>
        <v>0</v>
      </c>
    </row>
    <row r="84" spans="2:47" ht="15.75" x14ac:dyDescent="0.25">
      <c r="B84" s="62"/>
      <c r="C84" s="62"/>
      <c r="D84" s="63"/>
      <c r="E84" s="64"/>
      <c r="F84" s="62"/>
      <c r="G84" s="62"/>
      <c r="H84" s="63"/>
      <c r="I84" s="62"/>
      <c r="J84" s="62"/>
      <c r="K84" s="62"/>
      <c r="L84" s="62"/>
      <c r="M84" s="68"/>
      <c r="N84" s="69"/>
      <c r="O84" s="63"/>
      <c r="P84" s="68"/>
      <c r="Q84" s="62"/>
      <c r="R84" s="62"/>
      <c r="S84" s="68"/>
      <c r="T84" s="70"/>
      <c r="U84" s="66"/>
      <c r="V84" s="68"/>
      <c r="Z84" s="86">
        <f>IF(Instructions!$C$8="yes",COUNTA(General!B84),0)</f>
        <v>0</v>
      </c>
      <c r="AA84" s="86">
        <f>IF(COUNTA(B84:V84)&gt;0,3-(COUNTA(General!B84)+COUNTA(General!C84)+COUNTA(General!U84)),0)</f>
        <v>0</v>
      </c>
      <c r="AB84" s="86">
        <f>IF(General!U84="No",COUNTBLANK(General!D84:F84)+COUNTBLANK(General!J84),0)</f>
        <v>0</v>
      </c>
      <c r="AC84" s="86">
        <f>IF(General!F84="Others",COUNTBLANK(General!G84),0)</f>
        <v>0</v>
      </c>
      <c r="AD84" s="86">
        <f>IF(AND(U84="No",COUNTA(General!B84),ISBLANK(General!H84)),COUNTBLANK(General!I84),0)</f>
        <v>0</v>
      </c>
      <c r="AE84" s="86">
        <f>IF(ISBLANK(J84),0,IF(ISNUMBER(SEARCH("FI fully agreed with the client's requests/appeals",General!J84)),0,COUNTBLANK(General!K84)))</f>
        <v>0</v>
      </c>
      <c r="AF84" s="86">
        <f>IF(OR(General!J84="Others",General!K84="Others"),COUNTBLANK(General!L84),0)</f>
        <v>0</v>
      </c>
      <c r="AG84" s="86">
        <f>IF(ISBLANK(B84),0,IF(AND(ISBLANK(General!O84),NETWORKDAYS(IFERROR(DATE(LEFT(General!D84,4),MID(General!D84,5,2),RIGHT(General!D84,2)),0),IFERROR(DATE(LEFT(Instructions!$C$6,4),MID(Instructions!$C$6,5,2),RIGHT(Instructions!$C$6,2)),0),7)&gt;27),COUNTBLANK(General!P84),0))</f>
        <v>0</v>
      </c>
      <c r="AH84" s="86">
        <f>IF(OR(ISBLANK(B84),ISBLANK(O84)),0,IF(NETWORKDAYS(DATE(LEFT(General!D84,4),MID(General!D84,5,2),RIGHT(General!D84,2)),DATE(LEFT(General!O84,4),MID(General!O84,5,2),RIGHT(General!O84,2)),7)&gt;27,COUNTBLANK(General!P84),0))</f>
        <v>0</v>
      </c>
      <c r="AI84" s="86">
        <f t="shared" si="9"/>
        <v>0</v>
      </c>
      <c r="AJ84" s="86">
        <f t="shared" si="10"/>
        <v>0</v>
      </c>
      <c r="AK84" s="86">
        <f t="shared" si="11"/>
        <v>0</v>
      </c>
      <c r="AL84" s="128">
        <f>IF(ISBLANK(D84),0,IF(IFERROR(DATE(LEFT(D84,4),MID(D84,5,2),RIGHT(D84,2)),0)&lt;IFERROR(DATE(LEFT(Instructions!$C$6,4),MID(Instructions!$C$6,5,2),RIGHT(Instructions!$C$6,2)),0),0,1))</f>
        <v>0</v>
      </c>
      <c r="AM84" s="128">
        <f>IF(General!U84="Misconduct report has been filed",COUNTBLANK(General!V84),0)</f>
        <v>0</v>
      </c>
      <c r="AN84" s="128">
        <f t="shared" si="12"/>
        <v>0</v>
      </c>
      <c r="AO84" s="86">
        <f>IF(ISBLANK(C84),0,IF(ISNA(VLOOKUP(C84,Dropdowns!$A$1:$A$4,1,FALSE)),1,0))</f>
        <v>0</v>
      </c>
      <c r="AP84" s="86">
        <f>IF(ISBLANK(F84),0,IF(ISNA(VLOOKUP(F84,Dropdowns!$I$1:$I$5,1,FALSE)),1,0))</f>
        <v>0</v>
      </c>
      <c r="AQ84" s="86">
        <f>IF(ISBLANK(J84),0,IF(ISNA(VLOOKUP(J84,Dropdowns!$L$1:$L$4,1,FALSE)),1,0))</f>
        <v>0</v>
      </c>
      <c r="AR84" s="128">
        <f>IF(ISBLANK(K84),0,IF(ISNA(VLOOKUP(K84,Dropdowns!$J$1:$J$4,1,FALSE)),1,0))</f>
        <v>0</v>
      </c>
      <c r="AS84" s="128">
        <f t="shared" si="8"/>
        <v>0</v>
      </c>
      <c r="AT84" s="128">
        <f t="shared" si="13"/>
        <v>0</v>
      </c>
      <c r="AU84" s="128">
        <f t="shared" si="14"/>
        <v>0</v>
      </c>
    </row>
    <row r="85" spans="2:47" ht="15.75" x14ac:dyDescent="0.25">
      <c r="B85" s="62"/>
      <c r="C85" s="62"/>
      <c r="D85" s="63"/>
      <c r="E85" s="64"/>
      <c r="F85" s="62"/>
      <c r="G85" s="62"/>
      <c r="H85" s="63"/>
      <c r="I85" s="62"/>
      <c r="J85" s="62"/>
      <c r="K85" s="62"/>
      <c r="L85" s="62"/>
      <c r="M85" s="68"/>
      <c r="N85" s="69"/>
      <c r="O85" s="63"/>
      <c r="P85" s="68"/>
      <c r="Q85" s="62"/>
      <c r="R85" s="62"/>
      <c r="S85" s="68"/>
      <c r="T85" s="70"/>
      <c r="U85" s="66"/>
      <c r="V85" s="68"/>
      <c r="Z85" s="86">
        <f>IF(Instructions!$C$8="yes",COUNTA(General!B85),0)</f>
        <v>0</v>
      </c>
      <c r="AA85" s="86">
        <f>IF(COUNTA(B85:V85)&gt;0,3-(COUNTA(General!B85)+COUNTA(General!C85)+COUNTA(General!U85)),0)</f>
        <v>0</v>
      </c>
      <c r="AB85" s="86">
        <f>IF(General!U85="No",COUNTBLANK(General!D85:F85)+COUNTBLANK(General!J85),0)</f>
        <v>0</v>
      </c>
      <c r="AC85" s="86">
        <f>IF(General!F85="Others",COUNTBLANK(General!G85),0)</f>
        <v>0</v>
      </c>
      <c r="AD85" s="86">
        <f>IF(AND(U85="No",COUNTA(General!B85),ISBLANK(General!H85)),COUNTBLANK(General!I85),0)</f>
        <v>0</v>
      </c>
      <c r="AE85" s="86">
        <f>IF(ISBLANK(J85),0,IF(ISNUMBER(SEARCH("FI fully agreed with the client's requests/appeals",General!J85)),0,COUNTBLANK(General!K85)))</f>
        <v>0</v>
      </c>
      <c r="AF85" s="86">
        <f>IF(OR(General!J85="Others",General!K85="Others"),COUNTBLANK(General!L85),0)</f>
        <v>0</v>
      </c>
      <c r="AG85" s="86">
        <f>IF(ISBLANK(B85),0,IF(AND(ISBLANK(General!O85),NETWORKDAYS(IFERROR(DATE(LEFT(General!D85,4),MID(General!D85,5,2),RIGHT(General!D85,2)),0),IFERROR(DATE(LEFT(Instructions!$C$6,4),MID(Instructions!$C$6,5,2),RIGHT(Instructions!$C$6,2)),0),7)&gt;27),COUNTBLANK(General!P85),0))</f>
        <v>0</v>
      </c>
      <c r="AH85" s="86">
        <f>IF(OR(ISBLANK(B85),ISBLANK(O85)),0,IF(NETWORKDAYS(DATE(LEFT(General!D85,4),MID(General!D85,5,2),RIGHT(General!D85,2)),DATE(LEFT(General!O85,4),MID(General!O85,5,2),RIGHT(General!O85,2)),7)&gt;27,COUNTBLANK(General!P85),0))</f>
        <v>0</v>
      </c>
      <c r="AI85" s="86">
        <f t="shared" si="9"/>
        <v>0</v>
      </c>
      <c r="AJ85" s="86">
        <f t="shared" si="10"/>
        <v>0</v>
      </c>
      <c r="AK85" s="86">
        <f t="shared" si="11"/>
        <v>0</v>
      </c>
      <c r="AL85" s="128">
        <f>IF(ISBLANK(D85),0,IF(IFERROR(DATE(LEFT(D85,4),MID(D85,5,2),RIGHT(D85,2)),0)&lt;IFERROR(DATE(LEFT(Instructions!$C$6,4),MID(Instructions!$C$6,5,2),RIGHT(Instructions!$C$6,2)),0),0,1))</f>
        <v>0</v>
      </c>
      <c r="AM85" s="128">
        <f>IF(General!U85="Misconduct report has been filed",COUNTBLANK(General!V85),0)</f>
        <v>0</v>
      </c>
      <c r="AN85" s="128">
        <f t="shared" si="12"/>
        <v>0</v>
      </c>
      <c r="AO85" s="86">
        <f>IF(ISBLANK(C85),0,IF(ISNA(VLOOKUP(C85,Dropdowns!$A$1:$A$4,1,FALSE)),1,0))</f>
        <v>0</v>
      </c>
      <c r="AP85" s="86">
        <f>IF(ISBLANK(F85),0,IF(ISNA(VLOOKUP(F85,Dropdowns!$I$1:$I$5,1,FALSE)),1,0))</f>
        <v>0</v>
      </c>
      <c r="AQ85" s="86">
        <f>IF(ISBLANK(J85),0,IF(ISNA(VLOOKUP(J85,Dropdowns!$L$1:$L$4,1,FALSE)),1,0))</f>
        <v>0</v>
      </c>
      <c r="AR85" s="128">
        <f>IF(ISBLANK(K85),0,IF(ISNA(VLOOKUP(K85,Dropdowns!$J$1:$J$4,1,FALSE)),1,0))</f>
        <v>0</v>
      </c>
      <c r="AS85" s="128">
        <f t="shared" si="8"/>
        <v>0</v>
      </c>
      <c r="AT85" s="128">
        <f t="shared" si="13"/>
        <v>0</v>
      </c>
      <c r="AU85" s="128">
        <f t="shared" si="14"/>
        <v>0</v>
      </c>
    </row>
    <row r="86" spans="2:47" ht="15.75" x14ac:dyDescent="0.25">
      <c r="B86" s="62"/>
      <c r="C86" s="62"/>
      <c r="D86" s="63"/>
      <c r="E86" s="64"/>
      <c r="F86" s="62"/>
      <c r="G86" s="62"/>
      <c r="H86" s="63"/>
      <c r="I86" s="62"/>
      <c r="J86" s="62"/>
      <c r="K86" s="62"/>
      <c r="L86" s="62"/>
      <c r="M86" s="68"/>
      <c r="N86" s="69"/>
      <c r="O86" s="63"/>
      <c r="P86" s="68"/>
      <c r="Q86" s="62"/>
      <c r="R86" s="62"/>
      <c r="S86" s="68"/>
      <c r="T86" s="70"/>
      <c r="U86" s="66"/>
      <c r="V86" s="68"/>
      <c r="Z86" s="86">
        <f>IF(Instructions!$C$8="yes",COUNTA(General!B86),0)</f>
        <v>0</v>
      </c>
      <c r="AA86" s="86">
        <f>IF(COUNTA(B86:V86)&gt;0,3-(COUNTA(General!B86)+COUNTA(General!C86)+COUNTA(General!U86)),0)</f>
        <v>0</v>
      </c>
      <c r="AB86" s="86">
        <f>IF(General!U86="No",COUNTBLANK(General!D86:F86)+COUNTBLANK(General!J86),0)</f>
        <v>0</v>
      </c>
      <c r="AC86" s="86">
        <f>IF(General!F86="Others",COUNTBLANK(General!G86),0)</f>
        <v>0</v>
      </c>
      <c r="AD86" s="86">
        <f>IF(AND(U86="No",COUNTA(General!B86),ISBLANK(General!H86)),COUNTBLANK(General!I86),0)</f>
        <v>0</v>
      </c>
      <c r="AE86" s="86">
        <f>IF(ISBLANK(J86),0,IF(ISNUMBER(SEARCH("FI fully agreed with the client's requests/appeals",General!J86)),0,COUNTBLANK(General!K86)))</f>
        <v>0</v>
      </c>
      <c r="AF86" s="86">
        <f>IF(OR(General!J86="Others",General!K86="Others"),COUNTBLANK(General!L86),0)</f>
        <v>0</v>
      </c>
      <c r="AG86" s="86">
        <f>IF(ISBLANK(B86),0,IF(AND(ISBLANK(General!O86),NETWORKDAYS(IFERROR(DATE(LEFT(General!D86,4),MID(General!D86,5,2),RIGHT(General!D86,2)),0),IFERROR(DATE(LEFT(Instructions!$C$6,4),MID(Instructions!$C$6,5,2),RIGHT(Instructions!$C$6,2)),0),7)&gt;27),COUNTBLANK(General!P86),0))</f>
        <v>0</v>
      </c>
      <c r="AH86" s="86">
        <f>IF(OR(ISBLANK(B86),ISBLANK(O86)),0,IF(NETWORKDAYS(DATE(LEFT(General!D86,4),MID(General!D86,5,2),RIGHT(General!D86,2)),DATE(LEFT(General!O86,4),MID(General!O86,5,2),RIGHT(General!O86,2)),7)&gt;27,COUNTBLANK(General!P86),0))</f>
        <v>0</v>
      </c>
      <c r="AI86" s="86">
        <f t="shared" si="9"/>
        <v>0</v>
      </c>
      <c r="AJ86" s="86">
        <f t="shared" si="10"/>
        <v>0</v>
      </c>
      <c r="AK86" s="86">
        <f t="shared" si="11"/>
        <v>0</v>
      </c>
      <c r="AL86" s="128">
        <f>IF(ISBLANK(D86),0,IF(IFERROR(DATE(LEFT(D86,4),MID(D86,5,2),RIGHT(D86,2)),0)&lt;IFERROR(DATE(LEFT(Instructions!$C$6,4),MID(Instructions!$C$6,5,2),RIGHT(Instructions!$C$6,2)),0),0,1))</f>
        <v>0</v>
      </c>
      <c r="AM86" s="128">
        <f>IF(General!U86="Misconduct report has been filed",COUNTBLANK(General!V86),0)</f>
        <v>0</v>
      </c>
      <c r="AN86" s="128">
        <f t="shared" si="12"/>
        <v>0</v>
      </c>
      <c r="AO86" s="86">
        <f>IF(ISBLANK(C86),0,IF(ISNA(VLOOKUP(C86,Dropdowns!$A$1:$A$4,1,FALSE)),1,0))</f>
        <v>0</v>
      </c>
      <c r="AP86" s="86">
        <f>IF(ISBLANK(F86),0,IF(ISNA(VLOOKUP(F86,Dropdowns!$I$1:$I$5,1,FALSE)),1,0))</f>
        <v>0</v>
      </c>
      <c r="AQ86" s="86">
        <f>IF(ISBLANK(J86),0,IF(ISNA(VLOOKUP(J86,Dropdowns!$L$1:$L$4,1,FALSE)),1,0))</f>
        <v>0</v>
      </c>
      <c r="AR86" s="128">
        <f>IF(ISBLANK(K86),0,IF(ISNA(VLOOKUP(K86,Dropdowns!$J$1:$J$4,1,FALSE)),1,0))</f>
        <v>0</v>
      </c>
      <c r="AS86" s="128">
        <f t="shared" si="8"/>
        <v>0</v>
      </c>
      <c r="AT86" s="128">
        <f t="shared" si="13"/>
        <v>0</v>
      </c>
      <c r="AU86" s="128">
        <f t="shared" si="14"/>
        <v>0</v>
      </c>
    </row>
    <row r="87" spans="2:47" ht="15.75" x14ac:dyDescent="0.25">
      <c r="B87" s="62"/>
      <c r="C87" s="62"/>
      <c r="D87" s="63"/>
      <c r="E87" s="64"/>
      <c r="F87" s="62"/>
      <c r="G87" s="62"/>
      <c r="H87" s="63"/>
      <c r="I87" s="62"/>
      <c r="J87" s="62"/>
      <c r="K87" s="62"/>
      <c r="L87" s="62"/>
      <c r="M87" s="68"/>
      <c r="N87" s="69"/>
      <c r="O87" s="63"/>
      <c r="P87" s="68"/>
      <c r="Q87" s="62"/>
      <c r="R87" s="62"/>
      <c r="S87" s="68"/>
      <c r="T87" s="70"/>
      <c r="U87" s="66"/>
      <c r="V87" s="68"/>
      <c r="Z87" s="86">
        <f>IF(Instructions!$C$8="yes",COUNTA(General!B87),0)</f>
        <v>0</v>
      </c>
      <c r="AA87" s="86">
        <f>IF(COUNTA(B87:V87)&gt;0,3-(COUNTA(General!B87)+COUNTA(General!C87)+COUNTA(General!U87)),0)</f>
        <v>0</v>
      </c>
      <c r="AB87" s="86">
        <f>IF(General!U87="No",COUNTBLANK(General!D87:F87)+COUNTBLANK(General!J87),0)</f>
        <v>0</v>
      </c>
      <c r="AC87" s="86">
        <f>IF(General!F87="Others",COUNTBLANK(General!G87),0)</f>
        <v>0</v>
      </c>
      <c r="AD87" s="86">
        <f>IF(AND(U87="No",COUNTA(General!B87),ISBLANK(General!H87)),COUNTBLANK(General!I87),0)</f>
        <v>0</v>
      </c>
      <c r="AE87" s="86">
        <f>IF(ISBLANK(J87),0,IF(ISNUMBER(SEARCH("FI fully agreed with the client's requests/appeals",General!J87)),0,COUNTBLANK(General!K87)))</f>
        <v>0</v>
      </c>
      <c r="AF87" s="86">
        <f>IF(OR(General!J87="Others",General!K87="Others"),COUNTBLANK(General!L87),0)</f>
        <v>0</v>
      </c>
      <c r="AG87" s="86">
        <f>IF(ISBLANK(B87),0,IF(AND(ISBLANK(General!O87),NETWORKDAYS(IFERROR(DATE(LEFT(General!D87,4),MID(General!D87,5,2),RIGHT(General!D87,2)),0),IFERROR(DATE(LEFT(Instructions!$C$6,4),MID(Instructions!$C$6,5,2),RIGHT(Instructions!$C$6,2)),0),7)&gt;27),COUNTBLANK(General!P87),0))</f>
        <v>0</v>
      </c>
      <c r="AH87" s="86">
        <f>IF(OR(ISBLANK(B87),ISBLANK(O87)),0,IF(NETWORKDAYS(DATE(LEFT(General!D87,4),MID(General!D87,5,2),RIGHT(General!D87,2)),DATE(LEFT(General!O87,4),MID(General!O87,5,2),RIGHT(General!O87,2)),7)&gt;27,COUNTBLANK(General!P87),0))</f>
        <v>0</v>
      </c>
      <c r="AI87" s="86">
        <f t="shared" si="9"/>
        <v>0</v>
      </c>
      <c r="AJ87" s="86">
        <f t="shared" si="10"/>
        <v>0</v>
      </c>
      <c r="AK87" s="86">
        <f t="shared" si="11"/>
        <v>0</v>
      </c>
      <c r="AL87" s="128">
        <f>IF(ISBLANK(D87),0,IF(IFERROR(DATE(LEFT(D87,4),MID(D87,5,2),RIGHT(D87,2)),0)&lt;IFERROR(DATE(LEFT(Instructions!$C$6,4),MID(Instructions!$C$6,5,2),RIGHT(Instructions!$C$6,2)),0),0,1))</f>
        <v>0</v>
      </c>
      <c r="AM87" s="128">
        <f>IF(General!U87="Misconduct report has been filed",COUNTBLANK(General!V87),0)</f>
        <v>0</v>
      </c>
      <c r="AN87" s="128">
        <f t="shared" si="12"/>
        <v>0</v>
      </c>
      <c r="AO87" s="86">
        <f>IF(ISBLANK(C87),0,IF(ISNA(VLOOKUP(C87,Dropdowns!$A$1:$A$4,1,FALSE)),1,0))</f>
        <v>0</v>
      </c>
      <c r="AP87" s="86">
        <f>IF(ISBLANK(F87),0,IF(ISNA(VLOOKUP(F87,Dropdowns!$I$1:$I$5,1,FALSE)),1,0))</f>
        <v>0</v>
      </c>
      <c r="AQ87" s="86">
        <f>IF(ISBLANK(J87),0,IF(ISNA(VLOOKUP(J87,Dropdowns!$L$1:$L$4,1,FALSE)),1,0))</f>
        <v>0</v>
      </c>
      <c r="AR87" s="128">
        <f>IF(ISBLANK(K87),0,IF(ISNA(VLOOKUP(K87,Dropdowns!$J$1:$J$4,1,FALSE)),1,0))</f>
        <v>0</v>
      </c>
      <c r="AS87" s="128">
        <f t="shared" si="8"/>
        <v>0</v>
      </c>
      <c r="AT87" s="128">
        <f t="shared" si="13"/>
        <v>0</v>
      </c>
      <c r="AU87" s="128">
        <f t="shared" si="14"/>
        <v>0</v>
      </c>
    </row>
    <row r="88" spans="2:47" ht="15.75" x14ac:dyDescent="0.25">
      <c r="B88" s="62"/>
      <c r="C88" s="62"/>
      <c r="D88" s="63"/>
      <c r="E88" s="64"/>
      <c r="F88" s="62"/>
      <c r="G88" s="62"/>
      <c r="H88" s="63"/>
      <c r="I88" s="62"/>
      <c r="J88" s="62"/>
      <c r="K88" s="62"/>
      <c r="L88" s="62"/>
      <c r="M88" s="68"/>
      <c r="N88" s="69"/>
      <c r="O88" s="63"/>
      <c r="P88" s="68"/>
      <c r="Q88" s="62"/>
      <c r="R88" s="62"/>
      <c r="S88" s="68"/>
      <c r="T88" s="70"/>
      <c r="U88" s="66"/>
      <c r="V88" s="68"/>
      <c r="Z88" s="86">
        <f>IF(Instructions!$C$8="yes",COUNTA(General!B88),0)</f>
        <v>0</v>
      </c>
      <c r="AA88" s="86">
        <f>IF(COUNTA(B88:V88)&gt;0,3-(COUNTA(General!B88)+COUNTA(General!C88)+COUNTA(General!U88)),0)</f>
        <v>0</v>
      </c>
      <c r="AB88" s="86">
        <f>IF(General!U88="No",COUNTBLANK(General!D88:F88)+COUNTBLANK(General!J88),0)</f>
        <v>0</v>
      </c>
      <c r="AC88" s="86">
        <f>IF(General!F88="Others",COUNTBLANK(General!G88),0)</f>
        <v>0</v>
      </c>
      <c r="AD88" s="86">
        <f>IF(AND(U88="No",COUNTA(General!B88),ISBLANK(General!H88)),COUNTBLANK(General!I88),0)</f>
        <v>0</v>
      </c>
      <c r="AE88" s="86">
        <f>IF(ISBLANK(J88),0,IF(ISNUMBER(SEARCH("FI fully agreed with the client's requests/appeals",General!J88)),0,COUNTBLANK(General!K88)))</f>
        <v>0</v>
      </c>
      <c r="AF88" s="86">
        <f>IF(OR(General!J88="Others",General!K88="Others"),COUNTBLANK(General!L88),0)</f>
        <v>0</v>
      </c>
      <c r="AG88" s="86">
        <f>IF(ISBLANK(B88),0,IF(AND(ISBLANK(General!O88),NETWORKDAYS(IFERROR(DATE(LEFT(General!D88,4),MID(General!D88,5,2),RIGHT(General!D88,2)),0),IFERROR(DATE(LEFT(Instructions!$C$6,4),MID(Instructions!$C$6,5,2),RIGHT(Instructions!$C$6,2)),0),7)&gt;27),COUNTBLANK(General!P88),0))</f>
        <v>0</v>
      </c>
      <c r="AH88" s="86">
        <f>IF(OR(ISBLANK(B88),ISBLANK(O88)),0,IF(NETWORKDAYS(DATE(LEFT(General!D88,4),MID(General!D88,5,2),RIGHT(General!D88,2)),DATE(LEFT(General!O88,4),MID(General!O88,5,2),RIGHT(General!O88,2)),7)&gt;27,COUNTBLANK(General!P88),0))</f>
        <v>0</v>
      </c>
      <c r="AI88" s="86">
        <f t="shared" si="9"/>
        <v>0</v>
      </c>
      <c r="AJ88" s="86">
        <f t="shared" si="10"/>
        <v>0</v>
      </c>
      <c r="AK88" s="86">
        <f t="shared" si="11"/>
        <v>0</v>
      </c>
      <c r="AL88" s="128">
        <f>IF(ISBLANK(D88),0,IF(IFERROR(DATE(LEFT(D88,4),MID(D88,5,2),RIGHT(D88,2)),0)&lt;IFERROR(DATE(LEFT(Instructions!$C$6,4),MID(Instructions!$C$6,5,2),RIGHT(Instructions!$C$6,2)),0),0,1))</f>
        <v>0</v>
      </c>
      <c r="AM88" s="128">
        <f>IF(General!U88="Misconduct report has been filed",COUNTBLANK(General!V88),0)</f>
        <v>0</v>
      </c>
      <c r="AN88" s="128">
        <f t="shared" si="12"/>
        <v>0</v>
      </c>
      <c r="AO88" s="86">
        <f>IF(ISBLANK(C88),0,IF(ISNA(VLOOKUP(C88,Dropdowns!$A$1:$A$4,1,FALSE)),1,0))</f>
        <v>0</v>
      </c>
      <c r="AP88" s="86">
        <f>IF(ISBLANK(F88),0,IF(ISNA(VLOOKUP(F88,Dropdowns!$I$1:$I$5,1,FALSE)),1,0))</f>
        <v>0</v>
      </c>
      <c r="AQ88" s="86">
        <f>IF(ISBLANK(J88),0,IF(ISNA(VLOOKUP(J88,Dropdowns!$L$1:$L$4,1,FALSE)),1,0))</f>
        <v>0</v>
      </c>
      <c r="AR88" s="128">
        <f>IF(ISBLANK(K88),0,IF(ISNA(VLOOKUP(K88,Dropdowns!$J$1:$J$4,1,FALSE)),1,0))</f>
        <v>0</v>
      </c>
      <c r="AS88" s="128">
        <f t="shared" si="8"/>
        <v>0</v>
      </c>
      <c r="AT88" s="128">
        <f t="shared" si="13"/>
        <v>0</v>
      </c>
      <c r="AU88" s="128">
        <f t="shared" si="14"/>
        <v>0</v>
      </c>
    </row>
    <row r="89" spans="2:47" ht="15.75" x14ac:dyDescent="0.25">
      <c r="B89" s="62"/>
      <c r="C89" s="62"/>
      <c r="D89" s="63"/>
      <c r="E89" s="64"/>
      <c r="F89" s="62"/>
      <c r="G89" s="62"/>
      <c r="H89" s="63"/>
      <c r="I89" s="62"/>
      <c r="J89" s="62"/>
      <c r="K89" s="62"/>
      <c r="L89" s="62"/>
      <c r="M89" s="68"/>
      <c r="N89" s="69"/>
      <c r="O89" s="63"/>
      <c r="P89" s="68"/>
      <c r="Q89" s="62"/>
      <c r="R89" s="62"/>
      <c r="S89" s="68"/>
      <c r="T89" s="70"/>
      <c r="U89" s="66"/>
      <c r="V89" s="68"/>
      <c r="Z89" s="86">
        <f>IF(Instructions!$C$8="yes",COUNTA(General!B89),0)</f>
        <v>0</v>
      </c>
      <c r="AA89" s="86">
        <f>IF(COUNTA(B89:V89)&gt;0,3-(COUNTA(General!B89)+COUNTA(General!C89)+COUNTA(General!U89)),0)</f>
        <v>0</v>
      </c>
      <c r="AB89" s="86">
        <f>IF(General!U89="No",COUNTBLANK(General!D89:F89)+COUNTBLANK(General!J89),0)</f>
        <v>0</v>
      </c>
      <c r="AC89" s="86">
        <f>IF(General!F89="Others",COUNTBLANK(General!G89),0)</f>
        <v>0</v>
      </c>
      <c r="AD89" s="86">
        <f>IF(AND(U89="No",COUNTA(General!B89),ISBLANK(General!H89)),COUNTBLANK(General!I89),0)</f>
        <v>0</v>
      </c>
      <c r="AE89" s="86">
        <f>IF(ISBLANK(J89),0,IF(ISNUMBER(SEARCH("FI fully agreed with the client's requests/appeals",General!J89)),0,COUNTBLANK(General!K89)))</f>
        <v>0</v>
      </c>
      <c r="AF89" s="86">
        <f>IF(OR(General!J89="Others",General!K89="Others"),COUNTBLANK(General!L89),0)</f>
        <v>0</v>
      </c>
      <c r="AG89" s="86">
        <f>IF(ISBLANK(B89),0,IF(AND(ISBLANK(General!O89),NETWORKDAYS(IFERROR(DATE(LEFT(General!D89,4),MID(General!D89,5,2),RIGHT(General!D89,2)),0),IFERROR(DATE(LEFT(Instructions!$C$6,4),MID(Instructions!$C$6,5,2),RIGHT(Instructions!$C$6,2)),0),7)&gt;27),COUNTBLANK(General!P89),0))</f>
        <v>0</v>
      </c>
      <c r="AH89" s="86">
        <f>IF(OR(ISBLANK(B89),ISBLANK(O89)),0,IF(NETWORKDAYS(DATE(LEFT(General!D89,4),MID(General!D89,5,2),RIGHT(General!D89,2)),DATE(LEFT(General!O89,4),MID(General!O89,5,2),RIGHT(General!O89,2)),7)&gt;27,COUNTBLANK(General!P89),0))</f>
        <v>0</v>
      </c>
      <c r="AI89" s="86">
        <f t="shared" si="9"/>
        <v>0</v>
      </c>
      <c r="AJ89" s="86">
        <f t="shared" si="10"/>
        <v>0</v>
      </c>
      <c r="AK89" s="86">
        <f t="shared" si="11"/>
        <v>0</v>
      </c>
      <c r="AL89" s="128">
        <f>IF(ISBLANK(D89),0,IF(IFERROR(DATE(LEFT(D89,4),MID(D89,5,2),RIGHT(D89,2)),0)&lt;IFERROR(DATE(LEFT(Instructions!$C$6,4),MID(Instructions!$C$6,5,2),RIGHT(Instructions!$C$6,2)),0),0,1))</f>
        <v>0</v>
      </c>
      <c r="AM89" s="128">
        <f>IF(General!U89="Misconduct report has been filed",COUNTBLANK(General!V89),0)</f>
        <v>0</v>
      </c>
      <c r="AN89" s="128">
        <f t="shared" si="12"/>
        <v>0</v>
      </c>
      <c r="AO89" s="86">
        <f>IF(ISBLANK(C89),0,IF(ISNA(VLOOKUP(C89,Dropdowns!$A$1:$A$4,1,FALSE)),1,0))</f>
        <v>0</v>
      </c>
      <c r="AP89" s="86">
        <f>IF(ISBLANK(F89),0,IF(ISNA(VLOOKUP(F89,Dropdowns!$I$1:$I$5,1,FALSE)),1,0))</f>
        <v>0</v>
      </c>
      <c r="AQ89" s="86">
        <f>IF(ISBLANK(J89),0,IF(ISNA(VLOOKUP(J89,Dropdowns!$L$1:$L$4,1,FALSE)),1,0))</f>
        <v>0</v>
      </c>
      <c r="AR89" s="128">
        <f>IF(ISBLANK(K89),0,IF(ISNA(VLOOKUP(K89,Dropdowns!$J$1:$J$4,1,FALSE)),1,0))</f>
        <v>0</v>
      </c>
      <c r="AS89" s="128">
        <f t="shared" si="8"/>
        <v>0</v>
      </c>
      <c r="AT89" s="128">
        <f t="shared" si="13"/>
        <v>0</v>
      </c>
      <c r="AU89" s="128">
        <f t="shared" si="14"/>
        <v>0</v>
      </c>
    </row>
    <row r="90" spans="2:47" ht="15.75" x14ac:dyDescent="0.25">
      <c r="B90" s="62"/>
      <c r="C90" s="62"/>
      <c r="D90" s="63"/>
      <c r="E90" s="64"/>
      <c r="F90" s="62"/>
      <c r="G90" s="62"/>
      <c r="H90" s="63"/>
      <c r="I90" s="62"/>
      <c r="J90" s="62"/>
      <c r="K90" s="62"/>
      <c r="L90" s="62"/>
      <c r="M90" s="68"/>
      <c r="N90" s="69"/>
      <c r="O90" s="63"/>
      <c r="P90" s="68"/>
      <c r="Q90" s="62"/>
      <c r="R90" s="62"/>
      <c r="S90" s="68"/>
      <c r="T90" s="70"/>
      <c r="U90" s="66"/>
      <c r="V90" s="68"/>
      <c r="Z90" s="86">
        <f>IF(Instructions!$C$8="yes",COUNTA(General!B90),0)</f>
        <v>0</v>
      </c>
      <c r="AA90" s="86">
        <f>IF(COUNTA(B90:V90)&gt;0,3-(COUNTA(General!B90)+COUNTA(General!C90)+COUNTA(General!U90)),0)</f>
        <v>0</v>
      </c>
      <c r="AB90" s="86">
        <f>IF(General!U90="No",COUNTBLANK(General!D90:F90)+COUNTBLANK(General!J90),0)</f>
        <v>0</v>
      </c>
      <c r="AC90" s="86">
        <f>IF(General!F90="Others",COUNTBLANK(General!G90),0)</f>
        <v>0</v>
      </c>
      <c r="AD90" s="86">
        <f>IF(AND(U90="No",COUNTA(General!B90),ISBLANK(General!H90)),COUNTBLANK(General!I90),0)</f>
        <v>0</v>
      </c>
      <c r="AE90" s="86">
        <f>IF(ISBLANK(J90),0,IF(ISNUMBER(SEARCH("FI fully agreed with the client's requests/appeals",General!J90)),0,COUNTBLANK(General!K90)))</f>
        <v>0</v>
      </c>
      <c r="AF90" s="86">
        <f>IF(OR(General!J90="Others",General!K90="Others"),COUNTBLANK(General!L90),0)</f>
        <v>0</v>
      </c>
      <c r="AG90" s="86">
        <f>IF(ISBLANK(B90),0,IF(AND(ISBLANK(General!O90),NETWORKDAYS(IFERROR(DATE(LEFT(General!D90,4),MID(General!D90,5,2),RIGHT(General!D90,2)),0),IFERROR(DATE(LEFT(Instructions!$C$6,4),MID(Instructions!$C$6,5,2),RIGHT(Instructions!$C$6,2)),0),7)&gt;27),COUNTBLANK(General!P90),0))</f>
        <v>0</v>
      </c>
      <c r="AH90" s="86">
        <f>IF(OR(ISBLANK(B90),ISBLANK(O90)),0,IF(NETWORKDAYS(DATE(LEFT(General!D90,4),MID(General!D90,5,2),RIGHT(General!D90,2)),DATE(LEFT(General!O90,4),MID(General!O90,5,2),RIGHT(General!O90,2)),7)&gt;27,COUNTBLANK(General!P90),0))</f>
        <v>0</v>
      </c>
      <c r="AI90" s="86">
        <f t="shared" si="9"/>
        <v>0</v>
      </c>
      <c r="AJ90" s="86">
        <f t="shared" si="10"/>
        <v>0</v>
      </c>
      <c r="AK90" s="86">
        <f t="shared" si="11"/>
        <v>0</v>
      </c>
      <c r="AL90" s="128">
        <f>IF(ISBLANK(D90),0,IF(IFERROR(DATE(LEFT(D90,4),MID(D90,5,2),RIGHT(D90,2)),0)&lt;IFERROR(DATE(LEFT(Instructions!$C$6,4),MID(Instructions!$C$6,5,2),RIGHT(Instructions!$C$6,2)),0),0,1))</f>
        <v>0</v>
      </c>
      <c r="AM90" s="128">
        <f>IF(General!U90="Misconduct report has been filed",COUNTBLANK(General!V90),0)</f>
        <v>0</v>
      </c>
      <c r="AN90" s="128">
        <f t="shared" si="12"/>
        <v>0</v>
      </c>
      <c r="AO90" s="86">
        <f>IF(ISBLANK(C90),0,IF(ISNA(VLOOKUP(C90,Dropdowns!$A$1:$A$4,1,FALSE)),1,0))</f>
        <v>0</v>
      </c>
      <c r="AP90" s="86">
        <f>IF(ISBLANK(F90),0,IF(ISNA(VLOOKUP(F90,Dropdowns!$I$1:$I$5,1,FALSE)),1,0))</f>
        <v>0</v>
      </c>
      <c r="AQ90" s="86">
        <f>IF(ISBLANK(J90),0,IF(ISNA(VLOOKUP(J90,Dropdowns!$L$1:$L$4,1,FALSE)),1,0))</f>
        <v>0</v>
      </c>
      <c r="AR90" s="128">
        <f>IF(ISBLANK(K90),0,IF(ISNA(VLOOKUP(K90,Dropdowns!$J$1:$J$4,1,FALSE)),1,0))</f>
        <v>0</v>
      </c>
      <c r="AS90" s="128">
        <f t="shared" si="8"/>
        <v>0</v>
      </c>
      <c r="AT90" s="128">
        <f t="shared" si="13"/>
        <v>0</v>
      </c>
      <c r="AU90" s="128">
        <f t="shared" si="14"/>
        <v>0</v>
      </c>
    </row>
    <row r="91" spans="2:47" ht="15.75" x14ac:dyDescent="0.25">
      <c r="B91" s="62"/>
      <c r="C91" s="62"/>
      <c r="D91" s="63"/>
      <c r="E91" s="64"/>
      <c r="F91" s="62"/>
      <c r="G91" s="62"/>
      <c r="H91" s="63"/>
      <c r="I91" s="62"/>
      <c r="J91" s="62"/>
      <c r="K91" s="62"/>
      <c r="L91" s="62"/>
      <c r="M91" s="68"/>
      <c r="N91" s="69"/>
      <c r="O91" s="63"/>
      <c r="P91" s="68"/>
      <c r="Q91" s="62"/>
      <c r="R91" s="62"/>
      <c r="S91" s="68"/>
      <c r="T91" s="70"/>
      <c r="U91" s="66"/>
      <c r="V91" s="68"/>
      <c r="Z91" s="86">
        <f>IF(Instructions!$C$8="yes",COUNTA(General!B91),0)</f>
        <v>0</v>
      </c>
      <c r="AA91" s="86">
        <f>IF(COUNTA(B91:V91)&gt;0,3-(COUNTA(General!B91)+COUNTA(General!C91)+COUNTA(General!U91)),0)</f>
        <v>0</v>
      </c>
      <c r="AB91" s="86">
        <f>IF(General!U91="No",COUNTBLANK(General!D91:F91)+COUNTBLANK(General!J91),0)</f>
        <v>0</v>
      </c>
      <c r="AC91" s="86">
        <f>IF(General!F91="Others",COUNTBLANK(General!G91),0)</f>
        <v>0</v>
      </c>
      <c r="AD91" s="86">
        <f>IF(AND(U91="No",COUNTA(General!B91),ISBLANK(General!H91)),COUNTBLANK(General!I91),0)</f>
        <v>0</v>
      </c>
      <c r="AE91" s="86">
        <f>IF(ISBLANK(J91),0,IF(ISNUMBER(SEARCH("FI fully agreed with the client's requests/appeals",General!J91)),0,COUNTBLANK(General!K91)))</f>
        <v>0</v>
      </c>
      <c r="AF91" s="86">
        <f>IF(OR(General!J91="Others",General!K91="Others"),COUNTBLANK(General!L91),0)</f>
        <v>0</v>
      </c>
      <c r="AG91" s="86">
        <f>IF(ISBLANK(B91),0,IF(AND(ISBLANK(General!O91),NETWORKDAYS(IFERROR(DATE(LEFT(General!D91,4),MID(General!D91,5,2),RIGHT(General!D91,2)),0),IFERROR(DATE(LEFT(Instructions!$C$6,4),MID(Instructions!$C$6,5,2),RIGHT(Instructions!$C$6,2)),0),7)&gt;27),COUNTBLANK(General!P91),0))</f>
        <v>0</v>
      </c>
      <c r="AH91" s="86">
        <f>IF(OR(ISBLANK(B91),ISBLANK(O91)),0,IF(NETWORKDAYS(DATE(LEFT(General!D91,4),MID(General!D91,5,2),RIGHT(General!D91,2)),DATE(LEFT(General!O91,4),MID(General!O91,5,2),RIGHT(General!O91,2)),7)&gt;27,COUNTBLANK(General!P91),0))</f>
        <v>0</v>
      </c>
      <c r="AI91" s="86">
        <f t="shared" si="9"/>
        <v>0</v>
      </c>
      <c r="AJ91" s="86">
        <f t="shared" si="10"/>
        <v>0</v>
      </c>
      <c r="AK91" s="86">
        <f t="shared" si="11"/>
        <v>0</v>
      </c>
      <c r="AL91" s="128">
        <f>IF(ISBLANK(D91),0,IF(IFERROR(DATE(LEFT(D91,4),MID(D91,5,2),RIGHT(D91,2)),0)&lt;IFERROR(DATE(LEFT(Instructions!$C$6,4),MID(Instructions!$C$6,5,2),RIGHT(Instructions!$C$6,2)),0),0,1))</f>
        <v>0</v>
      </c>
      <c r="AM91" s="128">
        <f>IF(General!U91="Misconduct report has been filed",COUNTBLANK(General!V91),0)</f>
        <v>0</v>
      </c>
      <c r="AN91" s="128">
        <f t="shared" si="12"/>
        <v>0</v>
      </c>
      <c r="AO91" s="86">
        <f>IF(ISBLANK(C91),0,IF(ISNA(VLOOKUP(C91,Dropdowns!$A$1:$A$4,1,FALSE)),1,0))</f>
        <v>0</v>
      </c>
      <c r="AP91" s="86">
        <f>IF(ISBLANK(F91),0,IF(ISNA(VLOOKUP(F91,Dropdowns!$I$1:$I$5,1,FALSE)),1,0))</f>
        <v>0</v>
      </c>
      <c r="AQ91" s="86">
        <f>IF(ISBLANK(J91),0,IF(ISNA(VLOOKUP(J91,Dropdowns!$L$1:$L$4,1,FALSE)),1,0))</f>
        <v>0</v>
      </c>
      <c r="AR91" s="128">
        <f>IF(ISBLANK(K91),0,IF(ISNA(VLOOKUP(K91,Dropdowns!$J$1:$J$4,1,FALSE)),1,0))</f>
        <v>0</v>
      </c>
      <c r="AS91" s="128">
        <f t="shared" si="8"/>
        <v>0</v>
      </c>
      <c r="AT91" s="128">
        <f t="shared" si="13"/>
        <v>0</v>
      </c>
      <c r="AU91" s="128">
        <f t="shared" si="14"/>
        <v>0</v>
      </c>
    </row>
    <row r="92" spans="2:47" ht="15.75" x14ac:dyDescent="0.25">
      <c r="B92" s="62"/>
      <c r="C92" s="62"/>
      <c r="D92" s="63"/>
      <c r="E92" s="64"/>
      <c r="F92" s="62"/>
      <c r="G92" s="62"/>
      <c r="H92" s="63"/>
      <c r="I92" s="62"/>
      <c r="J92" s="62"/>
      <c r="K92" s="62"/>
      <c r="L92" s="62"/>
      <c r="M92" s="68"/>
      <c r="N92" s="69"/>
      <c r="O92" s="63"/>
      <c r="P92" s="68"/>
      <c r="Q92" s="62"/>
      <c r="R92" s="62"/>
      <c r="S92" s="68"/>
      <c r="T92" s="70"/>
      <c r="U92" s="66"/>
      <c r="V92" s="68"/>
      <c r="Z92" s="86">
        <f>IF(Instructions!$C$8="yes",COUNTA(General!B92),0)</f>
        <v>0</v>
      </c>
      <c r="AA92" s="86">
        <f>IF(COUNTA(B92:V92)&gt;0,3-(COUNTA(General!B92)+COUNTA(General!C92)+COUNTA(General!U92)),0)</f>
        <v>0</v>
      </c>
      <c r="AB92" s="86">
        <f>IF(General!U92="No",COUNTBLANK(General!D92:F92)+COUNTBLANK(General!J92),0)</f>
        <v>0</v>
      </c>
      <c r="AC92" s="86">
        <f>IF(General!F92="Others",COUNTBLANK(General!G92),0)</f>
        <v>0</v>
      </c>
      <c r="AD92" s="86">
        <f>IF(AND(U92="No",COUNTA(General!B92),ISBLANK(General!H92)),COUNTBLANK(General!I92),0)</f>
        <v>0</v>
      </c>
      <c r="AE92" s="86">
        <f>IF(ISBLANK(J92),0,IF(ISNUMBER(SEARCH("FI fully agreed with the client's requests/appeals",General!J92)),0,COUNTBLANK(General!K92)))</f>
        <v>0</v>
      </c>
      <c r="AF92" s="86">
        <f>IF(OR(General!J92="Others",General!K92="Others"),COUNTBLANK(General!L92),0)</f>
        <v>0</v>
      </c>
      <c r="AG92" s="86">
        <f>IF(ISBLANK(B92),0,IF(AND(ISBLANK(General!O92),NETWORKDAYS(IFERROR(DATE(LEFT(General!D92,4),MID(General!D92,5,2),RIGHT(General!D92,2)),0),IFERROR(DATE(LEFT(Instructions!$C$6,4),MID(Instructions!$C$6,5,2),RIGHT(Instructions!$C$6,2)),0),7)&gt;27),COUNTBLANK(General!P92),0))</f>
        <v>0</v>
      </c>
      <c r="AH92" s="86">
        <f>IF(OR(ISBLANK(B92),ISBLANK(O92)),0,IF(NETWORKDAYS(DATE(LEFT(General!D92,4),MID(General!D92,5,2),RIGHT(General!D92,2)),DATE(LEFT(General!O92,4),MID(General!O92,5,2),RIGHT(General!O92,2)),7)&gt;27,COUNTBLANK(General!P92),0))</f>
        <v>0</v>
      </c>
      <c r="AI92" s="86">
        <f t="shared" si="9"/>
        <v>0</v>
      </c>
      <c r="AJ92" s="86">
        <f t="shared" si="10"/>
        <v>0</v>
      </c>
      <c r="AK92" s="86">
        <f t="shared" si="11"/>
        <v>0</v>
      </c>
      <c r="AL92" s="128">
        <f>IF(ISBLANK(D92),0,IF(IFERROR(DATE(LEFT(D92,4),MID(D92,5,2),RIGHT(D92,2)),0)&lt;IFERROR(DATE(LEFT(Instructions!$C$6,4),MID(Instructions!$C$6,5,2),RIGHT(Instructions!$C$6,2)),0),0,1))</f>
        <v>0</v>
      </c>
      <c r="AM92" s="128">
        <f>IF(General!U92="Misconduct report has been filed",COUNTBLANK(General!V92),0)</f>
        <v>0</v>
      </c>
      <c r="AN92" s="128">
        <f t="shared" si="12"/>
        <v>0</v>
      </c>
      <c r="AO92" s="86">
        <f>IF(ISBLANK(C92),0,IF(ISNA(VLOOKUP(C92,Dropdowns!$A$1:$A$4,1,FALSE)),1,0))</f>
        <v>0</v>
      </c>
      <c r="AP92" s="86">
        <f>IF(ISBLANK(F92),0,IF(ISNA(VLOOKUP(F92,Dropdowns!$I$1:$I$5,1,FALSE)),1,0))</f>
        <v>0</v>
      </c>
      <c r="AQ92" s="86">
        <f>IF(ISBLANK(J92),0,IF(ISNA(VLOOKUP(J92,Dropdowns!$L$1:$L$4,1,FALSE)),1,0))</f>
        <v>0</v>
      </c>
      <c r="AR92" s="128">
        <f>IF(ISBLANK(K92),0,IF(ISNA(VLOOKUP(K92,Dropdowns!$J$1:$J$4,1,FALSE)),1,0))</f>
        <v>0</v>
      </c>
      <c r="AS92" s="128">
        <f t="shared" si="8"/>
        <v>0</v>
      </c>
      <c r="AT92" s="128">
        <f t="shared" si="13"/>
        <v>0</v>
      </c>
      <c r="AU92" s="128">
        <f t="shared" si="14"/>
        <v>0</v>
      </c>
    </row>
    <row r="93" spans="2:47" ht="15.75" x14ac:dyDescent="0.25">
      <c r="B93" s="62"/>
      <c r="C93" s="62"/>
      <c r="D93" s="63"/>
      <c r="E93" s="64"/>
      <c r="F93" s="62"/>
      <c r="G93" s="62"/>
      <c r="H93" s="63"/>
      <c r="I93" s="62"/>
      <c r="J93" s="62"/>
      <c r="K93" s="62"/>
      <c r="L93" s="62"/>
      <c r="M93" s="68"/>
      <c r="N93" s="69"/>
      <c r="O93" s="63"/>
      <c r="P93" s="68"/>
      <c r="Q93" s="62"/>
      <c r="R93" s="62"/>
      <c r="S93" s="68"/>
      <c r="T93" s="70"/>
      <c r="U93" s="66"/>
      <c r="V93" s="68"/>
      <c r="Z93" s="86">
        <f>IF(Instructions!$C$8="yes",COUNTA(General!B93),0)</f>
        <v>0</v>
      </c>
      <c r="AA93" s="86">
        <f>IF(COUNTA(B93:V93)&gt;0,3-(COUNTA(General!B93)+COUNTA(General!C93)+COUNTA(General!U93)),0)</f>
        <v>0</v>
      </c>
      <c r="AB93" s="86">
        <f>IF(General!U93="No",COUNTBLANK(General!D93:F93)+COUNTBLANK(General!J93),0)</f>
        <v>0</v>
      </c>
      <c r="AC93" s="86">
        <f>IF(General!F93="Others",COUNTBLANK(General!G93),0)</f>
        <v>0</v>
      </c>
      <c r="AD93" s="86">
        <f>IF(AND(U93="No",COUNTA(General!B93),ISBLANK(General!H93)),COUNTBLANK(General!I93),0)</f>
        <v>0</v>
      </c>
      <c r="AE93" s="86">
        <f>IF(ISBLANK(J93),0,IF(ISNUMBER(SEARCH("FI fully agreed with the client's requests/appeals",General!J93)),0,COUNTBLANK(General!K93)))</f>
        <v>0</v>
      </c>
      <c r="AF93" s="86">
        <f>IF(OR(General!J93="Others",General!K93="Others"),COUNTBLANK(General!L93),0)</f>
        <v>0</v>
      </c>
      <c r="AG93" s="86">
        <f>IF(ISBLANK(B93),0,IF(AND(ISBLANK(General!O93),NETWORKDAYS(IFERROR(DATE(LEFT(General!D93,4),MID(General!D93,5,2),RIGHT(General!D93,2)),0),IFERROR(DATE(LEFT(Instructions!$C$6,4),MID(Instructions!$C$6,5,2),RIGHT(Instructions!$C$6,2)),0),7)&gt;27),COUNTBLANK(General!P93),0))</f>
        <v>0</v>
      </c>
      <c r="AH93" s="86">
        <f>IF(OR(ISBLANK(B93),ISBLANK(O93)),0,IF(NETWORKDAYS(DATE(LEFT(General!D93,4),MID(General!D93,5,2),RIGHT(General!D93,2)),DATE(LEFT(General!O93,4),MID(General!O93,5,2),RIGHT(General!O93,2)),7)&gt;27,COUNTBLANK(General!P93),0))</f>
        <v>0</v>
      </c>
      <c r="AI93" s="86">
        <f t="shared" si="9"/>
        <v>0</v>
      </c>
      <c r="AJ93" s="86">
        <f t="shared" si="10"/>
        <v>0</v>
      </c>
      <c r="AK93" s="86">
        <f t="shared" si="11"/>
        <v>0</v>
      </c>
      <c r="AL93" s="128">
        <f>IF(ISBLANK(D93),0,IF(IFERROR(DATE(LEFT(D93,4),MID(D93,5,2),RIGHT(D93,2)),0)&lt;IFERROR(DATE(LEFT(Instructions!$C$6,4),MID(Instructions!$C$6,5,2),RIGHT(Instructions!$C$6,2)),0),0,1))</f>
        <v>0</v>
      </c>
      <c r="AM93" s="128">
        <f>IF(General!U93="Misconduct report has been filed",COUNTBLANK(General!V93),0)</f>
        <v>0</v>
      </c>
      <c r="AN93" s="128">
        <f t="shared" si="12"/>
        <v>0</v>
      </c>
      <c r="AO93" s="86">
        <f>IF(ISBLANK(C93),0,IF(ISNA(VLOOKUP(C93,Dropdowns!$A$1:$A$4,1,FALSE)),1,0))</f>
        <v>0</v>
      </c>
      <c r="AP93" s="86">
        <f>IF(ISBLANK(F93),0,IF(ISNA(VLOOKUP(F93,Dropdowns!$I$1:$I$5,1,FALSE)),1,0))</f>
        <v>0</v>
      </c>
      <c r="AQ93" s="86">
        <f>IF(ISBLANK(J93),0,IF(ISNA(VLOOKUP(J93,Dropdowns!$L$1:$L$4,1,FALSE)),1,0))</f>
        <v>0</v>
      </c>
      <c r="AR93" s="128">
        <f>IF(ISBLANK(K93),0,IF(ISNA(VLOOKUP(K93,Dropdowns!$J$1:$J$4,1,FALSE)),1,0))</f>
        <v>0</v>
      </c>
      <c r="AS93" s="128">
        <f t="shared" si="8"/>
        <v>0</v>
      </c>
      <c r="AT93" s="128">
        <f t="shared" si="13"/>
        <v>0</v>
      </c>
      <c r="AU93" s="128">
        <f t="shared" si="14"/>
        <v>0</v>
      </c>
    </row>
    <row r="94" spans="2:47" ht="15.75" x14ac:dyDescent="0.25">
      <c r="B94" s="62"/>
      <c r="C94" s="62"/>
      <c r="D94" s="63"/>
      <c r="E94" s="64"/>
      <c r="F94" s="62"/>
      <c r="G94" s="62"/>
      <c r="H94" s="63"/>
      <c r="I94" s="62"/>
      <c r="J94" s="62"/>
      <c r="K94" s="62"/>
      <c r="L94" s="62"/>
      <c r="M94" s="68"/>
      <c r="N94" s="69"/>
      <c r="O94" s="63"/>
      <c r="P94" s="68"/>
      <c r="Q94" s="62"/>
      <c r="R94" s="62"/>
      <c r="S94" s="68"/>
      <c r="T94" s="70"/>
      <c r="U94" s="66"/>
      <c r="V94" s="68"/>
      <c r="Z94" s="86">
        <f>IF(Instructions!$C$8="yes",COUNTA(General!B94),0)</f>
        <v>0</v>
      </c>
      <c r="AA94" s="86">
        <f>IF(COUNTA(B94:V94)&gt;0,3-(COUNTA(General!B94)+COUNTA(General!C94)+COUNTA(General!U94)),0)</f>
        <v>0</v>
      </c>
      <c r="AB94" s="86">
        <f>IF(General!U94="No",COUNTBLANK(General!D94:F94)+COUNTBLANK(General!J94),0)</f>
        <v>0</v>
      </c>
      <c r="AC94" s="86">
        <f>IF(General!F94="Others",COUNTBLANK(General!G94),0)</f>
        <v>0</v>
      </c>
      <c r="AD94" s="86">
        <f>IF(AND(U94="No",COUNTA(General!B94),ISBLANK(General!H94)),COUNTBLANK(General!I94),0)</f>
        <v>0</v>
      </c>
      <c r="AE94" s="86">
        <f>IF(ISBLANK(J94),0,IF(ISNUMBER(SEARCH("FI fully agreed with the client's requests/appeals",General!J94)),0,COUNTBLANK(General!K94)))</f>
        <v>0</v>
      </c>
      <c r="AF94" s="86">
        <f>IF(OR(General!J94="Others",General!K94="Others"),COUNTBLANK(General!L94),0)</f>
        <v>0</v>
      </c>
      <c r="AG94" s="86">
        <f>IF(ISBLANK(B94),0,IF(AND(ISBLANK(General!O94),NETWORKDAYS(IFERROR(DATE(LEFT(General!D94,4),MID(General!D94,5,2),RIGHT(General!D94,2)),0),IFERROR(DATE(LEFT(Instructions!$C$6,4),MID(Instructions!$C$6,5,2),RIGHT(Instructions!$C$6,2)),0),7)&gt;27),COUNTBLANK(General!P94),0))</f>
        <v>0</v>
      </c>
      <c r="AH94" s="86">
        <f>IF(OR(ISBLANK(B94),ISBLANK(O94)),0,IF(NETWORKDAYS(DATE(LEFT(General!D94,4),MID(General!D94,5,2),RIGHT(General!D94,2)),DATE(LEFT(General!O94,4),MID(General!O94,5,2),RIGHT(General!O94,2)),7)&gt;27,COUNTBLANK(General!P94),0))</f>
        <v>0</v>
      </c>
      <c r="AI94" s="86">
        <f t="shared" si="9"/>
        <v>0</v>
      </c>
      <c r="AJ94" s="86">
        <f t="shared" si="10"/>
        <v>0</v>
      </c>
      <c r="AK94" s="86">
        <f t="shared" si="11"/>
        <v>0</v>
      </c>
      <c r="AL94" s="128">
        <f>IF(ISBLANK(D94),0,IF(IFERROR(DATE(LEFT(D94,4),MID(D94,5,2),RIGHT(D94,2)),0)&lt;IFERROR(DATE(LEFT(Instructions!$C$6,4),MID(Instructions!$C$6,5,2),RIGHT(Instructions!$C$6,2)),0),0,1))</f>
        <v>0</v>
      </c>
      <c r="AM94" s="128">
        <f>IF(General!U94="Misconduct report has been filed",COUNTBLANK(General!V94),0)</f>
        <v>0</v>
      </c>
      <c r="AN94" s="128">
        <f t="shared" si="12"/>
        <v>0</v>
      </c>
      <c r="AO94" s="86">
        <f>IF(ISBLANK(C94),0,IF(ISNA(VLOOKUP(C94,Dropdowns!$A$1:$A$4,1,FALSE)),1,0))</f>
        <v>0</v>
      </c>
      <c r="AP94" s="86">
        <f>IF(ISBLANK(F94),0,IF(ISNA(VLOOKUP(F94,Dropdowns!$I$1:$I$5,1,FALSE)),1,0))</f>
        <v>0</v>
      </c>
      <c r="AQ94" s="86">
        <f>IF(ISBLANK(J94),0,IF(ISNA(VLOOKUP(J94,Dropdowns!$L$1:$L$4,1,FALSE)),1,0))</f>
        <v>0</v>
      </c>
      <c r="AR94" s="128">
        <f>IF(ISBLANK(K94),0,IF(ISNA(VLOOKUP(K94,Dropdowns!$J$1:$J$4,1,FALSE)),1,0))</f>
        <v>0</v>
      </c>
      <c r="AS94" s="128">
        <f t="shared" si="8"/>
        <v>0</v>
      </c>
      <c r="AT94" s="128">
        <f t="shared" si="13"/>
        <v>0</v>
      </c>
      <c r="AU94" s="128">
        <f t="shared" si="14"/>
        <v>0</v>
      </c>
    </row>
    <row r="95" spans="2:47" ht="15.75" x14ac:dyDescent="0.25">
      <c r="B95" s="62"/>
      <c r="C95" s="62"/>
      <c r="D95" s="63"/>
      <c r="E95" s="64"/>
      <c r="F95" s="62"/>
      <c r="G95" s="62"/>
      <c r="H95" s="63"/>
      <c r="I95" s="62"/>
      <c r="J95" s="62"/>
      <c r="K95" s="62"/>
      <c r="L95" s="62"/>
      <c r="M95" s="68"/>
      <c r="N95" s="69"/>
      <c r="O95" s="63"/>
      <c r="P95" s="68"/>
      <c r="Q95" s="62"/>
      <c r="R95" s="62"/>
      <c r="S95" s="68"/>
      <c r="T95" s="70"/>
      <c r="U95" s="66"/>
      <c r="V95" s="68"/>
      <c r="Z95" s="86">
        <f>IF(Instructions!$C$8="yes",COUNTA(General!B95),0)</f>
        <v>0</v>
      </c>
      <c r="AA95" s="86">
        <f>IF(COUNTA(B95:V95)&gt;0,3-(COUNTA(General!B95)+COUNTA(General!C95)+COUNTA(General!U95)),0)</f>
        <v>0</v>
      </c>
      <c r="AB95" s="86">
        <f>IF(General!U95="No",COUNTBLANK(General!D95:F95)+COUNTBLANK(General!J95),0)</f>
        <v>0</v>
      </c>
      <c r="AC95" s="86">
        <f>IF(General!F95="Others",COUNTBLANK(General!G95),0)</f>
        <v>0</v>
      </c>
      <c r="AD95" s="86">
        <f>IF(AND(U95="No",COUNTA(General!B95),ISBLANK(General!H95)),COUNTBLANK(General!I95),0)</f>
        <v>0</v>
      </c>
      <c r="AE95" s="86">
        <f>IF(ISBLANK(J95),0,IF(ISNUMBER(SEARCH("FI fully agreed with the client's requests/appeals",General!J95)),0,COUNTBLANK(General!K95)))</f>
        <v>0</v>
      </c>
      <c r="AF95" s="86">
        <f>IF(OR(General!J95="Others",General!K95="Others"),COUNTBLANK(General!L95),0)</f>
        <v>0</v>
      </c>
      <c r="AG95" s="86">
        <f>IF(ISBLANK(B95),0,IF(AND(ISBLANK(General!O95),NETWORKDAYS(IFERROR(DATE(LEFT(General!D95,4),MID(General!D95,5,2),RIGHT(General!D95,2)),0),IFERROR(DATE(LEFT(Instructions!$C$6,4),MID(Instructions!$C$6,5,2),RIGHT(Instructions!$C$6,2)),0),7)&gt;27),COUNTBLANK(General!P95),0))</f>
        <v>0</v>
      </c>
      <c r="AH95" s="86">
        <f>IF(OR(ISBLANK(B95),ISBLANK(O95)),0,IF(NETWORKDAYS(DATE(LEFT(General!D95,4),MID(General!D95,5,2),RIGHT(General!D95,2)),DATE(LEFT(General!O95,4),MID(General!O95,5,2),RIGHT(General!O95,2)),7)&gt;27,COUNTBLANK(General!P95),0))</f>
        <v>0</v>
      </c>
      <c r="AI95" s="86">
        <f t="shared" si="9"/>
        <v>0</v>
      </c>
      <c r="AJ95" s="86">
        <f t="shared" si="10"/>
        <v>0</v>
      </c>
      <c r="AK95" s="86">
        <f t="shared" si="11"/>
        <v>0</v>
      </c>
      <c r="AL95" s="128">
        <f>IF(ISBLANK(D95),0,IF(IFERROR(DATE(LEFT(D95,4),MID(D95,5,2),RIGHT(D95,2)),0)&lt;IFERROR(DATE(LEFT(Instructions!$C$6,4),MID(Instructions!$C$6,5,2),RIGHT(Instructions!$C$6,2)),0),0,1))</f>
        <v>0</v>
      </c>
      <c r="AM95" s="128">
        <f>IF(General!U95="Misconduct report has been filed",COUNTBLANK(General!V95),0)</f>
        <v>0</v>
      </c>
      <c r="AN95" s="128">
        <f t="shared" si="12"/>
        <v>0</v>
      </c>
      <c r="AO95" s="86">
        <f>IF(ISBLANK(C95),0,IF(ISNA(VLOOKUP(C95,Dropdowns!$A$1:$A$4,1,FALSE)),1,0))</f>
        <v>0</v>
      </c>
      <c r="AP95" s="86">
        <f>IF(ISBLANK(F95),0,IF(ISNA(VLOOKUP(F95,Dropdowns!$I$1:$I$5,1,FALSE)),1,0))</f>
        <v>0</v>
      </c>
      <c r="AQ95" s="86">
        <f>IF(ISBLANK(J95),0,IF(ISNA(VLOOKUP(J95,Dropdowns!$L$1:$L$4,1,FALSE)),1,0))</f>
        <v>0</v>
      </c>
      <c r="AR95" s="128">
        <f>IF(ISBLANK(K95),0,IF(ISNA(VLOOKUP(K95,Dropdowns!$J$1:$J$4,1,FALSE)),1,0))</f>
        <v>0</v>
      </c>
      <c r="AS95" s="128">
        <f t="shared" si="8"/>
        <v>0</v>
      </c>
      <c r="AT95" s="128">
        <f t="shared" si="13"/>
        <v>0</v>
      </c>
      <c r="AU95" s="128">
        <f t="shared" si="14"/>
        <v>0</v>
      </c>
    </row>
    <row r="96" spans="2:47" ht="15.75" x14ac:dyDescent="0.25">
      <c r="B96" s="62"/>
      <c r="C96" s="62"/>
      <c r="D96" s="63"/>
      <c r="E96" s="64"/>
      <c r="F96" s="62"/>
      <c r="G96" s="62"/>
      <c r="H96" s="63"/>
      <c r="I96" s="62"/>
      <c r="J96" s="62"/>
      <c r="K96" s="62"/>
      <c r="L96" s="62"/>
      <c r="M96" s="68"/>
      <c r="N96" s="69"/>
      <c r="O96" s="63"/>
      <c r="P96" s="68"/>
      <c r="Q96" s="62"/>
      <c r="R96" s="62"/>
      <c r="S96" s="68"/>
      <c r="T96" s="70"/>
      <c r="U96" s="66"/>
      <c r="V96" s="68"/>
      <c r="Z96" s="86">
        <f>IF(Instructions!$C$8="yes",COUNTA(General!B96),0)</f>
        <v>0</v>
      </c>
      <c r="AA96" s="86">
        <f>IF(COUNTA(B96:V96)&gt;0,3-(COUNTA(General!B96)+COUNTA(General!C96)+COUNTA(General!U96)),0)</f>
        <v>0</v>
      </c>
      <c r="AB96" s="86">
        <f>IF(General!U96="No",COUNTBLANK(General!D96:F96)+COUNTBLANK(General!J96),0)</f>
        <v>0</v>
      </c>
      <c r="AC96" s="86">
        <f>IF(General!F96="Others",COUNTBLANK(General!G96),0)</f>
        <v>0</v>
      </c>
      <c r="AD96" s="86">
        <f>IF(AND(U96="No",COUNTA(General!B96),ISBLANK(General!H96)),COUNTBLANK(General!I96),0)</f>
        <v>0</v>
      </c>
      <c r="AE96" s="86">
        <f>IF(ISBLANK(J96),0,IF(ISNUMBER(SEARCH("FI fully agreed with the client's requests/appeals",General!J96)),0,COUNTBLANK(General!K96)))</f>
        <v>0</v>
      </c>
      <c r="AF96" s="86">
        <f>IF(OR(General!J96="Others",General!K96="Others"),COUNTBLANK(General!L96),0)</f>
        <v>0</v>
      </c>
      <c r="AG96" s="86">
        <f>IF(ISBLANK(B96),0,IF(AND(ISBLANK(General!O96),NETWORKDAYS(IFERROR(DATE(LEFT(General!D96,4),MID(General!D96,5,2),RIGHT(General!D96,2)),0),IFERROR(DATE(LEFT(Instructions!$C$6,4),MID(Instructions!$C$6,5,2),RIGHT(Instructions!$C$6,2)),0),7)&gt;27),COUNTBLANK(General!P96),0))</f>
        <v>0</v>
      </c>
      <c r="AH96" s="86">
        <f>IF(OR(ISBLANK(B96),ISBLANK(O96)),0,IF(NETWORKDAYS(DATE(LEFT(General!D96,4),MID(General!D96,5,2),RIGHT(General!D96,2)),DATE(LEFT(General!O96,4),MID(General!O96,5,2),RIGHT(General!O96,2)),7)&gt;27,COUNTBLANK(General!P96),0))</f>
        <v>0</v>
      </c>
      <c r="AI96" s="86">
        <f t="shared" si="9"/>
        <v>0</v>
      </c>
      <c r="AJ96" s="86">
        <f t="shared" si="10"/>
        <v>0</v>
      </c>
      <c r="AK96" s="86">
        <f t="shared" si="11"/>
        <v>0</v>
      </c>
      <c r="AL96" s="128">
        <f>IF(ISBLANK(D96),0,IF(IFERROR(DATE(LEFT(D96,4),MID(D96,5,2),RIGHT(D96,2)),0)&lt;IFERROR(DATE(LEFT(Instructions!$C$6,4),MID(Instructions!$C$6,5,2),RIGHT(Instructions!$C$6,2)),0),0,1))</f>
        <v>0</v>
      </c>
      <c r="AM96" s="128">
        <f>IF(General!U96="Misconduct report has been filed",COUNTBLANK(General!V96),0)</f>
        <v>0</v>
      </c>
      <c r="AN96" s="128">
        <f t="shared" si="12"/>
        <v>0</v>
      </c>
      <c r="AO96" s="86">
        <f>IF(ISBLANK(C96),0,IF(ISNA(VLOOKUP(C96,Dropdowns!$A$1:$A$4,1,FALSE)),1,0))</f>
        <v>0</v>
      </c>
      <c r="AP96" s="86">
        <f>IF(ISBLANK(F96),0,IF(ISNA(VLOOKUP(F96,Dropdowns!$I$1:$I$5,1,FALSE)),1,0))</f>
        <v>0</v>
      </c>
      <c r="AQ96" s="86">
        <f>IF(ISBLANK(J96),0,IF(ISNA(VLOOKUP(J96,Dropdowns!$L$1:$L$4,1,FALSE)),1,0))</f>
        <v>0</v>
      </c>
      <c r="AR96" s="128">
        <f>IF(ISBLANK(K96),0,IF(ISNA(VLOOKUP(K96,Dropdowns!$J$1:$J$4,1,FALSE)),1,0))</f>
        <v>0</v>
      </c>
      <c r="AS96" s="128">
        <f t="shared" si="8"/>
        <v>0</v>
      </c>
      <c r="AT96" s="128">
        <f t="shared" si="13"/>
        <v>0</v>
      </c>
      <c r="AU96" s="128">
        <f t="shared" si="14"/>
        <v>0</v>
      </c>
    </row>
    <row r="97" spans="2:47" ht="15.75" x14ac:dyDescent="0.25">
      <c r="B97" s="62"/>
      <c r="C97" s="62"/>
      <c r="D97" s="63"/>
      <c r="E97" s="64"/>
      <c r="F97" s="62"/>
      <c r="G97" s="62"/>
      <c r="H97" s="63"/>
      <c r="I97" s="62"/>
      <c r="J97" s="62"/>
      <c r="K97" s="62"/>
      <c r="L97" s="62"/>
      <c r="M97" s="68"/>
      <c r="N97" s="69"/>
      <c r="O97" s="63"/>
      <c r="P97" s="68"/>
      <c r="Q97" s="62"/>
      <c r="R97" s="62"/>
      <c r="S97" s="68"/>
      <c r="T97" s="70"/>
      <c r="U97" s="66"/>
      <c r="V97" s="68"/>
      <c r="Z97" s="86">
        <f>IF(Instructions!$C$8="yes",COUNTA(General!B97),0)</f>
        <v>0</v>
      </c>
      <c r="AA97" s="86">
        <f>IF(COUNTA(B97:V97)&gt;0,3-(COUNTA(General!B97)+COUNTA(General!C97)+COUNTA(General!U97)),0)</f>
        <v>0</v>
      </c>
      <c r="AB97" s="86">
        <f>IF(General!U97="No",COUNTBLANK(General!D97:F97)+COUNTBLANK(General!J97),0)</f>
        <v>0</v>
      </c>
      <c r="AC97" s="86">
        <f>IF(General!F97="Others",COUNTBLANK(General!G97),0)</f>
        <v>0</v>
      </c>
      <c r="AD97" s="86">
        <f>IF(AND(U97="No",COUNTA(General!B97),ISBLANK(General!H97)),COUNTBLANK(General!I97),0)</f>
        <v>0</v>
      </c>
      <c r="AE97" s="86">
        <f>IF(ISBLANK(J97),0,IF(ISNUMBER(SEARCH("FI fully agreed with the client's requests/appeals",General!J97)),0,COUNTBLANK(General!K97)))</f>
        <v>0</v>
      </c>
      <c r="AF97" s="86">
        <f>IF(OR(General!J97="Others",General!K97="Others"),COUNTBLANK(General!L97),0)</f>
        <v>0</v>
      </c>
      <c r="AG97" s="86">
        <f>IF(ISBLANK(B97),0,IF(AND(ISBLANK(General!O97),NETWORKDAYS(IFERROR(DATE(LEFT(General!D97,4),MID(General!D97,5,2),RIGHT(General!D97,2)),0),IFERROR(DATE(LEFT(Instructions!$C$6,4),MID(Instructions!$C$6,5,2),RIGHT(Instructions!$C$6,2)),0),7)&gt;27),COUNTBLANK(General!P97),0))</f>
        <v>0</v>
      </c>
      <c r="AH97" s="86">
        <f>IF(OR(ISBLANK(B97),ISBLANK(O97)),0,IF(NETWORKDAYS(DATE(LEFT(General!D97,4),MID(General!D97,5,2),RIGHT(General!D97,2)),DATE(LEFT(General!O97,4),MID(General!O97,5,2),RIGHT(General!O97,2)),7)&gt;27,COUNTBLANK(General!P97),0))</f>
        <v>0</v>
      </c>
      <c r="AI97" s="86">
        <f t="shared" si="9"/>
        <v>0</v>
      </c>
      <c r="AJ97" s="86">
        <f t="shared" si="10"/>
        <v>0</v>
      </c>
      <c r="AK97" s="86">
        <f t="shared" si="11"/>
        <v>0</v>
      </c>
      <c r="AL97" s="128">
        <f>IF(ISBLANK(D97),0,IF(IFERROR(DATE(LEFT(D97,4),MID(D97,5,2),RIGHT(D97,2)),0)&lt;IFERROR(DATE(LEFT(Instructions!$C$6,4),MID(Instructions!$C$6,5,2),RIGHT(Instructions!$C$6,2)),0),0,1))</f>
        <v>0</v>
      </c>
      <c r="AM97" s="128">
        <f>IF(General!U97="Misconduct report has been filed",COUNTBLANK(General!V97),0)</f>
        <v>0</v>
      </c>
      <c r="AN97" s="128">
        <f t="shared" si="12"/>
        <v>0</v>
      </c>
      <c r="AO97" s="86">
        <f>IF(ISBLANK(C97),0,IF(ISNA(VLOOKUP(C97,Dropdowns!$A$1:$A$4,1,FALSE)),1,0))</f>
        <v>0</v>
      </c>
      <c r="AP97" s="86">
        <f>IF(ISBLANK(F97),0,IF(ISNA(VLOOKUP(F97,Dropdowns!$I$1:$I$5,1,FALSE)),1,0))</f>
        <v>0</v>
      </c>
      <c r="AQ97" s="86">
        <f>IF(ISBLANK(J97),0,IF(ISNA(VLOOKUP(J97,Dropdowns!$L$1:$L$4,1,FALSE)),1,0))</f>
        <v>0</v>
      </c>
      <c r="AR97" s="128">
        <f>IF(ISBLANK(K97),0,IF(ISNA(VLOOKUP(K97,Dropdowns!$J$1:$J$4,1,FALSE)),1,0))</f>
        <v>0</v>
      </c>
      <c r="AS97" s="128">
        <f t="shared" si="8"/>
        <v>0</v>
      </c>
      <c r="AT97" s="128">
        <f t="shared" si="13"/>
        <v>0</v>
      </c>
      <c r="AU97" s="128">
        <f t="shared" si="14"/>
        <v>0</v>
      </c>
    </row>
    <row r="98" spans="2:47" ht="15.75" x14ac:dyDescent="0.25">
      <c r="B98" s="62"/>
      <c r="C98" s="62"/>
      <c r="D98" s="63"/>
      <c r="E98" s="64"/>
      <c r="F98" s="62"/>
      <c r="G98" s="62"/>
      <c r="H98" s="63"/>
      <c r="I98" s="62"/>
      <c r="J98" s="62"/>
      <c r="K98" s="62"/>
      <c r="L98" s="62"/>
      <c r="M98" s="68"/>
      <c r="N98" s="69"/>
      <c r="O98" s="63"/>
      <c r="P98" s="68"/>
      <c r="Q98" s="62"/>
      <c r="R98" s="62"/>
      <c r="S98" s="68"/>
      <c r="T98" s="70"/>
      <c r="U98" s="66"/>
      <c r="V98" s="68"/>
      <c r="Z98" s="86">
        <f>IF(Instructions!$C$8="yes",COUNTA(General!B98),0)</f>
        <v>0</v>
      </c>
      <c r="AA98" s="86">
        <f>IF(COUNTA(B98:V98)&gt;0,3-(COUNTA(General!B98)+COUNTA(General!C98)+COUNTA(General!U98)),0)</f>
        <v>0</v>
      </c>
      <c r="AB98" s="86">
        <f>IF(General!U98="No",COUNTBLANK(General!D98:F98)+COUNTBLANK(General!J98),0)</f>
        <v>0</v>
      </c>
      <c r="AC98" s="86">
        <f>IF(General!F98="Others",COUNTBLANK(General!G98),0)</f>
        <v>0</v>
      </c>
      <c r="AD98" s="86">
        <f>IF(AND(U98="No",COUNTA(General!B98),ISBLANK(General!H98)),COUNTBLANK(General!I98),0)</f>
        <v>0</v>
      </c>
      <c r="AE98" s="86">
        <f>IF(ISBLANK(J98),0,IF(ISNUMBER(SEARCH("FI fully agreed with the client's requests/appeals",General!J98)),0,COUNTBLANK(General!K98)))</f>
        <v>0</v>
      </c>
      <c r="AF98" s="86">
        <f>IF(OR(General!J98="Others",General!K98="Others"),COUNTBLANK(General!L98),0)</f>
        <v>0</v>
      </c>
      <c r="AG98" s="86">
        <f>IF(ISBLANK(B98),0,IF(AND(ISBLANK(General!O98),NETWORKDAYS(IFERROR(DATE(LEFT(General!D98,4),MID(General!D98,5,2),RIGHT(General!D98,2)),0),IFERROR(DATE(LEFT(Instructions!$C$6,4),MID(Instructions!$C$6,5,2),RIGHT(Instructions!$C$6,2)),0),7)&gt;27),COUNTBLANK(General!P98),0))</f>
        <v>0</v>
      </c>
      <c r="AH98" s="86">
        <f>IF(OR(ISBLANK(B98),ISBLANK(O98)),0,IF(NETWORKDAYS(DATE(LEFT(General!D98,4),MID(General!D98,5,2),RIGHT(General!D98,2)),DATE(LEFT(General!O98,4),MID(General!O98,5,2),RIGHT(General!O98,2)),7)&gt;27,COUNTBLANK(General!P98),0))</f>
        <v>0</v>
      </c>
      <c r="AI98" s="86">
        <f t="shared" si="9"/>
        <v>0</v>
      </c>
      <c r="AJ98" s="86">
        <f t="shared" si="10"/>
        <v>0</v>
      </c>
      <c r="AK98" s="86">
        <f t="shared" si="11"/>
        <v>0</v>
      </c>
      <c r="AL98" s="128">
        <f>IF(ISBLANK(D98),0,IF(IFERROR(DATE(LEFT(D98,4),MID(D98,5,2),RIGHT(D98,2)),0)&lt;IFERROR(DATE(LEFT(Instructions!$C$6,4),MID(Instructions!$C$6,5,2),RIGHT(Instructions!$C$6,2)),0),0,1))</f>
        <v>0</v>
      </c>
      <c r="AM98" s="128">
        <f>IF(General!U98="Misconduct report has been filed",COUNTBLANK(General!V98),0)</f>
        <v>0</v>
      </c>
      <c r="AN98" s="128">
        <f t="shared" si="12"/>
        <v>0</v>
      </c>
      <c r="AO98" s="86">
        <f>IF(ISBLANK(C98),0,IF(ISNA(VLOOKUP(C98,Dropdowns!$A$1:$A$4,1,FALSE)),1,0))</f>
        <v>0</v>
      </c>
      <c r="AP98" s="86">
        <f>IF(ISBLANK(F98),0,IF(ISNA(VLOOKUP(F98,Dropdowns!$I$1:$I$5,1,FALSE)),1,0))</f>
        <v>0</v>
      </c>
      <c r="AQ98" s="86">
        <f>IF(ISBLANK(J98),0,IF(ISNA(VLOOKUP(J98,Dropdowns!$L$1:$L$4,1,FALSE)),1,0))</f>
        <v>0</v>
      </c>
      <c r="AR98" s="128">
        <f>IF(ISBLANK(K98),0,IF(ISNA(VLOOKUP(K98,Dropdowns!$J$1:$J$4,1,FALSE)),1,0))</f>
        <v>0</v>
      </c>
      <c r="AS98" s="128">
        <f t="shared" ref="AS98:AS161" si="15">IF(ISBLANK(Q98),0,IF(OR(Q98="YES",Q98="No"),0,1))</f>
        <v>0</v>
      </c>
      <c r="AT98" s="128">
        <f t="shared" si="13"/>
        <v>0</v>
      </c>
      <c r="AU98" s="128">
        <f t="shared" si="14"/>
        <v>0</v>
      </c>
    </row>
    <row r="99" spans="2:47" ht="15.75" x14ac:dyDescent="0.25">
      <c r="B99" s="62"/>
      <c r="C99" s="62"/>
      <c r="D99" s="63"/>
      <c r="E99" s="64"/>
      <c r="F99" s="62"/>
      <c r="G99" s="62"/>
      <c r="H99" s="63"/>
      <c r="I99" s="62"/>
      <c r="J99" s="62"/>
      <c r="K99" s="62"/>
      <c r="L99" s="62"/>
      <c r="M99" s="68"/>
      <c r="N99" s="69"/>
      <c r="O99" s="63"/>
      <c r="P99" s="68"/>
      <c r="Q99" s="62"/>
      <c r="R99" s="62"/>
      <c r="S99" s="68"/>
      <c r="T99" s="70"/>
      <c r="U99" s="66"/>
      <c r="V99" s="68"/>
      <c r="Z99" s="86">
        <f>IF(Instructions!$C$8="yes",COUNTA(General!B99),0)</f>
        <v>0</v>
      </c>
      <c r="AA99" s="86">
        <f>IF(COUNTA(B99:V99)&gt;0,3-(COUNTA(General!B99)+COUNTA(General!C99)+COUNTA(General!U99)),0)</f>
        <v>0</v>
      </c>
      <c r="AB99" s="86">
        <f>IF(General!U99="No",COUNTBLANK(General!D99:F99)+COUNTBLANK(General!J99),0)</f>
        <v>0</v>
      </c>
      <c r="AC99" s="86">
        <f>IF(General!F99="Others",COUNTBLANK(General!G99),0)</f>
        <v>0</v>
      </c>
      <c r="AD99" s="86">
        <f>IF(AND(U99="No",COUNTA(General!B99),ISBLANK(General!H99)),COUNTBLANK(General!I99),0)</f>
        <v>0</v>
      </c>
      <c r="AE99" s="86">
        <f>IF(ISBLANK(J99),0,IF(ISNUMBER(SEARCH("FI fully agreed with the client's requests/appeals",General!J99)),0,COUNTBLANK(General!K99)))</f>
        <v>0</v>
      </c>
      <c r="AF99" s="86">
        <f>IF(OR(General!J99="Others",General!K99="Others"),COUNTBLANK(General!L99),0)</f>
        <v>0</v>
      </c>
      <c r="AG99" s="86">
        <f>IF(ISBLANK(B99),0,IF(AND(ISBLANK(General!O99),NETWORKDAYS(IFERROR(DATE(LEFT(General!D99,4),MID(General!D99,5,2),RIGHT(General!D99,2)),0),IFERROR(DATE(LEFT(Instructions!$C$6,4),MID(Instructions!$C$6,5,2),RIGHT(Instructions!$C$6,2)),0),7)&gt;27),COUNTBLANK(General!P99),0))</f>
        <v>0</v>
      </c>
      <c r="AH99" s="86">
        <f>IF(OR(ISBLANK(B99),ISBLANK(O99)),0,IF(NETWORKDAYS(DATE(LEFT(General!D99,4),MID(General!D99,5,2),RIGHT(General!D99,2)),DATE(LEFT(General!O99,4),MID(General!O99,5,2),RIGHT(General!O99,2)),7)&gt;27,COUNTBLANK(General!P99),0))</f>
        <v>0</v>
      </c>
      <c r="AI99" s="86">
        <f t="shared" si="9"/>
        <v>0</v>
      </c>
      <c r="AJ99" s="86">
        <f t="shared" si="10"/>
        <v>0</v>
      </c>
      <c r="AK99" s="86">
        <f t="shared" si="11"/>
        <v>0</v>
      </c>
      <c r="AL99" s="128">
        <f>IF(ISBLANK(D99),0,IF(IFERROR(DATE(LEFT(D99,4),MID(D99,5,2),RIGHT(D99,2)),0)&lt;IFERROR(DATE(LEFT(Instructions!$C$6,4),MID(Instructions!$C$6,5,2),RIGHT(Instructions!$C$6,2)),0),0,1))</f>
        <v>0</v>
      </c>
      <c r="AM99" s="128">
        <f>IF(General!U99="Misconduct report has been filed",COUNTBLANK(General!V99),0)</f>
        <v>0</v>
      </c>
      <c r="AN99" s="128">
        <f t="shared" si="12"/>
        <v>0</v>
      </c>
      <c r="AO99" s="86">
        <f>IF(ISBLANK(C99),0,IF(ISNA(VLOOKUP(C99,Dropdowns!$A$1:$A$4,1,FALSE)),1,0))</f>
        <v>0</v>
      </c>
      <c r="AP99" s="86">
        <f>IF(ISBLANK(F99),0,IF(ISNA(VLOOKUP(F99,Dropdowns!$I$1:$I$5,1,FALSE)),1,0))</f>
        <v>0</v>
      </c>
      <c r="AQ99" s="86">
        <f>IF(ISBLANK(J99),0,IF(ISNA(VLOOKUP(J99,Dropdowns!$L$1:$L$4,1,FALSE)),1,0))</f>
        <v>0</v>
      </c>
      <c r="AR99" s="128">
        <f>IF(ISBLANK(K99),0,IF(ISNA(VLOOKUP(K99,Dropdowns!$J$1:$J$4,1,FALSE)),1,0))</f>
        <v>0</v>
      </c>
      <c r="AS99" s="128">
        <f t="shared" si="15"/>
        <v>0</v>
      </c>
      <c r="AT99" s="128">
        <f t="shared" si="13"/>
        <v>0</v>
      </c>
      <c r="AU99" s="128">
        <f t="shared" si="14"/>
        <v>0</v>
      </c>
    </row>
    <row r="100" spans="2:47" ht="15.75" x14ac:dyDescent="0.25">
      <c r="B100" s="62"/>
      <c r="C100" s="62"/>
      <c r="D100" s="63"/>
      <c r="E100" s="64"/>
      <c r="F100" s="62"/>
      <c r="G100" s="62"/>
      <c r="H100" s="63"/>
      <c r="I100" s="62"/>
      <c r="J100" s="62"/>
      <c r="K100" s="62"/>
      <c r="L100" s="62"/>
      <c r="M100" s="68"/>
      <c r="N100" s="69"/>
      <c r="O100" s="63"/>
      <c r="P100" s="68"/>
      <c r="Q100" s="62"/>
      <c r="R100" s="62"/>
      <c r="S100" s="68"/>
      <c r="T100" s="70"/>
      <c r="U100" s="66"/>
      <c r="V100" s="68"/>
      <c r="Z100" s="86">
        <f>IF(Instructions!$C$8="yes",COUNTA(General!B100),0)</f>
        <v>0</v>
      </c>
      <c r="AA100" s="86">
        <f>IF(COUNTA(B100:V100)&gt;0,3-(COUNTA(General!B100)+COUNTA(General!C100)+COUNTA(General!U100)),0)</f>
        <v>0</v>
      </c>
      <c r="AB100" s="86">
        <f>IF(General!U100="No",COUNTBLANK(General!D100:F100)+COUNTBLANK(General!J100),0)</f>
        <v>0</v>
      </c>
      <c r="AC100" s="86">
        <f>IF(General!F100="Others",COUNTBLANK(General!G100),0)</f>
        <v>0</v>
      </c>
      <c r="AD100" s="86">
        <f>IF(AND(U100="No",COUNTA(General!B100),ISBLANK(General!H100)),COUNTBLANK(General!I100),0)</f>
        <v>0</v>
      </c>
      <c r="AE100" s="86">
        <f>IF(ISBLANK(J100),0,IF(ISNUMBER(SEARCH("FI fully agreed with the client's requests/appeals",General!J100)),0,COUNTBLANK(General!K100)))</f>
        <v>0</v>
      </c>
      <c r="AF100" s="86">
        <f>IF(OR(General!J100="Others",General!K100="Others"),COUNTBLANK(General!L100),0)</f>
        <v>0</v>
      </c>
      <c r="AG100" s="86">
        <f>IF(ISBLANK(B100),0,IF(AND(ISBLANK(General!O100),NETWORKDAYS(IFERROR(DATE(LEFT(General!D100,4),MID(General!D100,5,2),RIGHT(General!D100,2)),0),IFERROR(DATE(LEFT(Instructions!$C$6,4),MID(Instructions!$C$6,5,2),RIGHT(Instructions!$C$6,2)),0),7)&gt;27),COUNTBLANK(General!P100),0))</f>
        <v>0</v>
      </c>
      <c r="AH100" s="86">
        <f>IF(OR(ISBLANK(B100),ISBLANK(O100)),0,IF(NETWORKDAYS(DATE(LEFT(General!D100,4),MID(General!D100,5,2),RIGHT(General!D100,2)),DATE(LEFT(General!O100,4),MID(General!O100,5,2),RIGHT(General!O100,2)),7)&gt;27,COUNTBLANK(General!P100),0))</f>
        <v>0</v>
      </c>
      <c r="AI100" s="86">
        <f t="shared" si="9"/>
        <v>0</v>
      </c>
      <c r="AJ100" s="86">
        <f t="shared" si="10"/>
        <v>0</v>
      </c>
      <c r="AK100" s="86">
        <f t="shared" si="11"/>
        <v>0</v>
      </c>
      <c r="AL100" s="128">
        <f>IF(ISBLANK(D100),0,IF(IFERROR(DATE(LEFT(D100,4),MID(D100,5,2),RIGHT(D100,2)),0)&lt;IFERROR(DATE(LEFT(Instructions!$C$6,4),MID(Instructions!$C$6,5,2),RIGHT(Instructions!$C$6,2)),0),0,1))</f>
        <v>0</v>
      </c>
      <c r="AM100" s="128">
        <f>IF(General!U100="Misconduct report has been filed",COUNTBLANK(General!V100),0)</f>
        <v>0</v>
      </c>
      <c r="AN100" s="128">
        <f t="shared" si="12"/>
        <v>0</v>
      </c>
      <c r="AO100" s="86">
        <f>IF(ISBLANK(C100),0,IF(ISNA(VLOOKUP(C100,Dropdowns!$A$1:$A$4,1,FALSE)),1,0))</f>
        <v>0</v>
      </c>
      <c r="AP100" s="86">
        <f>IF(ISBLANK(F100),0,IF(ISNA(VLOOKUP(F100,Dropdowns!$I$1:$I$5,1,FALSE)),1,0))</f>
        <v>0</v>
      </c>
      <c r="AQ100" s="86">
        <f>IF(ISBLANK(J100),0,IF(ISNA(VLOOKUP(J100,Dropdowns!$L$1:$L$4,1,FALSE)),1,0))</f>
        <v>0</v>
      </c>
      <c r="AR100" s="128">
        <f>IF(ISBLANK(K100),0,IF(ISNA(VLOOKUP(K100,Dropdowns!$J$1:$J$4,1,FALSE)),1,0))</f>
        <v>0</v>
      </c>
      <c r="AS100" s="128">
        <f t="shared" si="15"/>
        <v>0</v>
      </c>
      <c r="AT100" s="128">
        <f t="shared" si="13"/>
        <v>0</v>
      </c>
      <c r="AU100" s="128">
        <f t="shared" si="14"/>
        <v>0</v>
      </c>
    </row>
    <row r="101" spans="2:47" ht="15.75" x14ac:dyDescent="0.25">
      <c r="B101" s="62"/>
      <c r="C101" s="62"/>
      <c r="D101" s="63"/>
      <c r="E101" s="64"/>
      <c r="F101" s="62"/>
      <c r="G101" s="62"/>
      <c r="H101" s="63"/>
      <c r="I101" s="62"/>
      <c r="J101" s="62"/>
      <c r="K101" s="62"/>
      <c r="L101" s="62"/>
      <c r="M101" s="68"/>
      <c r="N101" s="69"/>
      <c r="O101" s="63"/>
      <c r="P101" s="68"/>
      <c r="Q101" s="62"/>
      <c r="R101" s="62"/>
      <c r="S101" s="68"/>
      <c r="T101" s="70"/>
      <c r="U101" s="66"/>
      <c r="V101" s="68"/>
      <c r="Z101" s="86">
        <f>IF(Instructions!$C$8="yes",COUNTA(General!B101),0)</f>
        <v>0</v>
      </c>
      <c r="AA101" s="86">
        <f>IF(COUNTA(B101:V101)&gt;0,3-(COUNTA(General!B101)+COUNTA(General!C101)+COUNTA(General!U101)),0)</f>
        <v>0</v>
      </c>
      <c r="AB101" s="86">
        <f>IF(General!U101="No",COUNTBLANK(General!D101:F101)+COUNTBLANK(General!J101),0)</f>
        <v>0</v>
      </c>
      <c r="AC101" s="86">
        <f>IF(General!F101="Others",COUNTBLANK(General!G101),0)</f>
        <v>0</v>
      </c>
      <c r="AD101" s="86">
        <f>IF(AND(U101="No",COUNTA(General!B101),ISBLANK(General!H101)),COUNTBLANK(General!I101),0)</f>
        <v>0</v>
      </c>
      <c r="AE101" s="86">
        <f>IF(ISBLANK(J101),0,IF(ISNUMBER(SEARCH("FI fully agreed with the client's requests/appeals",General!J101)),0,COUNTBLANK(General!K101)))</f>
        <v>0</v>
      </c>
      <c r="AF101" s="86">
        <f>IF(OR(General!J101="Others",General!K101="Others"),COUNTBLANK(General!L101),0)</f>
        <v>0</v>
      </c>
      <c r="AG101" s="86">
        <f>IF(ISBLANK(B101),0,IF(AND(ISBLANK(General!O101),NETWORKDAYS(IFERROR(DATE(LEFT(General!D101,4),MID(General!D101,5,2),RIGHT(General!D101,2)),0),IFERROR(DATE(LEFT(Instructions!$C$6,4),MID(Instructions!$C$6,5,2),RIGHT(Instructions!$C$6,2)),0),7)&gt;27),COUNTBLANK(General!P101),0))</f>
        <v>0</v>
      </c>
      <c r="AH101" s="86">
        <f>IF(OR(ISBLANK(B101),ISBLANK(O101)),0,IF(NETWORKDAYS(DATE(LEFT(General!D101,4),MID(General!D101,5,2),RIGHT(General!D101,2)),DATE(LEFT(General!O101,4),MID(General!O101,5,2),RIGHT(General!O101,2)),7)&gt;27,COUNTBLANK(General!P101),0))</f>
        <v>0</v>
      </c>
      <c r="AI101" s="86">
        <f t="shared" si="9"/>
        <v>0</v>
      </c>
      <c r="AJ101" s="86">
        <f t="shared" si="10"/>
        <v>0</v>
      </c>
      <c r="AK101" s="86">
        <f t="shared" si="11"/>
        <v>0</v>
      </c>
      <c r="AL101" s="128">
        <f>IF(ISBLANK(D101),0,IF(IFERROR(DATE(LEFT(D101,4),MID(D101,5,2),RIGHT(D101,2)),0)&lt;IFERROR(DATE(LEFT(Instructions!$C$6,4),MID(Instructions!$C$6,5,2),RIGHT(Instructions!$C$6,2)),0),0,1))</f>
        <v>0</v>
      </c>
      <c r="AM101" s="128">
        <f>IF(General!U101="Misconduct report has been filed",COUNTBLANK(General!V101),0)</f>
        <v>0</v>
      </c>
      <c r="AN101" s="128">
        <f t="shared" si="12"/>
        <v>0</v>
      </c>
      <c r="AO101" s="86">
        <f>IF(ISBLANK(C101),0,IF(ISNA(VLOOKUP(C101,Dropdowns!$A$1:$A$4,1,FALSE)),1,0))</f>
        <v>0</v>
      </c>
      <c r="AP101" s="86">
        <f>IF(ISBLANK(F101),0,IF(ISNA(VLOOKUP(F101,Dropdowns!$I$1:$I$5,1,FALSE)),1,0))</f>
        <v>0</v>
      </c>
      <c r="AQ101" s="86">
        <f>IF(ISBLANK(J101),0,IF(ISNA(VLOOKUP(J101,Dropdowns!$L$1:$L$4,1,FALSE)),1,0))</f>
        <v>0</v>
      </c>
      <c r="AR101" s="128">
        <f>IF(ISBLANK(K101),0,IF(ISNA(VLOOKUP(K101,Dropdowns!$J$1:$J$4,1,FALSE)),1,0))</f>
        <v>0</v>
      </c>
      <c r="AS101" s="128">
        <f t="shared" si="15"/>
        <v>0</v>
      </c>
      <c r="AT101" s="128">
        <f t="shared" si="13"/>
        <v>0</v>
      </c>
      <c r="AU101" s="128">
        <f t="shared" si="14"/>
        <v>0</v>
      </c>
    </row>
    <row r="102" spans="2:47" ht="15.75" x14ac:dyDescent="0.25">
      <c r="B102" s="62"/>
      <c r="C102" s="62"/>
      <c r="D102" s="63"/>
      <c r="E102" s="64"/>
      <c r="F102" s="62"/>
      <c r="G102" s="62"/>
      <c r="H102" s="63"/>
      <c r="I102" s="62"/>
      <c r="J102" s="62"/>
      <c r="K102" s="62"/>
      <c r="L102" s="62"/>
      <c r="M102" s="68"/>
      <c r="N102" s="69"/>
      <c r="O102" s="63"/>
      <c r="P102" s="68"/>
      <c r="Q102" s="62"/>
      <c r="R102" s="62"/>
      <c r="S102" s="68"/>
      <c r="T102" s="70"/>
      <c r="U102" s="66"/>
      <c r="V102" s="68"/>
      <c r="Z102" s="86">
        <f>IF(Instructions!$C$8="yes",COUNTA(General!B102),0)</f>
        <v>0</v>
      </c>
      <c r="AA102" s="86">
        <f>IF(COUNTA(B102:V102)&gt;0,3-(COUNTA(General!B102)+COUNTA(General!C102)+COUNTA(General!U102)),0)</f>
        <v>0</v>
      </c>
      <c r="AB102" s="86">
        <f>IF(General!U102="No",COUNTBLANK(General!D102:F102)+COUNTBLANK(General!J102),0)</f>
        <v>0</v>
      </c>
      <c r="AC102" s="86">
        <f>IF(General!F102="Others",COUNTBLANK(General!G102),0)</f>
        <v>0</v>
      </c>
      <c r="AD102" s="86">
        <f>IF(AND(U102="No",COUNTA(General!B102),ISBLANK(General!H102)),COUNTBLANK(General!I102),0)</f>
        <v>0</v>
      </c>
      <c r="AE102" s="86">
        <f>IF(ISBLANK(J102),0,IF(ISNUMBER(SEARCH("FI fully agreed with the client's requests/appeals",General!J102)),0,COUNTBLANK(General!K102)))</f>
        <v>0</v>
      </c>
      <c r="AF102" s="86">
        <f>IF(OR(General!J102="Others",General!K102="Others"),COUNTBLANK(General!L102),0)</f>
        <v>0</v>
      </c>
      <c r="AG102" s="86">
        <f>IF(ISBLANK(B102),0,IF(AND(ISBLANK(General!O102),NETWORKDAYS(IFERROR(DATE(LEFT(General!D102,4),MID(General!D102,5,2),RIGHT(General!D102,2)),0),IFERROR(DATE(LEFT(Instructions!$C$6,4),MID(Instructions!$C$6,5,2),RIGHT(Instructions!$C$6,2)),0),7)&gt;27),COUNTBLANK(General!P102),0))</f>
        <v>0</v>
      </c>
      <c r="AH102" s="86">
        <f>IF(OR(ISBLANK(B102),ISBLANK(O102)),0,IF(NETWORKDAYS(DATE(LEFT(General!D102,4),MID(General!D102,5,2),RIGHT(General!D102,2)),DATE(LEFT(General!O102,4),MID(General!O102,5,2),RIGHT(General!O102,2)),7)&gt;27,COUNTBLANK(General!P102),0))</f>
        <v>0</v>
      </c>
      <c r="AI102" s="86">
        <f t="shared" si="9"/>
        <v>0</v>
      </c>
      <c r="AJ102" s="86">
        <f t="shared" si="10"/>
        <v>0</v>
      </c>
      <c r="AK102" s="86">
        <f t="shared" si="11"/>
        <v>0</v>
      </c>
      <c r="AL102" s="128">
        <f>IF(ISBLANK(D102),0,IF(IFERROR(DATE(LEFT(D102,4),MID(D102,5,2),RIGHT(D102,2)),0)&lt;IFERROR(DATE(LEFT(Instructions!$C$6,4),MID(Instructions!$C$6,5,2),RIGHT(Instructions!$C$6,2)),0),0,1))</f>
        <v>0</v>
      </c>
      <c r="AM102" s="128">
        <f>IF(General!U102="Misconduct report has been filed",COUNTBLANK(General!V102),0)</f>
        <v>0</v>
      </c>
      <c r="AN102" s="128">
        <f t="shared" si="12"/>
        <v>0</v>
      </c>
      <c r="AO102" s="86">
        <f>IF(ISBLANK(C102),0,IF(ISNA(VLOOKUP(C102,Dropdowns!$A$1:$A$4,1,FALSE)),1,0))</f>
        <v>0</v>
      </c>
      <c r="AP102" s="86">
        <f>IF(ISBLANK(F102),0,IF(ISNA(VLOOKUP(F102,Dropdowns!$I$1:$I$5,1,FALSE)),1,0))</f>
        <v>0</v>
      </c>
      <c r="AQ102" s="86">
        <f>IF(ISBLANK(J102),0,IF(ISNA(VLOOKUP(J102,Dropdowns!$L$1:$L$4,1,FALSE)),1,0))</f>
        <v>0</v>
      </c>
      <c r="AR102" s="128">
        <f>IF(ISBLANK(K102),0,IF(ISNA(VLOOKUP(K102,Dropdowns!$J$1:$J$4,1,FALSE)),1,0))</f>
        <v>0</v>
      </c>
      <c r="AS102" s="128">
        <f t="shared" si="15"/>
        <v>0</v>
      </c>
      <c r="AT102" s="128">
        <f t="shared" si="13"/>
        <v>0</v>
      </c>
      <c r="AU102" s="128">
        <f t="shared" si="14"/>
        <v>0</v>
      </c>
    </row>
    <row r="103" spans="2:47" ht="15.75" x14ac:dyDescent="0.25">
      <c r="B103" s="62"/>
      <c r="C103" s="62"/>
      <c r="D103" s="63"/>
      <c r="E103" s="64"/>
      <c r="F103" s="62"/>
      <c r="G103" s="62"/>
      <c r="H103" s="63"/>
      <c r="I103" s="62"/>
      <c r="J103" s="62"/>
      <c r="K103" s="62"/>
      <c r="L103" s="62"/>
      <c r="M103" s="68"/>
      <c r="N103" s="69"/>
      <c r="O103" s="63"/>
      <c r="P103" s="68"/>
      <c r="Q103" s="62"/>
      <c r="R103" s="62"/>
      <c r="S103" s="68"/>
      <c r="T103" s="70"/>
      <c r="U103" s="66"/>
      <c r="V103" s="68"/>
      <c r="Z103" s="86">
        <f>IF(Instructions!$C$8="yes",COUNTA(General!B103),0)</f>
        <v>0</v>
      </c>
      <c r="AA103" s="86">
        <f>IF(COUNTA(B103:V103)&gt;0,3-(COUNTA(General!B103)+COUNTA(General!C103)+COUNTA(General!U103)),0)</f>
        <v>0</v>
      </c>
      <c r="AB103" s="86">
        <f>IF(General!U103="No",COUNTBLANK(General!D103:F103)+COUNTBLANK(General!J103),0)</f>
        <v>0</v>
      </c>
      <c r="AC103" s="86">
        <f>IF(General!F103="Others",COUNTBLANK(General!G103),0)</f>
        <v>0</v>
      </c>
      <c r="AD103" s="86">
        <f>IF(AND(U103="No",COUNTA(General!B103),ISBLANK(General!H103)),COUNTBLANK(General!I103),0)</f>
        <v>0</v>
      </c>
      <c r="AE103" s="86">
        <f>IF(ISBLANK(J103),0,IF(ISNUMBER(SEARCH("FI fully agreed with the client's requests/appeals",General!J103)),0,COUNTBLANK(General!K103)))</f>
        <v>0</v>
      </c>
      <c r="AF103" s="86">
        <f>IF(OR(General!J103="Others",General!K103="Others"),COUNTBLANK(General!L103),0)</f>
        <v>0</v>
      </c>
      <c r="AG103" s="86">
        <f>IF(ISBLANK(B103),0,IF(AND(ISBLANK(General!O103),NETWORKDAYS(IFERROR(DATE(LEFT(General!D103,4),MID(General!D103,5,2),RIGHT(General!D103,2)),0),IFERROR(DATE(LEFT(Instructions!$C$6,4),MID(Instructions!$C$6,5,2),RIGHT(Instructions!$C$6,2)),0),7)&gt;27),COUNTBLANK(General!P103),0))</f>
        <v>0</v>
      </c>
      <c r="AH103" s="86">
        <f>IF(OR(ISBLANK(B103),ISBLANK(O103)),0,IF(NETWORKDAYS(DATE(LEFT(General!D103,4),MID(General!D103,5,2),RIGHT(General!D103,2)),DATE(LEFT(General!O103,4),MID(General!O103,5,2),RIGHT(General!O103,2)),7)&gt;27,COUNTBLANK(General!P103),0))</f>
        <v>0</v>
      </c>
      <c r="AI103" s="86">
        <f t="shared" si="9"/>
        <v>0</v>
      </c>
      <c r="AJ103" s="86">
        <f t="shared" si="10"/>
        <v>0</v>
      </c>
      <c r="AK103" s="86">
        <f t="shared" si="11"/>
        <v>0</v>
      </c>
      <c r="AL103" s="128">
        <f>IF(ISBLANK(D103),0,IF(IFERROR(DATE(LEFT(D103,4),MID(D103,5,2),RIGHT(D103,2)),0)&lt;IFERROR(DATE(LEFT(Instructions!$C$6,4),MID(Instructions!$C$6,5,2),RIGHT(Instructions!$C$6,2)),0),0,1))</f>
        <v>0</v>
      </c>
      <c r="AM103" s="128">
        <f>IF(General!U103="Misconduct report has been filed",COUNTBLANK(General!V103),0)</f>
        <v>0</v>
      </c>
      <c r="AN103" s="128">
        <f t="shared" si="12"/>
        <v>0</v>
      </c>
      <c r="AO103" s="86">
        <f>IF(ISBLANK(C103),0,IF(ISNA(VLOOKUP(C103,Dropdowns!$A$1:$A$4,1,FALSE)),1,0))</f>
        <v>0</v>
      </c>
      <c r="AP103" s="86">
        <f>IF(ISBLANK(F103),0,IF(ISNA(VLOOKUP(F103,Dropdowns!$I$1:$I$5,1,FALSE)),1,0))</f>
        <v>0</v>
      </c>
      <c r="AQ103" s="86">
        <f>IF(ISBLANK(J103),0,IF(ISNA(VLOOKUP(J103,Dropdowns!$L$1:$L$4,1,FALSE)),1,0))</f>
        <v>0</v>
      </c>
      <c r="AR103" s="128">
        <f>IF(ISBLANK(K103),0,IF(ISNA(VLOOKUP(K103,Dropdowns!$J$1:$J$4,1,FALSE)),1,0))</f>
        <v>0</v>
      </c>
      <c r="AS103" s="128">
        <f t="shared" si="15"/>
        <v>0</v>
      </c>
      <c r="AT103" s="128">
        <f t="shared" si="13"/>
        <v>0</v>
      </c>
      <c r="AU103" s="128">
        <f t="shared" si="14"/>
        <v>0</v>
      </c>
    </row>
    <row r="104" spans="2:47" ht="15.75" x14ac:dyDescent="0.25">
      <c r="B104" s="62"/>
      <c r="C104" s="62"/>
      <c r="D104" s="63"/>
      <c r="E104" s="64"/>
      <c r="F104" s="62"/>
      <c r="G104" s="62"/>
      <c r="H104" s="63"/>
      <c r="I104" s="62"/>
      <c r="J104" s="62"/>
      <c r="K104" s="62"/>
      <c r="L104" s="62"/>
      <c r="M104" s="68"/>
      <c r="N104" s="69"/>
      <c r="O104" s="63"/>
      <c r="P104" s="68"/>
      <c r="Q104" s="62"/>
      <c r="R104" s="62"/>
      <c r="S104" s="68"/>
      <c r="T104" s="70"/>
      <c r="U104" s="66"/>
      <c r="V104" s="68"/>
      <c r="Z104" s="86">
        <f>IF(Instructions!$C$8="yes",COUNTA(General!B104),0)</f>
        <v>0</v>
      </c>
      <c r="AA104" s="86">
        <f>IF(COUNTA(B104:V104)&gt;0,3-(COUNTA(General!B104)+COUNTA(General!C104)+COUNTA(General!U104)),0)</f>
        <v>0</v>
      </c>
      <c r="AB104" s="86">
        <f>IF(General!U104="No",COUNTBLANK(General!D104:F104)+COUNTBLANK(General!J104),0)</f>
        <v>0</v>
      </c>
      <c r="AC104" s="86">
        <f>IF(General!F104="Others",COUNTBLANK(General!G104),0)</f>
        <v>0</v>
      </c>
      <c r="AD104" s="86">
        <f>IF(AND(U104="No",COUNTA(General!B104),ISBLANK(General!H104)),COUNTBLANK(General!I104),0)</f>
        <v>0</v>
      </c>
      <c r="AE104" s="86">
        <f>IF(ISBLANK(J104),0,IF(ISNUMBER(SEARCH("FI fully agreed with the client's requests/appeals",General!J104)),0,COUNTBLANK(General!K104)))</f>
        <v>0</v>
      </c>
      <c r="AF104" s="86">
        <f>IF(OR(General!J104="Others",General!K104="Others"),COUNTBLANK(General!L104),0)</f>
        <v>0</v>
      </c>
      <c r="AG104" s="86">
        <f>IF(ISBLANK(B104),0,IF(AND(ISBLANK(General!O104),NETWORKDAYS(IFERROR(DATE(LEFT(General!D104,4),MID(General!D104,5,2),RIGHT(General!D104,2)),0),IFERROR(DATE(LEFT(Instructions!$C$6,4),MID(Instructions!$C$6,5,2),RIGHT(Instructions!$C$6,2)),0),7)&gt;27),COUNTBLANK(General!P104),0))</f>
        <v>0</v>
      </c>
      <c r="AH104" s="86">
        <f>IF(OR(ISBLANK(B104),ISBLANK(O104)),0,IF(NETWORKDAYS(DATE(LEFT(General!D104,4),MID(General!D104,5,2),RIGHT(General!D104,2)),DATE(LEFT(General!O104,4),MID(General!O104,5,2),RIGHT(General!O104,2)),7)&gt;27,COUNTBLANK(General!P104),0))</f>
        <v>0</v>
      </c>
      <c r="AI104" s="86">
        <f t="shared" si="9"/>
        <v>0</v>
      </c>
      <c r="AJ104" s="86">
        <f t="shared" si="10"/>
        <v>0</v>
      </c>
      <c r="AK104" s="86">
        <f t="shared" si="11"/>
        <v>0</v>
      </c>
      <c r="AL104" s="128">
        <f>IF(ISBLANK(D104),0,IF(IFERROR(DATE(LEFT(D104,4),MID(D104,5,2),RIGHT(D104,2)),0)&lt;IFERROR(DATE(LEFT(Instructions!$C$6,4),MID(Instructions!$C$6,5,2),RIGHT(Instructions!$C$6,2)),0),0,1))</f>
        <v>0</v>
      </c>
      <c r="AM104" s="128">
        <f>IF(General!U104="Misconduct report has been filed",COUNTBLANK(General!V104),0)</f>
        <v>0</v>
      </c>
      <c r="AN104" s="128">
        <f t="shared" si="12"/>
        <v>0</v>
      </c>
      <c r="AO104" s="86">
        <f>IF(ISBLANK(C104),0,IF(ISNA(VLOOKUP(C104,Dropdowns!$A$1:$A$4,1,FALSE)),1,0))</f>
        <v>0</v>
      </c>
      <c r="AP104" s="86">
        <f>IF(ISBLANK(F104),0,IF(ISNA(VLOOKUP(F104,Dropdowns!$I$1:$I$5,1,FALSE)),1,0))</f>
        <v>0</v>
      </c>
      <c r="AQ104" s="86">
        <f>IF(ISBLANK(J104),0,IF(ISNA(VLOOKUP(J104,Dropdowns!$L$1:$L$4,1,FALSE)),1,0))</f>
        <v>0</v>
      </c>
      <c r="AR104" s="128">
        <f>IF(ISBLANK(K104),0,IF(ISNA(VLOOKUP(K104,Dropdowns!$J$1:$J$4,1,FALSE)),1,0))</f>
        <v>0</v>
      </c>
      <c r="AS104" s="128">
        <f t="shared" si="15"/>
        <v>0</v>
      </c>
      <c r="AT104" s="128">
        <f t="shared" si="13"/>
        <v>0</v>
      </c>
      <c r="AU104" s="128">
        <f t="shared" si="14"/>
        <v>0</v>
      </c>
    </row>
    <row r="105" spans="2:47" ht="15.75" x14ac:dyDescent="0.25">
      <c r="B105" s="62"/>
      <c r="C105" s="62"/>
      <c r="D105" s="63"/>
      <c r="E105" s="64"/>
      <c r="F105" s="62"/>
      <c r="G105" s="62"/>
      <c r="H105" s="63"/>
      <c r="I105" s="62"/>
      <c r="J105" s="62"/>
      <c r="K105" s="62"/>
      <c r="L105" s="62"/>
      <c r="M105" s="68"/>
      <c r="N105" s="69"/>
      <c r="O105" s="63"/>
      <c r="P105" s="68"/>
      <c r="Q105" s="62"/>
      <c r="R105" s="62"/>
      <c r="S105" s="68"/>
      <c r="T105" s="70"/>
      <c r="U105" s="66"/>
      <c r="V105" s="68"/>
      <c r="Z105" s="86">
        <f>IF(Instructions!$C$8="yes",COUNTA(General!B105),0)</f>
        <v>0</v>
      </c>
      <c r="AA105" s="86">
        <f>IF(COUNTA(B105:V105)&gt;0,3-(COUNTA(General!B105)+COUNTA(General!C105)+COUNTA(General!U105)),0)</f>
        <v>0</v>
      </c>
      <c r="AB105" s="86">
        <f>IF(General!U105="No",COUNTBLANK(General!D105:F105)+COUNTBLANK(General!J105),0)</f>
        <v>0</v>
      </c>
      <c r="AC105" s="86">
        <f>IF(General!F105="Others",COUNTBLANK(General!G105),0)</f>
        <v>0</v>
      </c>
      <c r="AD105" s="86">
        <f>IF(AND(U105="No",COUNTA(General!B105),ISBLANK(General!H105)),COUNTBLANK(General!I105),0)</f>
        <v>0</v>
      </c>
      <c r="AE105" s="86">
        <f>IF(ISBLANK(J105),0,IF(ISNUMBER(SEARCH("FI fully agreed with the client's requests/appeals",General!J105)),0,COUNTBLANK(General!K105)))</f>
        <v>0</v>
      </c>
      <c r="AF105" s="86">
        <f>IF(OR(General!J105="Others",General!K105="Others"),COUNTBLANK(General!L105),0)</f>
        <v>0</v>
      </c>
      <c r="AG105" s="86">
        <f>IF(ISBLANK(B105),0,IF(AND(ISBLANK(General!O105),NETWORKDAYS(IFERROR(DATE(LEFT(General!D105,4),MID(General!D105,5,2),RIGHT(General!D105,2)),0),IFERROR(DATE(LEFT(Instructions!$C$6,4),MID(Instructions!$C$6,5,2),RIGHT(Instructions!$C$6,2)),0),7)&gt;27),COUNTBLANK(General!P105),0))</f>
        <v>0</v>
      </c>
      <c r="AH105" s="86">
        <f>IF(OR(ISBLANK(B105),ISBLANK(O105)),0,IF(NETWORKDAYS(DATE(LEFT(General!D105,4),MID(General!D105,5,2),RIGHT(General!D105,2)),DATE(LEFT(General!O105,4),MID(General!O105,5,2),RIGHT(General!O105,2)),7)&gt;27,COUNTBLANK(General!P105),0))</f>
        <v>0</v>
      </c>
      <c r="AI105" s="86">
        <f t="shared" si="9"/>
        <v>0</v>
      </c>
      <c r="AJ105" s="86">
        <f t="shared" si="10"/>
        <v>0</v>
      </c>
      <c r="AK105" s="86">
        <f t="shared" si="11"/>
        <v>0</v>
      </c>
      <c r="AL105" s="128">
        <f>IF(ISBLANK(D105),0,IF(IFERROR(DATE(LEFT(D105,4),MID(D105,5,2),RIGHT(D105,2)),0)&lt;IFERROR(DATE(LEFT(Instructions!$C$6,4),MID(Instructions!$C$6,5,2),RIGHT(Instructions!$C$6,2)),0),0,1))</f>
        <v>0</v>
      </c>
      <c r="AM105" s="128">
        <f>IF(General!U105="Misconduct report has been filed",COUNTBLANK(General!V105),0)</f>
        <v>0</v>
      </c>
      <c r="AN105" s="128">
        <f t="shared" si="12"/>
        <v>0</v>
      </c>
      <c r="AO105" s="86">
        <f>IF(ISBLANK(C105),0,IF(ISNA(VLOOKUP(C105,Dropdowns!$A$1:$A$4,1,FALSE)),1,0))</f>
        <v>0</v>
      </c>
      <c r="AP105" s="86">
        <f>IF(ISBLANK(F105),0,IF(ISNA(VLOOKUP(F105,Dropdowns!$I$1:$I$5,1,FALSE)),1,0))</f>
        <v>0</v>
      </c>
      <c r="AQ105" s="86">
        <f>IF(ISBLANK(J105),0,IF(ISNA(VLOOKUP(J105,Dropdowns!$L$1:$L$4,1,FALSE)),1,0))</f>
        <v>0</v>
      </c>
      <c r="AR105" s="128">
        <f>IF(ISBLANK(K105),0,IF(ISNA(VLOOKUP(K105,Dropdowns!$J$1:$J$4,1,FALSE)),1,0))</f>
        <v>0</v>
      </c>
      <c r="AS105" s="128">
        <f t="shared" si="15"/>
        <v>0</v>
      </c>
      <c r="AT105" s="128">
        <f t="shared" si="13"/>
        <v>0</v>
      </c>
      <c r="AU105" s="128">
        <f t="shared" si="14"/>
        <v>0</v>
      </c>
    </row>
    <row r="106" spans="2:47" ht="15.75" x14ac:dyDescent="0.25">
      <c r="B106" s="62"/>
      <c r="C106" s="62"/>
      <c r="D106" s="63"/>
      <c r="E106" s="64"/>
      <c r="F106" s="62"/>
      <c r="G106" s="62"/>
      <c r="H106" s="63"/>
      <c r="I106" s="62"/>
      <c r="J106" s="62"/>
      <c r="K106" s="62"/>
      <c r="L106" s="62"/>
      <c r="M106" s="68"/>
      <c r="N106" s="69"/>
      <c r="O106" s="63"/>
      <c r="P106" s="68"/>
      <c r="Q106" s="62"/>
      <c r="R106" s="62"/>
      <c r="S106" s="68"/>
      <c r="T106" s="70"/>
      <c r="U106" s="66"/>
      <c r="V106" s="68"/>
      <c r="Z106" s="86">
        <f>IF(Instructions!$C$8="yes",COUNTA(General!B106),0)</f>
        <v>0</v>
      </c>
      <c r="AA106" s="86">
        <f>IF(COUNTA(B106:V106)&gt;0,3-(COUNTA(General!B106)+COUNTA(General!C106)+COUNTA(General!U106)),0)</f>
        <v>0</v>
      </c>
      <c r="AB106" s="86">
        <f>IF(General!U106="No",COUNTBLANK(General!D106:F106)+COUNTBLANK(General!J106),0)</f>
        <v>0</v>
      </c>
      <c r="AC106" s="86">
        <f>IF(General!F106="Others",COUNTBLANK(General!G106),0)</f>
        <v>0</v>
      </c>
      <c r="AD106" s="86">
        <f>IF(AND(U106="No",COUNTA(General!B106),ISBLANK(General!H106)),COUNTBLANK(General!I106),0)</f>
        <v>0</v>
      </c>
      <c r="AE106" s="86">
        <f>IF(ISBLANK(J106),0,IF(ISNUMBER(SEARCH("FI fully agreed with the client's requests/appeals",General!J106)),0,COUNTBLANK(General!K106)))</f>
        <v>0</v>
      </c>
      <c r="AF106" s="86">
        <f>IF(OR(General!J106="Others",General!K106="Others"),COUNTBLANK(General!L106),0)</f>
        <v>0</v>
      </c>
      <c r="AG106" s="86">
        <f>IF(ISBLANK(B106),0,IF(AND(ISBLANK(General!O106),NETWORKDAYS(IFERROR(DATE(LEFT(General!D106,4),MID(General!D106,5,2),RIGHT(General!D106,2)),0),IFERROR(DATE(LEFT(Instructions!$C$6,4),MID(Instructions!$C$6,5,2),RIGHT(Instructions!$C$6,2)),0),7)&gt;27),COUNTBLANK(General!P106),0))</f>
        <v>0</v>
      </c>
      <c r="AH106" s="86">
        <f>IF(OR(ISBLANK(B106),ISBLANK(O106)),0,IF(NETWORKDAYS(DATE(LEFT(General!D106,4),MID(General!D106,5,2),RIGHT(General!D106,2)),DATE(LEFT(General!O106,4),MID(General!O106,5,2),RIGHT(General!O106,2)),7)&gt;27,COUNTBLANK(General!P106),0))</f>
        <v>0</v>
      </c>
      <c r="AI106" s="86">
        <f t="shared" si="9"/>
        <v>0</v>
      </c>
      <c r="AJ106" s="86">
        <f t="shared" si="10"/>
        <v>0</v>
      </c>
      <c r="AK106" s="86">
        <f t="shared" si="11"/>
        <v>0</v>
      </c>
      <c r="AL106" s="128">
        <f>IF(ISBLANK(D106),0,IF(IFERROR(DATE(LEFT(D106,4),MID(D106,5,2),RIGHT(D106,2)),0)&lt;IFERROR(DATE(LEFT(Instructions!$C$6,4),MID(Instructions!$C$6,5,2),RIGHT(Instructions!$C$6,2)),0),0,1))</f>
        <v>0</v>
      </c>
      <c r="AM106" s="128">
        <f>IF(General!U106="Misconduct report has been filed",COUNTBLANK(General!V106),0)</f>
        <v>0</v>
      </c>
      <c r="AN106" s="128">
        <f t="shared" si="12"/>
        <v>0</v>
      </c>
      <c r="AO106" s="86">
        <f>IF(ISBLANK(C106),0,IF(ISNA(VLOOKUP(C106,Dropdowns!$A$1:$A$4,1,FALSE)),1,0))</f>
        <v>0</v>
      </c>
      <c r="AP106" s="86">
        <f>IF(ISBLANK(F106),0,IF(ISNA(VLOOKUP(F106,Dropdowns!$I$1:$I$5,1,FALSE)),1,0))</f>
        <v>0</v>
      </c>
      <c r="AQ106" s="86">
        <f>IF(ISBLANK(J106),0,IF(ISNA(VLOOKUP(J106,Dropdowns!$L$1:$L$4,1,FALSE)),1,0))</f>
        <v>0</v>
      </c>
      <c r="AR106" s="128">
        <f>IF(ISBLANK(K106),0,IF(ISNA(VLOOKUP(K106,Dropdowns!$J$1:$J$4,1,FALSE)),1,0))</f>
        <v>0</v>
      </c>
      <c r="AS106" s="128">
        <f t="shared" si="15"/>
        <v>0</v>
      </c>
      <c r="AT106" s="128">
        <f t="shared" si="13"/>
        <v>0</v>
      </c>
      <c r="AU106" s="128">
        <f t="shared" si="14"/>
        <v>0</v>
      </c>
    </row>
    <row r="107" spans="2:47" ht="15.75" x14ac:dyDescent="0.25">
      <c r="B107" s="62"/>
      <c r="C107" s="62"/>
      <c r="D107" s="63"/>
      <c r="E107" s="64"/>
      <c r="F107" s="62"/>
      <c r="G107" s="62"/>
      <c r="H107" s="63"/>
      <c r="I107" s="62"/>
      <c r="J107" s="62"/>
      <c r="K107" s="62"/>
      <c r="L107" s="62"/>
      <c r="M107" s="68"/>
      <c r="N107" s="69"/>
      <c r="O107" s="63"/>
      <c r="P107" s="68"/>
      <c r="Q107" s="62"/>
      <c r="R107" s="62"/>
      <c r="S107" s="68"/>
      <c r="T107" s="70"/>
      <c r="U107" s="66"/>
      <c r="V107" s="68"/>
      <c r="Z107" s="86">
        <f>IF(Instructions!$C$8="yes",COUNTA(General!B107),0)</f>
        <v>0</v>
      </c>
      <c r="AA107" s="86">
        <f>IF(COUNTA(B107:V107)&gt;0,3-(COUNTA(General!B107)+COUNTA(General!C107)+COUNTA(General!U107)),0)</f>
        <v>0</v>
      </c>
      <c r="AB107" s="86">
        <f>IF(General!U107="No",COUNTBLANK(General!D107:F107)+COUNTBLANK(General!J107),0)</f>
        <v>0</v>
      </c>
      <c r="AC107" s="86">
        <f>IF(General!F107="Others",COUNTBLANK(General!G107),0)</f>
        <v>0</v>
      </c>
      <c r="AD107" s="86">
        <f>IF(AND(U107="No",COUNTA(General!B107),ISBLANK(General!H107)),COUNTBLANK(General!I107),0)</f>
        <v>0</v>
      </c>
      <c r="AE107" s="86">
        <f>IF(ISBLANK(J107),0,IF(ISNUMBER(SEARCH("FI fully agreed with the client's requests/appeals",General!J107)),0,COUNTBLANK(General!K107)))</f>
        <v>0</v>
      </c>
      <c r="AF107" s="86">
        <f>IF(OR(General!J107="Others",General!K107="Others"),COUNTBLANK(General!L107),0)</f>
        <v>0</v>
      </c>
      <c r="AG107" s="86">
        <f>IF(ISBLANK(B107),0,IF(AND(ISBLANK(General!O107),NETWORKDAYS(IFERROR(DATE(LEFT(General!D107,4),MID(General!D107,5,2),RIGHT(General!D107,2)),0),IFERROR(DATE(LEFT(Instructions!$C$6,4),MID(Instructions!$C$6,5,2),RIGHT(Instructions!$C$6,2)),0),7)&gt;27),COUNTBLANK(General!P107),0))</f>
        <v>0</v>
      </c>
      <c r="AH107" s="86">
        <f>IF(OR(ISBLANK(B107),ISBLANK(O107)),0,IF(NETWORKDAYS(DATE(LEFT(General!D107,4),MID(General!D107,5,2),RIGHT(General!D107,2)),DATE(LEFT(General!O107,4),MID(General!O107,5,2),RIGHT(General!O107,2)),7)&gt;27,COUNTBLANK(General!P107),0))</f>
        <v>0</v>
      </c>
      <c r="AI107" s="86">
        <f t="shared" si="9"/>
        <v>0</v>
      </c>
      <c r="AJ107" s="86">
        <f t="shared" si="10"/>
        <v>0</v>
      </c>
      <c r="AK107" s="86">
        <f t="shared" si="11"/>
        <v>0</v>
      </c>
      <c r="AL107" s="128">
        <f>IF(ISBLANK(D107),0,IF(IFERROR(DATE(LEFT(D107,4),MID(D107,5,2),RIGHT(D107,2)),0)&lt;IFERROR(DATE(LEFT(Instructions!$C$6,4),MID(Instructions!$C$6,5,2),RIGHT(Instructions!$C$6,2)),0),0,1))</f>
        <v>0</v>
      </c>
      <c r="AM107" s="128">
        <f>IF(General!U107="Misconduct report has been filed",COUNTBLANK(General!V107),0)</f>
        <v>0</v>
      </c>
      <c r="AN107" s="128">
        <f t="shared" si="12"/>
        <v>0</v>
      </c>
      <c r="AO107" s="86">
        <f>IF(ISBLANK(C107),0,IF(ISNA(VLOOKUP(C107,Dropdowns!$A$1:$A$4,1,FALSE)),1,0))</f>
        <v>0</v>
      </c>
      <c r="AP107" s="86">
        <f>IF(ISBLANK(F107),0,IF(ISNA(VLOOKUP(F107,Dropdowns!$I$1:$I$5,1,FALSE)),1,0))</f>
        <v>0</v>
      </c>
      <c r="AQ107" s="86">
        <f>IF(ISBLANK(J107),0,IF(ISNA(VLOOKUP(J107,Dropdowns!$L$1:$L$4,1,FALSE)),1,0))</f>
        <v>0</v>
      </c>
      <c r="AR107" s="128">
        <f>IF(ISBLANK(K107),0,IF(ISNA(VLOOKUP(K107,Dropdowns!$J$1:$J$4,1,FALSE)),1,0))</f>
        <v>0</v>
      </c>
      <c r="AS107" s="128">
        <f t="shared" si="15"/>
        <v>0</v>
      </c>
      <c r="AT107" s="128">
        <f t="shared" si="13"/>
        <v>0</v>
      </c>
      <c r="AU107" s="128">
        <f t="shared" si="14"/>
        <v>0</v>
      </c>
    </row>
    <row r="108" spans="2:47" ht="15.75" x14ac:dyDescent="0.25">
      <c r="B108" s="62"/>
      <c r="C108" s="62"/>
      <c r="D108" s="63"/>
      <c r="E108" s="64"/>
      <c r="F108" s="62"/>
      <c r="G108" s="62"/>
      <c r="H108" s="63"/>
      <c r="I108" s="62"/>
      <c r="J108" s="62"/>
      <c r="K108" s="62"/>
      <c r="L108" s="62"/>
      <c r="M108" s="68"/>
      <c r="N108" s="69"/>
      <c r="O108" s="63"/>
      <c r="P108" s="68"/>
      <c r="Q108" s="62"/>
      <c r="R108" s="62"/>
      <c r="S108" s="68"/>
      <c r="T108" s="70"/>
      <c r="U108" s="66"/>
      <c r="V108" s="68"/>
      <c r="Z108" s="86">
        <f>IF(Instructions!$C$8="yes",COUNTA(General!B108),0)</f>
        <v>0</v>
      </c>
      <c r="AA108" s="86">
        <f>IF(COUNTA(B108:V108)&gt;0,3-(COUNTA(General!B108)+COUNTA(General!C108)+COUNTA(General!U108)),0)</f>
        <v>0</v>
      </c>
      <c r="AB108" s="86">
        <f>IF(General!U108="No",COUNTBLANK(General!D108:F108)+COUNTBLANK(General!J108),0)</f>
        <v>0</v>
      </c>
      <c r="AC108" s="86">
        <f>IF(General!F108="Others",COUNTBLANK(General!G108),0)</f>
        <v>0</v>
      </c>
      <c r="AD108" s="86">
        <f>IF(AND(U108="No",COUNTA(General!B108),ISBLANK(General!H108)),COUNTBLANK(General!I108),0)</f>
        <v>0</v>
      </c>
      <c r="AE108" s="86">
        <f>IF(ISBLANK(J108),0,IF(ISNUMBER(SEARCH("FI fully agreed with the client's requests/appeals",General!J108)),0,COUNTBLANK(General!K108)))</f>
        <v>0</v>
      </c>
      <c r="AF108" s="86">
        <f>IF(OR(General!J108="Others",General!K108="Others"),COUNTBLANK(General!L108),0)</f>
        <v>0</v>
      </c>
      <c r="AG108" s="86">
        <f>IF(ISBLANK(B108),0,IF(AND(ISBLANK(General!O108),NETWORKDAYS(IFERROR(DATE(LEFT(General!D108,4),MID(General!D108,5,2),RIGHT(General!D108,2)),0),IFERROR(DATE(LEFT(Instructions!$C$6,4),MID(Instructions!$C$6,5,2),RIGHT(Instructions!$C$6,2)),0),7)&gt;27),COUNTBLANK(General!P108),0))</f>
        <v>0</v>
      </c>
      <c r="AH108" s="86">
        <f>IF(OR(ISBLANK(B108),ISBLANK(O108)),0,IF(NETWORKDAYS(DATE(LEFT(General!D108,4),MID(General!D108,5,2),RIGHT(General!D108,2)),DATE(LEFT(General!O108,4),MID(General!O108,5,2),RIGHT(General!O108,2)),7)&gt;27,COUNTBLANK(General!P108),0))</f>
        <v>0</v>
      </c>
      <c r="AI108" s="86">
        <f t="shared" si="9"/>
        <v>0</v>
      </c>
      <c r="AJ108" s="86">
        <f t="shared" si="10"/>
        <v>0</v>
      </c>
      <c r="AK108" s="86">
        <f t="shared" si="11"/>
        <v>0</v>
      </c>
      <c r="AL108" s="128">
        <f>IF(ISBLANK(D108),0,IF(IFERROR(DATE(LEFT(D108,4),MID(D108,5,2),RIGHT(D108,2)),0)&lt;IFERROR(DATE(LEFT(Instructions!$C$6,4),MID(Instructions!$C$6,5,2),RIGHT(Instructions!$C$6,2)),0),0,1))</f>
        <v>0</v>
      </c>
      <c r="AM108" s="128">
        <f>IF(General!U108="Misconduct report has been filed",COUNTBLANK(General!V108),0)</f>
        <v>0</v>
      </c>
      <c r="AN108" s="128">
        <f t="shared" si="12"/>
        <v>0</v>
      </c>
      <c r="AO108" s="86">
        <f>IF(ISBLANK(C108),0,IF(ISNA(VLOOKUP(C108,Dropdowns!$A$1:$A$4,1,FALSE)),1,0))</f>
        <v>0</v>
      </c>
      <c r="AP108" s="86">
        <f>IF(ISBLANK(F108),0,IF(ISNA(VLOOKUP(F108,Dropdowns!$I$1:$I$5,1,FALSE)),1,0))</f>
        <v>0</v>
      </c>
      <c r="AQ108" s="86">
        <f>IF(ISBLANK(J108),0,IF(ISNA(VLOOKUP(J108,Dropdowns!$L$1:$L$4,1,FALSE)),1,0))</f>
        <v>0</v>
      </c>
      <c r="AR108" s="128">
        <f>IF(ISBLANK(K108),0,IF(ISNA(VLOOKUP(K108,Dropdowns!$J$1:$J$4,1,FALSE)),1,0))</f>
        <v>0</v>
      </c>
      <c r="AS108" s="128">
        <f t="shared" si="15"/>
        <v>0</v>
      </c>
      <c r="AT108" s="128">
        <f t="shared" si="13"/>
        <v>0</v>
      </c>
      <c r="AU108" s="128">
        <f t="shared" si="14"/>
        <v>0</v>
      </c>
    </row>
    <row r="109" spans="2:47" ht="15.75" x14ac:dyDescent="0.25">
      <c r="B109" s="62"/>
      <c r="C109" s="62"/>
      <c r="D109" s="63"/>
      <c r="E109" s="64"/>
      <c r="F109" s="62"/>
      <c r="G109" s="62"/>
      <c r="H109" s="63"/>
      <c r="I109" s="62"/>
      <c r="J109" s="62"/>
      <c r="K109" s="62"/>
      <c r="L109" s="62"/>
      <c r="M109" s="68"/>
      <c r="N109" s="69"/>
      <c r="O109" s="63"/>
      <c r="P109" s="68"/>
      <c r="Q109" s="62"/>
      <c r="R109" s="62"/>
      <c r="S109" s="68"/>
      <c r="T109" s="70"/>
      <c r="U109" s="66"/>
      <c r="V109" s="68"/>
      <c r="Z109" s="86">
        <f>IF(Instructions!$C$8="yes",COUNTA(General!B109),0)</f>
        <v>0</v>
      </c>
      <c r="AA109" s="86">
        <f>IF(COUNTA(B109:V109)&gt;0,3-(COUNTA(General!B109)+COUNTA(General!C109)+COUNTA(General!U109)),0)</f>
        <v>0</v>
      </c>
      <c r="AB109" s="86">
        <f>IF(General!U109="No",COUNTBLANK(General!D109:F109)+COUNTBLANK(General!J109),0)</f>
        <v>0</v>
      </c>
      <c r="AC109" s="86">
        <f>IF(General!F109="Others",COUNTBLANK(General!G109),0)</f>
        <v>0</v>
      </c>
      <c r="AD109" s="86">
        <f>IF(AND(U109="No",COUNTA(General!B109),ISBLANK(General!H109)),COUNTBLANK(General!I109),0)</f>
        <v>0</v>
      </c>
      <c r="AE109" s="86">
        <f>IF(ISBLANK(J109),0,IF(ISNUMBER(SEARCH("FI fully agreed with the client's requests/appeals",General!J109)),0,COUNTBLANK(General!K109)))</f>
        <v>0</v>
      </c>
      <c r="AF109" s="86">
        <f>IF(OR(General!J109="Others",General!K109="Others"),COUNTBLANK(General!L109),0)</f>
        <v>0</v>
      </c>
      <c r="AG109" s="86">
        <f>IF(ISBLANK(B109),0,IF(AND(ISBLANK(General!O109),NETWORKDAYS(IFERROR(DATE(LEFT(General!D109,4),MID(General!D109,5,2),RIGHT(General!D109,2)),0),IFERROR(DATE(LEFT(Instructions!$C$6,4),MID(Instructions!$C$6,5,2),RIGHT(Instructions!$C$6,2)),0),7)&gt;27),COUNTBLANK(General!P109),0))</f>
        <v>0</v>
      </c>
      <c r="AH109" s="86">
        <f>IF(OR(ISBLANK(B109),ISBLANK(O109)),0,IF(NETWORKDAYS(DATE(LEFT(General!D109,4),MID(General!D109,5,2),RIGHT(General!D109,2)),DATE(LEFT(General!O109,4),MID(General!O109,5,2),RIGHT(General!O109,2)),7)&gt;27,COUNTBLANK(General!P109),0))</f>
        <v>0</v>
      </c>
      <c r="AI109" s="86">
        <f t="shared" si="9"/>
        <v>0</v>
      </c>
      <c r="AJ109" s="86">
        <f t="shared" si="10"/>
        <v>0</v>
      </c>
      <c r="AK109" s="86">
        <f t="shared" si="11"/>
        <v>0</v>
      </c>
      <c r="AL109" s="128">
        <f>IF(ISBLANK(D109),0,IF(IFERROR(DATE(LEFT(D109,4),MID(D109,5,2),RIGHT(D109,2)),0)&lt;IFERROR(DATE(LEFT(Instructions!$C$6,4),MID(Instructions!$C$6,5,2),RIGHT(Instructions!$C$6,2)),0),0,1))</f>
        <v>0</v>
      </c>
      <c r="AM109" s="128">
        <f>IF(General!U109="Misconduct report has been filed",COUNTBLANK(General!V109),0)</f>
        <v>0</v>
      </c>
      <c r="AN109" s="128">
        <f t="shared" si="12"/>
        <v>0</v>
      </c>
      <c r="AO109" s="86">
        <f>IF(ISBLANK(C109),0,IF(ISNA(VLOOKUP(C109,Dropdowns!$A$1:$A$4,1,FALSE)),1,0))</f>
        <v>0</v>
      </c>
      <c r="AP109" s="86">
        <f>IF(ISBLANK(F109),0,IF(ISNA(VLOOKUP(F109,Dropdowns!$I$1:$I$5,1,FALSE)),1,0))</f>
        <v>0</v>
      </c>
      <c r="AQ109" s="86">
        <f>IF(ISBLANK(J109),0,IF(ISNA(VLOOKUP(J109,Dropdowns!$L$1:$L$4,1,FALSE)),1,0))</f>
        <v>0</v>
      </c>
      <c r="AR109" s="128">
        <f>IF(ISBLANK(K109),0,IF(ISNA(VLOOKUP(K109,Dropdowns!$J$1:$J$4,1,FALSE)),1,0))</f>
        <v>0</v>
      </c>
      <c r="AS109" s="128">
        <f t="shared" si="15"/>
        <v>0</v>
      </c>
      <c r="AT109" s="128">
        <f t="shared" si="13"/>
        <v>0</v>
      </c>
      <c r="AU109" s="128">
        <f t="shared" si="14"/>
        <v>0</v>
      </c>
    </row>
    <row r="110" spans="2:47" ht="15.75" x14ac:dyDescent="0.25">
      <c r="B110" s="62"/>
      <c r="C110" s="62"/>
      <c r="D110" s="63"/>
      <c r="E110" s="64"/>
      <c r="F110" s="62"/>
      <c r="G110" s="62"/>
      <c r="H110" s="63"/>
      <c r="I110" s="62"/>
      <c r="J110" s="62"/>
      <c r="K110" s="62"/>
      <c r="L110" s="62"/>
      <c r="M110" s="68"/>
      <c r="N110" s="69"/>
      <c r="O110" s="63"/>
      <c r="P110" s="68"/>
      <c r="Q110" s="62"/>
      <c r="R110" s="62"/>
      <c r="S110" s="68"/>
      <c r="T110" s="70"/>
      <c r="U110" s="66"/>
      <c r="V110" s="68"/>
      <c r="Z110" s="86">
        <f>IF(Instructions!$C$8="yes",COUNTA(General!B110),0)</f>
        <v>0</v>
      </c>
      <c r="AA110" s="86">
        <f>IF(COUNTA(B110:V110)&gt;0,3-(COUNTA(General!B110)+COUNTA(General!C110)+COUNTA(General!U110)),0)</f>
        <v>0</v>
      </c>
      <c r="AB110" s="86">
        <f>IF(General!U110="No",COUNTBLANK(General!D110:F110)+COUNTBLANK(General!J110),0)</f>
        <v>0</v>
      </c>
      <c r="AC110" s="86">
        <f>IF(General!F110="Others",COUNTBLANK(General!G110),0)</f>
        <v>0</v>
      </c>
      <c r="AD110" s="86">
        <f>IF(AND(U110="No",COUNTA(General!B110),ISBLANK(General!H110)),COUNTBLANK(General!I110),0)</f>
        <v>0</v>
      </c>
      <c r="AE110" s="86">
        <f>IF(ISBLANK(J110),0,IF(ISNUMBER(SEARCH("FI fully agreed with the client's requests/appeals",General!J110)),0,COUNTBLANK(General!K110)))</f>
        <v>0</v>
      </c>
      <c r="AF110" s="86">
        <f>IF(OR(General!J110="Others",General!K110="Others"),COUNTBLANK(General!L110),0)</f>
        <v>0</v>
      </c>
      <c r="AG110" s="86">
        <f>IF(ISBLANK(B110),0,IF(AND(ISBLANK(General!O110),NETWORKDAYS(IFERROR(DATE(LEFT(General!D110,4),MID(General!D110,5,2),RIGHT(General!D110,2)),0),IFERROR(DATE(LEFT(Instructions!$C$6,4),MID(Instructions!$C$6,5,2),RIGHT(Instructions!$C$6,2)),0),7)&gt;27),COUNTBLANK(General!P110),0))</f>
        <v>0</v>
      </c>
      <c r="AH110" s="86">
        <f>IF(OR(ISBLANK(B110),ISBLANK(O110)),0,IF(NETWORKDAYS(DATE(LEFT(General!D110,4),MID(General!D110,5,2),RIGHT(General!D110,2)),DATE(LEFT(General!O110,4),MID(General!O110,5,2),RIGHT(General!O110,2)),7)&gt;27,COUNTBLANK(General!P110),0))</f>
        <v>0</v>
      </c>
      <c r="AI110" s="86">
        <f t="shared" si="9"/>
        <v>0</v>
      </c>
      <c r="AJ110" s="86">
        <f t="shared" si="10"/>
        <v>0</v>
      </c>
      <c r="AK110" s="86">
        <f t="shared" si="11"/>
        <v>0</v>
      </c>
      <c r="AL110" s="128">
        <f>IF(ISBLANK(D110),0,IF(IFERROR(DATE(LEFT(D110,4),MID(D110,5,2),RIGHT(D110,2)),0)&lt;IFERROR(DATE(LEFT(Instructions!$C$6,4),MID(Instructions!$C$6,5,2),RIGHT(Instructions!$C$6,2)),0),0,1))</f>
        <v>0</v>
      </c>
      <c r="AM110" s="128">
        <f>IF(General!U110="Misconduct report has been filed",COUNTBLANK(General!V110),0)</f>
        <v>0</v>
      </c>
      <c r="AN110" s="128">
        <f t="shared" si="12"/>
        <v>0</v>
      </c>
      <c r="AO110" s="86">
        <f>IF(ISBLANK(C110),0,IF(ISNA(VLOOKUP(C110,Dropdowns!$A$1:$A$4,1,FALSE)),1,0))</f>
        <v>0</v>
      </c>
      <c r="AP110" s="86">
        <f>IF(ISBLANK(F110),0,IF(ISNA(VLOOKUP(F110,Dropdowns!$I$1:$I$5,1,FALSE)),1,0))</f>
        <v>0</v>
      </c>
      <c r="AQ110" s="86">
        <f>IF(ISBLANK(J110),0,IF(ISNA(VLOOKUP(J110,Dropdowns!$L$1:$L$4,1,FALSE)),1,0))</f>
        <v>0</v>
      </c>
      <c r="AR110" s="128">
        <f>IF(ISBLANK(K110),0,IF(ISNA(VLOOKUP(K110,Dropdowns!$J$1:$J$4,1,FALSE)),1,0))</f>
        <v>0</v>
      </c>
      <c r="AS110" s="128">
        <f t="shared" si="15"/>
        <v>0</v>
      </c>
      <c r="AT110" s="128">
        <f t="shared" si="13"/>
        <v>0</v>
      </c>
      <c r="AU110" s="128">
        <f t="shared" si="14"/>
        <v>0</v>
      </c>
    </row>
    <row r="111" spans="2:47" ht="15.75" x14ac:dyDescent="0.25">
      <c r="B111" s="62"/>
      <c r="C111" s="62"/>
      <c r="D111" s="63"/>
      <c r="E111" s="64"/>
      <c r="F111" s="62"/>
      <c r="G111" s="62"/>
      <c r="H111" s="63"/>
      <c r="I111" s="62"/>
      <c r="J111" s="62"/>
      <c r="K111" s="62"/>
      <c r="L111" s="62"/>
      <c r="M111" s="68"/>
      <c r="N111" s="69"/>
      <c r="O111" s="63"/>
      <c r="P111" s="68"/>
      <c r="Q111" s="62"/>
      <c r="R111" s="62"/>
      <c r="S111" s="68"/>
      <c r="T111" s="70"/>
      <c r="U111" s="66"/>
      <c r="V111" s="68"/>
      <c r="Z111" s="86">
        <f>IF(Instructions!$C$8="yes",COUNTA(General!B111),0)</f>
        <v>0</v>
      </c>
      <c r="AA111" s="86">
        <f>IF(COUNTA(B111:V111)&gt;0,3-(COUNTA(General!B111)+COUNTA(General!C111)+COUNTA(General!U111)),0)</f>
        <v>0</v>
      </c>
      <c r="AB111" s="86">
        <f>IF(General!U111="No",COUNTBLANK(General!D111:F111)+COUNTBLANK(General!J111),0)</f>
        <v>0</v>
      </c>
      <c r="AC111" s="86">
        <f>IF(General!F111="Others",COUNTBLANK(General!G111),0)</f>
        <v>0</v>
      </c>
      <c r="AD111" s="86">
        <f>IF(AND(U111="No",COUNTA(General!B111),ISBLANK(General!H111)),COUNTBLANK(General!I111),0)</f>
        <v>0</v>
      </c>
      <c r="AE111" s="86">
        <f>IF(ISBLANK(J111),0,IF(ISNUMBER(SEARCH("FI fully agreed with the client's requests/appeals",General!J111)),0,COUNTBLANK(General!K111)))</f>
        <v>0</v>
      </c>
      <c r="AF111" s="86">
        <f>IF(OR(General!J111="Others",General!K111="Others"),COUNTBLANK(General!L111),0)</f>
        <v>0</v>
      </c>
      <c r="AG111" s="86">
        <f>IF(ISBLANK(B111),0,IF(AND(ISBLANK(General!O111),NETWORKDAYS(IFERROR(DATE(LEFT(General!D111,4),MID(General!D111,5,2),RIGHT(General!D111,2)),0),IFERROR(DATE(LEFT(Instructions!$C$6,4),MID(Instructions!$C$6,5,2),RIGHT(Instructions!$C$6,2)),0),7)&gt;27),COUNTBLANK(General!P111),0))</f>
        <v>0</v>
      </c>
      <c r="AH111" s="86">
        <f>IF(OR(ISBLANK(B111),ISBLANK(O111)),0,IF(NETWORKDAYS(DATE(LEFT(General!D111,4),MID(General!D111,5,2),RIGHT(General!D111,2)),DATE(LEFT(General!O111,4),MID(General!O111,5,2),RIGHT(General!O111,2)),7)&gt;27,COUNTBLANK(General!P111),0))</f>
        <v>0</v>
      </c>
      <c r="AI111" s="86">
        <f t="shared" si="9"/>
        <v>0</v>
      </c>
      <c r="AJ111" s="86">
        <f t="shared" si="10"/>
        <v>0</v>
      </c>
      <c r="AK111" s="86">
        <f t="shared" si="11"/>
        <v>0</v>
      </c>
      <c r="AL111" s="128">
        <f>IF(ISBLANK(D111),0,IF(IFERROR(DATE(LEFT(D111,4),MID(D111,5,2),RIGHT(D111,2)),0)&lt;IFERROR(DATE(LEFT(Instructions!$C$6,4),MID(Instructions!$C$6,5,2),RIGHT(Instructions!$C$6,2)),0),0,1))</f>
        <v>0</v>
      </c>
      <c r="AM111" s="128">
        <f>IF(General!U111="Misconduct report has been filed",COUNTBLANK(General!V111),0)</f>
        <v>0</v>
      </c>
      <c r="AN111" s="128">
        <f t="shared" si="12"/>
        <v>0</v>
      </c>
      <c r="AO111" s="86">
        <f>IF(ISBLANK(C111),0,IF(ISNA(VLOOKUP(C111,Dropdowns!$A$1:$A$4,1,FALSE)),1,0))</f>
        <v>0</v>
      </c>
      <c r="AP111" s="86">
        <f>IF(ISBLANK(F111),0,IF(ISNA(VLOOKUP(F111,Dropdowns!$I$1:$I$5,1,FALSE)),1,0))</f>
        <v>0</v>
      </c>
      <c r="AQ111" s="86">
        <f>IF(ISBLANK(J111),0,IF(ISNA(VLOOKUP(J111,Dropdowns!$L$1:$L$4,1,FALSE)),1,0))</f>
        <v>0</v>
      </c>
      <c r="AR111" s="128">
        <f>IF(ISBLANK(K111),0,IF(ISNA(VLOOKUP(K111,Dropdowns!$J$1:$J$4,1,FALSE)),1,0))</f>
        <v>0</v>
      </c>
      <c r="AS111" s="128">
        <f t="shared" si="15"/>
        <v>0</v>
      </c>
      <c r="AT111" s="128">
        <f t="shared" si="13"/>
        <v>0</v>
      </c>
      <c r="AU111" s="128">
        <f t="shared" si="14"/>
        <v>0</v>
      </c>
    </row>
    <row r="112" spans="2:47" ht="15.75" x14ac:dyDescent="0.25">
      <c r="B112" s="62"/>
      <c r="C112" s="62"/>
      <c r="D112" s="63"/>
      <c r="E112" s="64"/>
      <c r="F112" s="62"/>
      <c r="G112" s="62"/>
      <c r="H112" s="63"/>
      <c r="I112" s="62"/>
      <c r="J112" s="62"/>
      <c r="K112" s="62"/>
      <c r="L112" s="62"/>
      <c r="M112" s="68"/>
      <c r="N112" s="69"/>
      <c r="O112" s="63"/>
      <c r="P112" s="68"/>
      <c r="Q112" s="62"/>
      <c r="R112" s="62"/>
      <c r="S112" s="68"/>
      <c r="T112" s="70"/>
      <c r="U112" s="66"/>
      <c r="V112" s="68"/>
      <c r="Z112" s="86">
        <f>IF(Instructions!$C$8="yes",COUNTA(General!B112),0)</f>
        <v>0</v>
      </c>
      <c r="AA112" s="86">
        <f>IF(COUNTA(B112:V112)&gt;0,3-(COUNTA(General!B112)+COUNTA(General!C112)+COUNTA(General!U112)),0)</f>
        <v>0</v>
      </c>
      <c r="AB112" s="86">
        <f>IF(General!U112="No",COUNTBLANK(General!D112:F112)+COUNTBLANK(General!J112),0)</f>
        <v>0</v>
      </c>
      <c r="AC112" s="86">
        <f>IF(General!F112="Others",COUNTBLANK(General!G112),0)</f>
        <v>0</v>
      </c>
      <c r="AD112" s="86">
        <f>IF(AND(U112="No",COUNTA(General!B112),ISBLANK(General!H112)),COUNTBLANK(General!I112),0)</f>
        <v>0</v>
      </c>
      <c r="AE112" s="86">
        <f>IF(ISBLANK(J112),0,IF(ISNUMBER(SEARCH("FI fully agreed with the client's requests/appeals",General!J112)),0,COUNTBLANK(General!K112)))</f>
        <v>0</v>
      </c>
      <c r="AF112" s="86">
        <f>IF(OR(General!J112="Others",General!K112="Others"),COUNTBLANK(General!L112),0)</f>
        <v>0</v>
      </c>
      <c r="AG112" s="86">
        <f>IF(ISBLANK(B112),0,IF(AND(ISBLANK(General!O112),NETWORKDAYS(IFERROR(DATE(LEFT(General!D112,4),MID(General!D112,5,2),RIGHT(General!D112,2)),0),IFERROR(DATE(LEFT(Instructions!$C$6,4),MID(Instructions!$C$6,5,2),RIGHT(Instructions!$C$6,2)),0),7)&gt;27),COUNTBLANK(General!P112),0))</f>
        <v>0</v>
      </c>
      <c r="AH112" s="86">
        <f>IF(OR(ISBLANK(B112),ISBLANK(O112)),0,IF(NETWORKDAYS(DATE(LEFT(General!D112,4),MID(General!D112,5,2),RIGHT(General!D112,2)),DATE(LEFT(General!O112,4),MID(General!O112,5,2),RIGHT(General!O112,2)),7)&gt;27,COUNTBLANK(General!P112),0))</f>
        <v>0</v>
      </c>
      <c r="AI112" s="86">
        <f t="shared" si="9"/>
        <v>0</v>
      </c>
      <c r="AJ112" s="86">
        <f t="shared" si="10"/>
        <v>0</v>
      </c>
      <c r="AK112" s="86">
        <f t="shared" si="11"/>
        <v>0</v>
      </c>
      <c r="AL112" s="128">
        <f>IF(ISBLANK(D112),0,IF(IFERROR(DATE(LEFT(D112,4),MID(D112,5,2),RIGHT(D112,2)),0)&lt;IFERROR(DATE(LEFT(Instructions!$C$6,4),MID(Instructions!$C$6,5,2),RIGHT(Instructions!$C$6,2)),0),0,1))</f>
        <v>0</v>
      </c>
      <c r="AM112" s="128">
        <f>IF(General!U112="Misconduct report has been filed",COUNTBLANK(General!V112),0)</f>
        <v>0</v>
      </c>
      <c r="AN112" s="128">
        <f t="shared" si="12"/>
        <v>0</v>
      </c>
      <c r="AO112" s="86">
        <f>IF(ISBLANK(C112),0,IF(ISNA(VLOOKUP(C112,Dropdowns!$A$1:$A$4,1,FALSE)),1,0))</f>
        <v>0</v>
      </c>
      <c r="AP112" s="86">
        <f>IF(ISBLANK(F112),0,IF(ISNA(VLOOKUP(F112,Dropdowns!$I$1:$I$5,1,FALSE)),1,0))</f>
        <v>0</v>
      </c>
      <c r="AQ112" s="86">
        <f>IF(ISBLANK(J112),0,IF(ISNA(VLOOKUP(J112,Dropdowns!$L$1:$L$4,1,FALSE)),1,0))</f>
        <v>0</v>
      </c>
      <c r="AR112" s="128">
        <f>IF(ISBLANK(K112),0,IF(ISNA(VLOOKUP(K112,Dropdowns!$J$1:$J$4,1,FALSE)),1,0))</f>
        <v>0</v>
      </c>
      <c r="AS112" s="128">
        <f t="shared" si="15"/>
        <v>0</v>
      </c>
      <c r="AT112" s="128">
        <f t="shared" si="13"/>
        <v>0</v>
      </c>
      <c r="AU112" s="128">
        <f t="shared" si="14"/>
        <v>0</v>
      </c>
    </row>
    <row r="113" spans="2:47" ht="15.75" x14ac:dyDescent="0.25">
      <c r="B113" s="62"/>
      <c r="C113" s="62"/>
      <c r="D113" s="63"/>
      <c r="E113" s="64"/>
      <c r="F113" s="62"/>
      <c r="G113" s="62"/>
      <c r="H113" s="63"/>
      <c r="I113" s="62"/>
      <c r="J113" s="62"/>
      <c r="K113" s="62"/>
      <c r="L113" s="62"/>
      <c r="M113" s="68"/>
      <c r="N113" s="69"/>
      <c r="O113" s="63"/>
      <c r="P113" s="68"/>
      <c r="Q113" s="62"/>
      <c r="R113" s="62"/>
      <c r="S113" s="68"/>
      <c r="T113" s="70"/>
      <c r="U113" s="66"/>
      <c r="V113" s="68"/>
      <c r="Z113" s="86">
        <f>IF(Instructions!$C$8="yes",COUNTA(General!B113),0)</f>
        <v>0</v>
      </c>
      <c r="AA113" s="86">
        <f>IF(COUNTA(B113:V113)&gt;0,3-(COUNTA(General!B113)+COUNTA(General!C113)+COUNTA(General!U113)),0)</f>
        <v>0</v>
      </c>
      <c r="AB113" s="86">
        <f>IF(General!U113="No",COUNTBLANK(General!D113:F113)+COUNTBLANK(General!J113),0)</f>
        <v>0</v>
      </c>
      <c r="AC113" s="86">
        <f>IF(General!F113="Others",COUNTBLANK(General!G113),0)</f>
        <v>0</v>
      </c>
      <c r="AD113" s="86">
        <f>IF(AND(U113="No",COUNTA(General!B113),ISBLANK(General!H113)),COUNTBLANK(General!I113),0)</f>
        <v>0</v>
      </c>
      <c r="AE113" s="86">
        <f>IF(ISBLANK(J113),0,IF(ISNUMBER(SEARCH("FI fully agreed with the client's requests/appeals",General!J113)),0,COUNTBLANK(General!K113)))</f>
        <v>0</v>
      </c>
      <c r="AF113" s="86">
        <f>IF(OR(General!J113="Others",General!K113="Others"),COUNTBLANK(General!L113),0)</f>
        <v>0</v>
      </c>
      <c r="AG113" s="86">
        <f>IF(ISBLANK(B113),0,IF(AND(ISBLANK(General!O113),NETWORKDAYS(IFERROR(DATE(LEFT(General!D113,4),MID(General!D113,5,2),RIGHT(General!D113,2)),0),IFERROR(DATE(LEFT(Instructions!$C$6,4),MID(Instructions!$C$6,5,2),RIGHT(Instructions!$C$6,2)),0),7)&gt;27),COUNTBLANK(General!P113),0))</f>
        <v>0</v>
      </c>
      <c r="AH113" s="86">
        <f>IF(OR(ISBLANK(B113),ISBLANK(O113)),0,IF(NETWORKDAYS(DATE(LEFT(General!D113,4),MID(General!D113,5,2),RIGHT(General!D113,2)),DATE(LEFT(General!O113,4),MID(General!O113,5,2),RIGHT(General!O113,2)),7)&gt;27,COUNTBLANK(General!P113),0))</f>
        <v>0</v>
      </c>
      <c r="AI113" s="86">
        <f t="shared" si="9"/>
        <v>0</v>
      </c>
      <c r="AJ113" s="86">
        <f t="shared" si="10"/>
        <v>0</v>
      </c>
      <c r="AK113" s="86">
        <f t="shared" si="11"/>
        <v>0</v>
      </c>
      <c r="AL113" s="128">
        <f>IF(ISBLANK(D113),0,IF(IFERROR(DATE(LEFT(D113,4),MID(D113,5,2),RIGHT(D113,2)),0)&lt;IFERROR(DATE(LEFT(Instructions!$C$6,4),MID(Instructions!$C$6,5,2),RIGHT(Instructions!$C$6,2)),0),0,1))</f>
        <v>0</v>
      </c>
      <c r="AM113" s="128">
        <f>IF(General!U113="Misconduct report has been filed",COUNTBLANK(General!V113),0)</f>
        <v>0</v>
      </c>
      <c r="AN113" s="128">
        <f t="shared" si="12"/>
        <v>0</v>
      </c>
      <c r="AO113" s="86">
        <f>IF(ISBLANK(C113),0,IF(ISNA(VLOOKUP(C113,Dropdowns!$A$1:$A$4,1,FALSE)),1,0))</f>
        <v>0</v>
      </c>
      <c r="AP113" s="86">
        <f>IF(ISBLANK(F113),0,IF(ISNA(VLOOKUP(F113,Dropdowns!$I$1:$I$5,1,FALSE)),1,0))</f>
        <v>0</v>
      </c>
      <c r="AQ113" s="86">
        <f>IF(ISBLANK(J113),0,IF(ISNA(VLOOKUP(J113,Dropdowns!$L$1:$L$4,1,FALSE)),1,0))</f>
        <v>0</v>
      </c>
      <c r="AR113" s="128">
        <f>IF(ISBLANK(K113),0,IF(ISNA(VLOOKUP(K113,Dropdowns!$J$1:$J$4,1,FALSE)),1,0))</f>
        <v>0</v>
      </c>
      <c r="AS113" s="128">
        <f t="shared" si="15"/>
        <v>0</v>
      </c>
      <c r="AT113" s="128">
        <f t="shared" si="13"/>
        <v>0</v>
      </c>
      <c r="AU113" s="128">
        <f t="shared" si="14"/>
        <v>0</v>
      </c>
    </row>
    <row r="114" spans="2:47" ht="15.75" x14ac:dyDescent="0.25">
      <c r="B114" s="62"/>
      <c r="C114" s="62"/>
      <c r="D114" s="63"/>
      <c r="E114" s="64"/>
      <c r="F114" s="62"/>
      <c r="G114" s="62"/>
      <c r="H114" s="63"/>
      <c r="I114" s="62"/>
      <c r="J114" s="62"/>
      <c r="K114" s="62"/>
      <c r="L114" s="62"/>
      <c r="M114" s="68"/>
      <c r="N114" s="69"/>
      <c r="O114" s="63"/>
      <c r="P114" s="68"/>
      <c r="Q114" s="62"/>
      <c r="R114" s="62"/>
      <c r="S114" s="68"/>
      <c r="T114" s="70"/>
      <c r="U114" s="66"/>
      <c r="V114" s="68"/>
      <c r="Z114" s="86">
        <f>IF(Instructions!$C$8="yes",COUNTA(General!B114),0)</f>
        <v>0</v>
      </c>
      <c r="AA114" s="86">
        <f>IF(COUNTA(B114:V114)&gt;0,3-(COUNTA(General!B114)+COUNTA(General!C114)+COUNTA(General!U114)),0)</f>
        <v>0</v>
      </c>
      <c r="AB114" s="86">
        <f>IF(General!U114="No",COUNTBLANK(General!D114:F114)+COUNTBLANK(General!J114),0)</f>
        <v>0</v>
      </c>
      <c r="AC114" s="86">
        <f>IF(General!F114="Others",COUNTBLANK(General!G114),0)</f>
        <v>0</v>
      </c>
      <c r="AD114" s="86">
        <f>IF(AND(U114="No",COUNTA(General!B114),ISBLANK(General!H114)),COUNTBLANK(General!I114),0)</f>
        <v>0</v>
      </c>
      <c r="AE114" s="86">
        <f>IF(ISBLANK(J114),0,IF(ISNUMBER(SEARCH("FI fully agreed with the client's requests/appeals",General!J114)),0,COUNTBLANK(General!K114)))</f>
        <v>0</v>
      </c>
      <c r="AF114" s="86">
        <f>IF(OR(General!J114="Others",General!K114="Others"),COUNTBLANK(General!L114),0)</f>
        <v>0</v>
      </c>
      <c r="AG114" s="86">
        <f>IF(ISBLANK(B114),0,IF(AND(ISBLANK(General!O114),NETWORKDAYS(IFERROR(DATE(LEFT(General!D114,4),MID(General!D114,5,2),RIGHT(General!D114,2)),0),IFERROR(DATE(LEFT(Instructions!$C$6,4),MID(Instructions!$C$6,5,2),RIGHT(Instructions!$C$6,2)),0),7)&gt;27),COUNTBLANK(General!P114),0))</f>
        <v>0</v>
      </c>
      <c r="AH114" s="86">
        <f>IF(OR(ISBLANK(B114),ISBLANK(O114)),0,IF(NETWORKDAYS(DATE(LEFT(General!D114,4),MID(General!D114,5,2),RIGHT(General!D114,2)),DATE(LEFT(General!O114,4),MID(General!O114,5,2),RIGHT(General!O114,2)),7)&gt;27,COUNTBLANK(General!P114),0))</f>
        <v>0</v>
      </c>
      <c r="AI114" s="86">
        <f t="shared" si="9"/>
        <v>0</v>
      </c>
      <c r="AJ114" s="86">
        <f t="shared" si="10"/>
        <v>0</v>
      </c>
      <c r="AK114" s="86">
        <f t="shared" si="11"/>
        <v>0</v>
      </c>
      <c r="AL114" s="128">
        <f>IF(ISBLANK(D114),0,IF(IFERROR(DATE(LEFT(D114,4),MID(D114,5,2),RIGHT(D114,2)),0)&lt;IFERROR(DATE(LEFT(Instructions!$C$6,4),MID(Instructions!$C$6,5,2),RIGHT(Instructions!$C$6,2)),0),0,1))</f>
        <v>0</v>
      </c>
      <c r="AM114" s="128">
        <f>IF(General!U114="Misconduct report has been filed",COUNTBLANK(General!V114),0)</f>
        <v>0</v>
      </c>
      <c r="AN114" s="128">
        <f t="shared" si="12"/>
        <v>0</v>
      </c>
      <c r="AO114" s="86">
        <f>IF(ISBLANK(C114),0,IF(ISNA(VLOOKUP(C114,Dropdowns!$A$1:$A$4,1,FALSE)),1,0))</f>
        <v>0</v>
      </c>
      <c r="AP114" s="86">
        <f>IF(ISBLANK(F114),0,IF(ISNA(VLOOKUP(F114,Dropdowns!$I$1:$I$5,1,FALSE)),1,0))</f>
        <v>0</v>
      </c>
      <c r="AQ114" s="86">
        <f>IF(ISBLANK(J114),0,IF(ISNA(VLOOKUP(J114,Dropdowns!$L$1:$L$4,1,FALSE)),1,0))</f>
        <v>0</v>
      </c>
      <c r="AR114" s="128">
        <f>IF(ISBLANK(K114),0,IF(ISNA(VLOOKUP(K114,Dropdowns!$J$1:$J$4,1,FALSE)),1,0))</f>
        <v>0</v>
      </c>
      <c r="AS114" s="128">
        <f t="shared" si="15"/>
        <v>0</v>
      </c>
      <c r="AT114" s="128">
        <f t="shared" si="13"/>
        <v>0</v>
      </c>
      <c r="AU114" s="128">
        <f t="shared" si="14"/>
        <v>0</v>
      </c>
    </row>
    <row r="115" spans="2:47" ht="15.75" x14ac:dyDescent="0.25">
      <c r="B115" s="62"/>
      <c r="C115" s="62"/>
      <c r="D115" s="63"/>
      <c r="E115" s="64"/>
      <c r="F115" s="62"/>
      <c r="G115" s="62"/>
      <c r="H115" s="63"/>
      <c r="I115" s="62"/>
      <c r="J115" s="62"/>
      <c r="K115" s="62"/>
      <c r="L115" s="62"/>
      <c r="M115" s="68"/>
      <c r="N115" s="69"/>
      <c r="O115" s="63"/>
      <c r="P115" s="68"/>
      <c r="Q115" s="62"/>
      <c r="R115" s="62"/>
      <c r="S115" s="68"/>
      <c r="T115" s="70"/>
      <c r="U115" s="66"/>
      <c r="V115" s="68"/>
      <c r="Z115" s="86">
        <f>IF(Instructions!$C$8="yes",COUNTA(General!B115),0)</f>
        <v>0</v>
      </c>
      <c r="AA115" s="86">
        <f>IF(COUNTA(B115:V115)&gt;0,3-(COUNTA(General!B115)+COUNTA(General!C115)+COUNTA(General!U115)),0)</f>
        <v>0</v>
      </c>
      <c r="AB115" s="86">
        <f>IF(General!U115="No",COUNTBLANK(General!D115:F115)+COUNTBLANK(General!J115),0)</f>
        <v>0</v>
      </c>
      <c r="AC115" s="86">
        <f>IF(General!F115="Others",COUNTBLANK(General!G115),0)</f>
        <v>0</v>
      </c>
      <c r="AD115" s="86">
        <f>IF(AND(U115="No",COUNTA(General!B115),ISBLANK(General!H115)),COUNTBLANK(General!I115),0)</f>
        <v>0</v>
      </c>
      <c r="AE115" s="86">
        <f>IF(ISBLANK(J115),0,IF(ISNUMBER(SEARCH("FI fully agreed with the client's requests/appeals",General!J115)),0,COUNTBLANK(General!K115)))</f>
        <v>0</v>
      </c>
      <c r="AF115" s="86">
        <f>IF(OR(General!J115="Others",General!K115="Others"),COUNTBLANK(General!L115),0)</f>
        <v>0</v>
      </c>
      <c r="AG115" s="86">
        <f>IF(ISBLANK(B115),0,IF(AND(ISBLANK(General!O115),NETWORKDAYS(IFERROR(DATE(LEFT(General!D115,4),MID(General!D115,5,2),RIGHT(General!D115,2)),0),IFERROR(DATE(LEFT(Instructions!$C$6,4),MID(Instructions!$C$6,5,2),RIGHT(Instructions!$C$6,2)),0),7)&gt;27),COUNTBLANK(General!P115),0))</f>
        <v>0</v>
      </c>
      <c r="AH115" s="86">
        <f>IF(OR(ISBLANK(B115),ISBLANK(O115)),0,IF(NETWORKDAYS(DATE(LEFT(General!D115,4),MID(General!D115,5,2),RIGHT(General!D115,2)),DATE(LEFT(General!O115,4),MID(General!O115,5,2),RIGHT(General!O115,2)),7)&gt;27,COUNTBLANK(General!P115),0))</f>
        <v>0</v>
      </c>
      <c r="AI115" s="86">
        <f t="shared" si="9"/>
        <v>0</v>
      </c>
      <c r="AJ115" s="86">
        <f t="shared" si="10"/>
        <v>0</v>
      </c>
      <c r="AK115" s="86">
        <f t="shared" si="11"/>
        <v>0</v>
      </c>
      <c r="AL115" s="128">
        <f>IF(ISBLANK(D115),0,IF(IFERROR(DATE(LEFT(D115,4),MID(D115,5,2),RIGHT(D115,2)),0)&lt;IFERROR(DATE(LEFT(Instructions!$C$6,4),MID(Instructions!$C$6,5,2),RIGHT(Instructions!$C$6,2)),0),0,1))</f>
        <v>0</v>
      </c>
      <c r="AM115" s="128">
        <f>IF(General!U115="Misconduct report has been filed",COUNTBLANK(General!V115),0)</f>
        <v>0</v>
      </c>
      <c r="AN115" s="128">
        <f t="shared" si="12"/>
        <v>0</v>
      </c>
      <c r="AO115" s="86">
        <f>IF(ISBLANK(C115),0,IF(ISNA(VLOOKUP(C115,Dropdowns!$A$1:$A$4,1,FALSE)),1,0))</f>
        <v>0</v>
      </c>
      <c r="AP115" s="86">
        <f>IF(ISBLANK(F115),0,IF(ISNA(VLOOKUP(F115,Dropdowns!$I$1:$I$5,1,FALSE)),1,0))</f>
        <v>0</v>
      </c>
      <c r="AQ115" s="86">
        <f>IF(ISBLANK(J115),0,IF(ISNA(VLOOKUP(J115,Dropdowns!$L$1:$L$4,1,FALSE)),1,0))</f>
        <v>0</v>
      </c>
      <c r="AR115" s="128">
        <f>IF(ISBLANK(K115),0,IF(ISNA(VLOOKUP(K115,Dropdowns!$J$1:$J$4,1,FALSE)),1,0))</f>
        <v>0</v>
      </c>
      <c r="AS115" s="128">
        <f t="shared" si="15"/>
        <v>0</v>
      </c>
      <c r="AT115" s="128">
        <f t="shared" si="13"/>
        <v>0</v>
      </c>
      <c r="AU115" s="128">
        <f t="shared" si="14"/>
        <v>0</v>
      </c>
    </row>
    <row r="116" spans="2:47" ht="15.75" x14ac:dyDescent="0.25">
      <c r="B116" s="62"/>
      <c r="C116" s="62"/>
      <c r="D116" s="63"/>
      <c r="E116" s="64"/>
      <c r="F116" s="62"/>
      <c r="G116" s="62"/>
      <c r="H116" s="63"/>
      <c r="I116" s="62"/>
      <c r="J116" s="62"/>
      <c r="K116" s="62"/>
      <c r="L116" s="62"/>
      <c r="M116" s="68"/>
      <c r="N116" s="69"/>
      <c r="O116" s="63"/>
      <c r="P116" s="68"/>
      <c r="Q116" s="62"/>
      <c r="R116" s="62"/>
      <c r="S116" s="68"/>
      <c r="T116" s="70"/>
      <c r="U116" s="66"/>
      <c r="V116" s="68"/>
      <c r="Z116" s="86">
        <f>IF(Instructions!$C$8="yes",COUNTA(General!B116),0)</f>
        <v>0</v>
      </c>
      <c r="AA116" s="86">
        <f>IF(COUNTA(B116:V116)&gt;0,3-(COUNTA(General!B116)+COUNTA(General!C116)+COUNTA(General!U116)),0)</f>
        <v>0</v>
      </c>
      <c r="AB116" s="86">
        <f>IF(General!U116="No",COUNTBLANK(General!D116:F116)+COUNTBLANK(General!J116),0)</f>
        <v>0</v>
      </c>
      <c r="AC116" s="86">
        <f>IF(General!F116="Others",COUNTBLANK(General!G116),0)</f>
        <v>0</v>
      </c>
      <c r="AD116" s="86">
        <f>IF(AND(U116="No",COUNTA(General!B116),ISBLANK(General!H116)),COUNTBLANK(General!I116),0)</f>
        <v>0</v>
      </c>
      <c r="AE116" s="86">
        <f>IF(ISBLANK(J116),0,IF(ISNUMBER(SEARCH("FI fully agreed with the client's requests/appeals",General!J116)),0,COUNTBLANK(General!K116)))</f>
        <v>0</v>
      </c>
      <c r="AF116" s="86">
        <f>IF(OR(General!J116="Others",General!K116="Others"),COUNTBLANK(General!L116),0)</f>
        <v>0</v>
      </c>
      <c r="AG116" s="86">
        <f>IF(ISBLANK(B116),0,IF(AND(ISBLANK(General!O116),NETWORKDAYS(IFERROR(DATE(LEFT(General!D116,4),MID(General!D116,5,2),RIGHT(General!D116,2)),0),IFERROR(DATE(LEFT(Instructions!$C$6,4),MID(Instructions!$C$6,5,2),RIGHT(Instructions!$C$6,2)),0),7)&gt;27),COUNTBLANK(General!P116),0))</f>
        <v>0</v>
      </c>
      <c r="AH116" s="86">
        <f>IF(OR(ISBLANK(B116),ISBLANK(O116)),0,IF(NETWORKDAYS(DATE(LEFT(General!D116,4),MID(General!D116,5,2),RIGHT(General!D116,2)),DATE(LEFT(General!O116,4),MID(General!O116,5,2),RIGHT(General!O116,2)),7)&gt;27,COUNTBLANK(General!P116),0))</f>
        <v>0</v>
      </c>
      <c r="AI116" s="86">
        <f t="shared" si="9"/>
        <v>0</v>
      </c>
      <c r="AJ116" s="86">
        <f t="shared" si="10"/>
        <v>0</v>
      </c>
      <c r="AK116" s="86">
        <f t="shared" si="11"/>
        <v>0</v>
      </c>
      <c r="AL116" s="128">
        <f>IF(ISBLANK(D116),0,IF(IFERROR(DATE(LEFT(D116,4),MID(D116,5,2),RIGHT(D116,2)),0)&lt;IFERROR(DATE(LEFT(Instructions!$C$6,4),MID(Instructions!$C$6,5,2),RIGHT(Instructions!$C$6,2)),0),0,1))</f>
        <v>0</v>
      </c>
      <c r="AM116" s="128">
        <f>IF(General!U116="Misconduct report has been filed",COUNTBLANK(General!V116),0)</f>
        <v>0</v>
      </c>
      <c r="AN116" s="128">
        <f t="shared" si="12"/>
        <v>0</v>
      </c>
      <c r="AO116" s="86">
        <f>IF(ISBLANK(C116),0,IF(ISNA(VLOOKUP(C116,Dropdowns!$A$1:$A$4,1,FALSE)),1,0))</f>
        <v>0</v>
      </c>
      <c r="AP116" s="86">
        <f>IF(ISBLANK(F116),0,IF(ISNA(VLOOKUP(F116,Dropdowns!$I$1:$I$5,1,FALSE)),1,0))</f>
        <v>0</v>
      </c>
      <c r="AQ116" s="86">
        <f>IF(ISBLANK(J116),0,IF(ISNA(VLOOKUP(J116,Dropdowns!$L$1:$L$4,1,FALSE)),1,0))</f>
        <v>0</v>
      </c>
      <c r="AR116" s="128">
        <f>IF(ISBLANK(K116),0,IF(ISNA(VLOOKUP(K116,Dropdowns!$J$1:$J$4,1,FALSE)),1,0))</f>
        <v>0</v>
      </c>
      <c r="AS116" s="128">
        <f t="shared" si="15"/>
        <v>0</v>
      </c>
      <c r="AT116" s="128">
        <f t="shared" si="13"/>
        <v>0</v>
      </c>
      <c r="AU116" s="128">
        <f t="shared" si="14"/>
        <v>0</v>
      </c>
    </row>
    <row r="117" spans="2:47" ht="15.75" x14ac:dyDescent="0.25">
      <c r="B117" s="62"/>
      <c r="C117" s="62"/>
      <c r="D117" s="63"/>
      <c r="E117" s="64"/>
      <c r="F117" s="62"/>
      <c r="G117" s="62"/>
      <c r="H117" s="63"/>
      <c r="I117" s="62"/>
      <c r="J117" s="62"/>
      <c r="K117" s="62"/>
      <c r="L117" s="62"/>
      <c r="M117" s="68"/>
      <c r="N117" s="69"/>
      <c r="O117" s="63"/>
      <c r="P117" s="68"/>
      <c r="Q117" s="62"/>
      <c r="R117" s="62"/>
      <c r="S117" s="68"/>
      <c r="T117" s="70"/>
      <c r="U117" s="66"/>
      <c r="V117" s="68"/>
      <c r="Z117" s="86">
        <f>IF(Instructions!$C$8="yes",COUNTA(General!B117),0)</f>
        <v>0</v>
      </c>
      <c r="AA117" s="86">
        <f>IF(COUNTA(B117:V117)&gt;0,3-(COUNTA(General!B117)+COUNTA(General!C117)+COUNTA(General!U117)),0)</f>
        <v>0</v>
      </c>
      <c r="AB117" s="86">
        <f>IF(General!U117="No",COUNTBLANK(General!D117:F117)+COUNTBLANK(General!J117),0)</f>
        <v>0</v>
      </c>
      <c r="AC117" s="86">
        <f>IF(General!F117="Others",COUNTBLANK(General!G117),0)</f>
        <v>0</v>
      </c>
      <c r="AD117" s="86">
        <f>IF(AND(U117="No",COUNTA(General!B117),ISBLANK(General!H117)),COUNTBLANK(General!I117),0)</f>
        <v>0</v>
      </c>
      <c r="AE117" s="86">
        <f>IF(ISBLANK(J117),0,IF(ISNUMBER(SEARCH("FI fully agreed with the client's requests/appeals",General!J117)),0,COUNTBLANK(General!K117)))</f>
        <v>0</v>
      </c>
      <c r="AF117" s="86">
        <f>IF(OR(General!J117="Others",General!K117="Others"),COUNTBLANK(General!L117),0)</f>
        <v>0</v>
      </c>
      <c r="AG117" s="86">
        <f>IF(ISBLANK(B117),0,IF(AND(ISBLANK(General!O117),NETWORKDAYS(IFERROR(DATE(LEFT(General!D117,4),MID(General!D117,5,2),RIGHT(General!D117,2)),0),IFERROR(DATE(LEFT(Instructions!$C$6,4),MID(Instructions!$C$6,5,2),RIGHT(Instructions!$C$6,2)),0),7)&gt;27),COUNTBLANK(General!P117),0))</f>
        <v>0</v>
      </c>
      <c r="AH117" s="86">
        <f>IF(OR(ISBLANK(B117),ISBLANK(O117)),0,IF(NETWORKDAYS(DATE(LEFT(General!D117,4),MID(General!D117,5,2),RIGHT(General!D117,2)),DATE(LEFT(General!O117,4),MID(General!O117,5,2),RIGHT(General!O117,2)),7)&gt;27,COUNTBLANK(General!P117),0))</f>
        <v>0</v>
      </c>
      <c r="AI117" s="86">
        <f t="shared" si="9"/>
        <v>0</v>
      </c>
      <c r="AJ117" s="86">
        <f t="shared" si="10"/>
        <v>0</v>
      </c>
      <c r="AK117" s="86">
        <f t="shared" si="11"/>
        <v>0</v>
      </c>
      <c r="AL117" s="128">
        <f>IF(ISBLANK(D117),0,IF(IFERROR(DATE(LEFT(D117,4),MID(D117,5,2),RIGHT(D117,2)),0)&lt;IFERROR(DATE(LEFT(Instructions!$C$6,4),MID(Instructions!$C$6,5,2),RIGHT(Instructions!$C$6,2)),0),0,1))</f>
        <v>0</v>
      </c>
      <c r="AM117" s="128">
        <f>IF(General!U117="Misconduct report has been filed",COUNTBLANK(General!V117),0)</f>
        <v>0</v>
      </c>
      <c r="AN117" s="128">
        <f t="shared" si="12"/>
        <v>0</v>
      </c>
      <c r="AO117" s="86">
        <f>IF(ISBLANK(C117),0,IF(ISNA(VLOOKUP(C117,Dropdowns!$A$1:$A$4,1,FALSE)),1,0))</f>
        <v>0</v>
      </c>
      <c r="AP117" s="86">
        <f>IF(ISBLANK(F117),0,IF(ISNA(VLOOKUP(F117,Dropdowns!$I$1:$I$5,1,FALSE)),1,0))</f>
        <v>0</v>
      </c>
      <c r="AQ117" s="86">
        <f>IF(ISBLANK(J117),0,IF(ISNA(VLOOKUP(J117,Dropdowns!$L$1:$L$4,1,FALSE)),1,0))</f>
        <v>0</v>
      </c>
      <c r="AR117" s="128">
        <f>IF(ISBLANK(K117),0,IF(ISNA(VLOOKUP(K117,Dropdowns!$J$1:$J$4,1,FALSE)),1,0))</f>
        <v>0</v>
      </c>
      <c r="AS117" s="128">
        <f t="shared" si="15"/>
        <v>0</v>
      </c>
      <c r="AT117" s="128">
        <f t="shared" si="13"/>
        <v>0</v>
      </c>
      <c r="AU117" s="128">
        <f t="shared" si="14"/>
        <v>0</v>
      </c>
    </row>
    <row r="118" spans="2:47" ht="15.75" x14ac:dyDescent="0.25">
      <c r="B118" s="62"/>
      <c r="C118" s="62"/>
      <c r="D118" s="63"/>
      <c r="E118" s="64"/>
      <c r="F118" s="62"/>
      <c r="G118" s="62"/>
      <c r="H118" s="63"/>
      <c r="I118" s="62"/>
      <c r="J118" s="62"/>
      <c r="K118" s="62"/>
      <c r="L118" s="62"/>
      <c r="M118" s="68"/>
      <c r="N118" s="69"/>
      <c r="O118" s="63"/>
      <c r="P118" s="68"/>
      <c r="Q118" s="62"/>
      <c r="R118" s="62"/>
      <c r="S118" s="68"/>
      <c r="T118" s="70"/>
      <c r="U118" s="66"/>
      <c r="V118" s="68"/>
      <c r="Z118" s="86">
        <f>IF(Instructions!$C$8="yes",COUNTA(General!B118),0)</f>
        <v>0</v>
      </c>
      <c r="AA118" s="86">
        <f>IF(COUNTA(B118:V118)&gt;0,3-(COUNTA(General!B118)+COUNTA(General!C118)+COUNTA(General!U118)),0)</f>
        <v>0</v>
      </c>
      <c r="AB118" s="86">
        <f>IF(General!U118="No",COUNTBLANK(General!D118:F118)+COUNTBLANK(General!J118),0)</f>
        <v>0</v>
      </c>
      <c r="AC118" s="86">
        <f>IF(General!F118="Others",COUNTBLANK(General!G118),0)</f>
        <v>0</v>
      </c>
      <c r="AD118" s="86">
        <f>IF(AND(U118="No",COUNTA(General!B118),ISBLANK(General!H118)),COUNTBLANK(General!I118),0)</f>
        <v>0</v>
      </c>
      <c r="AE118" s="86">
        <f>IF(ISBLANK(J118),0,IF(ISNUMBER(SEARCH("FI fully agreed with the client's requests/appeals",General!J118)),0,COUNTBLANK(General!K118)))</f>
        <v>0</v>
      </c>
      <c r="AF118" s="86">
        <f>IF(OR(General!J118="Others",General!K118="Others"),COUNTBLANK(General!L118),0)</f>
        <v>0</v>
      </c>
      <c r="AG118" s="86">
        <f>IF(ISBLANK(B118),0,IF(AND(ISBLANK(General!O118),NETWORKDAYS(IFERROR(DATE(LEFT(General!D118,4),MID(General!D118,5,2),RIGHT(General!D118,2)),0),IFERROR(DATE(LEFT(Instructions!$C$6,4),MID(Instructions!$C$6,5,2),RIGHT(Instructions!$C$6,2)),0),7)&gt;27),COUNTBLANK(General!P118),0))</f>
        <v>0</v>
      </c>
      <c r="AH118" s="86">
        <f>IF(OR(ISBLANK(B118),ISBLANK(O118)),0,IF(NETWORKDAYS(DATE(LEFT(General!D118,4),MID(General!D118,5,2),RIGHT(General!D118,2)),DATE(LEFT(General!O118,4),MID(General!O118,5,2),RIGHT(General!O118,2)),7)&gt;27,COUNTBLANK(General!P118),0))</f>
        <v>0</v>
      </c>
      <c r="AI118" s="86">
        <f t="shared" si="9"/>
        <v>0</v>
      </c>
      <c r="AJ118" s="86">
        <f t="shared" si="10"/>
        <v>0</v>
      </c>
      <c r="AK118" s="86">
        <f t="shared" si="11"/>
        <v>0</v>
      </c>
      <c r="AL118" s="128">
        <f>IF(ISBLANK(D118),0,IF(IFERROR(DATE(LEFT(D118,4),MID(D118,5,2),RIGHT(D118,2)),0)&lt;IFERROR(DATE(LEFT(Instructions!$C$6,4),MID(Instructions!$C$6,5,2),RIGHT(Instructions!$C$6,2)),0),0,1))</f>
        <v>0</v>
      </c>
      <c r="AM118" s="128">
        <f>IF(General!U118="Misconduct report has been filed",COUNTBLANK(General!V118),0)</f>
        <v>0</v>
      </c>
      <c r="AN118" s="128">
        <f t="shared" si="12"/>
        <v>0</v>
      </c>
      <c r="AO118" s="86">
        <f>IF(ISBLANK(C118),0,IF(ISNA(VLOOKUP(C118,Dropdowns!$A$1:$A$4,1,FALSE)),1,0))</f>
        <v>0</v>
      </c>
      <c r="AP118" s="86">
        <f>IF(ISBLANK(F118),0,IF(ISNA(VLOOKUP(F118,Dropdowns!$I$1:$I$5,1,FALSE)),1,0))</f>
        <v>0</v>
      </c>
      <c r="AQ118" s="86">
        <f>IF(ISBLANK(J118),0,IF(ISNA(VLOOKUP(J118,Dropdowns!$L$1:$L$4,1,FALSE)),1,0))</f>
        <v>0</v>
      </c>
      <c r="AR118" s="128">
        <f>IF(ISBLANK(K118),0,IF(ISNA(VLOOKUP(K118,Dropdowns!$J$1:$J$4,1,FALSE)),1,0))</f>
        <v>0</v>
      </c>
      <c r="AS118" s="128">
        <f t="shared" si="15"/>
        <v>0</v>
      </c>
      <c r="AT118" s="128">
        <f t="shared" si="13"/>
        <v>0</v>
      </c>
      <c r="AU118" s="128">
        <f t="shared" si="14"/>
        <v>0</v>
      </c>
    </row>
    <row r="119" spans="2:47" ht="15.75" x14ac:dyDescent="0.25">
      <c r="B119" s="62"/>
      <c r="C119" s="62"/>
      <c r="D119" s="63"/>
      <c r="E119" s="64"/>
      <c r="F119" s="62"/>
      <c r="G119" s="62"/>
      <c r="H119" s="63"/>
      <c r="I119" s="62"/>
      <c r="J119" s="62"/>
      <c r="K119" s="62"/>
      <c r="L119" s="62"/>
      <c r="M119" s="68"/>
      <c r="N119" s="69"/>
      <c r="O119" s="63"/>
      <c r="P119" s="68"/>
      <c r="Q119" s="62"/>
      <c r="R119" s="62"/>
      <c r="S119" s="68"/>
      <c r="T119" s="70"/>
      <c r="U119" s="66"/>
      <c r="V119" s="68"/>
      <c r="Z119" s="86">
        <f>IF(Instructions!$C$8="yes",COUNTA(General!B119),0)</f>
        <v>0</v>
      </c>
      <c r="AA119" s="86">
        <f>IF(COUNTA(B119:V119)&gt;0,3-(COUNTA(General!B119)+COUNTA(General!C119)+COUNTA(General!U119)),0)</f>
        <v>0</v>
      </c>
      <c r="AB119" s="86">
        <f>IF(General!U119="No",COUNTBLANK(General!D119:F119)+COUNTBLANK(General!J119),0)</f>
        <v>0</v>
      </c>
      <c r="AC119" s="86">
        <f>IF(General!F119="Others",COUNTBLANK(General!G119),0)</f>
        <v>0</v>
      </c>
      <c r="AD119" s="86">
        <f>IF(AND(U119="No",COUNTA(General!B119),ISBLANK(General!H119)),COUNTBLANK(General!I119),0)</f>
        <v>0</v>
      </c>
      <c r="AE119" s="86">
        <f>IF(ISBLANK(J119),0,IF(ISNUMBER(SEARCH("FI fully agreed with the client's requests/appeals",General!J119)),0,COUNTBLANK(General!K119)))</f>
        <v>0</v>
      </c>
      <c r="AF119" s="86">
        <f>IF(OR(General!J119="Others",General!K119="Others"),COUNTBLANK(General!L119),0)</f>
        <v>0</v>
      </c>
      <c r="AG119" s="86">
        <f>IF(ISBLANK(B119),0,IF(AND(ISBLANK(General!O119),NETWORKDAYS(IFERROR(DATE(LEFT(General!D119,4),MID(General!D119,5,2),RIGHT(General!D119,2)),0),IFERROR(DATE(LEFT(Instructions!$C$6,4),MID(Instructions!$C$6,5,2),RIGHT(Instructions!$C$6,2)),0),7)&gt;27),COUNTBLANK(General!P119),0))</f>
        <v>0</v>
      </c>
      <c r="AH119" s="86">
        <f>IF(OR(ISBLANK(B119),ISBLANK(O119)),0,IF(NETWORKDAYS(DATE(LEFT(General!D119,4),MID(General!D119,5,2),RIGHT(General!D119,2)),DATE(LEFT(General!O119,4),MID(General!O119,5,2),RIGHT(General!O119,2)),7)&gt;27,COUNTBLANK(General!P119),0))</f>
        <v>0</v>
      </c>
      <c r="AI119" s="86">
        <f t="shared" si="9"/>
        <v>0</v>
      </c>
      <c r="AJ119" s="86">
        <f t="shared" si="10"/>
        <v>0</v>
      </c>
      <c r="AK119" s="86">
        <f t="shared" si="11"/>
        <v>0</v>
      </c>
      <c r="AL119" s="128">
        <f>IF(ISBLANK(D119),0,IF(IFERROR(DATE(LEFT(D119,4),MID(D119,5,2),RIGHT(D119,2)),0)&lt;IFERROR(DATE(LEFT(Instructions!$C$6,4),MID(Instructions!$C$6,5,2),RIGHT(Instructions!$C$6,2)),0),0,1))</f>
        <v>0</v>
      </c>
      <c r="AM119" s="128">
        <f>IF(General!U119="Misconduct report has been filed",COUNTBLANK(General!V119),0)</f>
        <v>0</v>
      </c>
      <c r="AN119" s="128">
        <f t="shared" si="12"/>
        <v>0</v>
      </c>
      <c r="AO119" s="86">
        <f>IF(ISBLANK(C119),0,IF(ISNA(VLOOKUP(C119,Dropdowns!$A$1:$A$4,1,FALSE)),1,0))</f>
        <v>0</v>
      </c>
      <c r="AP119" s="86">
        <f>IF(ISBLANK(F119),0,IF(ISNA(VLOOKUP(F119,Dropdowns!$I$1:$I$5,1,FALSE)),1,0))</f>
        <v>0</v>
      </c>
      <c r="AQ119" s="86">
        <f>IF(ISBLANK(J119),0,IF(ISNA(VLOOKUP(J119,Dropdowns!$L$1:$L$4,1,FALSE)),1,0))</f>
        <v>0</v>
      </c>
      <c r="AR119" s="128">
        <f>IF(ISBLANK(K119),0,IF(ISNA(VLOOKUP(K119,Dropdowns!$J$1:$J$4,1,FALSE)),1,0))</f>
        <v>0</v>
      </c>
      <c r="AS119" s="128">
        <f t="shared" si="15"/>
        <v>0</v>
      </c>
      <c r="AT119" s="128">
        <f t="shared" si="13"/>
        <v>0</v>
      </c>
      <c r="AU119" s="128">
        <f t="shared" si="14"/>
        <v>0</v>
      </c>
    </row>
    <row r="120" spans="2:47" ht="15.75" x14ac:dyDescent="0.25">
      <c r="B120" s="62"/>
      <c r="C120" s="62"/>
      <c r="D120" s="63"/>
      <c r="E120" s="64"/>
      <c r="F120" s="62"/>
      <c r="G120" s="62"/>
      <c r="H120" s="63"/>
      <c r="I120" s="62"/>
      <c r="J120" s="62"/>
      <c r="K120" s="62"/>
      <c r="L120" s="62"/>
      <c r="M120" s="68"/>
      <c r="N120" s="69"/>
      <c r="O120" s="63"/>
      <c r="P120" s="68"/>
      <c r="Q120" s="62"/>
      <c r="R120" s="62"/>
      <c r="S120" s="68"/>
      <c r="T120" s="70"/>
      <c r="U120" s="66"/>
      <c r="V120" s="68"/>
      <c r="Z120" s="86">
        <f>IF(Instructions!$C$8="yes",COUNTA(General!B120),0)</f>
        <v>0</v>
      </c>
      <c r="AA120" s="86">
        <f>IF(COUNTA(B120:V120)&gt;0,3-(COUNTA(General!B120)+COUNTA(General!C120)+COUNTA(General!U120)),0)</f>
        <v>0</v>
      </c>
      <c r="AB120" s="86">
        <f>IF(General!U120="No",COUNTBLANK(General!D120:F120)+COUNTBLANK(General!J120),0)</f>
        <v>0</v>
      </c>
      <c r="AC120" s="86">
        <f>IF(General!F120="Others",COUNTBLANK(General!G120),0)</f>
        <v>0</v>
      </c>
      <c r="AD120" s="86">
        <f>IF(AND(U120="No",COUNTA(General!B120),ISBLANK(General!H120)),COUNTBLANK(General!I120),0)</f>
        <v>0</v>
      </c>
      <c r="AE120" s="86">
        <f>IF(ISBLANK(J120),0,IF(ISNUMBER(SEARCH("FI fully agreed with the client's requests/appeals",General!J120)),0,COUNTBLANK(General!K120)))</f>
        <v>0</v>
      </c>
      <c r="AF120" s="86">
        <f>IF(OR(General!J120="Others",General!K120="Others"),COUNTBLANK(General!L120),0)</f>
        <v>0</v>
      </c>
      <c r="AG120" s="86">
        <f>IF(ISBLANK(B120),0,IF(AND(ISBLANK(General!O120),NETWORKDAYS(IFERROR(DATE(LEFT(General!D120,4),MID(General!D120,5,2),RIGHT(General!D120,2)),0),IFERROR(DATE(LEFT(Instructions!$C$6,4),MID(Instructions!$C$6,5,2),RIGHT(Instructions!$C$6,2)),0),7)&gt;27),COUNTBLANK(General!P120),0))</f>
        <v>0</v>
      </c>
      <c r="AH120" s="86">
        <f>IF(OR(ISBLANK(B120),ISBLANK(O120)),0,IF(NETWORKDAYS(DATE(LEFT(General!D120,4),MID(General!D120,5,2),RIGHT(General!D120,2)),DATE(LEFT(General!O120,4),MID(General!O120,5,2),RIGHT(General!O120,2)),7)&gt;27,COUNTBLANK(General!P120),0))</f>
        <v>0</v>
      </c>
      <c r="AI120" s="86">
        <f t="shared" si="9"/>
        <v>0</v>
      </c>
      <c r="AJ120" s="86">
        <f t="shared" si="10"/>
        <v>0</v>
      </c>
      <c r="AK120" s="86">
        <f t="shared" si="11"/>
        <v>0</v>
      </c>
      <c r="AL120" s="128">
        <f>IF(ISBLANK(D120),0,IF(IFERROR(DATE(LEFT(D120,4),MID(D120,5,2),RIGHT(D120,2)),0)&lt;IFERROR(DATE(LEFT(Instructions!$C$6,4),MID(Instructions!$C$6,5,2),RIGHT(Instructions!$C$6,2)),0),0,1))</f>
        <v>0</v>
      </c>
      <c r="AM120" s="128">
        <f>IF(General!U120="Misconduct report has been filed",COUNTBLANK(General!V120),0)</f>
        <v>0</v>
      </c>
      <c r="AN120" s="128">
        <f t="shared" si="12"/>
        <v>0</v>
      </c>
      <c r="AO120" s="86">
        <f>IF(ISBLANK(C120),0,IF(ISNA(VLOOKUP(C120,Dropdowns!$A$1:$A$4,1,FALSE)),1,0))</f>
        <v>0</v>
      </c>
      <c r="AP120" s="86">
        <f>IF(ISBLANK(F120),0,IF(ISNA(VLOOKUP(F120,Dropdowns!$I$1:$I$5,1,FALSE)),1,0))</f>
        <v>0</v>
      </c>
      <c r="AQ120" s="86">
        <f>IF(ISBLANK(J120),0,IF(ISNA(VLOOKUP(J120,Dropdowns!$L$1:$L$4,1,FALSE)),1,0))</f>
        <v>0</v>
      </c>
      <c r="AR120" s="128">
        <f>IF(ISBLANK(K120),0,IF(ISNA(VLOOKUP(K120,Dropdowns!$J$1:$J$4,1,FALSE)),1,0))</f>
        <v>0</v>
      </c>
      <c r="AS120" s="128">
        <f t="shared" si="15"/>
        <v>0</v>
      </c>
      <c r="AT120" s="128">
        <f t="shared" si="13"/>
        <v>0</v>
      </c>
      <c r="AU120" s="128">
        <f t="shared" si="14"/>
        <v>0</v>
      </c>
    </row>
    <row r="121" spans="2:47" ht="15.75" x14ac:dyDescent="0.25">
      <c r="B121" s="62"/>
      <c r="C121" s="62"/>
      <c r="D121" s="63"/>
      <c r="E121" s="64"/>
      <c r="F121" s="62"/>
      <c r="G121" s="62"/>
      <c r="H121" s="63"/>
      <c r="I121" s="62"/>
      <c r="J121" s="62"/>
      <c r="K121" s="62"/>
      <c r="L121" s="62"/>
      <c r="M121" s="68"/>
      <c r="N121" s="69"/>
      <c r="O121" s="63"/>
      <c r="P121" s="68"/>
      <c r="Q121" s="62"/>
      <c r="R121" s="62"/>
      <c r="S121" s="68"/>
      <c r="T121" s="70"/>
      <c r="U121" s="66"/>
      <c r="V121" s="68"/>
      <c r="Z121" s="86">
        <f>IF(Instructions!$C$8="yes",COUNTA(General!B121),0)</f>
        <v>0</v>
      </c>
      <c r="AA121" s="86">
        <f>IF(COUNTA(B121:V121)&gt;0,3-(COUNTA(General!B121)+COUNTA(General!C121)+COUNTA(General!U121)),0)</f>
        <v>0</v>
      </c>
      <c r="AB121" s="86">
        <f>IF(General!U121="No",COUNTBLANK(General!D121:F121)+COUNTBLANK(General!J121),0)</f>
        <v>0</v>
      </c>
      <c r="AC121" s="86">
        <f>IF(General!F121="Others",COUNTBLANK(General!G121),0)</f>
        <v>0</v>
      </c>
      <c r="AD121" s="86">
        <f>IF(AND(U121="No",COUNTA(General!B121),ISBLANK(General!H121)),COUNTBLANK(General!I121),0)</f>
        <v>0</v>
      </c>
      <c r="AE121" s="86">
        <f>IF(ISBLANK(J121),0,IF(ISNUMBER(SEARCH("FI fully agreed with the client's requests/appeals",General!J121)),0,COUNTBLANK(General!K121)))</f>
        <v>0</v>
      </c>
      <c r="AF121" s="86">
        <f>IF(OR(General!J121="Others",General!K121="Others"),COUNTBLANK(General!L121),0)</f>
        <v>0</v>
      </c>
      <c r="AG121" s="86">
        <f>IF(ISBLANK(B121),0,IF(AND(ISBLANK(General!O121),NETWORKDAYS(IFERROR(DATE(LEFT(General!D121,4),MID(General!D121,5,2),RIGHT(General!D121,2)),0),IFERROR(DATE(LEFT(Instructions!$C$6,4),MID(Instructions!$C$6,5,2),RIGHT(Instructions!$C$6,2)),0),7)&gt;27),COUNTBLANK(General!P121),0))</f>
        <v>0</v>
      </c>
      <c r="AH121" s="86">
        <f>IF(OR(ISBLANK(B121),ISBLANK(O121)),0,IF(NETWORKDAYS(DATE(LEFT(General!D121,4),MID(General!D121,5,2),RIGHT(General!D121,2)),DATE(LEFT(General!O121,4),MID(General!O121,5,2),RIGHT(General!O121,2)),7)&gt;27,COUNTBLANK(General!P121),0))</f>
        <v>0</v>
      </c>
      <c r="AI121" s="86">
        <f t="shared" si="9"/>
        <v>0</v>
      </c>
      <c r="AJ121" s="86">
        <f t="shared" si="10"/>
        <v>0</v>
      </c>
      <c r="AK121" s="86">
        <f t="shared" si="11"/>
        <v>0</v>
      </c>
      <c r="AL121" s="128">
        <f>IF(ISBLANK(D121),0,IF(IFERROR(DATE(LEFT(D121,4),MID(D121,5,2),RIGHT(D121,2)),0)&lt;IFERROR(DATE(LEFT(Instructions!$C$6,4),MID(Instructions!$C$6,5,2),RIGHT(Instructions!$C$6,2)),0),0,1))</f>
        <v>0</v>
      </c>
      <c r="AM121" s="128">
        <f>IF(General!U121="Misconduct report has been filed",COUNTBLANK(General!V121),0)</f>
        <v>0</v>
      </c>
      <c r="AN121" s="128">
        <f t="shared" si="12"/>
        <v>0</v>
      </c>
      <c r="AO121" s="86">
        <f>IF(ISBLANK(C121),0,IF(ISNA(VLOOKUP(C121,Dropdowns!$A$1:$A$4,1,FALSE)),1,0))</f>
        <v>0</v>
      </c>
      <c r="AP121" s="86">
        <f>IF(ISBLANK(F121),0,IF(ISNA(VLOOKUP(F121,Dropdowns!$I$1:$I$5,1,FALSE)),1,0))</f>
        <v>0</v>
      </c>
      <c r="AQ121" s="86">
        <f>IF(ISBLANK(J121),0,IF(ISNA(VLOOKUP(J121,Dropdowns!$L$1:$L$4,1,FALSE)),1,0))</f>
        <v>0</v>
      </c>
      <c r="AR121" s="128">
        <f>IF(ISBLANK(K121),0,IF(ISNA(VLOOKUP(K121,Dropdowns!$J$1:$J$4,1,FALSE)),1,0))</f>
        <v>0</v>
      </c>
      <c r="AS121" s="128">
        <f t="shared" si="15"/>
        <v>0</v>
      </c>
      <c r="AT121" s="128">
        <f t="shared" si="13"/>
        <v>0</v>
      </c>
      <c r="AU121" s="128">
        <f t="shared" si="14"/>
        <v>0</v>
      </c>
    </row>
    <row r="122" spans="2:47" ht="15.75" x14ac:dyDescent="0.25">
      <c r="B122" s="62"/>
      <c r="C122" s="62"/>
      <c r="D122" s="63"/>
      <c r="E122" s="64"/>
      <c r="F122" s="62"/>
      <c r="G122" s="62"/>
      <c r="H122" s="63"/>
      <c r="I122" s="62"/>
      <c r="J122" s="62"/>
      <c r="K122" s="62"/>
      <c r="L122" s="62"/>
      <c r="M122" s="68"/>
      <c r="N122" s="69"/>
      <c r="O122" s="63"/>
      <c r="P122" s="68"/>
      <c r="Q122" s="62"/>
      <c r="R122" s="62"/>
      <c r="S122" s="68"/>
      <c r="T122" s="70"/>
      <c r="U122" s="66"/>
      <c r="V122" s="68"/>
      <c r="Z122" s="86">
        <f>IF(Instructions!$C$8="yes",COUNTA(General!B122),0)</f>
        <v>0</v>
      </c>
      <c r="AA122" s="86">
        <f>IF(COUNTA(B122:V122)&gt;0,3-(COUNTA(General!B122)+COUNTA(General!C122)+COUNTA(General!U122)),0)</f>
        <v>0</v>
      </c>
      <c r="AB122" s="86">
        <f>IF(General!U122="No",COUNTBLANK(General!D122:F122)+COUNTBLANK(General!J122),0)</f>
        <v>0</v>
      </c>
      <c r="AC122" s="86">
        <f>IF(General!F122="Others",COUNTBLANK(General!G122),0)</f>
        <v>0</v>
      </c>
      <c r="AD122" s="86">
        <f>IF(AND(U122="No",COUNTA(General!B122),ISBLANK(General!H122)),COUNTBLANK(General!I122),0)</f>
        <v>0</v>
      </c>
      <c r="AE122" s="86">
        <f>IF(ISBLANK(J122),0,IF(ISNUMBER(SEARCH("FI fully agreed with the client's requests/appeals",General!J122)),0,COUNTBLANK(General!K122)))</f>
        <v>0</v>
      </c>
      <c r="AF122" s="86">
        <f>IF(OR(General!J122="Others",General!K122="Others"),COUNTBLANK(General!L122),0)</f>
        <v>0</v>
      </c>
      <c r="AG122" s="86">
        <f>IF(ISBLANK(B122),0,IF(AND(ISBLANK(General!O122),NETWORKDAYS(IFERROR(DATE(LEFT(General!D122,4),MID(General!D122,5,2),RIGHT(General!D122,2)),0),IFERROR(DATE(LEFT(Instructions!$C$6,4),MID(Instructions!$C$6,5,2),RIGHT(Instructions!$C$6,2)),0),7)&gt;27),COUNTBLANK(General!P122),0))</f>
        <v>0</v>
      </c>
      <c r="AH122" s="86">
        <f>IF(OR(ISBLANK(B122),ISBLANK(O122)),0,IF(NETWORKDAYS(DATE(LEFT(General!D122,4),MID(General!D122,5,2),RIGHT(General!D122,2)),DATE(LEFT(General!O122,4),MID(General!O122,5,2),RIGHT(General!O122,2)),7)&gt;27,COUNTBLANK(General!P122),0))</f>
        <v>0</v>
      </c>
      <c r="AI122" s="86">
        <f t="shared" si="9"/>
        <v>0</v>
      </c>
      <c r="AJ122" s="86">
        <f t="shared" si="10"/>
        <v>0</v>
      </c>
      <c r="AK122" s="86">
        <f t="shared" si="11"/>
        <v>0</v>
      </c>
      <c r="AL122" s="128">
        <f>IF(ISBLANK(D122),0,IF(IFERROR(DATE(LEFT(D122,4),MID(D122,5,2),RIGHT(D122,2)),0)&lt;IFERROR(DATE(LEFT(Instructions!$C$6,4),MID(Instructions!$C$6,5,2),RIGHT(Instructions!$C$6,2)),0),0,1))</f>
        <v>0</v>
      </c>
      <c r="AM122" s="128">
        <f>IF(General!U122="Misconduct report has been filed",COUNTBLANK(General!V122),0)</f>
        <v>0</v>
      </c>
      <c r="AN122" s="128">
        <f t="shared" si="12"/>
        <v>0</v>
      </c>
      <c r="AO122" s="86">
        <f>IF(ISBLANK(C122),0,IF(ISNA(VLOOKUP(C122,Dropdowns!$A$1:$A$4,1,FALSE)),1,0))</f>
        <v>0</v>
      </c>
      <c r="AP122" s="86">
        <f>IF(ISBLANK(F122),0,IF(ISNA(VLOOKUP(F122,Dropdowns!$I$1:$I$5,1,FALSE)),1,0))</f>
        <v>0</v>
      </c>
      <c r="AQ122" s="86">
        <f>IF(ISBLANK(J122),0,IF(ISNA(VLOOKUP(J122,Dropdowns!$L$1:$L$4,1,FALSE)),1,0))</f>
        <v>0</v>
      </c>
      <c r="AR122" s="128">
        <f>IF(ISBLANK(K122),0,IF(ISNA(VLOOKUP(K122,Dropdowns!$J$1:$J$4,1,FALSE)),1,0))</f>
        <v>0</v>
      </c>
      <c r="AS122" s="128">
        <f t="shared" si="15"/>
        <v>0</v>
      </c>
      <c r="AT122" s="128">
        <f t="shared" si="13"/>
        <v>0</v>
      </c>
      <c r="AU122" s="128">
        <f t="shared" si="14"/>
        <v>0</v>
      </c>
    </row>
    <row r="123" spans="2:47" ht="15.75" x14ac:dyDescent="0.25">
      <c r="B123" s="62"/>
      <c r="C123" s="62"/>
      <c r="D123" s="63"/>
      <c r="E123" s="64"/>
      <c r="F123" s="62"/>
      <c r="G123" s="62"/>
      <c r="H123" s="63"/>
      <c r="I123" s="62"/>
      <c r="J123" s="62"/>
      <c r="K123" s="62"/>
      <c r="L123" s="62"/>
      <c r="M123" s="68"/>
      <c r="N123" s="69"/>
      <c r="O123" s="63"/>
      <c r="P123" s="68"/>
      <c r="Q123" s="62"/>
      <c r="R123" s="62"/>
      <c r="S123" s="68"/>
      <c r="T123" s="70"/>
      <c r="U123" s="66"/>
      <c r="V123" s="68"/>
      <c r="Z123" s="86">
        <f>IF(Instructions!$C$8="yes",COUNTA(General!B123),0)</f>
        <v>0</v>
      </c>
      <c r="AA123" s="86">
        <f>IF(COUNTA(B123:V123)&gt;0,3-(COUNTA(General!B123)+COUNTA(General!C123)+COUNTA(General!U123)),0)</f>
        <v>0</v>
      </c>
      <c r="AB123" s="86">
        <f>IF(General!U123="No",COUNTBLANK(General!D123:F123)+COUNTBLANK(General!J123),0)</f>
        <v>0</v>
      </c>
      <c r="AC123" s="86">
        <f>IF(General!F123="Others",COUNTBLANK(General!G123),0)</f>
        <v>0</v>
      </c>
      <c r="AD123" s="86">
        <f>IF(AND(U123="No",COUNTA(General!B123),ISBLANK(General!H123)),COUNTBLANK(General!I123),0)</f>
        <v>0</v>
      </c>
      <c r="AE123" s="86">
        <f>IF(ISBLANK(J123),0,IF(ISNUMBER(SEARCH("FI fully agreed with the client's requests/appeals",General!J123)),0,COUNTBLANK(General!K123)))</f>
        <v>0</v>
      </c>
      <c r="AF123" s="86">
        <f>IF(OR(General!J123="Others",General!K123="Others"),COUNTBLANK(General!L123),0)</f>
        <v>0</v>
      </c>
      <c r="AG123" s="86">
        <f>IF(ISBLANK(B123),0,IF(AND(ISBLANK(General!O123),NETWORKDAYS(IFERROR(DATE(LEFT(General!D123,4),MID(General!D123,5,2),RIGHT(General!D123,2)),0),IFERROR(DATE(LEFT(Instructions!$C$6,4),MID(Instructions!$C$6,5,2),RIGHT(Instructions!$C$6,2)),0),7)&gt;27),COUNTBLANK(General!P123),0))</f>
        <v>0</v>
      </c>
      <c r="AH123" s="86">
        <f>IF(OR(ISBLANK(B123),ISBLANK(O123)),0,IF(NETWORKDAYS(DATE(LEFT(General!D123,4),MID(General!D123,5,2),RIGHT(General!D123,2)),DATE(LEFT(General!O123,4),MID(General!O123,5,2),RIGHT(General!O123,2)),7)&gt;27,COUNTBLANK(General!P123),0))</f>
        <v>0</v>
      </c>
      <c r="AI123" s="86">
        <f t="shared" si="9"/>
        <v>0</v>
      </c>
      <c r="AJ123" s="86">
        <f t="shared" si="10"/>
        <v>0</v>
      </c>
      <c r="AK123" s="86">
        <f t="shared" si="11"/>
        <v>0</v>
      </c>
      <c r="AL123" s="128">
        <f>IF(ISBLANK(D123),0,IF(IFERROR(DATE(LEFT(D123,4),MID(D123,5,2),RIGHT(D123,2)),0)&lt;IFERROR(DATE(LEFT(Instructions!$C$6,4),MID(Instructions!$C$6,5,2),RIGHT(Instructions!$C$6,2)),0),0,1))</f>
        <v>0</v>
      </c>
      <c r="AM123" s="128">
        <f>IF(General!U123="Misconduct report has been filed",COUNTBLANK(General!V123),0)</f>
        <v>0</v>
      </c>
      <c r="AN123" s="128">
        <f t="shared" si="12"/>
        <v>0</v>
      </c>
      <c r="AO123" s="86">
        <f>IF(ISBLANK(C123),0,IF(ISNA(VLOOKUP(C123,Dropdowns!$A$1:$A$4,1,FALSE)),1,0))</f>
        <v>0</v>
      </c>
      <c r="AP123" s="86">
        <f>IF(ISBLANK(F123),0,IF(ISNA(VLOOKUP(F123,Dropdowns!$I$1:$I$5,1,FALSE)),1,0))</f>
        <v>0</v>
      </c>
      <c r="AQ123" s="86">
        <f>IF(ISBLANK(J123),0,IF(ISNA(VLOOKUP(J123,Dropdowns!$L$1:$L$4,1,FALSE)),1,0))</f>
        <v>0</v>
      </c>
      <c r="AR123" s="128">
        <f>IF(ISBLANK(K123),0,IF(ISNA(VLOOKUP(K123,Dropdowns!$J$1:$J$4,1,FALSE)),1,0))</f>
        <v>0</v>
      </c>
      <c r="AS123" s="128">
        <f t="shared" si="15"/>
        <v>0</v>
      </c>
      <c r="AT123" s="128">
        <f t="shared" si="13"/>
        <v>0</v>
      </c>
      <c r="AU123" s="128">
        <f t="shared" si="14"/>
        <v>0</v>
      </c>
    </row>
    <row r="124" spans="2:47" ht="15.75" x14ac:dyDescent="0.25">
      <c r="B124" s="62"/>
      <c r="C124" s="62"/>
      <c r="D124" s="63"/>
      <c r="E124" s="64"/>
      <c r="F124" s="62"/>
      <c r="G124" s="62"/>
      <c r="H124" s="63"/>
      <c r="I124" s="62"/>
      <c r="J124" s="62"/>
      <c r="K124" s="62"/>
      <c r="L124" s="62"/>
      <c r="M124" s="68"/>
      <c r="N124" s="69"/>
      <c r="O124" s="63"/>
      <c r="P124" s="68"/>
      <c r="Q124" s="62"/>
      <c r="R124" s="62"/>
      <c r="S124" s="68"/>
      <c r="T124" s="70"/>
      <c r="U124" s="66"/>
      <c r="V124" s="68"/>
      <c r="Z124" s="86">
        <f>IF(Instructions!$C$8="yes",COUNTA(General!B124),0)</f>
        <v>0</v>
      </c>
      <c r="AA124" s="86">
        <f>IF(COUNTA(B124:V124)&gt;0,3-(COUNTA(General!B124)+COUNTA(General!C124)+COUNTA(General!U124)),0)</f>
        <v>0</v>
      </c>
      <c r="AB124" s="86">
        <f>IF(General!U124="No",COUNTBLANK(General!D124:F124)+COUNTBLANK(General!J124),0)</f>
        <v>0</v>
      </c>
      <c r="AC124" s="86">
        <f>IF(General!F124="Others",COUNTBLANK(General!G124),0)</f>
        <v>0</v>
      </c>
      <c r="AD124" s="86">
        <f>IF(AND(U124="No",COUNTA(General!B124),ISBLANK(General!H124)),COUNTBLANK(General!I124),0)</f>
        <v>0</v>
      </c>
      <c r="AE124" s="86">
        <f>IF(ISBLANK(J124),0,IF(ISNUMBER(SEARCH("FI fully agreed with the client's requests/appeals",General!J124)),0,COUNTBLANK(General!K124)))</f>
        <v>0</v>
      </c>
      <c r="AF124" s="86">
        <f>IF(OR(General!J124="Others",General!K124="Others"),COUNTBLANK(General!L124),0)</f>
        <v>0</v>
      </c>
      <c r="AG124" s="86">
        <f>IF(ISBLANK(B124),0,IF(AND(ISBLANK(General!O124),NETWORKDAYS(IFERROR(DATE(LEFT(General!D124,4),MID(General!D124,5,2),RIGHT(General!D124,2)),0),IFERROR(DATE(LEFT(Instructions!$C$6,4),MID(Instructions!$C$6,5,2),RIGHT(Instructions!$C$6,2)),0),7)&gt;27),COUNTBLANK(General!P124),0))</f>
        <v>0</v>
      </c>
      <c r="AH124" s="86">
        <f>IF(OR(ISBLANK(B124),ISBLANK(O124)),0,IF(NETWORKDAYS(DATE(LEFT(General!D124,4),MID(General!D124,5,2),RIGHT(General!D124,2)),DATE(LEFT(General!O124,4),MID(General!O124,5,2),RIGHT(General!O124,2)),7)&gt;27,COUNTBLANK(General!P124),0))</f>
        <v>0</v>
      </c>
      <c r="AI124" s="86">
        <f t="shared" si="9"/>
        <v>0</v>
      </c>
      <c r="AJ124" s="86">
        <f t="shared" si="10"/>
        <v>0</v>
      </c>
      <c r="AK124" s="86">
        <f t="shared" si="11"/>
        <v>0</v>
      </c>
      <c r="AL124" s="128">
        <f>IF(ISBLANK(D124),0,IF(IFERROR(DATE(LEFT(D124,4),MID(D124,5,2),RIGHT(D124,2)),0)&lt;IFERROR(DATE(LEFT(Instructions!$C$6,4),MID(Instructions!$C$6,5,2),RIGHT(Instructions!$C$6,2)),0),0,1))</f>
        <v>0</v>
      </c>
      <c r="AM124" s="128">
        <f>IF(General!U124="Misconduct report has been filed",COUNTBLANK(General!V124),0)</f>
        <v>0</v>
      </c>
      <c r="AN124" s="128">
        <f t="shared" si="12"/>
        <v>0</v>
      </c>
      <c r="AO124" s="86">
        <f>IF(ISBLANK(C124),0,IF(ISNA(VLOOKUP(C124,Dropdowns!$A$1:$A$4,1,FALSE)),1,0))</f>
        <v>0</v>
      </c>
      <c r="AP124" s="86">
        <f>IF(ISBLANK(F124),0,IF(ISNA(VLOOKUP(F124,Dropdowns!$I$1:$I$5,1,FALSE)),1,0))</f>
        <v>0</v>
      </c>
      <c r="AQ124" s="86">
        <f>IF(ISBLANK(J124),0,IF(ISNA(VLOOKUP(J124,Dropdowns!$L$1:$L$4,1,FALSE)),1,0))</f>
        <v>0</v>
      </c>
      <c r="AR124" s="128">
        <f>IF(ISBLANK(K124),0,IF(ISNA(VLOOKUP(K124,Dropdowns!$J$1:$J$4,1,FALSE)),1,0))</f>
        <v>0</v>
      </c>
      <c r="AS124" s="128">
        <f t="shared" si="15"/>
        <v>0</v>
      </c>
      <c r="AT124" s="128">
        <f t="shared" si="13"/>
        <v>0</v>
      </c>
      <c r="AU124" s="128">
        <f t="shared" si="14"/>
        <v>0</v>
      </c>
    </row>
    <row r="125" spans="2:47" ht="15.75" x14ac:dyDescent="0.25">
      <c r="B125" s="62"/>
      <c r="C125" s="62"/>
      <c r="D125" s="63"/>
      <c r="E125" s="64"/>
      <c r="F125" s="62"/>
      <c r="G125" s="62"/>
      <c r="H125" s="63"/>
      <c r="I125" s="62"/>
      <c r="J125" s="62"/>
      <c r="K125" s="62"/>
      <c r="L125" s="62"/>
      <c r="M125" s="68"/>
      <c r="N125" s="69"/>
      <c r="O125" s="63"/>
      <c r="P125" s="68"/>
      <c r="Q125" s="62"/>
      <c r="R125" s="62"/>
      <c r="S125" s="68"/>
      <c r="T125" s="70"/>
      <c r="U125" s="66"/>
      <c r="V125" s="68"/>
      <c r="Z125" s="86">
        <f>IF(Instructions!$C$8="yes",COUNTA(General!B125),0)</f>
        <v>0</v>
      </c>
      <c r="AA125" s="86">
        <f>IF(COUNTA(B125:V125)&gt;0,3-(COUNTA(General!B125)+COUNTA(General!C125)+COUNTA(General!U125)),0)</f>
        <v>0</v>
      </c>
      <c r="AB125" s="86">
        <f>IF(General!U125="No",COUNTBLANK(General!D125:F125)+COUNTBLANK(General!J125),0)</f>
        <v>0</v>
      </c>
      <c r="AC125" s="86">
        <f>IF(General!F125="Others",COUNTBLANK(General!G125),0)</f>
        <v>0</v>
      </c>
      <c r="AD125" s="86">
        <f>IF(AND(U125="No",COUNTA(General!B125),ISBLANK(General!H125)),COUNTBLANK(General!I125),0)</f>
        <v>0</v>
      </c>
      <c r="AE125" s="86">
        <f>IF(ISBLANK(J125),0,IF(ISNUMBER(SEARCH("FI fully agreed with the client's requests/appeals",General!J125)),0,COUNTBLANK(General!K125)))</f>
        <v>0</v>
      </c>
      <c r="AF125" s="86">
        <f>IF(OR(General!J125="Others",General!K125="Others"),COUNTBLANK(General!L125),0)</f>
        <v>0</v>
      </c>
      <c r="AG125" s="86">
        <f>IF(ISBLANK(B125),0,IF(AND(ISBLANK(General!O125),NETWORKDAYS(IFERROR(DATE(LEFT(General!D125,4),MID(General!D125,5,2),RIGHT(General!D125,2)),0),IFERROR(DATE(LEFT(Instructions!$C$6,4),MID(Instructions!$C$6,5,2),RIGHT(Instructions!$C$6,2)),0),7)&gt;27),COUNTBLANK(General!P125),0))</f>
        <v>0</v>
      </c>
      <c r="AH125" s="86">
        <f>IF(OR(ISBLANK(B125),ISBLANK(O125)),0,IF(NETWORKDAYS(DATE(LEFT(General!D125,4),MID(General!D125,5,2),RIGHT(General!D125,2)),DATE(LEFT(General!O125,4),MID(General!O125,5,2),RIGHT(General!O125,2)),7)&gt;27,COUNTBLANK(General!P125),0))</f>
        <v>0</v>
      </c>
      <c r="AI125" s="86">
        <f t="shared" si="9"/>
        <v>0</v>
      </c>
      <c r="AJ125" s="86">
        <f t="shared" si="10"/>
        <v>0</v>
      </c>
      <c r="AK125" s="86">
        <f t="shared" si="11"/>
        <v>0</v>
      </c>
      <c r="AL125" s="128">
        <f>IF(ISBLANK(D125),0,IF(IFERROR(DATE(LEFT(D125,4),MID(D125,5,2),RIGHT(D125,2)),0)&lt;IFERROR(DATE(LEFT(Instructions!$C$6,4),MID(Instructions!$C$6,5,2),RIGHT(Instructions!$C$6,2)),0),0,1))</f>
        <v>0</v>
      </c>
      <c r="AM125" s="128">
        <f>IF(General!U125="Misconduct report has been filed",COUNTBLANK(General!V125),0)</f>
        <v>0</v>
      </c>
      <c r="AN125" s="128">
        <f t="shared" si="12"/>
        <v>0</v>
      </c>
      <c r="AO125" s="86">
        <f>IF(ISBLANK(C125),0,IF(ISNA(VLOOKUP(C125,Dropdowns!$A$1:$A$4,1,FALSE)),1,0))</f>
        <v>0</v>
      </c>
      <c r="AP125" s="86">
        <f>IF(ISBLANK(F125),0,IF(ISNA(VLOOKUP(F125,Dropdowns!$I$1:$I$5,1,FALSE)),1,0))</f>
        <v>0</v>
      </c>
      <c r="AQ125" s="86">
        <f>IF(ISBLANK(J125),0,IF(ISNA(VLOOKUP(J125,Dropdowns!$L$1:$L$4,1,FALSE)),1,0))</f>
        <v>0</v>
      </c>
      <c r="AR125" s="128">
        <f>IF(ISBLANK(K125),0,IF(ISNA(VLOOKUP(K125,Dropdowns!$J$1:$J$4,1,FALSE)),1,0))</f>
        <v>0</v>
      </c>
      <c r="AS125" s="128">
        <f t="shared" si="15"/>
        <v>0</v>
      </c>
      <c r="AT125" s="128">
        <f t="shared" si="13"/>
        <v>0</v>
      </c>
      <c r="AU125" s="128">
        <f t="shared" si="14"/>
        <v>0</v>
      </c>
    </row>
    <row r="126" spans="2:47" ht="15.75" x14ac:dyDescent="0.25">
      <c r="B126" s="62"/>
      <c r="C126" s="62"/>
      <c r="D126" s="63"/>
      <c r="E126" s="64"/>
      <c r="F126" s="62"/>
      <c r="G126" s="62"/>
      <c r="H126" s="63"/>
      <c r="I126" s="62"/>
      <c r="J126" s="62"/>
      <c r="K126" s="62"/>
      <c r="L126" s="62"/>
      <c r="M126" s="68"/>
      <c r="N126" s="69"/>
      <c r="O126" s="63"/>
      <c r="P126" s="68"/>
      <c r="Q126" s="62"/>
      <c r="R126" s="62"/>
      <c r="S126" s="68"/>
      <c r="T126" s="70"/>
      <c r="U126" s="66"/>
      <c r="V126" s="68"/>
      <c r="Z126" s="86">
        <f>IF(Instructions!$C$8="yes",COUNTA(General!B126),0)</f>
        <v>0</v>
      </c>
      <c r="AA126" s="86">
        <f>IF(COUNTA(B126:V126)&gt;0,3-(COUNTA(General!B126)+COUNTA(General!C126)+COUNTA(General!U126)),0)</f>
        <v>0</v>
      </c>
      <c r="AB126" s="86">
        <f>IF(General!U126="No",COUNTBLANK(General!D126:F126)+COUNTBLANK(General!J126),0)</f>
        <v>0</v>
      </c>
      <c r="AC126" s="86">
        <f>IF(General!F126="Others",COUNTBLANK(General!G126),0)</f>
        <v>0</v>
      </c>
      <c r="AD126" s="86">
        <f>IF(AND(U126="No",COUNTA(General!B126),ISBLANK(General!H126)),COUNTBLANK(General!I126),0)</f>
        <v>0</v>
      </c>
      <c r="AE126" s="86">
        <f>IF(ISBLANK(J126),0,IF(ISNUMBER(SEARCH("FI fully agreed with the client's requests/appeals",General!J126)),0,COUNTBLANK(General!K126)))</f>
        <v>0</v>
      </c>
      <c r="AF126" s="86">
        <f>IF(OR(General!J126="Others",General!K126="Others"),COUNTBLANK(General!L126),0)</f>
        <v>0</v>
      </c>
      <c r="AG126" s="86">
        <f>IF(ISBLANK(B126),0,IF(AND(ISBLANK(General!O126),NETWORKDAYS(IFERROR(DATE(LEFT(General!D126,4),MID(General!D126,5,2),RIGHT(General!D126,2)),0),IFERROR(DATE(LEFT(Instructions!$C$6,4),MID(Instructions!$C$6,5,2),RIGHT(Instructions!$C$6,2)),0),7)&gt;27),COUNTBLANK(General!P126),0))</f>
        <v>0</v>
      </c>
      <c r="AH126" s="86">
        <f>IF(OR(ISBLANK(B126),ISBLANK(O126)),0,IF(NETWORKDAYS(DATE(LEFT(General!D126,4),MID(General!D126,5,2),RIGHT(General!D126,2)),DATE(LEFT(General!O126,4),MID(General!O126,5,2),RIGHT(General!O126,2)),7)&gt;27,COUNTBLANK(General!P126),0))</f>
        <v>0</v>
      </c>
      <c r="AI126" s="86">
        <f t="shared" si="9"/>
        <v>0</v>
      </c>
      <c r="AJ126" s="86">
        <f t="shared" si="10"/>
        <v>0</v>
      </c>
      <c r="AK126" s="86">
        <f t="shared" si="11"/>
        <v>0</v>
      </c>
      <c r="AL126" s="128">
        <f>IF(ISBLANK(D126),0,IF(IFERROR(DATE(LEFT(D126,4),MID(D126,5,2),RIGHT(D126,2)),0)&lt;IFERROR(DATE(LEFT(Instructions!$C$6,4),MID(Instructions!$C$6,5,2),RIGHT(Instructions!$C$6,2)),0),0,1))</f>
        <v>0</v>
      </c>
      <c r="AM126" s="128">
        <f>IF(General!U126="Misconduct report has been filed",COUNTBLANK(General!V126),0)</f>
        <v>0</v>
      </c>
      <c r="AN126" s="128">
        <f t="shared" si="12"/>
        <v>0</v>
      </c>
      <c r="AO126" s="86">
        <f>IF(ISBLANK(C126),0,IF(ISNA(VLOOKUP(C126,Dropdowns!$A$1:$A$4,1,FALSE)),1,0))</f>
        <v>0</v>
      </c>
      <c r="AP126" s="86">
        <f>IF(ISBLANK(F126),0,IF(ISNA(VLOOKUP(F126,Dropdowns!$I$1:$I$5,1,FALSE)),1,0))</f>
        <v>0</v>
      </c>
      <c r="AQ126" s="86">
        <f>IF(ISBLANK(J126),0,IF(ISNA(VLOOKUP(J126,Dropdowns!$L$1:$L$4,1,FALSE)),1,0))</f>
        <v>0</v>
      </c>
      <c r="AR126" s="128">
        <f>IF(ISBLANK(K126),0,IF(ISNA(VLOOKUP(K126,Dropdowns!$J$1:$J$4,1,FALSE)),1,0))</f>
        <v>0</v>
      </c>
      <c r="AS126" s="128">
        <f t="shared" si="15"/>
        <v>0</v>
      </c>
      <c r="AT126" s="128">
        <f t="shared" si="13"/>
        <v>0</v>
      </c>
      <c r="AU126" s="128">
        <f t="shared" si="14"/>
        <v>0</v>
      </c>
    </row>
    <row r="127" spans="2:47" ht="15.75" x14ac:dyDescent="0.25">
      <c r="B127" s="62"/>
      <c r="C127" s="62"/>
      <c r="D127" s="63"/>
      <c r="E127" s="64"/>
      <c r="F127" s="62"/>
      <c r="G127" s="62"/>
      <c r="H127" s="63"/>
      <c r="I127" s="62"/>
      <c r="J127" s="62"/>
      <c r="K127" s="62"/>
      <c r="L127" s="62"/>
      <c r="M127" s="68"/>
      <c r="N127" s="69"/>
      <c r="O127" s="63"/>
      <c r="P127" s="68"/>
      <c r="Q127" s="62"/>
      <c r="R127" s="62"/>
      <c r="S127" s="68"/>
      <c r="T127" s="70"/>
      <c r="U127" s="66"/>
      <c r="V127" s="68"/>
      <c r="Z127" s="86">
        <f>IF(Instructions!$C$8="yes",COUNTA(General!B127),0)</f>
        <v>0</v>
      </c>
      <c r="AA127" s="86">
        <f>IF(COUNTA(B127:V127)&gt;0,3-(COUNTA(General!B127)+COUNTA(General!C127)+COUNTA(General!U127)),0)</f>
        <v>0</v>
      </c>
      <c r="AB127" s="86">
        <f>IF(General!U127="No",COUNTBLANK(General!D127:F127)+COUNTBLANK(General!J127),0)</f>
        <v>0</v>
      </c>
      <c r="AC127" s="86">
        <f>IF(General!F127="Others",COUNTBLANK(General!G127),0)</f>
        <v>0</v>
      </c>
      <c r="AD127" s="86">
        <f>IF(AND(U127="No",COUNTA(General!B127),ISBLANK(General!H127)),COUNTBLANK(General!I127),0)</f>
        <v>0</v>
      </c>
      <c r="AE127" s="86">
        <f>IF(ISBLANK(J127),0,IF(ISNUMBER(SEARCH("FI fully agreed with the client's requests/appeals",General!J127)),0,COUNTBLANK(General!K127)))</f>
        <v>0</v>
      </c>
      <c r="AF127" s="86">
        <f>IF(OR(General!J127="Others",General!K127="Others"),COUNTBLANK(General!L127),0)</f>
        <v>0</v>
      </c>
      <c r="AG127" s="86">
        <f>IF(ISBLANK(B127),0,IF(AND(ISBLANK(General!O127),NETWORKDAYS(IFERROR(DATE(LEFT(General!D127,4),MID(General!D127,5,2),RIGHT(General!D127,2)),0),IFERROR(DATE(LEFT(Instructions!$C$6,4),MID(Instructions!$C$6,5,2),RIGHT(Instructions!$C$6,2)),0),7)&gt;27),COUNTBLANK(General!P127),0))</f>
        <v>0</v>
      </c>
      <c r="AH127" s="86">
        <f>IF(OR(ISBLANK(B127),ISBLANK(O127)),0,IF(NETWORKDAYS(DATE(LEFT(General!D127,4),MID(General!D127,5,2),RIGHT(General!D127,2)),DATE(LEFT(General!O127,4),MID(General!O127,5,2),RIGHT(General!O127,2)),7)&gt;27,COUNTBLANK(General!P127),0))</f>
        <v>0</v>
      </c>
      <c r="AI127" s="86">
        <f t="shared" si="9"/>
        <v>0</v>
      </c>
      <c r="AJ127" s="86">
        <f t="shared" si="10"/>
        <v>0</v>
      </c>
      <c r="AK127" s="86">
        <f t="shared" si="11"/>
        <v>0</v>
      </c>
      <c r="AL127" s="128">
        <f>IF(ISBLANK(D127),0,IF(IFERROR(DATE(LEFT(D127,4),MID(D127,5,2),RIGHT(D127,2)),0)&lt;IFERROR(DATE(LEFT(Instructions!$C$6,4),MID(Instructions!$C$6,5,2),RIGHT(Instructions!$C$6,2)),0),0,1))</f>
        <v>0</v>
      </c>
      <c r="AM127" s="128">
        <f>IF(General!U127="Misconduct report has been filed",COUNTBLANK(General!V127),0)</f>
        <v>0</v>
      </c>
      <c r="AN127" s="128">
        <f t="shared" si="12"/>
        <v>0</v>
      </c>
      <c r="AO127" s="86">
        <f>IF(ISBLANK(C127),0,IF(ISNA(VLOOKUP(C127,Dropdowns!$A$1:$A$4,1,FALSE)),1,0))</f>
        <v>0</v>
      </c>
      <c r="AP127" s="86">
        <f>IF(ISBLANK(F127),0,IF(ISNA(VLOOKUP(F127,Dropdowns!$I$1:$I$5,1,FALSE)),1,0))</f>
        <v>0</v>
      </c>
      <c r="AQ127" s="86">
        <f>IF(ISBLANK(J127),0,IF(ISNA(VLOOKUP(J127,Dropdowns!$L$1:$L$4,1,FALSE)),1,0))</f>
        <v>0</v>
      </c>
      <c r="AR127" s="128">
        <f>IF(ISBLANK(K127),0,IF(ISNA(VLOOKUP(K127,Dropdowns!$J$1:$J$4,1,FALSE)),1,0))</f>
        <v>0</v>
      </c>
      <c r="AS127" s="128">
        <f t="shared" si="15"/>
        <v>0</v>
      </c>
      <c r="AT127" s="128">
        <f t="shared" si="13"/>
        <v>0</v>
      </c>
      <c r="AU127" s="128">
        <f t="shared" si="14"/>
        <v>0</v>
      </c>
    </row>
    <row r="128" spans="2:47" ht="15.75" x14ac:dyDescent="0.25">
      <c r="B128" s="62"/>
      <c r="C128" s="62"/>
      <c r="D128" s="63"/>
      <c r="E128" s="64"/>
      <c r="F128" s="62"/>
      <c r="G128" s="62"/>
      <c r="H128" s="63"/>
      <c r="I128" s="62"/>
      <c r="J128" s="62"/>
      <c r="K128" s="62"/>
      <c r="L128" s="62"/>
      <c r="M128" s="68"/>
      <c r="N128" s="69"/>
      <c r="O128" s="63"/>
      <c r="P128" s="68"/>
      <c r="Q128" s="62"/>
      <c r="R128" s="62"/>
      <c r="S128" s="68"/>
      <c r="T128" s="70"/>
      <c r="U128" s="66"/>
      <c r="V128" s="68"/>
      <c r="Z128" s="86">
        <f>IF(Instructions!$C$8="yes",COUNTA(General!B128),0)</f>
        <v>0</v>
      </c>
      <c r="AA128" s="86">
        <f>IF(COUNTA(B128:V128)&gt;0,3-(COUNTA(General!B128)+COUNTA(General!C128)+COUNTA(General!U128)),0)</f>
        <v>0</v>
      </c>
      <c r="AB128" s="86">
        <f>IF(General!U128="No",COUNTBLANK(General!D128:F128)+COUNTBLANK(General!J128),0)</f>
        <v>0</v>
      </c>
      <c r="AC128" s="86">
        <f>IF(General!F128="Others",COUNTBLANK(General!G128),0)</f>
        <v>0</v>
      </c>
      <c r="AD128" s="86">
        <f>IF(AND(U128="No",COUNTA(General!B128),ISBLANK(General!H128)),COUNTBLANK(General!I128),0)</f>
        <v>0</v>
      </c>
      <c r="AE128" s="86">
        <f>IF(ISBLANK(J128),0,IF(ISNUMBER(SEARCH("FI fully agreed with the client's requests/appeals",General!J128)),0,COUNTBLANK(General!K128)))</f>
        <v>0</v>
      </c>
      <c r="AF128" s="86">
        <f>IF(OR(General!J128="Others",General!K128="Others"),COUNTBLANK(General!L128),0)</f>
        <v>0</v>
      </c>
      <c r="AG128" s="86">
        <f>IF(ISBLANK(B128),0,IF(AND(ISBLANK(General!O128),NETWORKDAYS(IFERROR(DATE(LEFT(General!D128,4),MID(General!D128,5,2),RIGHT(General!D128,2)),0),IFERROR(DATE(LEFT(Instructions!$C$6,4),MID(Instructions!$C$6,5,2),RIGHT(Instructions!$C$6,2)),0),7)&gt;27),COUNTBLANK(General!P128),0))</f>
        <v>0</v>
      </c>
      <c r="AH128" s="86">
        <f>IF(OR(ISBLANK(B128),ISBLANK(O128)),0,IF(NETWORKDAYS(DATE(LEFT(General!D128,4),MID(General!D128,5,2),RIGHT(General!D128,2)),DATE(LEFT(General!O128,4),MID(General!O128,5,2),RIGHT(General!O128,2)),7)&gt;27,COUNTBLANK(General!P128),0))</f>
        <v>0</v>
      </c>
      <c r="AI128" s="86">
        <f t="shared" si="9"/>
        <v>0</v>
      </c>
      <c r="AJ128" s="86">
        <f t="shared" si="10"/>
        <v>0</v>
      </c>
      <c r="AK128" s="86">
        <f t="shared" si="11"/>
        <v>0</v>
      </c>
      <c r="AL128" s="128">
        <f>IF(ISBLANK(D128),0,IF(IFERROR(DATE(LEFT(D128,4),MID(D128,5,2),RIGHT(D128,2)),0)&lt;IFERROR(DATE(LEFT(Instructions!$C$6,4),MID(Instructions!$C$6,5,2),RIGHT(Instructions!$C$6,2)),0),0,1))</f>
        <v>0</v>
      </c>
      <c r="AM128" s="128">
        <f>IF(General!U128="Misconduct report has been filed",COUNTBLANK(General!V128),0)</f>
        <v>0</v>
      </c>
      <c r="AN128" s="128">
        <f t="shared" si="12"/>
        <v>0</v>
      </c>
      <c r="AO128" s="86">
        <f>IF(ISBLANK(C128),0,IF(ISNA(VLOOKUP(C128,Dropdowns!$A$1:$A$4,1,FALSE)),1,0))</f>
        <v>0</v>
      </c>
      <c r="AP128" s="86">
        <f>IF(ISBLANK(F128),0,IF(ISNA(VLOOKUP(F128,Dropdowns!$I$1:$I$5,1,FALSE)),1,0))</f>
        <v>0</v>
      </c>
      <c r="AQ128" s="86">
        <f>IF(ISBLANK(J128),0,IF(ISNA(VLOOKUP(J128,Dropdowns!$L$1:$L$4,1,FALSE)),1,0))</f>
        <v>0</v>
      </c>
      <c r="AR128" s="128">
        <f>IF(ISBLANK(K128),0,IF(ISNA(VLOOKUP(K128,Dropdowns!$J$1:$J$4,1,FALSE)),1,0))</f>
        <v>0</v>
      </c>
      <c r="AS128" s="128">
        <f t="shared" si="15"/>
        <v>0</v>
      </c>
      <c r="AT128" s="128">
        <f t="shared" si="13"/>
        <v>0</v>
      </c>
      <c r="AU128" s="128">
        <f t="shared" si="14"/>
        <v>0</v>
      </c>
    </row>
    <row r="129" spans="2:47" ht="15.75" x14ac:dyDescent="0.25">
      <c r="B129" s="62"/>
      <c r="C129" s="62"/>
      <c r="D129" s="63"/>
      <c r="E129" s="64"/>
      <c r="F129" s="62"/>
      <c r="G129" s="62"/>
      <c r="H129" s="63"/>
      <c r="I129" s="62"/>
      <c r="J129" s="62"/>
      <c r="K129" s="62"/>
      <c r="L129" s="62"/>
      <c r="M129" s="68"/>
      <c r="N129" s="69"/>
      <c r="O129" s="63"/>
      <c r="P129" s="68"/>
      <c r="Q129" s="62"/>
      <c r="R129" s="62"/>
      <c r="S129" s="68"/>
      <c r="T129" s="70"/>
      <c r="U129" s="66"/>
      <c r="V129" s="68"/>
      <c r="Z129" s="86">
        <f>IF(Instructions!$C$8="yes",COUNTA(General!B129),0)</f>
        <v>0</v>
      </c>
      <c r="AA129" s="86">
        <f>IF(COUNTA(B129:V129)&gt;0,3-(COUNTA(General!B129)+COUNTA(General!C129)+COUNTA(General!U129)),0)</f>
        <v>0</v>
      </c>
      <c r="AB129" s="86">
        <f>IF(General!U129="No",COUNTBLANK(General!D129:F129)+COUNTBLANK(General!J129),0)</f>
        <v>0</v>
      </c>
      <c r="AC129" s="86">
        <f>IF(General!F129="Others",COUNTBLANK(General!G129),0)</f>
        <v>0</v>
      </c>
      <c r="AD129" s="86">
        <f>IF(AND(U129="No",COUNTA(General!B129),ISBLANK(General!H129)),COUNTBLANK(General!I129),0)</f>
        <v>0</v>
      </c>
      <c r="AE129" s="86">
        <f>IF(ISBLANK(J129),0,IF(ISNUMBER(SEARCH("FI fully agreed with the client's requests/appeals",General!J129)),0,COUNTBLANK(General!K129)))</f>
        <v>0</v>
      </c>
      <c r="AF129" s="86">
        <f>IF(OR(General!J129="Others",General!K129="Others"),COUNTBLANK(General!L129),0)</f>
        <v>0</v>
      </c>
      <c r="AG129" s="86">
        <f>IF(ISBLANK(B129),0,IF(AND(ISBLANK(General!O129),NETWORKDAYS(IFERROR(DATE(LEFT(General!D129,4),MID(General!D129,5,2),RIGHT(General!D129,2)),0),IFERROR(DATE(LEFT(Instructions!$C$6,4),MID(Instructions!$C$6,5,2),RIGHT(Instructions!$C$6,2)),0),7)&gt;27),COUNTBLANK(General!P129),0))</f>
        <v>0</v>
      </c>
      <c r="AH129" s="86">
        <f>IF(OR(ISBLANK(B129),ISBLANK(O129)),0,IF(NETWORKDAYS(DATE(LEFT(General!D129,4),MID(General!D129,5,2),RIGHT(General!D129,2)),DATE(LEFT(General!O129,4),MID(General!O129,5,2),RIGHT(General!O129,2)),7)&gt;27,COUNTBLANK(General!P129),0))</f>
        <v>0</v>
      </c>
      <c r="AI129" s="86">
        <f t="shared" si="9"/>
        <v>0</v>
      </c>
      <c r="AJ129" s="86">
        <f t="shared" si="10"/>
        <v>0</v>
      </c>
      <c r="AK129" s="86">
        <f t="shared" si="11"/>
        <v>0</v>
      </c>
      <c r="AL129" s="128">
        <f>IF(ISBLANK(D129),0,IF(IFERROR(DATE(LEFT(D129,4),MID(D129,5,2),RIGHT(D129,2)),0)&lt;IFERROR(DATE(LEFT(Instructions!$C$6,4),MID(Instructions!$C$6,5,2),RIGHT(Instructions!$C$6,2)),0),0,1))</f>
        <v>0</v>
      </c>
      <c r="AM129" s="128">
        <f>IF(General!U129="Misconduct report has been filed",COUNTBLANK(General!V129),0)</f>
        <v>0</v>
      </c>
      <c r="AN129" s="128">
        <f t="shared" si="12"/>
        <v>0</v>
      </c>
      <c r="AO129" s="86">
        <f>IF(ISBLANK(C129),0,IF(ISNA(VLOOKUP(C129,Dropdowns!$A$1:$A$4,1,FALSE)),1,0))</f>
        <v>0</v>
      </c>
      <c r="AP129" s="86">
        <f>IF(ISBLANK(F129),0,IF(ISNA(VLOOKUP(F129,Dropdowns!$I$1:$I$5,1,FALSE)),1,0))</f>
        <v>0</v>
      </c>
      <c r="AQ129" s="86">
        <f>IF(ISBLANK(J129),0,IF(ISNA(VLOOKUP(J129,Dropdowns!$L$1:$L$4,1,FALSE)),1,0))</f>
        <v>0</v>
      </c>
      <c r="AR129" s="128">
        <f>IF(ISBLANK(K129),0,IF(ISNA(VLOOKUP(K129,Dropdowns!$J$1:$J$4,1,FALSE)),1,0))</f>
        <v>0</v>
      </c>
      <c r="AS129" s="128">
        <f t="shared" si="15"/>
        <v>0</v>
      </c>
      <c r="AT129" s="128">
        <f t="shared" si="13"/>
        <v>0</v>
      </c>
      <c r="AU129" s="128">
        <f t="shared" si="14"/>
        <v>0</v>
      </c>
    </row>
    <row r="130" spans="2:47" ht="15.75" x14ac:dyDescent="0.25">
      <c r="B130" s="62"/>
      <c r="C130" s="62"/>
      <c r="D130" s="63"/>
      <c r="E130" s="64"/>
      <c r="F130" s="62"/>
      <c r="G130" s="62"/>
      <c r="H130" s="63"/>
      <c r="I130" s="62"/>
      <c r="J130" s="62"/>
      <c r="K130" s="62"/>
      <c r="L130" s="62"/>
      <c r="M130" s="68"/>
      <c r="N130" s="69"/>
      <c r="O130" s="63"/>
      <c r="P130" s="68"/>
      <c r="Q130" s="62"/>
      <c r="R130" s="62"/>
      <c r="S130" s="68"/>
      <c r="T130" s="70"/>
      <c r="U130" s="66"/>
      <c r="V130" s="68"/>
      <c r="Z130" s="86">
        <f>IF(Instructions!$C$8="yes",COUNTA(General!B130),0)</f>
        <v>0</v>
      </c>
      <c r="AA130" s="86">
        <f>IF(COUNTA(B130:V130)&gt;0,3-(COUNTA(General!B130)+COUNTA(General!C130)+COUNTA(General!U130)),0)</f>
        <v>0</v>
      </c>
      <c r="AB130" s="86">
        <f>IF(General!U130="No",COUNTBLANK(General!D130:F130)+COUNTBLANK(General!J130),0)</f>
        <v>0</v>
      </c>
      <c r="AC130" s="86">
        <f>IF(General!F130="Others",COUNTBLANK(General!G130),0)</f>
        <v>0</v>
      </c>
      <c r="AD130" s="86">
        <f>IF(AND(U130="No",COUNTA(General!B130),ISBLANK(General!H130)),COUNTBLANK(General!I130),0)</f>
        <v>0</v>
      </c>
      <c r="AE130" s="86">
        <f>IF(ISBLANK(J130),0,IF(ISNUMBER(SEARCH("FI fully agreed with the client's requests/appeals",General!J130)),0,COUNTBLANK(General!K130)))</f>
        <v>0</v>
      </c>
      <c r="AF130" s="86">
        <f>IF(OR(General!J130="Others",General!K130="Others"),COUNTBLANK(General!L130),0)</f>
        <v>0</v>
      </c>
      <c r="AG130" s="86">
        <f>IF(ISBLANK(B130),0,IF(AND(ISBLANK(General!O130),NETWORKDAYS(IFERROR(DATE(LEFT(General!D130,4),MID(General!D130,5,2),RIGHT(General!D130,2)),0),IFERROR(DATE(LEFT(Instructions!$C$6,4),MID(Instructions!$C$6,5,2),RIGHT(Instructions!$C$6,2)),0),7)&gt;27),COUNTBLANK(General!P130),0))</f>
        <v>0</v>
      </c>
      <c r="AH130" s="86">
        <f>IF(OR(ISBLANK(B130),ISBLANK(O130)),0,IF(NETWORKDAYS(DATE(LEFT(General!D130,4),MID(General!D130,5,2),RIGHT(General!D130,2)),DATE(LEFT(General!O130,4),MID(General!O130,5,2),RIGHT(General!O130,2)),7)&gt;27,COUNTBLANK(General!P130),0))</f>
        <v>0</v>
      </c>
      <c r="AI130" s="86">
        <f t="shared" si="9"/>
        <v>0</v>
      </c>
      <c r="AJ130" s="86">
        <f t="shared" si="10"/>
        <v>0</v>
      </c>
      <c r="AK130" s="86">
        <f t="shared" si="11"/>
        <v>0</v>
      </c>
      <c r="AL130" s="128">
        <f>IF(ISBLANK(D130),0,IF(IFERROR(DATE(LEFT(D130,4),MID(D130,5,2),RIGHT(D130,2)),0)&lt;IFERROR(DATE(LEFT(Instructions!$C$6,4),MID(Instructions!$C$6,5,2),RIGHT(Instructions!$C$6,2)),0),0,1))</f>
        <v>0</v>
      </c>
      <c r="AM130" s="128">
        <f>IF(General!U130="Misconduct report has been filed",COUNTBLANK(General!V130),0)</f>
        <v>0</v>
      </c>
      <c r="AN130" s="128">
        <f t="shared" si="12"/>
        <v>0</v>
      </c>
      <c r="AO130" s="86">
        <f>IF(ISBLANK(C130),0,IF(ISNA(VLOOKUP(C130,Dropdowns!$A$1:$A$4,1,FALSE)),1,0))</f>
        <v>0</v>
      </c>
      <c r="AP130" s="86">
        <f>IF(ISBLANK(F130),0,IF(ISNA(VLOOKUP(F130,Dropdowns!$I$1:$I$5,1,FALSE)),1,0))</f>
        <v>0</v>
      </c>
      <c r="AQ130" s="86">
        <f>IF(ISBLANK(J130),0,IF(ISNA(VLOOKUP(J130,Dropdowns!$L$1:$L$4,1,FALSE)),1,0))</f>
        <v>0</v>
      </c>
      <c r="AR130" s="128">
        <f>IF(ISBLANK(K130),0,IF(ISNA(VLOOKUP(K130,Dropdowns!$J$1:$J$4,1,FALSE)),1,0))</f>
        <v>0</v>
      </c>
      <c r="AS130" s="128">
        <f t="shared" si="15"/>
        <v>0</v>
      </c>
      <c r="AT130" s="128">
        <f t="shared" si="13"/>
        <v>0</v>
      </c>
      <c r="AU130" s="128">
        <f t="shared" si="14"/>
        <v>0</v>
      </c>
    </row>
    <row r="131" spans="2:47" ht="15.75" x14ac:dyDescent="0.25">
      <c r="B131" s="62"/>
      <c r="C131" s="62"/>
      <c r="D131" s="63"/>
      <c r="E131" s="64"/>
      <c r="F131" s="62"/>
      <c r="G131" s="62"/>
      <c r="H131" s="63"/>
      <c r="I131" s="62"/>
      <c r="J131" s="62"/>
      <c r="K131" s="62"/>
      <c r="L131" s="62"/>
      <c r="M131" s="68"/>
      <c r="N131" s="69"/>
      <c r="O131" s="63"/>
      <c r="P131" s="68"/>
      <c r="Q131" s="62"/>
      <c r="R131" s="62"/>
      <c r="S131" s="68"/>
      <c r="T131" s="70"/>
      <c r="U131" s="66"/>
      <c r="V131" s="68"/>
      <c r="Z131" s="86">
        <f>IF(Instructions!$C$8="yes",COUNTA(General!B131),0)</f>
        <v>0</v>
      </c>
      <c r="AA131" s="86">
        <f>IF(COUNTA(B131:V131)&gt;0,3-(COUNTA(General!B131)+COUNTA(General!C131)+COUNTA(General!U131)),0)</f>
        <v>0</v>
      </c>
      <c r="AB131" s="86">
        <f>IF(General!U131="No",COUNTBLANK(General!D131:F131)+COUNTBLANK(General!J131),0)</f>
        <v>0</v>
      </c>
      <c r="AC131" s="86">
        <f>IF(General!F131="Others",COUNTBLANK(General!G131),0)</f>
        <v>0</v>
      </c>
      <c r="AD131" s="86">
        <f>IF(AND(U131="No",COUNTA(General!B131),ISBLANK(General!H131)),COUNTBLANK(General!I131),0)</f>
        <v>0</v>
      </c>
      <c r="AE131" s="86">
        <f>IF(ISBLANK(J131),0,IF(ISNUMBER(SEARCH("FI fully agreed with the client's requests/appeals",General!J131)),0,COUNTBLANK(General!K131)))</f>
        <v>0</v>
      </c>
      <c r="AF131" s="86">
        <f>IF(OR(General!J131="Others",General!K131="Others"),COUNTBLANK(General!L131),0)</f>
        <v>0</v>
      </c>
      <c r="AG131" s="86">
        <f>IF(ISBLANK(B131),0,IF(AND(ISBLANK(General!O131),NETWORKDAYS(IFERROR(DATE(LEFT(General!D131,4),MID(General!D131,5,2),RIGHT(General!D131,2)),0),IFERROR(DATE(LEFT(Instructions!$C$6,4),MID(Instructions!$C$6,5,2),RIGHT(Instructions!$C$6,2)),0),7)&gt;27),COUNTBLANK(General!P131),0))</f>
        <v>0</v>
      </c>
      <c r="AH131" s="86">
        <f>IF(OR(ISBLANK(B131),ISBLANK(O131)),0,IF(NETWORKDAYS(DATE(LEFT(General!D131,4),MID(General!D131,5,2),RIGHT(General!D131,2)),DATE(LEFT(General!O131,4),MID(General!O131,5,2),RIGHT(General!O131,2)),7)&gt;27,COUNTBLANK(General!P131),0))</f>
        <v>0</v>
      </c>
      <c r="AI131" s="86">
        <f t="shared" si="9"/>
        <v>0</v>
      </c>
      <c r="AJ131" s="86">
        <f t="shared" si="10"/>
        <v>0</v>
      </c>
      <c r="AK131" s="86">
        <f t="shared" si="11"/>
        <v>0</v>
      </c>
      <c r="AL131" s="128">
        <f>IF(ISBLANK(D131),0,IF(IFERROR(DATE(LEFT(D131,4),MID(D131,5,2),RIGHT(D131,2)),0)&lt;IFERROR(DATE(LEFT(Instructions!$C$6,4),MID(Instructions!$C$6,5,2),RIGHT(Instructions!$C$6,2)),0),0,1))</f>
        <v>0</v>
      </c>
      <c r="AM131" s="128">
        <f>IF(General!U131="Misconduct report has been filed",COUNTBLANK(General!V131),0)</f>
        <v>0</v>
      </c>
      <c r="AN131" s="128">
        <f t="shared" si="12"/>
        <v>0</v>
      </c>
      <c r="AO131" s="86">
        <f>IF(ISBLANK(C131),0,IF(ISNA(VLOOKUP(C131,Dropdowns!$A$1:$A$4,1,FALSE)),1,0))</f>
        <v>0</v>
      </c>
      <c r="AP131" s="86">
        <f>IF(ISBLANK(F131),0,IF(ISNA(VLOOKUP(F131,Dropdowns!$I$1:$I$5,1,FALSE)),1,0))</f>
        <v>0</v>
      </c>
      <c r="AQ131" s="86">
        <f>IF(ISBLANK(J131),0,IF(ISNA(VLOOKUP(J131,Dropdowns!$L$1:$L$4,1,FALSE)),1,0))</f>
        <v>0</v>
      </c>
      <c r="AR131" s="128">
        <f>IF(ISBLANK(K131),0,IF(ISNA(VLOOKUP(K131,Dropdowns!$J$1:$J$4,1,FALSE)),1,0))</f>
        <v>0</v>
      </c>
      <c r="AS131" s="128">
        <f t="shared" si="15"/>
        <v>0</v>
      </c>
      <c r="AT131" s="128">
        <f t="shared" si="13"/>
        <v>0</v>
      </c>
      <c r="AU131" s="128">
        <f t="shared" si="14"/>
        <v>0</v>
      </c>
    </row>
    <row r="132" spans="2:47" ht="15.75" x14ac:dyDescent="0.25">
      <c r="B132" s="62"/>
      <c r="C132" s="62"/>
      <c r="D132" s="63"/>
      <c r="E132" s="64"/>
      <c r="F132" s="62"/>
      <c r="G132" s="62"/>
      <c r="H132" s="63"/>
      <c r="I132" s="62"/>
      <c r="J132" s="62"/>
      <c r="K132" s="62"/>
      <c r="L132" s="62"/>
      <c r="M132" s="68"/>
      <c r="N132" s="69"/>
      <c r="O132" s="63"/>
      <c r="P132" s="68"/>
      <c r="Q132" s="62"/>
      <c r="R132" s="62"/>
      <c r="S132" s="68"/>
      <c r="T132" s="70"/>
      <c r="U132" s="66"/>
      <c r="V132" s="68"/>
      <c r="Z132" s="86">
        <f>IF(Instructions!$C$8="yes",COUNTA(General!B132),0)</f>
        <v>0</v>
      </c>
      <c r="AA132" s="86">
        <f>IF(COUNTA(B132:V132)&gt;0,3-(COUNTA(General!B132)+COUNTA(General!C132)+COUNTA(General!U132)),0)</f>
        <v>0</v>
      </c>
      <c r="AB132" s="86">
        <f>IF(General!U132="No",COUNTBLANK(General!D132:F132)+COUNTBLANK(General!J132),0)</f>
        <v>0</v>
      </c>
      <c r="AC132" s="86">
        <f>IF(General!F132="Others",COUNTBLANK(General!G132),0)</f>
        <v>0</v>
      </c>
      <c r="AD132" s="86">
        <f>IF(AND(U132="No",COUNTA(General!B132),ISBLANK(General!H132)),COUNTBLANK(General!I132),0)</f>
        <v>0</v>
      </c>
      <c r="AE132" s="86">
        <f>IF(ISBLANK(J132),0,IF(ISNUMBER(SEARCH("FI fully agreed with the client's requests/appeals",General!J132)),0,COUNTBLANK(General!K132)))</f>
        <v>0</v>
      </c>
      <c r="AF132" s="86">
        <f>IF(OR(General!J132="Others",General!K132="Others"),COUNTBLANK(General!L132),0)</f>
        <v>0</v>
      </c>
      <c r="AG132" s="86">
        <f>IF(ISBLANK(B132),0,IF(AND(ISBLANK(General!O132),NETWORKDAYS(IFERROR(DATE(LEFT(General!D132,4),MID(General!D132,5,2),RIGHT(General!D132,2)),0),IFERROR(DATE(LEFT(Instructions!$C$6,4),MID(Instructions!$C$6,5,2),RIGHT(Instructions!$C$6,2)),0),7)&gt;27),COUNTBLANK(General!P132),0))</f>
        <v>0</v>
      </c>
      <c r="AH132" s="86">
        <f>IF(OR(ISBLANK(B132),ISBLANK(O132)),0,IF(NETWORKDAYS(DATE(LEFT(General!D132,4),MID(General!D132,5,2),RIGHT(General!D132,2)),DATE(LEFT(General!O132,4),MID(General!O132,5,2),RIGHT(General!O132,2)),7)&gt;27,COUNTBLANK(General!P132),0))</f>
        <v>0</v>
      </c>
      <c r="AI132" s="86">
        <f t="shared" si="9"/>
        <v>0</v>
      </c>
      <c r="AJ132" s="86">
        <f t="shared" si="10"/>
        <v>0</v>
      </c>
      <c r="AK132" s="86">
        <f t="shared" si="11"/>
        <v>0</v>
      </c>
      <c r="AL132" s="128">
        <f>IF(ISBLANK(D132),0,IF(IFERROR(DATE(LEFT(D132,4),MID(D132,5,2),RIGHT(D132,2)),0)&lt;IFERROR(DATE(LEFT(Instructions!$C$6,4),MID(Instructions!$C$6,5,2),RIGHT(Instructions!$C$6,2)),0),0,1))</f>
        <v>0</v>
      </c>
      <c r="AM132" s="128">
        <f>IF(General!U132="Misconduct report has been filed",COUNTBLANK(General!V132),0)</f>
        <v>0</v>
      </c>
      <c r="AN132" s="128">
        <f t="shared" si="12"/>
        <v>0</v>
      </c>
      <c r="AO132" s="86">
        <f>IF(ISBLANK(C132),0,IF(ISNA(VLOOKUP(C132,Dropdowns!$A$1:$A$4,1,FALSE)),1,0))</f>
        <v>0</v>
      </c>
      <c r="AP132" s="86">
        <f>IF(ISBLANK(F132),0,IF(ISNA(VLOOKUP(F132,Dropdowns!$I$1:$I$5,1,FALSE)),1,0))</f>
        <v>0</v>
      </c>
      <c r="AQ132" s="86">
        <f>IF(ISBLANK(J132),0,IF(ISNA(VLOOKUP(J132,Dropdowns!$L$1:$L$4,1,FALSE)),1,0))</f>
        <v>0</v>
      </c>
      <c r="AR132" s="128">
        <f>IF(ISBLANK(K132),0,IF(ISNA(VLOOKUP(K132,Dropdowns!$J$1:$J$4,1,FALSE)),1,0))</f>
        <v>0</v>
      </c>
      <c r="AS132" s="128">
        <f t="shared" si="15"/>
        <v>0</v>
      </c>
      <c r="AT132" s="128">
        <f t="shared" si="13"/>
        <v>0</v>
      </c>
      <c r="AU132" s="128">
        <f t="shared" si="14"/>
        <v>0</v>
      </c>
    </row>
    <row r="133" spans="2:47" ht="15.75" x14ac:dyDescent="0.25">
      <c r="B133" s="62"/>
      <c r="C133" s="62"/>
      <c r="D133" s="63"/>
      <c r="E133" s="64"/>
      <c r="F133" s="62"/>
      <c r="G133" s="62"/>
      <c r="H133" s="63"/>
      <c r="I133" s="62"/>
      <c r="J133" s="62"/>
      <c r="K133" s="62"/>
      <c r="L133" s="62"/>
      <c r="M133" s="68"/>
      <c r="N133" s="69"/>
      <c r="O133" s="63"/>
      <c r="P133" s="68"/>
      <c r="Q133" s="62"/>
      <c r="R133" s="62"/>
      <c r="S133" s="68"/>
      <c r="T133" s="70"/>
      <c r="U133" s="66"/>
      <c r="V133" s="68"/>
      <c r="Z133" s="86">
        <f>IF(Instructions!$C$8="yes",COUNTA(General!B133),0)</f>
        <v>0</v>
      </c>
      <c r="AA133" s="86">
        <f>IF(COUNTA(B133:V133)&gt;0,3-(COUNTA(General!B133)+COUNTA(General!C133)+COUNTA(General!U133)),0)</f>
        <v>0</v>
      </c>
      <c r="AB133" s="86">
        <f>IF(General!U133="No",COUNTBLANK(General!D133:F133)+COUNTBLANK(General!J133),0)</f>
        <v>0</v>
      </c>
      <c r="AC133" s="86">
        <f>IF(General!F133="Others",COUNTBLANK(General!G133),0)</f>
        <v>0</v>
      </c>
      <c r="AD133" s="86">
        <f>IF(AND(U133="No",COUNTA(General!B133),ISBLANK(General!H133)),COUNTBLANK(General!I133),0)</f>
        <v>0</v>
      </c>
      <c r="AE133" s="86">
        <f>IF(ISBLANK(J133),0,IF(ISNUMBER(SEARCH("FI fully agreed with the client's requests/appeals",General!J133)),0,COUNTBLANK(General!K133)))</f>
        <v>0</v>
      </c>
      <c r="AF133" s="86">
        <f>IF(OR(General!J133="Others",General!K133="Others"),COUNTBLANK(General!L133),0)</f>
        <v>0</v>
      </c>
      <c r="AG133" s="86">
        <f>IF(ISBLANK(B133),0,IF(AND(ISBLANK(General!O133),NETWORKDAYS(IFERROR(DATE(LEFT(General!D133,4),MID(General!D133,5,2),RIGHT(General!D133,2)),0),IFERROR(DATE(LEFT(Instructions!$C$6,4),MID(Instructions!$C$6,5,2),RIGHT(Instructions!$C$6,2)),0),7)&gt;27),COUNTBLANK(General!P133),0))</f>
        <v>0</v>
      </c>
      <c r="AH133" s="86">
        <f>IF(OR(ISBLANK(B133),ISBLANK(O133)),0,IF(NETWORKDAYS(DATE(LEFT(General!D133,4),MID(General!D133,5,2),RIGHT(General!D133,2)),DATE(LEFT(General!O133,4),MID(General!O133,5,2),RIGHT(General!O133,2)),7)&gt;27,COUNTBLANK(General!P133),0))</f>
        <v>0</v>
      </c>
      <c r="AI133" s="86">
        <f t="shared" si="9"/>
        <v>0</v>
      </c>
      <c r="AJ133" s="86">
        <f t="shared" si="10"/>
        <v>0</v>
      </c>
      <c r="AK133" s="86">
        <f t="shared" si="11"/>
        <v>0</v>
      </c>
      <c r="AL133" s="128">
        <f>IF(ISBLANK(D133),0,IF(IFERROR(DATE(LEFT(D133,4),MID(D133,5,2),RIGHT(D133,2)),0)&lt;IFERROR(DATE(LEFT(Instructions!$C$6,4),MID(Instructions!$C$6,5,2),RIGHT(Instructions!$C$6,2)),0),0,1))</f>
        <v>0</v>
      </c>
      <c r="AM133" s="128">
        <f>IF(General!U133="Misconduct report has been filed",COUNTBLANK(General!V133),0)</f>
        <v>0</v>
      </c>
      <c r="AN133" s="128">
        <f t="shared" si="12"/>
        <v>0</v>
      </c>
      <c r="AO133" s="86">
        <f>IF(ISBLANK(C133),0,IF(ISNA(VLOOKUP(C133,Dropdowns!$A$1:$A$4,1,FALSE)),1,0))</f>
        <v>0</v>
      </c>
      <c r="AP133" s="86">
        <f>IF(ISBLANK(F133),0,IF(ISNA(VLOOKUP(F133,Dropdowns!$I$1:$I$5,1,FALSE)),1,0))</f>
        <v>0</v>
      </c>
      <c r="AQ133" s="86">
        <f>IF(ISBLANK(J133),0,IF(ISNA(VLOOKUP(J133,Dropdowns!$L$1:$L$4,1,FALSE)),1,0))</f>
        <v>0</v>
      </c>
      <c r="AR133" s="128">
        <f>IF(ISBLANK(K133),0,IF(ISNA(VLOOKUP(K133,Dropdowns!$J$1:$J$4,1,FALSE)),1,0))</f>
        <v>0</v>
      </c>
      <c r="AS133" s="128">
        <f t="shared" si="15"/>
        <v>0</v>
      </c>
      <c r="AT133" s="128">
        <f t="shared" si="13"/>
        <v>0</v>
      </c>
      <c r="AU133" s="128">
        <f t="shared" si="14"/>
        <v>0</v>
      </c>
    </row>
    <row r="134" spans="2:47" ht="15.75" x14ac:dyDescent="0.25">
      <c r="B134" s="62"/>
      <c r="C134" s="62"/>
      <c r="D134" s="63"/>
      <c r="E134" s="64"/>
      <c r="F134" s="62"/>
      <c r="G134" s="62"/>
      <c r="H134" s="63"/>
      <c r="I134" s="62"/>
      <c r="J134" s="62"/>
      <c r="K134" s="62"/>
      <c r="L134" s="62"/>
      <c r="M134" s="68"/>
      <c r="N134" s="69"/>
      <c r="O134" s="63"/>
      <c r="P134" s="68"/>
      <c r="Q134" s="62"/>
      <c r="R134" s="62"/>
      <c r="S134" s="68"/>
      <c r="T134" s="70"/>
      <c r="U134" s="66"/>
      <c r="V134" s="68"/>
      <c r="Z134" s="86">
        <f>IF(Instructions!$C$8="yes",COUNTA(General!B134),0)</f>
        <v>0</v>
      </c>
      <c r="AA134" s="86">
        <f>IF(COUNTA(B134:V134)&gt;0,3-(COUNTA(General!B134)+COUNTA(General!C134)+COUNTA(General!U134)),0)</f>
        <v>0</v>
      </c>
      <c r="AB134" s="86">
        <f>IF(General!U134="No",COUNTBLANK(General!D134:F134)+COUNTBLANK(General!J134),0)</f>
        <v>0</v>
      </c>
      <c r="AC134" s="86">
        <f>IF(General!F134="Others",COUNTBLANK(General!G134),0)</f>
        <v>0</v>
      </c>
      <c r="AD134" s="86">
        <f>IF(AND(U134="No",COUNTA(General!B134),ISBLANK(General!H134)),COUNTBLANK(General!I134),0)</f>
        <v>0</v>
      </c>
      <c r="AE134" s="86">
        <f>IF(ISBLANK(J134),0,IF(ISNUMBER(SEARCH("FI fully agreed with the client's requests/appeals",General!J134)),0,COUNTBLANK(General!K134)))</f>
        <v>0</v>
      </c>
      <c r="AF134" s="86">
        <f>IF(OR(General!J134="Others",General!K134="Others"),COUNTBLANK(General!L134),0)</f>
        <v>0</v>
      </c>
      <c r="AG134" s="86">
        <f>IF(ISBLANK(B134),0,IF(AND(ISBLANK(General!O134),NETWORKDAYS(IFERROR(DATE(LEFT(General!D134,4),MID(General!D134,5,2),RIGHT(General!D134,2)),0),IFERROR(DATE(LEFT(Instructions!$C$6,4),MID(Instructions!$C$6,5,2),RIGHT(Instructions!$C$6,2)),0),7)&gt;27),COUNTBLANK(General!P134),0))</f>
        <v>0</v>
      </c>
      <c r="AH134" s="86">
        <f>IF(OR(ISBLANK(B134),ISBLANK(O134)),0,IF(NETWORKDAYS(DATE(LEFT(General!D134,4),MID(General!D134,5,2),RIGHT(General!D134,2)),DATE(LEFT(General!O134,4),MID(General!O134,5,2),RIGHT(General!O134,2)),7)&gt;27,COUNTBLANK(General!P134),0))</f>
        <v>0</v>
      </c>
      <c r="AI134" s="86">
        <f t="shared" si="9"/>
        <v>0</v>
      </c>
      <c r="AJ134" s="86">
        <f t="shared" si="10"/>
        <v>0</v>
      </c>
      <c r="AK134" s="86">
        <f t="shared" si="11"/>
        <v>0</v>
      </c>
      <c r="AL134" s="128">
        <f>IF(ISBLANK(D134),0,IF(IFERROR(DATE(LEFT(D134,4),MID(D134,5,2),RIGHT(D134,2)),0)&lt;IFERROR(DATE(LEFT(Instructions!$C$6,4),MID(Instructions!$C$6,5,2),RIGHT(Instructions!$C$6,2)),0),0,1))</f>
        <v>0</v>
      </c>
      <c r="AM134" s="128">
        <f>IF(General!U134="Misconduct report has been filed",COUNTBLANK(General!V134),0)</f>
        <v>0</v>
      </c>
      <c r="AN134" s="128">
        <f t="shared" si="12"/>
        <v>0</v>
      </c>
      <c r="AO134" s="86">
        <f>IF(ISBLANK(C134),0,IF(ISNA(VLOOKUP(C134,Dropdowns!$A$1:$A$4,1,FALSE)),1,0))</f>
        <v>0</v>
      </c>
      <c r="AP134" s="86">
        <f>IF(ISBLANK(F134),0,IF(ISNA(VLOOKUP(F134,Dropdowns!$I$1:$I$5,1,FALSE)),1,0))</f>
        <v>0</v>
      </c>
      <c r="AQ134" s="86">
        <f>IF(ISBLANK(J134),0,IF(ISNA(VLOOKUP(J134,Dropdowns!$L$1:$L$4,1,FALSE)),1,0))</f>
        <v>0</v>
      </c>
      <c r="AR134" s="128">
        <f>IF(ISBLANK(K134),0,IF(ISNA(VLOOKUP(K134,Dropdowns!$J$1:$J$4,1,FALSE)),1,0))</f>
        <v>0</v>
      </c>
      <c r="AS134" s="128">
        <f t="shared" si="15"/>
        <v>0</v>
      </c>
      <c r="AT134" s="128">
        <f t="shared" si="13"/>
        <v>0</v>
      </c>
      <c r="AU134" s="128">
        <f t="shared" si="14"/>
        <v>0</v>
      </c>
    </row>
    <row r="135" spans="2:47" ht="15.75" x14ac:dyDescent="0.25">
      <c r="B135" s="62"/>
      <c r="C135" s="62"/>
      <c r="D135" s="63"/>
      <c r="E135" s="64"/>
      <c r="F135" s="62"/>
      <c r="G135" s="62"/>
      <c r="H135" s="63"/>
      <c r="I135" s="62"/>
      <c r="J135" s="62"/>
      <c r="K135" s="62"/>
      <c r="L135" s="62"/>
      <c r="M135" s="68"/>
      <c r="N135" s="69"/>
      <c r="O135" s="63"/>
      <c r="P135" s="68"/>
      <c r="Q135" s="62"/>
      <c r="R135" s="62"/>
      <c r="S135" s="68"/>
      <c r="T135" s="70"/>
      <c r="U135" s="66"/>
      <c r="V135" s="68"/>
      <c r="Z135" s="86">
        <f>IF(Instructions!$C$8="yes",COUNTA(General!B135),0)</f>
        <v>0</v>
      </c>
      <c r="AA135" s="86">
        <f>IF(COUNTA(B135:V135)&gt;0,3-(COUNTA(General!B135)+COUNTA(General!C135)+COUNTA(General!U135)),0)</f>
        <v>0</v>
      </c>
      <c r="AB135" s="86">
        <f>IF(General!U135="No",COUNTBLANK(General!D135:F135)+COUNTBLANK(General!J135),0)</f>
        <v>0</v>
      </c>
      <c r="AC135" s="86">
        <f>IF(General!F135="Others",COUNTBLANK(General!G135),0)</f>
        <v>0</v>
      </c>
      <c r="AD135" s="86">
        <f>IF(AND(U135="No",COUNTA(General!B135),ISBLANK(General!H135)),COUNTBLANK(General!I135),0)</f>
        <v>0</v>
      </c>
      <c r="AE135" s="86">
        <f>IF(ISBLANK(J135),0,IF(ISNUMBER(SEARCH("FI fully agreed with the client's requests/appeals",General!J135)),0,COUNTBLANK(General!K135)))</f>
        <v>0</v>
      </c>
      <c r="AF135" s="86">
        <f>IF(OR(General!J135="Others",General!K135="Others"),COUNTBLANK(General!L135),0)</f>
        <v>0</v>
      </c>
      <c r="AG135" s="86">
        <f>IF(ISBLANK(B135),0,IF(AND(ISBLANK(General!O135),NETWORKDAYS(IFERROR(DATE(LEFT(General!D135,4),MID(General!D135,5,2),RIGHT(General!D135,2)),0),IFERROR(DATE(LEFT(Instructions!$C$6,4),MID(Instructions!$C$6,5,2),RIGHT(Instructions!$C$6,2)),0),7)&gt;27),COUNTBLANK(General!P135),0))</f>
        <v>0</v>
      </c>
      <c r="AH135" s="86">
        <f>IF(OR(ISBLANK(B135),ISBLANK(O135)),0,IF(NETWORKDAYS(DATE(LEFT(General!D135,4),MID(General!D135,5,2),RIGHT(General!D135,2)),DATE(LEFT(General!O135,4),MID(General!O135,5,2),RIGHT(General!O135,2)),7)&gt;27,COUNTBLANK(General!P135),0))</f>
        <v>0</v>
      </c>
      <c r="AI135" s="86">
        <f t="shared" si="9"/>
        <v>0</v>
      </c>
      <c r="AJ135" s="86">
        <f t="shared" si="10"/>
        <v>0</v>
      </c>
      <c r="AK135" s="86">
        <f t="shared" si="11"/>
        <v>0</v>
      </c>
      <c r="AL135" s="128">
        <f>IF(ISBLANK(D135),0,IF(IFERROR(DATE(LEFT(D135,4),MID(D135,5,2),RIGHT(D135,2)),0)&lt;IFERROR(DATE(LEFT(Instructions!$C$6,4),MID(Instructions!$C$6,5,2),RIGHT(Instructions!$C$6,2)),0),0,1))</f>
        <v>0</v>
      </c>
      <c r="AM135" s="128">
        <f>IF(General!U135="Misconduct report has been filed",COUNTBLANK(General!V135),0)</f>
        <v>0</v>
      </c>
      <c r="AN135" s="128">
        <f t="shared" si="12"/>
        <v>0</v>
      </c>
      <c r="AO135" s="86">
        <f>IF(ISBLANK(C135),0,IF(ISNA(VLOOKUP(C135,Dropdowns!$A$1:$A$4,1,FALSE)),1,0))</f>
        <v>0</v>
      </c>
      <c r="AP135" s="86">
        <f>IF(ISBLANK(F135),0,IF(ISNA(VLOOKUP(F135,Dropdowns!$I$1:$I$5,1,FALSE)),1,0))</f>
        <v>0</v>
      </c>
      <c r="AQ135" s="86">
        <f>IF(ISBLANK(J135),0,IF(ISNA(VLOOKUP(J135,Dropdowns!$L$1:$L$4,1,FALSE)),1,0))</f>
        <v>0</v>
      </c>
      <c r="AR135" s="128">
        <f>IF(ISBLANK(K135),0,IF(ISNA(VLOOKUP(K135,Dropdowns!$J$1:$J$4,1,FALSE)),1,0))</f>
        <v>0</v>
      </c>
      <c r="AS135" s="128">
        <f t="shared" si="15"/>
        <v>0</v>
      </c>
      <c r="AT135" s="128">
        <f t="shared" si="13"/>
        <v>0</v>
      </c>
      <c r="AU135" s="128">
        <f t="shared" si="14"/>
        <v>0</v>
      </c>
    </row>
    <row r="136" spans="2:47" ht="15.75" x14ac:dyDescent="0.25">
      <c r="B136" s="62"/>
      <c r="C136" s="62"/>
      <c r="D136" s="63"/>
      <c r="E136" s="64"/>
      <c r="F136" s="62"/>
      <c r="G136" s="62"/>
      <c r="H136" s="63"/>
      <c r="I136" s="62"/>
      <c r="J136" s="62"/>
      <c r="K136" s="62"/>
      <c r="L136" s="62"/>
      <c r="M136" s="68"/>
      <c r="N136" s="69"/>
      <c r="O136" s="63"/>
      <c r="P136" s="68"/>
      <c r="Q136" s="62"/>
      <c r="R136" s="62"/>
      <c r="S136" s="68"/>
      <c r="T136" s="70"/>
      <c r="U136" s="66"/>
      <c r="V136" s="68"/>
      <c r="Z136" s="86">
        <f>IF(Instructions!$C$8="yes",COUNTA(General!B136),0)</f>
        <v>0</v>
      </c>
      <c r="AA136" s="86">
        <f>IF(COUNTA(B136:V136)&gt;0,3-(COUNTA(General!B136)+COUNTA(General!C136)+COUNTA(General!U136)),0)</f>
        <v>0</v>
      </c>
      <c r="AB136" s="86">
        <f>IF(General!U136="No",COUNTBLANK(General!D136:F136)+COUNTBLANK(General!J136),0)</f>
        <v>0</v>
      </c>
      <c r="AC136" s="86">
        <f>IF(General!F136="Others",COUNTBLANK(General!G136),0)</f>
        <v>0</v>
      </c>
      <c r="AD136" s="86">
        <f>IF(AND(U136="No",COUNTA(General!B136),ISBLANK(General!H136)),COUNTBLANK(General!I136),0)</f>
        <v>0</v>
      </c>
      <c r="AE136" s="86">
        <f>IF(ISBLANK(J136),0,IF(ISNUMBER(SEARCH("FI fully agreed with the client's requests/appeals",General!J136)),0,COUNTBLANK(General!K136)))</f>
        <v>0</v>
      </c>
      <c r="AF136" s="86">
        <f>IF(OR(General!J136="Others",General!K136="Others"),COUNTBLANK(General!L136),0)</f>
        <v>0</v>
      </c>
      <c r="AG136" s="86">
        <f>IF(ISBLANK(B136),0,IF(AND(ISBLANK(General!O136),NETWORKDAYS(IFERROR(DATE(LEFT(General!D136,4),MID(General!D136,5,2),RIGHT(General!D136,2)),0),IFERROR(DATE(LEFT(Instructions!$C$6,4),MID(Instructions!$C$6,5,2),RIGHT(Instructions!$C$6,2)),0),7)&gt;27),COUNTBLANK(General!P136),0))</f>
        <v>0</v>
      </c>
      <c r="AH136" s="86">
        <f>IF(OR(ISBLANK(B136),ISBLANK(O136)),0,IF(NETWORKDAYS(DATE(LEFT(General!D136,4),MID(General!D136,5,2),RIGHT(General!D136,2)),DATE(LEFT(General!O136,4),MID(General!O136,5,2),RIGHT(General!O136,2)),7)&gt;27,COUNTBLANK(General!P136),0))</f>
        <v>0</v>
      </c>
      <c r="AI136" s="86">
        <f t="shared" si="9"/>
        <v>0</v>
      </c>
      <c r="AJ136" s="86">
        <f t="shared" si="10"/>
        <v>0</v>
      </c>
      <c r="AK136" s="86">
        <f t="shared" si="11"/>
        <v>0</v>
      </c>
      <c r="AL136" s="128">
        <f>IF(ISBLANK(D136),0,IF(IFERROR(DATE(LEFT(D136,4),MID(D136,5,2),RIGHT(D136,2)),0)&lt;IFERROR(DATE(LEFT(Instructions!$C$6,4),MID(Instructions!$C$6,5,2),RIGHT(Instructions!$C$6,2)),0),0,1))</f>
        <v>0</v>
      </c>
      <c r="AM136" s="128">
        <f>IF(General!U136="Misconduct report has been filed",COUNTBLANK(General!V136),0)</f>
        <v>0</v>
      </c>
      <c r="AN136" s="128">
        <f t="shared" si="12"/>
        <v>0</v>
      </c>
      <c r="AO136" s="86">
        <f>IF(ISBLANK(C136),0,IF(ISNA(VLOOKUP(C136,Dropdowns!$A$1:$A$4,1,FALSE)),1,0))</f>
        <v>0</v>
      </c>
      <c r="AP136" s="86">
        <f>IF(ISBLANK(F136),0,IF(ISNA(VLOOKUP(F136,Dropdowns!$I$1:$I$5,1,FALSE)),1,0))</f>
        <v>0</v>
      </c>
      <c r="AQ136" s="86">
        <f>IF(ISBLANK(J136),0,IF(ISNA(VLOOKUP(J136,Dropdowns!$L$1:$L$4,1,FALSE)),1,0))</f>
        <v>0</v>
      </c>
      <c r="AR136" s="128">
        <f>IF(ISBLANK(K136),0,IF(ISNA(VLOOKUP(K136,Dropdowns!$J$1:$J$4,1,FALSE)),1,0))</f>
        <v>0</v>
      </c>
      <c r="AS136" s="128">
        <f t="shared" si="15"/>
        <v>0</v>
      </c>
      <c r="AT136" s="128">
        <f t="shared" si="13"/>
        <v>0</v>
      </c>
      <c r="AU136" s="128">
        <f t="shared" si="14"/>
        <v>0</v>
      </c>
    </row>
    <row r="137" spans="2:47" ht="15.75" x14ac:dyDescent="0.25">
      <c r="B137" s="62"/>
      <c r="C137" s="62"/>
      <c r="D137" s="63"/>
      <c r="E137" s="64"/>
      <c r="F137" s="62"/>
      <c r="G137" s="62"/>
      <c r="H137" s="63"/>
      <c r="I137" s="62"/>
      <c r="J137" s="62"/>
      <c r="K137" s="62"/>
      <c r="L137" s="62"/>
      <c r="M137" s="68"/>
      <c r="N137" s="69"/>
      <c r="O137" s="63"/>
      <c r="P137" s="68"/>
      <c r="Q137" s="62"/>
      <c r="R137" s="62"/>
      <c r="S137" s="68"/>
      <c r="T137" s="70"/>
      <c r="U137" s="66"/>
      <c r="V137" s="68"/>
      <c r="Z137" s="86">
        <f>IF(Instructions!$C$8="yes",COUNTA(General!B137),0)</f>
        <v>0</v>
      </c>
      <c r="AA137" s="86">
        <f>IF(COUNTA(B137:V137)&gt;0,3-(COUNTA(General!B137)+COUNTA(General!C137)+COUNTA(General!U137)),0)</f>
        <v>0</v>
      </c>
      <c r="AB137" s="86">
        <f>IF(General!U137="No",COUNTBLANK(General!D137:F137)+COUNTBLANK(General!J137),0)</f>
        <v>0</v>
      </c>
      <c r="AC137" s="86">
        <f>IF(General!F137="Others",COUNTBLANK(General!G137),0)</f>
        <v>0</v>
      </c>
      <c r="AD137" s="86">
        <f>IF(AND(U137="No",COUNTA(General!B137),ISBLANK(General!H137)),COUNTBLANK(General!I137),0)</f>
        <v>0</v>
      </c>
      <c r="AE137" s="86">
        <f>IF(ISBLANK(J137),0,IF(ISNUMBER(SEARCH("FI fully agreed with the client's requests/appeals",General!J137)),0,COUNTBLANK(General!K137)))</f>
        <v>0</v>
      </c>
      <c r="AF137" s="86">
        <f>IF(OR(General!J137="Others",General!K137="Others"),COUNTBLANK(General!L137),0)</f>
        <v>0</v>
      </c>
      <c r="AG137" s="86">
        <f>IF(ISBLANK(B137),0,IF(AND(ISBLANK(General!O137),NETWORKDAYS(IFERROR(DATE(LEFT(General!D137,4),MID(General!D137,5,2),RIGHT(General!D137,2)),0),IFERROR(DATE(LEFT(Instructions!$C$6,4),MID(Instructions!$C$6,5,2),RIGHT(Instructions!$C$6,2)),0),7)&gt;27),COUNTBLANK(General!P137),0))</f>
        <v>0</v>
      </c>
      <c r="AH137" s="86">
        <f>IF(OR(ISBLANK(B137),ISBLANK(O137)),0,IF(NETWORKDAYS(DATE(LEFT(General!D137,4),MID(General!D137,5,2),RIGHT(General!D137,2)),DATE(LEFT(General!O137,4),MID(General!O137,5,2),RIGHT(General!O137,2)),7)&gt;27,COUNTBLANK(General!P137),0))</f>
        <v>0</v>
      </c>
      <c r="AI137" s="86">
        <f t="shared" si="9"/>
        <v>0</v>
      </c>
      <c r="AJ137" s="86">
        <f t="shared" si="10"/>
        <v>0</v>
      </c>
      <c r="AK137" s="86">
        <f t="shared" si="11"/>
        <v>0</v>
      </c>
      <c r="AL137" s="128">
        <f>IF(ISBLANK(D137),0,IF(IFERROR(DATE(LEFT(D137,4),MID(D137,5,2),RIGHT(D137,2)),0)&lt;IFERROR(DATE(LEFT(Instructions!$C$6,4),MID(Instructions!$C$6,5,2),RIGHT(Instructions!$C$6,2)),0),0,1))</f>
        <v>0</v>
      </c>
      <c r="AM137" s="128">
        <f>IF(General!U137="Misconduct report has been filed",COUNTBLANK(General!V137),0)</f>
        <v>0</v>
      </c>
      <c r="AN137" s="128">
        <f t="shared" si="12"/>
        <v>0</v>
      </c>
      <c r="AO137" s="86">
        <f>IF(ISBLANK(C137),0,IF(ISNA(VLOOKUP(C137,Dropdowns!$A$1:$A$4,1,FALSE)),1,0))</f>
        <v>0</v>
      </c>
      <c r="AP137" s="86">
        <f>IF(ISBLANK(F137),0,IF(ISNA(VLOOKUP(F137,Dropdowns!$I$1:$I$5,1,FALSE)),1,0))</f>
        <v>0</v>
      </c>
      <c r="AQ137" s="86">
        <f>IF(ISBLANK(J137),0,IF(ISNA(VLOOKUP(J137,Dropdowns!$L$1:$L$4,1,FALSE)),1,0))</f>
        <v>0</v>
      </c>
      <c r="AR137" s="128">
        <f>IF(ISBLANK(K137),0,IF(ISNA(VLOOKUP(K137,Dropdowns!$J$1:$J$4,1,FALSE)),1,0))</f>
        <v>0</v>
      </c>
      <c r="AS137" s="128">
        <f t="shared" si="15"/>
        <v>0</v>
      </c>
      <c r="AT137" s="128">
        <f t="shared" si="13"/>
        <v>0</v>
      </c>
      <c r="AU137" s="128">
        <f t="shared" si="14"/>
        <v>0</v>
      </c>
    </row>
    <row r="138" spans="2:47" ht="15.75" x14ac:dyDescent="0.25">
      <c r="B138" s="62"/>
      <c r="C138" s="62"/>
      <c r="D138" s="63"/>
      <c r="E138" s="64"/>
      <c r="F138" s="62"/>
      <c r="G138" s="62"/>
      <c r="H138" s="63"/>
      <c r="I138" s="62"/>
      <c r="J138" s="62"/>
      <c r="K138" s="62"/>
      <c r="L138" s="62"/>
      <c r="M138" s="68"/>
      <c r="N138" s="69"/>
      <c r="O138" s="63"/>
      <c r="P138" s="68"/>
      <c r="Q138" s="62"/>
      <c r="R138" s="62"/>
      <c r="S138" s="68"/>
      <c r="T138" s="70"/>
      <c r="U138" s="66"/>
      <c r="V138" s="68"/>
      <c r="Z138" s="86">
        <f>IF(Instructions!$C$8="yes",COUNTA(General!B138),0)</f>
        <v>0</v>
      </c>
      <c r="AA138" s="86">
        <f>IF(COUNTA(B138:V138)&gt;0,3-(COUNTA(General!B138)+COUNTA(General!C138)+COUNTA(General!U138)),0)</f>
        <v>0</v>
      </c>
      <c r="AB138" s="86">
        <f>IF(General!U138="No",COUNTBLANK(General!D138:F138)+COUNTBLANK(General!J138),0)</f>
        <v>0</v>
      </c>
      <c r="AC138" s="86">
        <f>IF(General!F138="Others",COUNTBLANK(General!G138),0)</f>
        <v>0</v>
      </c>
      <c r="AD138" s="86">
        <f>IF(AND(U138="No",COUNTA(General!B138),ISBLANK(General!H138)),COUNTBLANK(General!I138),0)</f>
        <v>0</v>
      </c>
      <c r="AE138" s="86">
        <f>IF(ISBLANK(J138),0,IF(ISNUMBER(SEARCH("FI fully agreed with the client's requests/appeals",General!J138)),0,COUNTBLANK(General!K138)))</f>
        <v>0</v>
      </c>
      <c r="AF138" s="86">
        <f>IF(OR(General!J138="Others",General!K138="Others"),COUNTBLANK(General!L138),0)</f>
        <v>0</v>
      </c>
      <c r="AG138" s="86">
        <f>IF(ISBLANK(B138),0,IF(AND(ISBLANK(General!O138),NETWORKDAYS(IFERROR(DATE(LEFT(General!D138,4),MID(General!D138,5,2),RIGHT(General!D138,2)),0),IFERROR(DATE(LEFT(Instructions!$C$6,4),MID(Instructions!$C$6,5,2),RIGHT(Instructions!$C$6,2)),0),7)&gt;27),COUNTBLANK(General!P138),0))</f>
        <v>0</v>
      </c>
      <c r="AH138" s="86">
        <f>IF(OR(ISBLANK(B138),ISBLANK(O138)),0,IF(NETWORKDAYS(DATE(LEFT(General!D138,4),MID(General!D138,5,2),RIGHT(General!D138,2)),DATE(LEFT(General!O138,4),MID(General!O138,5,2),RIGHT(General!O138,2)),7)&gt;27,COUNTBLANK(General!P138),0))</f>
        <v>0</v>
      </c>
      <c r="AI138" s="86">
        <f t="shared" ref="AI138:AI201" si="16">IF(ISBLANK(D138),0,IF(AND(LEN(D138)=8, VALUE(MID(D138,5,2))&lt;13,VALUE(RIGHT(D138,2))&lt;32),0,1))</f>
        <v>0</v>
      </c>
      <c r="AJ138" s="86">
        <f t="shared" ref="AJ138:AJ201" si="17">IF(ISBLANK(H138),0,IF(AND(LEN(H138)=8, VALUE(MID(H138,5,2))&lt;13,VALUE(RIGHT(H138,2))&lt;32),0,1))</f>
        <v>0</v>
      </c>
      <c r="AK138" s="86">
        <f t="shared" ref="AK138:AK201" si="18">IF(ISBLANK(O138),0,IF(AND(LEN(O138)=8, VALUE(MID(O138,5,2))&lt;13,VALUE(RIGHT(O138,2))&lt;32),0,1))</f>
        <v>0</v>
      </c>
      <c r="AL138" s="128">
        <f>IF(ISBLANK(D138),0,IF(IFERROR(DATE(LEFT(D138,4),MID(D138,5,2),RIGHT(D138,2)),0)&lt;IFERROR(DATE(LEFT(Instructions!$C$6,4),MID(Instructions!$C$6,5,2),RIGHT(Instructions!$C$6,2)),0),0,1))</f>
        <v>0</v>
      </c>
      <c r="AM138" s="128">
        <f>IF(General!U138="Misconduct report has been filed",COUNTBLANK(General!V138),0)</f>
        <v>0</v>
      </c>
      <c r="AN138" s="128">
        <f t="shared" ref="AN138:AN201" si="19">IF(ISBLANK(V138),0,IF(AND(LEFT(V138,2)="MR",LEN(V138)&gt;=17),0,1))</f>
        <v>0</v>
      </c>
      <c r="AO138" s="86">
        <f>IF(ISBLANK(C138),0,IF(ISNA(VLOOKUP(C138,Dropdowns!$A$1:$A$4,1,FALSE)),1,0))</f>
        <v>0</v>
      </c>
      <c r="AP138" s="86">
        <f>IF(ISBLANK(F138),0,IF(ISNA(VLOOKUP(F138,Dropdowns!$I$1:$I$5,1,FALSE)),1,0))</f>
        <v>0</v>
      </c>
      <c r="AQ138" s="86">
        <f>IF(ISBLANK(J138),0,IF(ISNA(VLOOKUP(J138,Dropdowns!$L$1:$L$4,1,FALSE)),1,0))</f>
        <v>0</v>
      </c>
      <c r="AR138" s="128">
        <f>IF(ISBLANK(K138),0,IF(ISNA(VLOOKUP(K138,Dropdowns!$J$1:$J$4,1,FALSE)),1,0))</f>
        <v>0</v>
      </c>
      <c r="AS138" s="128">
        <f t="shared" si="15"/>
        <v>0</v>
      </c>
      <c r="AT138" s="128">
        <f t="shared" ref="AT138:AT201" si="20">IF(ISBLANK(R138),0,IF(OR(R138="YES",R138="No"),0,1))</f>
        <v>0</v>
      </c>
      <c r="AU138" s="128">
        <f t="shared" ref="AU138:AU201" si="21">IF(ISBLANK(U138),0,IF(OR(U138="No",U138="Misconduct report has been filed",U138="Misconduct report will be filed"),0,1))</f>
        <v>0</v>
      </c>
    </row>
    <row r="139" spans="2:47" ht="15.75" x14ac:dyDescent="0.25">
      <c r="B139" s="62"/>
      <c r="C139" s="62"/>
      <c r="D139" s="63"/>
      <c r="E139" s="64"/>
      <c r="F139" s="62"/>
      <c r="G139" s="62"/>
      <c r="H139" s="63"/>
      <c r="I139" s="62"/>
      <c r="J139" s="62"/>
      <c r="K139" s="62"/>
      <c r="L139" s="62"/>
      <c r="M139" s="68"/>
      <c r="N139" s="69"/>
      <c r="O139" s="63"/>
      <c r="P139" s="68"/>
      <c r="Q139" s="62"/>
      <c r="R139" s="62"/>
      <c r="S139" s="68"/>
      <c r="T139" s="70"/>
      <c r="U139" s="66"/>
      <c r="V139" s="68"/>
      <c r="Z139" s="86">
        <f>IF(Instructions!$C$8="yes",COUNTA(General!B139),0)</f>
        <v>0</v>
      </c>
      <c r="AA139" s="86">
        <f>IF(COUNTA(B139:V139)&gt;0,3-(COUNTA(General!B139)+COUNTA(General!C139)+COUNTA(General!U139)),0)</f>
        <v>0</v>
      </c>
      <c r="AB139" s="86">
        <f>IF(General!U139="No",COUNTBLANK(General!D139:F139)+COUNTBLANK(General!J139),0)</f>
        <v>0</v>
      </c>
      <c r="AC139" s="86">
        <f>IF(General!F139="Others",COUNTBLANK(General!G139),0)</f>
        <v>0</v>
      </c>
      <c r="AD139" s="86">
        <f>IF(AND(U139="No",COUNTA(General!B139),ISBLANK(General!H139)),COUNTBLANK(General!I139),0)</f>
        <v>0</v>
      </c>
      <c r="AE139" s="86">
        <f>IF(ISBLANK(J139),0,IF(ISNUMBER(SEARCH("FI fully agreed with the client's requests/appeals",General!J139)),0,COUNTBLANK(General!K139)))</f>
        <v>0</v>
      </c>
      <c r="AF139" s="86">
        <f>IF(OR(General!J139="Others",General!K139="Others"),COUNTBLANK(General!L139),0)</f>
        <v>0</v>
      </c>
      <c r="AG139" s="86">
        <f>IF(ISBLANK(B139),0,IF(AND(ISBLANK(General!O139),NETWORKDAYS(IFERROR(DATE(LEFT(General!D139,4),MID(General!D139,5,2),RIGHT(General!D139,2)),0),IFERROR(DATE(LEFT(Instructions!$C$6,4),MID(Instructions!$C$6,5,2),RIGHT(Instructions!$C$6,2)),0),7)&gt;27),COUNTBLANK(General!P139),0))</f>
        <v>0</v>
      </c>
      <c r="AH139" s="86">
        <f>IF(OR(ISBLANK(B139),ISBLANK(O139)),0,IF(NETWORKDAYS(DATE(LEFT(General!D139,4),MID(General!D139,5,2),RIGHT(General!D139,2)),DATE(LEFT(General!O139,4),MID(General!O139,5,2),RIGHT(General!O139,2)),7)&gt;27,COUNTBLANK(General!P139),0))</f>
        <v>0</v>
      </c>
      <c r="AI139" s="86">
        <f t="shared" si="16"/>
        <v>0</v>
      </c>
      <c r="AJ139" s="86">
        <f t="shared" si="17"/>
        <v>0</v>
      </c>
      <c r="AK139" s="86">
        <f t="shared" si="18"/>
        <v>0</v>
      </c>
      <c r="AL139" s="128">
        <f>IF(ISBLANK(D139),0,IF(IFERROR(DATE(LEFT(D139,4),MID(D139,5,2),RIGHT(D139,2)),0)&lt;IFERROR(DATE(LEFT(Instructions!$C$6,4),MID(Instructions!$C$6,5,2),RIGHT(Instructions!$C$6,2)),0),0,1))</f>
        <v>0</v>
      </c>
      <c r="AM139" s="128">
        <f>IF(General!U139="Misconduct report has been filed",COUNTBLANK(General!V139),0)</f>
        <v>0</v>
      </c>
      <c r="AN139" s="128">
        <f t="shared" si="19"/>
        <v>0</v>
      </c>
      <c r="AO139" s="86">
        <f>IF(ISBLANK(C139),0,IF(ISNA(VLOOKUP(C139,Dropdowns!$A$1:$A$4,1,FALSE)),1,0))</f>
        <v>0</v>
      </c>
      <c r="AP139" s="86">
        <f>IF(ISBLANK(F139),0,IF(ISNA(VLOOKUP(F139,Dropdowns!$I$1:$I$5,1,FALSE)),1,0))</f>
        <v>0</v>
      </c>
      <c r="AQ139" s="86">
        <f>IF(ISBLANK(J139),0,IF(ISNA(VLOOKUP(J139,Dropdowns!$L$1:$L$4,1,FALSE)),1,0))</f>
        <v>0</v>
      </c>
      <c r="AR139" s="128">
        <f>IF(ISBLANK(K139),0,IF(ISNA(VLOOKUP(K139,Dropdowns!$J$1:$J$4,1,FALSE)),1,0))</f>
        <v>0</v>
      </c>
      <c r="AS139" s="128">
        <f t="shared" si="15"/>
        <v>0</v>
      </c>
      <c r="AT139" s="128">
        <f t="shared" si="20"/>
        <v>0</v>
      </c>
      <c r="AU139" s="128">
        <f t="shared" si="21"/>
        <v>0</v>
      </c>
    </row>
    <row r="140" spans="2:47" ht="15.75" x14ac:dyDescent="0.25">
      <c r="B140" s="62"/>
      <c r="C140" s="62"/>
      <c r="D140" s="63"/>
      <c r="E140" s="64"/>
      <c r="F140" s="62"/>
      <c r="G140" s="62"/>
      <c r="H140" s="63"/>
      <c r="I140" s="62"/>
      <c r="J140" s="62"/>
      <c r="K140" s="62"/>
      <c r="L140" s="62"/>
      <c r="M140" s="68"/>
      <c r="N140" s="69"/>
      <c r="O140" s="63"/>
      <c r="P140" s="68"/>
      <c r="Q140" s="62"/>
      <c r="R140" s="62"/>
      <c r="S140" s="68"/>
      <c r="T140" s="70"/>
      <c r="U140" s="66"/>
      <c r="V140" s="68"/>
      <c r="Z140" s="86">
        <f>IF(Instructions!$C$8="yes",COUNTA(General!B140),0)</f>
        <v>0</v>
      </c>
      <c r="AA140" s="86">
        <f>IF(COUNTA(B140:V140)&gt;0,3-(COUNTA(General!B140)+COUNTA(General!C140)+COUNTA(General!U140)),0)</f>
        <v>0</v>
      </c>
      <c r="AB140" s="86">
        <f>IF(General!U140="No",COUNTBLANK(General!D140:F140)+COUNTBLANK(General!J140),0)</f>
        <v>0</v>
      </c>
      <c r="AC140" s="86">
        <f>IF(General!F140="Others",COUNTBLANK(General!G140),0)</f>
        <v>0</v>
      </c>
      <c r="AD140" s="86">
        <f>IF(AND(U140="No",COUNTA(General!B140),ISBLANK(General!H140)),COUNTBLANK(General!I140),0)</f>
        <v>0</v>
      </c>
      <c r="AE140" s="86">
        <f>IF(ISBLANK(J140),0,IF(ISNUMBER(SEARCH("FI fully agreed with the client's requests/appeals",General!J140)),0,COUNTBLANK(General!K140)))</f>
        <v>0</v>
      </c>
      <c r="AF140" s="86">
        <f>IF(OR(General!J140="Others",General!K140="Others"),COUNTBLANK(General!L140),0)</f>
        <v>0</v>
      </c>
      <c r="AG140" s="86">
        <f>IF(ISBLANK(B140),0,IF(AND(ISBLANK(General!O140),NETWORKDAYS(IFERROR(DATE(LEFT(General!D140,4),MID(General!D140,5,2),RIGHT(General!D140,2)),0),IFERROR(DATE(LEFT(Instructions!$C$6,4),MID(Instructions!$C$6,5,2),RIGHT(Instructions!$C$6,2)),0),7)&gt;27),COUNTBLANK(General!P140),0))</f>
        <v>0</v>
      </c>
      <c r="AH140" s="86">
        <f>IF(OR(ISBLANK(B140),ISBLANK(O140)),0,IF(NETWORKDAYS(DATE(LEFT(General!D140,4),MID(General!D140,5,2),RIGHT(General!D140,2)),DATE(LEFT(General!O140,4),MID(General!O140,5,2),RIGHT(General!O140,2)),7)&gt;27,COUNTBLANK(General!P140),0))</f>
        <v>0</v>
      </c>
      <c r="AI140" s="86">
        <f t="shared" si="16"/>
        <v>0</v>
      </c>
      <c r="AJ140" s="86">
        <f t="shared" si="17"/>
        <v>0</v>
      </c>
      <c r="AK140" s="86">
        <f t="shared" si="18"/>
        <v>0</v>
      </c>
      <c r="AL140" s="128">
        <f>IF(ISBLANK(D140),0,IF(IFERROR(DATE(LEFT(D140,4),MID(D140,5,2),RIGHT(D140,2)),0)&lt;IFERROR(DATE(LEFT(Instructions!$C$6,4),MID(Instructions!$C$6,5,2),RIGHT(Instructions!$C$6,2)),0),0,1))</f>
        <v>0</v>
      </c>
      <c r="AM140" s="128">
        <f>IF(General!U140="Misconduct report has been filed",COUNTBLANK(General!V140),0)</f>
        <v>0</v>
      </c>
      <c r="AN140" s="128">
        <f t="shared" si="19"/>
        <v>0</v>
      </c>
      <c r="AO140" s="86">
        <f>IF(ISBLANK(C140),0,IF(ISNA(VLOOKUP(C140,Dropdowns!$A$1:$A$4,1,FALSE)),1,0))</f>
        <v>0</v>
      </c>
      <c r="AP140" s="86">
        <f>IF(ISBLANK(F140),0,IF(ISNA(VLOOKUP(F140,Dropdowns!$I$1:$I$5,1,FALSE)),1,0))</f>
        <v>0</v>
      </c>
      <c r="AQ140" s="86">
        <f>IF(ISBLANK(J140),0,IF(ISNA(VLOOKUP(J140,Dropdowns!$L$1:$L$4,1,FALSE)),1,0))</f>
        <v>0</v>
      </c>
      <c r="AR140" s="128">
        <f>IF(ISBLANK(K140),0,IF(ISNA(VLOOKUP(K140,Dropdowns!$J$1:$J$4,1,FALSE)),1,0))</f>
        <v>0</v>
      </c>
      <c r="AS140" s="128">
        <f t="shared" si="15"/>
        <v>0</v>
      </c>
      <c r="AT140" s="128">
        <f t="shared" si="20"/>
        <v>0</v>
      </c>
      <c r="AU140" s="128">
        <f t="shared" si="21"/>
        <v>0</v>
      </c>
    </row>
    <row r="141" spans="2:47" ht="15.75" x14ac:dyDescent="0.25">
      <c r="B141" s="62"/>
      <c r="C141" s="62"/>
      <c r="D141" s="63"/>
      <c r="E141" s="64"/>
      <c r="F141" s="62"/>
      <c r="G141" s="62"/>
      <c r="H141" s="63"/>
      <c r="I141" s="62"/>
      <c r="J141" s="62"/>
      <c r="K141" s="62"/>
      <c r="L141" s="62"/>
      <c r="M141" s="68"/>
      <c r="N141" s="69"/>
      <c r="O141" s="63"/>
      <c r="P141" s="68"/>
      <c r="Q141" s="62"/>
      <c r="R141" s="62"/>
      <c r="S141" s="68"/>
      <c r="T141" s="70"/>
      <c r="U141" s="66"/>
      <c r="V141" s="68"/>
      <c r="Z141" s="86">
        <f>IF(Instructions!$C$8="yes",COUNTA(General!B141),0)</f>
        <v>0</v>
      </c>
      <c r="AA141" s="86">
        <f>IF(COUNTA(B141:V141)&gt;0,3-(COUNTA(General!B141)+COUNTA(General!C141)+COUNTA(General!U141)),0)</f>
        <v>0</v>
      </c>
      <c r="AB141" s="86">
        <f>IF(General!U141="No",COUNTBLANK(General!D141:F141)+COUNTBLANK(General!J141),0)</f>
        <v>0</v>
      </c>
      <c r="AC141" s="86">
        <f>IF(General!F141="Others",COUNTBLANK(General!G141),0)</f>
        <v>0</v>
      </c>
      <c r="AD141" s="86">
        <f>IF(AND(U141="No",COUNTA(General!B141),ISBLANK(General!H141)),COUNTBLANK(General!I141),0)</f>
        <v>0</v>
      </c>
      <c r="AE141" s="86">
        <f>IF(ISBLANK(J141),0,IF(ISNUMBER(SEARCH("FI fully agreed with the client's requests/appeals",General!J141)),0,COUNTBLANK(General!K141)))</f>
        <v>0</v>
      </c>
      <c r="AF141" s="86">
        <f>IF(OR(General!J141="Others",General!K141="Others"),COUNTBLANK(General!L141),0)</f>
        <v>0</v>
      </c>
      <c r="AG141" s="86">
        <f>IF(ISBLANK(B141),0,IF(AND(ISBLANK(General!O141),NETWORKDAYS(IFERROR(DATE(LEFT(General!D141,4),MID(General!D141,5,2),RIGHT(General!D141,2)),0),IFERROR(DATE(LEFT(Instructions!$C$6,4),MID(Instructions!$C$6,5,2),RIGHT(Instructions!$C$6,2)),0),7)&gt;27),COUNTBLANK(General!P141),0))</f>
        <v>0</v>
      </c>
      <c r="AH141" s="86">
        <f>IF(OR(ISBLANK(B141),ISBLANK(O141)),0,IF(NETWORKDAYS(DATE(LEFT(General!D141,4),MID(General!D141,5,2),RIGHT(General!D141,2)),DATE(LEFT(General!O141,4),MID(General!O141,5,2),RIGHT(General!O141,2)),7)&gt;27,COUNTBLANK(General!P141),0))</f>
        <v>0</v>
      </c>
      <c r="AI141" s="86">
        <f t="shared" si="16"/>
        <v>0</v>
      </c>
      <c r="AJ141" s="86">
        <f t="shared" si="17"/>
        <v>0</v>
      </c>
      <c r="AK141" s="86">
        <f t="shared" si="18"/>
        <v>0</v>
      </c>
      <c r="AL141" s="128">
        <f>IF(ISBLANK(D141),0,IF(IFERROR(DATE(LEFT(D141,4),MID(D141,5,2),RIGHT(D141,2)),0)&lt;IFERROR(DATE(LEFT(Instructions!$C$6,4),MID(Instructions!$C$6,5,2),RIGHT(Instructions!$C$6,2)),0),0,1))</f>
        <v>0</v>
      </c>
      <c r="AM141" s="128">
        <f>IF(General!U141="Misconduct report has been filed",COUNTBLANK(General!V141),0)</f>
        <v>0</v>
      </c>
      <c r="AN141" s="128">
        <f t="shared" si="19"/>
        <v>0</v>
      </c>
      <c r="AO141" s="86">
        <f>IF(ISBLANK(C141),0,IF(ISNA(VLOOKUP(C141,Dropdowns!$A$1:$A$4,1,FALSE)),1,0))</f>
        <v>0</v>
      </c>
      <c r="AP141" s="86">
        <f>IF(ISBLANK(F141),0,IF(ISNA(VLOOKUP(F141,Dropdowns!$I$1:$I$5,1,FALSE)),1,0))</f>
        <v>0</v>
      </c>
      <c r="AQ141" s="86">
        <f>IF(ISBLANK(J141),0,IF(ISNA(VLOOKUP(J141,Dropdowns!$L$1:$L$4,1,FALSE)),1,0))</f>
        <v>0</v>
      </c>
      <c r="AR141" s="128">
        <f>IF(ISBLANK(K141),0,IF(ISNA(VLOOKUP(K141,Dropdowns!$J$1:$J$4,1,FALSE)),1,0))</f>
        <v>0</v>
      </c>
      <c r="AS141" s="128">
        <f t="shared" si="15"/>
        <v>0</v>
      </c>
      <c r="AT141" s="128">
        <f t="shared" si="20"/>
        <v>0</v>
      </c>
      <c r="AU141" s="128">
        <f t="shared" si="21"/>
        <v>0</v>
      </c>
    </row>
    <row r="142" spans="2:47" ht="15.75" x14ac:dyDescent="0.25">
      <c r="B142" s="62"/>
      <c r="C142" s="62"/>
      <c r="D142" s="63"/>
      <c r="E142" s="64"/>
      <c r="F142" s="62"/>
      <c r="G142" s="62"/>
      <c r="H142" s="63"/>
      <c r="I142" s="62"/>
      <c r="J142" s="62"/>
      <c r="K142" s="62"/>
      <c r="L142" s="62"/>
      <c r="M142" s="68"/>
      <c r="N142" s="69"/>
      <c r="O142" s="63"/>
      <c r="P142" s="68"/>
      <c r="Q142" s="62"/>
      <c r="R142" s="62"/>
      <c r="S142" s="68"/>
      <c r="T142" s="70"/>
      <c r="U142" s="66"/>
      <c r="V142" s="68"/>
      <c r="Z142" s="86">
        <f>IF(Instructions!$C$8="yes",COUNTA(General!B142),0)</f>
        <v>0</v>
      </c>
      <c r="AA142" s="86">
        <f>IF(COUNTA(B142:V142)&gt;0,3-(COUNTA(General!B142)+COUNTA(General!C142)+COUNTA(General!U142)),0)</f>
        <v>0</v>
      </c>
      <c r="AB142" s="86">
        <f>IF(General!U142="No",COUNTBLANK(General!D142:F142)+COUNTBLANK(General!J142),0)</f>
        <v>0</v>
      </c>
      <c r="AC142" s="86">
        <f>IF(General!F142="Others",COUNTBLANK(General!G142),0)</f>
        <v>0</v>
      </c>
      <c r="AD142" s="86">
        <f>IF(AND(U142="No",COUNTA(General!B142),ISBLANK(General!H142)),COUNTBLANK(General!I142),0)</f>
        <v>0</v>
      </c>
      <c r="AE142" s="86">
        <f>IF(ISBLANK(J142),0,IF(ISNUMBER(SEARCH("FI fully agreed with the client's requests/appeals",General!J142)),0,COUNTBLANK(General!K142)))</f>
        <v>0</v>
      </c>
      <c r="AF142" s="86">
        <f>IF(OR(General!J142="Others",General!K142="Others"),COUNTBLANK(General!L142),0)</f>
        <v>0</v>
      </c>
      <c r="AG142" s="86">
        <f>IF(ISBLANK(B142),0,IF(AND(ISBLANK(General!O142),NETWORKDAYS(IFERROR(DATE(LEFT(General!D142,4),MID(General!D142,5,2),RIGHT(General!D142,2)),0),IFERROR(DATE(LEFT(Instructions!$C$6,4),MID(Instructions!$C$6,5,2),RIGHT(Instructions!$C$6,2)),0),7)&gt;27),COUNTBLANK(General!P142),0))</f>
        <v>0</v>
      </c>
      <c r="AH142" s="86">
        <f>IF(OR(ISBLANK(B142),ISBLANK(O142)),0,IF(NETWORKDAYS(DATE(LEFT(General!D142,4),MID(General!D142,5,2),RIGHT(General!D142,2)),DATE(LEFT(General!O142,4),MID(General!O142,5,2),RIGHT(General!O142,2)),7)&gt;27,COUNTBLANK(General!P142),0))</f>
        <v>0</v>
      </c>
      <c r="AI142" s="86">
        <f t="shared" si="16"/>
        <v>0</v>
      </c>
      <c r="AJ142" s="86">
        <f t="shared" si="17"/>
        <v>0</v>
      </c>
      <c r="AK142" s="86">
        <f t="shared" si="18"/>
        <v>0</v>
      </c>
      <c r="AL142" s="128">
        <f>IF(ISBLANK(D142),0,IF(IFERROR(DATE(LEFT(D142,4),MID(D142,5,2),RIGHT(D142,2)),0)&lt;IFERROR(DATE(LEFT(Instructions!$C$6,4),MID(Instructions!$C$6,5,2),RIGHT(Instructions!$C$6,2)),0),0,1))</f>
        <v>0</v>
      </c>
      <c r="AM142" s="128">
        <f>IF(General!U142="Misconduct report has been filed",COUNTBLANK(General!V142),0)</f>
        <v>0</v>
      </c>
      <c r="AN142" s="128">
        <f t="shared" si="19"/>
        <v>0</v>
      </c>
      <c r="AO142" s="86">
        <f>IF(ISBLANK(C142),0,IF(ISNA(VLOOKUP(C142,Dropdowns!$A$1:$A$4,1,FALSE)),1,0))</f>
        <v>0</v>
      </c>
      <c r="AP142" s="86">
        <f>IF(ISBLANK(F142),0,IF(ISNA(VLOOKUP(F142,Dropdowns!$I$1:$I$5,1,FALSE)),1,0))</f>
        <v>0</v>
      </c>
      <c r="AQ142" s="86">
        <f>IF(ISBLANK(J142),0,IF(ISNA(VLOOKUP(J142,Dropdowns!$L$1:$L$4,1,FALSE)),1,0))</f>
        <v>0</v>
      </c>
      <c r="AR142" s="128">
        <f>IF(ISBLANK(K142),0,IF(ISNA(VLOOKUP(K142,Dropdowns!$J$1:$J$4,1,FALSE)),1,0))</f>
        <v>0</v>
      </c>
      <c r="AS142" s="128">
        <f t="shared" si="15"/>
        <v>0</v>
      </c>
      <c r="AT142" s="128">
        <f t="shared" si="20"/>
        <v>0</v>
      </c>
      <c r="AU142" s="128">
        <f t="shared" si="21"/>
        <v>0</v>
      </c>
    </row>
    <row r="143" spans="2:47" ht="15.75" x14ac:dyDescent="0.25">
      <c r="B143" s="62"/>
      <c r="C143" s="62"/>
      <c r="D143" s="63"/>
      <c r="E143" s="64"/>
      <c r="F143" s="62"/>
      <c r="G143" s="62"/>
      <c r="H143" s="63"/>
      <c r="I143" s="62"/>
      <c r="J143" s="62"/>
      <c r="K143" s="62"/>
      <c r="L143" s="62"/>
      <c r="M143" s="68"/>
      <c r="N143" s="69"/>
      <c r="O143" s="63"/>
      <c r="P143" s="68"/>
      <c r="Q143" s="62"/>
      <c r="R143" s="62"/>
      <c r="S143" s="68"/>
      <c r="T143" s="70"/>
      <c r="U143" s="66"/>
      <c r="V143" s="68"/>
      <c r="Z143" s="86">
        <f>IF(Instructions!$C$8="yes",COUNTA(General!B143),0)</f>
        <v>0</v>
      </c>
      <c r="AA143" s="86">
        <f>IF(COUNTA(B143:V143)&gt;0,3-(COUNTA(General!B143)+COUNTA(General!C143)+COUNTA(General!U143)),0)</f>
        <v>0</v>
      </c>
      <c r="AB143" s="86">
        <f>IF(General!U143="No",COUNTBLANK(General!D143:F143)+COUNTBLANK(General!J143),0)</f>
        <v>0</v>
      </c>
      <c r="AC143" s="86">
        <f>IF(General!F143="Others",COUNTBLANK(General!G143),0)</f>
        <v>0</v>
      </c>
      <c r="AD143" s="86">
        <f>IF(AND(U143="No",COUNTA(General!B143),ISBLANK(General!H143)),COUNTBLANK(General!I143),0)</f>
        <v>0</v>
      </c>
      <c r="AE143" s="86">
        <f>IF(ISBLANK(J143),0,IF(ISNUMBER(SEARCH("FI fully agreed with the client's requests/appeals",General!J143)),0,COUNTBLANK(General!K143)))</f>
        <v>0</v>
      </c>
      <c r="AF143" s="86">
        <f>IF(OR(General!J143="Others",General!K143="Others"),COUNTBLANK(General!L143),0)</f>
        <v>0</v>
      </c>
      <c r="AG143" s="86">
        <f>IF(ISBLANK(B143),0,IF(AND(ISBLANK(General!O143),NETWORKDAYS(IFERROR(DATE(LEFT(General!D143,4),MID(General!D143,5,2),RIGHT(General!D143,2)),0),IFERROR(DATE(LEFT(Instructions!$C$6,4),MID(Instructions!$C$6,5,2),RIGHT(Instructions!$C$6,2)),0),7)&gt;27),COUNTBLANK(General!P143),0))</f>
        <v>0</v>
      </c>
      <c r="AH143" s="86">
        <f>IF(OR(ISBLANK(B143),ISBLANK(O143)),0,IF(NETWORKDAYS(DATE(LEFT(General!D143,4),MID(General!D143,5,2),RIGHT(General!D143,2)),DATE(LEFT(General!O143,4),MID(General!O143,5,2),RIGHT(General!O143,2)),7)&gt;27,COUNTBLANK(General!P143),0))</f>
        <v>0</v>
      </c>
      <c r="AI143" s="86">
        <f t="shared" si="16"/>
        <v>0</v>
      </c>
      <c r="AJ143" s="86">
        <f t="shared" si="17"/>
        <v>0</v>
      </c>
      <c r="AK143" s="86">
        <f t="shared" si="18"/>
        <v>0</v>
      </c>
      <c r="AL143" s="128">
        <f>IF(ISBLANK(D143),0,IF(IFERROR(DATE(LEFT(D143,4),MID(D143,5,2),RIGHT(D143,2)),0)&lt;IFERROR(DATE(LEFT(Instructions!$C$6,4),MID(Instructions!$C$6,5,2),RIGHT(Instructions!$C$6,2)),0),0,1))</f>
        <v>0</v>
      </c>
      <c r="AM143" s="128">
        <f>IF(General!U143="Misconduct report has been filed",COUNTBLANK(General!V143),0)</f>
        <v>0</v>
      </c>
      <c r="AN143" s="128">
        <f t="shared" si="19"/>
        <v>0</v>
      </c>
      <c r="AO143" s="86">
        <f>IF(ISBLANK(C143),0,IF(ISNA(VLOOKUP(C143,Dropdowns!$A$1:$A$4,1,FALSE)),1,0))</f>
        <v>0</v>
      </c>
      <c r="AP143" s="86">
        <f>IF(ISBLANK(F143),0,IF(ISNA(VLOOKUP(F143,Dropdowns!$I$1:$I$5,1,FALSE)),1,0))</f>
        <v>0</v>
      </c>
      <c r="AQ143" s="86">
        <f>IF(ISBLANK(J143),0,IF(ISNA(VLOOKUP(J143,Dropdowns!$L$1:$L$4,1,FALSE)),1,0))</f>
        <v>0</v>
      </c>
      <c r="AR143" s="128">
        <f>IF(ISBLANK(K143),0,IF(ISNA(VLOOKUP(K143,Dropdowns!$J$1:$J$4,1,FALSE)),1,0))</f>
        <v>0</v>
      </c>
      <c r="AS143" s="128">
        <f t="shared" si="15"/>
        <v>0</v>
      </c>
      <c r="AT143" s="128">
        <f t="shared" si="20"/>
        <v>0</v>
      </c>
      <c r="AU143" s="128">
        <f t="shared" si="21"/>
        <v>0</v>
      </c>
    </row>
    <row r="144" spans="2:47" ht="15.75" x14ac:dyDescent="0.25">
      <c r="B144" s="62"/>
      <c r="C144" s="62"/>
      <c r="D144" s="63"/>
      <c r="E144" s="64"/>
      <c r="F144" s="62"/>
      <c r="G144" s="62"/>
      <c r="H144" s="63"/>
      <c r="I144" s="62"/>
      <c r="J144" s="62"/>
      <c r="K144" s="62"/>
      <c r="L144" s="62"/>
      <c r="M144" s="68"/>
      <c r="N144" s="69"/>
      <c r="O144" s="63"/>
      <c r="P144" s="68"/>
      <c r="Q144" s="62"/>
      <c r="R144" s="62"/>
      <c r="S144" s="68"/>
      <c r="T144" s="70"/>
      <c r="U144" s="66"/>
      <c r="V144" s="68"/>
      <c r="Z144" s="86">
        <f>IF(Instructions!$C$8="yes",COUNTA(General!B144),0)</f>
        <v>0</v>
      </c>
      <c r="AA144" s="86">
        <f>IF(COUNTA(B144:V144)&gt;0,3-(COUNTA(General!B144)+COUNTA(General!C144)+COUNTA(General!U144)),0)</f>
        <v>0</v>
      </c>
      <c r="AB144" s="86">
        <f>IF(General!U144="No",COUNTBLANK(General!D144:F144)+COUNTBLANK(General!J144),0)</f>
        <v>0</v>
      </c>
      <c r="AC144" s="86">
        <f>IF(General!F144="Others",COUNTBLANK(General!G144),0)</f>
        <v>0</v>
      </c>
      <c r="AD144" s="86">
        <f>IF(AND(U144="No",COUNTA(General!B144),ISBLANK(General!H144)),COUNTBLANK(General!I144),0)</f>
        <v>0</v>
      </c>
      <c r="AE144" s="86">
        <f>IF(ISBLANK(J144),0,IF(ISNUMBER(SEARCH("FI fully agreed with the client's requests/appeals",General!J144)),0,COUNTBLANK(General!K144)))</f>
        <v>0</v>
      </c>
      <c r="AF144" s="86">
        <f>IF(OR(General!J144="Others",General!K144="Others"),COUNTBLANK(General!L144),0)</f>
        <v>0</v>
      </c>
      <c r="AG144" s="86">
        <f>IF(ISBLANK(B144),0,IF(AND(ISBLANK(General!O144),NETWORKDAYS(IFERROR(DATE(LEFT(General!D144,4),MID(General!D144,5,2),RIGHT(General!D144,2)),0),IFERROR(DATE(LEFT(Instructions!$C$6,4),MID(Instructions!$C$6,5,2),RIGHT(Instructions!$C$6,2)),0),7)&gt;27),COUNTBLANK(General!P144),0))</f>
        <v>0</v>
      </c>
      <c r="AH144" s="86">
        <f>IF(OR(ISBLANK(B144),ISBLANK(O144)),0,IF(NETWORKDAYS(DATE(LEFT(General!D144,4),MID(General!D144,5,2),RIGHT(General!D144,2)),DATE(LEFT(General!O144,4),MID(General!O144,5,2),RIGHT(General!O144,2)),7)&gt;27,COUNTBLANK(General!P144),0))</f>
        <v>0</v>
      </c>
      <c r="AI144" s="86">
        <f t="shared" si="16"/>
        <v>0</v>
      </c>
      <c r="AJ144" s="86">
        <f t="shared" si="17"/>
        <v>0</v>
      </c>
      <c r="AK144" s="86">
        <f t="shared" si="18"/>
        <v>0</v>
      </c>
      <c r="AL144" s="128">
        <f>IF(ISBLANK(D144),0,IF(IFERROR(DATE(LEFT(D144,4),MID(D144,5,2),RIGHT(D144,2)),0)&lt;IFERROR(DATE(LEFT(Instructions!$C$6,4),MID(Instructions!$C$6,5,2),RIGHT(Instructions!$C$6,2)),0),0,1))</f>
        <v>0</v>
      </c>
      <c r="AM144" s="128">
        <f>IF(General!U144="Misconduct report has been filed",COUNTBLANK(General!V144),0)</f>
        <v>0</v>
      </c>
      <c r="AN144" s="128">
        <f t="shared" si="19"/>
        <v>0</v>
      </c>
      <c r="AO144" s="86">
        <f>IF(ISBLANK(C144),0,IF(ISNA(VLOOKUP(C144,Dropdowns!$A$1:$A$4,1,FALSE)),1,0))</f>
        <v>0</v>
      </c>
      <c r="AP144" s="86">
        <f>IF(ISBLANK(F144),0,IF(ISNA(VLOOKUP(F144,Dropdowns!$I$1:$I$5,1,FALSE)),1,0))</f>
        <v>0</v>
      </c>
      <c r="AQ144" s="86">
        <f>IF(ISBLANK(J144),0,IF(ISNA(VLOOKUP(J144,Dropdowns!$L$1:$L$4,1,FALSE)),1,0))</f>
        <v>0</v>
      </c>
      <c r="AR144" s="128">
        <f>IF(ISBLANK(K144),0,IF(ISNA(VLOOKUP(K144,Dropdowns!$J$1:$J$4,1,FALSE)),1,0))</f>
        <v>0</v>
      </c>
      <c r="AS144" s="128">
        <f t="shared" si="15"/>
        <v>0</v>
      </c>
      <c r="AT144" s="128">
        <f t="shared" si="20"/>
        <v>0</v>
      </c>
      <c r="AU144" s="128">
        <f t="shared" si="21"/>
        <v>0</v>
      </c>
    </row>
    <row r="145" spans="2:47" ht="15.75" x14ac:dyDescent="0.25">
      <c r="B145" s="62"/>
      <c r="C145" s="62"/>
      <c r="D145" s="63"/>
      <c r="E145" s="64"/>
      <c r="F145" s="62"/>
      <c r="G145" s="62"/>
      <c r="H145" s="63"/>
      <c r="I145" s="62"/>
      <c r="J145" s="62"/>
      <c r="K145" s="62"/>
      <c r="L145" s="62"/>
      <c r="M145" s="68"/>
      <c r="N145" s="69"/>
      <c r="O145" s="63"/>
      <c r="P145" s="68"/>
      <c r="Q145" s="62"/>
      <c r="R145" s="62"/>
      <c r="S145" s="68"/>
      <c r="T145" s="70"/>
      <c r="U145" s="66"/>
      <c r="V145" s="68"/>
      <c r="Z145" s="86">
        <f>IF(Instructions!$C$8="yes",COUNTA(General!B145),0)</f>
        <v>0</v>
      </c>
      <c r="AA145" s="86">
        <f>IF(COUNTA(B145:V145)&gt;0,3-(COUNTA(General!B145)+COUNTA(General!C145)+COUNTA(General!U145)),0)</f>
        <v>0</v>
      </c>
      <c r="AB145" s="86">
        <f>IF(General!U145="No",COUNTBLANK(General!D145:F145)+COUNTBLANK(General!J145),0)</f>
        <v>0</v>
      </c>
      <c r="AC145" s="86">
        <f>IF(General!F145="Others",COUNTBLANK(General!G145),0)</f>
        <v>0</v>
      </c>
      <c r="AD145" s="86">
        <f>IF(AND(U145="No",COUNTA(General!B145),ISBLANK(General!H145)),COUNTBLANK(General!I145),0)</f>
        <v>0</v>
      </c>
      <c r="AE145" s="86">
        <f>IF(ISBLANK(J145),0,IF(ISNUMBER(SEARCH("FI fully agreed with the client's requests/appeals",General!J145)),0,COUNTBLANK(General!K145)))</f>
        <v>0</v>
      </c>
      <c r="AF145" s="86">
        <f>IF(OR(General!J145="Others",General!K145="Others"),COUNTBLANK(General!L145),0)</f>
        <v>0</v>
      </c>
      <c r="AG145" s="86">
        <f>IF(ISBLANK(B145),0,IF(AND(ISBLANK(General!O145),NETWORKDAYS(IFERROR(DATE(LEFT(General!D145,4),MID(General!D145,5,2),RIGHT(General!D145,2)),0),IFERROR(DATE(LEFT(Instructions!$C$6,4),MID(Instructions!$C$6,5,2),RIGHT(Instructions!$C$6,2)),0),7)&gt;27),COUNTBLANK(General!P145),0))</f>
        <v>0</v>
      </c>
      <c r="AH145" s="86">
        <f>IF(OR(ISBLANK(B145),ISBLANK(O145)),0,IF(NETWORKDAYS(DATE(LEFT(General!D145,4),MID(General!D145,5,2),RIGHT(General!D145,2)),DATE(LEFT(General!O145,4),MID(General!O145,5,2),RIGHT(General!O145,2)),7)&gt;27,COUNTBLANK(General!P145),0))</f>
        <v>0</v>
      </c>
      <c r="AI145" s="86">
        <f t="shared" si="16"/>
        <v>0</v>
      </c>
      <c r="AJ145" s="86">
        <f t="shared" si="17"/>
        <v>0</v>
      </c>
      <c r="AK145" s="86">
        <f t="shared" si="18"/>
        <v>0</v>
      </c>
      <c r="AL145" s="128">
        <f>IF(ISBLANK(D145),0,IF(IFERROR(DATE(LEFT(D145,4),MID(D145,5,2),RIGHT(D145,2)),0)&lt;IFERROR(DATE(LEFT(Instructions!$C$6,4),MID(Instructions!$C$6,5,2),RIGHT(Instructions!$C$6,2)),0),0,1))</f>
        <v>0</v>
      </c>
      <c r="AM145" s="128">
        <f>IF(General!U145="Misconduct report has been filed",COUNTBLANK(General!V145),0)</f>
        <v>0</v>
      </c>
      <c r="AN145" s="128">
        <f t="shared" si="19"/>
        <v>0</v>
      </c>
      <c r="AO145" s="86">
        <f>IF(ISBLANK(C145),0,IF(ISNA(VLOOKUP(C145,Dropdowns!$A$1:$A$4,1,FALSE)),1,0))</f>
        <v>0</v>
      </c>
      <c r="AP145" s="86">
        <f>IF(ISBLANK(F145),0,IF(ISNA(VLOOKUP(F145,Dropdowns!$I$1:$I$5,1,FALSE)),1,0))</f>
        <v>0</v>
      </c>
      <c r="AQ145" s="86">
        <f>IF(ISBLANK(J145),0,IF(ISNA(VLOOKUP(J145,Dropdowns!$L$1:$L$4,1,FALSE)),1,0))</f>
        <v>0</v>
      </c>
      <c r="AR145" s="128">
        <f>IF(ISBLANK(K145),0,IF(ISNA(VLOOKUP(K145,Dropdowns!$J$1:$J$4,1,FALSE)),1,0))</f>
        <v>0</v>
      </c>
      <c r="AS145" s="128">
        <f t="shared" si="15"/>
        <v>0</v>
      </c>
      <c r="AT145" s="128">
        <f t="shared" si="20"/>
        <v>0</v>
      </c>
      <c r="AU145" s="128">
        <f t="shared" si="21"/>
        <v>0</v>
      </c>
    </row>
    <row r="146" spans="2:47" ht="15.75" x14ac:dyDescent="0.25">
      <c r="B146" s="62"/>
      <c r="C146" s="62"/>
      <c r="D146" s="63"/>
      <c r="E146" s="64"/>
      <c r="F146" s="62"/>
      <c r="G146" s="62"/>
      <c r="H146" s="63"/>
      <c r="I146" s="62"/>
      <c r="J146" s="62"/>
      <c r="K146" s="62"/>
      <c r="L146" s="62"/>
      <c r="M146" s="68"/>
      <c r="N146" s="69"/>
      <c r="O146" s="63"/>
      <c r="P146" s="68"/>
      <c r="Q146" s="62"/>
      <c r="R146" s="62"/>
      <c r="S146" s="68"/>
      <c r="T146" s="70"/>
      <c r="U146" s="66"/>
      <c r="V146" s="68"/>
      <c r="Z146" s="86">
        <f>IF(Instructions!$C$8="yes",COUNTA(General!B146),0)</f>
        <v>0</v>
      </c>
      <c r="AA146" s="86">
        <f>IF(COUNTA(B146:V146)&gt;0,3-(COUNTA(General!B146)+COUNTA(General!C146)+COUNTA(General!U146)),0)</f>
        <v>0</v>
      </c>
      <c r="AB146" s="86">
        <f>IF(General!U146="No",COUNTBLANK(General!D146:F146)+COUNTBLANK(General!J146),0)</f>
        <v>0</v>
      </c>
      <c r="AC146" s="86">
        <f>IF(General!F146="Others",COUNTBLANK(General!G146),0)</f>
        <v>0</v>
      </c>
      <c r="AD146" s="86">
        <f>IF(AND(U146="No",COUNTA(General!B146),ISBLANK(General!H146)),COUNTBLANK(General!I146),0)</f>
        <v>0</v>
      </c>
      <c r="AE146" s="86">
        <f>IF(ISBLANK(J146),0,IF(ISNUMBER(SEARCH("FI fully agreed with the client's requests/appeals",General!J146)),0,COUNTBLANK(General!K146)))</f>
        <v>0</v>
      </c>
      <c r="AF146" s="86">
        <f>IF(OR(General!J146="Others",General!K146="Others"),COUNTBLANK(General!L146),0)</f>
        <v>0</v>
      </c>
      <c r="AG146" s="86">
        <f>IF(ISBLANK(B146),0,IF(AND(ISBLANK(General!O146),NETWORKDAYS(IFERROR(DATE(LEFT(General!D146,4),MID(General!D146,5,2),RIGHT(General!D146,2)),0),IFERROR(DATE(LEFT(Instructions!$C$6,4),MID(Instructions!$C$6,5,2),RIGHT(Instructions!$C$6,2)),0),7)&gt;27),COUNTBLANK(General!P146),0))</f>
        <v>0</v>
      </c>
      <c r="AH146" s="86">
        <f>IF(OR(ISBLANK(B146),ISBLANK(O146)),0,IF(NETWORKDAYS(DATE(LEFT(General!D146,4),MID(General!D146,5,2),RIGHT(General!D146,2)),DATE(LEFT(General!O146,4),MID(General!O146,5,2),RIGHT(General!O146,2)),7)&gt;27,COUNTBLANK(General!P146),0))</f>
        <v>0</v>
      </c>
      <c r="AI146" s="86">
        <f t="shared" si="16"/>
        <v>0</v>
      </c>
      <c r="AJ146" s="86">
        <f t="shared" si="17"/>
        <v>0</v>
      </c>
      <c r="AK146" s="86">
        <f t="shared" si="18"/>
        <v>0</v>
      </c>
      <c r="AL146" s="128">
        <f>IF(ISBLANK(D146),0,IF(IFERROR(DATE(LEFT(D146,4),MID(D146,5,2),RIGHT(D146,2)),0)&lt;IFERROR(DATE(LEFT(Instructions!$C$6,4),MID(Instructions!$C$6,5,2),RIGHT(Instructions!$C$6,2)),0),0,1))</f>
        <v>0</v>
      </c>
      <c r="AM146" s="128">
        <f>IF(General!U146="Misconduct report has been filed",COUNTBLANK(General!V146),0)</f>
        <v>0</v>
      </c>
      <c r="AN146" s="128">
        <f t="shared" si="19"/>
        <v>0</v>
      </c>
      <c r="AO146" s="86">
        <f>IF(ISBLANK(C146),0,IF(ISNA(VLOOKUP(C146,Dropdowns!$A$1:$A$4,1,FALSE)),1,0))</f>
        <v>0</v>
      </c>
      <c r="AP146" s="86">
        <f>IF(ISBLANK(F146),0,IF(ISNA(VLOOKUP(F146,Dropdowns!$I$1:$I$5,1,FALSE)),1,0))</f>
        <v>0</v>
      </c>
      <c r="AQ146" s="86">
        <f>IF(ISBLANK(J146),0,IF(ISNA(VLOOKUP(J146,Dropdowns!$L$1:$L$4,1,FALSE)),1,0))</f>
        <v>0</v>
      </c>
      <c r="AR146" s="128">
        <f>IF(ISBLANK(K146),0,IF(ISNA(VLOOKUP(K146,Dropdowns!$J$1:$J$4,1,FALSE)),1,0))</f>
        <v>0</v>
      </c>
      <c r="AS146" s="128">
        <f t="shared" si="15"/>
        <v>0</v>
      </c>
      <c r="AT146" s="128">
        <f t="shared" si="20"/>
        <v>0</v>
      </c>
      <c r="AU146" s="128">
        <f t="shared" si="21"/>
        <v>0</v>
      </c>
    </row>
    <row r="147" spans="2:47" ht="15.75" x14ac:dyDescent="0.25">
      <c r="B147" s="62"/>
      <c r="C147" s="62"/>
      <c r="D147" s="63"/>
      <c r="E147" s="64"/>
      <c r="F147" s="62"/>
      <c r="G147" s="62"/>
      <c r="H147" s="63"/>
      <c r="I147" s="62"/>
      <c r="J147" s="62"/>
      <c r="K147" s="62"/>
      <c r="L147" s="62"/>
      <c r="M147" s="68"/>
      <c r="N147" s="69"/>
      <c r="O147" s="63"/>
      <c r="P147" s="68"/>
      <c r="Q147" s="62"/>
      <c r="R147" s="62"/>
      <c r="S147" s="68"/>
      <c r="T147" s="70"/>
      <c r="U147" s="66"/>
      <c r="V147" s="68"/>
      <c r="Z147" s="86">
        <f>IF(Instructions!$C$8="yes",COUNTA(General!B147),0)</f>
        <v>0</v>
      </c>
      <c r="AA147" s="86">
        <f>IF(COUNTA(B147:V147)&gt;0,3-(COUNTA(General!B147)+COUNTA(General!C147)+COUNTA(General!U147)),0)</f>
        <v>0</v>
      </c>
      <c r="AB147" s="86">
        <f>IF(General!U147="No",COUNTBLANK(General!D147:F147)+COUNTBLANK(General!J147),0)</f>
        <v>0</v>
      </c>
      <c r="AC147" s="86">
        <f>IF(General!F147="Others",COUNTBLANK(General!G147),0)</f>
        <v>0</v>
      </c>
      <c r="AD147" s="86">
        <f>IF(AND(U147="No",COUNTA(General!B147),ISBLANK(General!H147)),COUNTBLANK(General!I147),0)</f>
        <v>0</v>
      </c>
      <c r="AE147" s="86">
        <f>IF(ISBLANK(J147),0,IF(ISNUMBER(SEARCH("FI fully agreed with the client's requests/appeals",General!J147)),0,COUNTBLANK(General!K147)))</f>
        <v>0</v>
      </c>
      <c r="AF147" s="86">
        <f>IF(OR(General!J147="Others",General!K147="Others"),COUNTBLANK(General!L147),0)</f>
        <v>0</v>
      </c>
      <c r="AG147" s="86">
        <f>IF(ISBLANK(B147),0,IF(AND(ISBLANK(General!O147),NETWORKDAYS(IFERROR(DATE(LEFT(General!D147,4),MID(General!D147,5,2),RIGHT(General!D147,2)),0),IFERROR(DATE(LEFT(Instructions!$C$6,4),MID(Instructions!$C$6,5,2),RIGHT(Instructions!$C$6,2)),0),7)&gt;27),COUNTBLANK(General!P147),0))</f>
        <v>0</v>
      </c>
      <c r="AH147" s="86">
        <f>IF(OR(ISBLANK(B147),ISBLANK(O147)),0,IF(NETWORKDAYS(DATE(LEFT(General!D147,4),MID(General!D147,5,2),RIGHT(General!D147,2)),DATE(LEFT(General!O147,4),MID(General!O147,5,2),RIGHT(General!O147,2)),7)&gt;27,COUNTBLANK(General!P147),0))</f>
        <v>0</v>
      </c>
      <c r="AI147" s="86">
        <f t="shared" si="16"/>
        <v>0</v>
      </c>
      <c r="AJ147" s="86">
        <f t="shared" si="17"/>
        <v>0</v>
      </c>
      <c r="AK147" s="86">
        <f t="shared" si="18"/>
        <v>0</v>
      </c>
      <c r="AL147" s="128">
        <f>IF(ISBLANK(D147),0,IF(IFERROR(DATE(LEFT(D147,4),MID(D147,5,2),RIGHT(D147,2)),0)&lt;IFERROR(DATE(LEFT(Instructions!$C$6,4),MID(Instructions!$C$6,5,2),RIGHT(Instructions!$C$6,2)),0),0,1))</f>
        <v>0</v>
      </c>
      <c r="AM147" s="128">
        <f>IF(General!U147="Misconduct report has been filed",COUNTBLANK(General!V147),0)</f>
        <v>0</v>
      </c>
      <c r="AN147" s="128">
        <f t="shared" si="19"/>
        <v>0</v>
      </c>
      <c r="AO147" s="86">
        <f>IF(ISBLANK(C147),0,IF(ISNA(VLOOKUP(C147,Dropdowns!$A$1:$A$4,1,FALSE)),1,0))</f>
        <v>0</v>
      </c>
      <c r="AP147" s="86">
        <f>IF(ISBLANK(F147),0,IF(ISNA(VLOOKUP(F147,Dropdowns!$I$1:$I$5,1,FALSE)),1,0))</f>
        <v>0</v>
      </c>
      <c r="AQ147" s="86">
        <f>IF(ISBLANK(J147),0,IF(ISNA(VLOOKUP(J147,Dropdowns!$L$1:$L$4,1,FALSE)),1,0))</f>
        <v>0</v>
      </c>
      <c r="AR147" s="128">
        <f>IF(ISBLANK(K147),0,IF(ISNA(VLOOKUP(K147,Dropdowns!$J$1:$J$4,1,FALSE)),1,0))</f>
        <v>0</v>
      </c>
      <c r="AS147" s="128">
        <f t="shared" si="15"/>
        <v>0</v>
      </c>
      <c r="AT147" s="128">
        <f t="shared" si="20"/>
        <v>0</v>
      </c>
      <c r="AU147" s="128">
        <f t="shared" si="21"/>
        <v>0</v>
      </c>
    </row>
    <row r="148" spans="2:47" ht="15.75" x14ac:dyDescent="0.25">
      <c r="B148" s="62"/>
      <c r="C148" s="62"/>
      <c r="D148" s="63"/>
      <c r="E148" s="64"/>
      <c r="F148" s="62"/>
      <c r="G148" s="62"/>
      <c r="H148" s="63"/>
      <c r="I148" s="62"/>
      <c r="J148" s="62"/>
      <c r="K148" s="62"/>
      <c r="L148" s="62"/>
      <c r="M148" s="68"/>
      <c r="N148" s="69"/>
      <c r="O148" s="63"/>
      <c r="P148" s="68"/>
      <c r="Q148" s="62"/>
      <c r="R148" s="62"/>
      <c r="S148" s="68"/>
      <c r="T148" s="70"/>
      <c r="U148" s="66"/>
      <c r="V148" s="68"/>
      <c r="Z148" s="86">
        <f>IF(Instructions!$C$8="yes",COUNTA(General!B148),0)</f>
        <v>0</v>
      </c>
      <c r="AA148" s="86">
        <f>IF(COUNTA(B148:V148)&gt;0,3-(COUNTA(General!B148)+COUNTA(General!C148)+COUNTA(General!U148)),0)</f>
        <v>0</v>
      </c>
      <c r="AB148" s="86">
        <f>IF(General!U148="No",COUNTBLANK(General!D148:F148)+COUNTBLANK(General!J148),0)</f>
        <v>0</v>
      </c>
      <c r="AC148" s="86">
        <f>IF(General!F148="Others",COUNTBLANK(General!G148),0)</f>
        <v>0</v>
      </c>
      <c r="AD148" s="86">
        <f>IF(AND(U148="No",COUNTA(General!B148),ISBLANK(General!H148)),COUNTBLANK(General!I148),0)</f>
        <v>0</v>
      </c>
      <c r="AE148" s="86">
        <f>IF(ISBLANK(J148),0,IF(ISNUMBER(SEARCH("FI fully agreed with the client's requests/appeals",General!J148)),0,COUNTBLANK(General!K148)))</f>
        <v>0</v>
      </c>
      <c r="AF148" s="86">
        <f>IF(OR(General!J148="Others",General!K148="Others"),COUNTBLANK(General!L148),0)</f>
        <v>0</v>
      </c>
      <c r="AG148" s="86">
        <f>IF(ISBLANK(B148),0,IF(AND(ISBLANK(General!O148),NETWORKDAYS(IFERROR(DATE(LEFT(General!D148,4),MID(General!D148,5,2),RIGHT(General!D148,2)),0),IFERROR(DATE(LEFT(Instructions!$C$6,4),MID(Instructions!$C$6,5,2),RIGHT(Instructions!$C$6,2)),0),7)&gt;27),COUNTBLANK(General!P148),0))</f>
        <v>0</v>
      </c>
      <c r="AH148" s="86">
        <f>IF(OR(ISBLANK(B148),ISBLANK(O148)),0,IF(NETWORKDAYS(DATE(LEFT(General!D148,4),MID(General!D148,5,2),RIGHT(General!D148,2)),DATE(LEFT(General!O148,4),MID(General!O148,5,2),RIGHT(General!O148,2)),7)&gt;27,COUNTBLANK(General!P148),0))</f>
        <v>0</v>
      </c>
      <c r="AI148" s="86">
        <f t="shared" si="16"/>
        <v>0</v>
      </c>
      <c r="AJ148" s="86">
        <f t="shared" si="17"/>
        <v>0</v>
      </c>
      <c r="AK148" s="86">
        <f t="shared" si="18"/>
        <v>0</v>
      </c>
      <c r="AL148" s="128">
        <f>IF(ISBLANK(D148),0,IF(IFERROR(DATE(LEFT(D148,4),MID(D148,5,2),RIGHT(D148,2)),0)&lt;IFERROR(DATE(LEFT(Instructions!$C$6,4),MID(Instructions!$C$6,5,2),RIGHT(Instructions!$C$6,2)),0),0,1))</f>
        <v>0</v>
      </c>
      <c r="AM148" s="128">
        <f>IF(General!U148="Misconduct report has been filed",COUNTBLANK(General!V148),0)</f>
        <v>0</v>
      </c>
      <c r="AN148" s="128">
        <f t="shared" si="19"/>
        <v>0</v>
      </c>
      <c r="AO148" s="86">
        <f>IF(ISBLANK(C148),0,IF(ISNA(VLOOKUP(C148,Dropdowns!$A$1:$A$4,1,FALSE)),1,0))</f>
        <v>0</v>
      </c>
      <c r="AP148" s="86">
        <f>IF(ISBLANK(F148),0,IF(ISNA(VLOOKUP(F148,Dropdowns!$I$1:$I$5,1,FALSE)),1,0))</f>
        <v>0</v>
      </c>
      <c r="AQ148" s="86">
        <f>IF(ISBLANK(J148),0,IF(ISNA(VLOOKUP(J148,Dropdowns!$L$1:$L$4,1,FALSE)),1,0))</f>
        <v>0</v>
      </c>
      <c r="AR148" s="128">
        <f>IF(ISBLANK(K148),0,IF(ISNA(VLOOKUP(K148,Dropdowns!$J$1:$J$4,1,FALSE)),1,0))</f>
        <v>0</v>
      </c>
      <c r="AS148" s="128">
        <f t="shared" si="15"/>
        <v>0</v>
      </c>
      <c r="AT148" s="128">
        <f t="shared" si="20"/>
        <v>0</v>
      </c>
      <c r="AU148" s="128">
        <f t="shared" si="21"/>
        <v>0</v>
      </c>
    </row>
    <row r="149" spans="2:47" ht="15.75" x14ac:dyDescent="0.25">
      <c r="B149" s="62"/>
      <c r="C149" s="62"/>
      <c r="D149" s="63"/>
      <c r="E149" s="64"/>
      <c r="F149" s="62"/>
      <c r="G149" s="62"/>
      <c r="H149" s="63"/>
      <c r="I149" s="62"/>
      <c r="J149" s="62"/>
      <c r="K149" s="62"/>
      <c r="L149" s="62"/>
      <c r="M149" s="68"/>
      <c r="N149" s="69"/>
      <c r="O149" s="63"/>
      <c r="P149" s="68"/>
      <c r="Q149" s="62"/>
      <c r="R149" s="62"/>
      <c r="S149" s="68"/>
      <c r="T149" s="70"/>
      <c r="U149" s="66"/>
      <c r="V149" s="68"/>
      <c r="Z149" s="86">
        <f>IF(Instructions!$C$8="yes",COUNTA(General!B149),0)</f>
        <v>0</v>
      </c>
      <c r="AA149" s="86">
        <f>IF(COUNTA(B149:V149)&gt;0,3-(COUNTA(General!B149)+COUNTA(General!C149)+COUNTA(General!U149)),0)</f>
        <v>0</v>
      </c>
      <c r="AB149" s="86">
        <f>IF(General!U149="No",COUNTBLANK(General!D149:F149)+COUNTBLANK(General!J149),0)</f>
        <v>0</v>
      </c>
      <c r="AC149" s="86">
        <f>IF(General!F149="Others",COUNTBLANK(General!G149),0)</f>
        <v>0</v>
      </c>
      <c r="AD149" s="86">
        <f>IF(AND(U149="No",COUNTA(General!B149),ISBLANK(General!H149)),COUNTBLANK(General!I149),0)</f>
        <v>0</v>
      </c>
      <c r="AE149" s="86">
        <f>IF(ISBLANK(J149),0,IF(ISNUMBER(SEARCH("FI fully agreed with the client's requests/appeals",General!J149)),0,COUNTBLANK(General!K149)))</f>
        <v>0</v>
      </c>
      <c r="AF149" s="86">
        <f>IF(OR(General!J149="Others",General!K149="Others"),COUNTBLANK(General!L149),0)</f>
        <v>0</v>
      </c>
      <c r="AG149" s="86">
        <f>IF(ISBLANK(B149),0,IF(AND(ISBLANK(General!O149),NETWORKDAYS(IFERROR(DATE(LEFT(General!D149,4),MID(General!D149,5,2),RIGHT(General!D149,2)),0),IFERROR(DATE(LEFT(Instructions!$C$6,4),MID(Instructions!$C$6,5,2),RIGHT(Instructions!$C$6,2)),0),7)&gt;27),COUNTBLANK(General!P149),0))</f>
        <v>0</v>
      </c>
      <c r="AH149" s="86">
        <f>IF(OR(ISBLANK(B149),ISBLANK(O149)),0,IF(NETWORKDAYS(DATE(LEFT(General!D149,4),MID(General!D149,5,2),RIGHT(General!D149,2)),DATE(LEFT(General!O149,4),MID(General!O149,5,2),RIGHT(General!O149,2)),7)&gt;27,COUNTBLANK(General!P149),0))</f>
        <v>0</v>
      </c>
      <c r="AI149" s="86">
        <f t="shared" si="16"/>
        <v>0</v>
      </c>
      <c r="AJ149" s="86">
        <f t="shared" si="17"/>
        <v>0</v>
      </c>
      <c r="AK149" s="86">
        <f t="shared" si="18"/>
        <v>0</v>
      </c>
      <c r="AL149" s="128">
        <f>IF(ISBLANK(D149),0,IF(IFERROR(DATE(LEFT(D149,4),MID(D149,5,2),RIGHT(D149,2)),0)&lt;IFERROR(DATE(LEFT(Instructions!$C$6,4),MID(Instructions!$C$6,5,2),RIGHT(Instructions!$C$6,2)),0),0,1))</f>
        <v>0</v>
      </c>
      <c r="AM149" s="128">
        <f>IF(General!U149="Misconduct report has been filed",COUNTBLANK(General!V149),0)</f>
        <v>0</v>
      </c>
      <c r="AN149" s="128">
        <f t="shared" si="19"/>
        <v>0</v>
      </c>
      <c r="AO149" s="86">
        <f>IF(ISBLANK(C149),0,IF(ISNA(VLOOKUP(C149,Dropdowns!$A$1:$A$4,1,FALSE)),1,0))</f>
        <v>0</v>
      </c>
      <c r="AP149" s="86">
        <f>IF(ISBLANK(F149),0,IF(ISNA(VLOOKUP(F149,Dropdowns!$I$1:$I$5,1,FALSE)),1,0))</f>
        <v>0</v>
      </c>
      <c r="AQ149" s="86">
        <f>IF(ISBLANK(J149),0,IF(ISNA(VLOOKUP(J149,Dropdowns!$L$1:$L$4,1,FALSE)),1,0))</f>
        <v>0</v>
      </c>
      <c r="AR149" s="128">
        <f>IF(ISBLANK(K149),0,IF(ISNA(VLOOKUP(K149,Dropdowns!$J$1:$J$4,1,FALSE)),1,0))</f>
        <v>0</v>
      </c>
      <c r="AS149" s="128">
        <f t="shared" si="15"/>
        <v>0</v>
      </c>
      <c r="AT149" s="128">
        <f t="shared" si="20"/>
        <v>0</v>
      </c>
      <c r="AU149" s="128">
        <f t="shared" si="21"/>
        <v>0</v>
      </c>
    </row>
    <row r="150" spans="2:47" ht="15.75" x14ac:dyDescent="0.25">
      <c r="B150" s="62"/>
      <c r="C150" s="62"/>
      <c r="D150" s="63"/>
      <c r="E150" s="64"/>
      <c r="F150" s="62"/>
      <c r="G150" s="62"/>
      <c r="H150" s="63"/>
      <c r="I150" s="62"/>
      <c r="J150" s="62"/>
      <c r="K150" s="62"/>
      <c r="L150" s="62"/>
      <c r="M150" s="68"/>
      <c r="N150" s="69"/>
      <c r="O150" s="63"/>
      <c r="P150" s="68"/>
      <c r="Q150" s="62"/>
      <c r="R150" s="62"/>
      <c r="S150" s="68"/>
      <c r="T150" s="70"/>
      <c r="U150" s="66"/>
      <c r="V150" s="68"/>
      <c r="Z150" s="86">
        <f>IF(Instructions!$C$8="yes",COUNTA(General!B150),0)</f>
        <v>0</v>
      </c>
      <c r="AA150" s="86">
        <f>IF(COUNTA(B150:V150)&gt;0,3-(COUNTA(General!B150)+COUNTA(General!C150)+COUNTA(General!U150)),0)</f>
        <v>0</v>
      </c>
      <c r="AB150" s="86">
        <f>IF(General!U150="No",COUNTBLANK(General!D150:F150)+COUNTBLANK(General!J150),0)</f>
        <v>0</v>
      </c>
      <c r="AC150" s="86">
        <f>IF(General!F150="Others",COUNTBLANK(General!G150),0)</f>
        <v>0</v>
      </c>
      <c r="AD150" s="86">
        <f>IF(AND(U150="No",COUNTA(General!B150),ISBLANK(General!H150)),COUNTBLANK(General!I150),0)</f>
        <v>0</v>
      </c>
      <c r="AE150" s="86">
        <f>IF(ISBLANK(J150),0,IF(ISNUMBER(SEARCH("FI fully agreed with the client's requests/appeals",General!J150)),0,COUNTBLANK(General!K150)))</f>
        <v>0</v>
      </c>
      <c r="AF150" s="86">
        <f>IF(OR(General!J150="Others",General!K150="Others"),COUNTBLANK(General!L150),0)</f>
        <v>0</v>
      </c>
      <c r="AG150" s="86">
        <f>IF(ISBLANK(B150),0,IF(AND(ISBLANK(General!O150),NETWORKDAYS(IFERROR(DATE(LEFT(General!D150,4),MID(General!D150,5,2),RIGHT(General!D150,2)),0),IFERROR(DATE(LEFT(Instructions!$C$6,4),MID(Instructions!$C$6,5,2),RIGHT(Instructions!$C$6,2)),0),7)&gt;27),COUNTBLANK(General!P150),0))</f>
        <v>0</v>
      </c>
      <c r="AH150" s="86">
        <f>IF(OR(ISBLANK(B150),ISBLANK(O150)),0,IF(NETWORKDAYS(DATE(LEFT(General!D150,4),MID(General!D150,5,2),RIGHT(General!D150,2)),DATE(LEFT(General!O150,4),MID(General!O150,5,2),RIGHT(General!O150,2)),7)&gt;27,COUNTBLANK(General!P150),0))</f>
        <v>0</v>
      </c>
      <c r="AI150" s="86">
        <f t="shared" si="16"/>
        <v>0</v>
      </c>
      <c r="AJ150" s="86">
        <f t="shared" si="17"/>
        <v>0</v>
      </c>
      <c r="AK150" s="86">
        <f t="shared" si="18"/>
        <v>0</v>
      </c>
      <c r="AL150" s="128">
        <f>IF(ISBLANK(D150),0,IF(IFERROR(DATE(LEFT(D150,4),MID(D150,5,2),RIGHT(D150,2)),0)&lt;IFERROR(DATE(LEFT(Instructions!$C$6,4),MID(Instructions!$C$6,5,2),RIGHT(Instructions!$C$6,2)),0),0,1))</f>
        <v>0</v>
      </c>
      <c r="AM150" s="128">
        <f>IF(General!U150="Misconduct report has been filed",COUNTBLANK(General!V150),0)</f>
        <v>0</v>
      </c>
      <c r="AN150" s="128">
        <f t="shared" si="19"/>
        <v>0</v>
      </c>
      <c r="AO150" s="86">
        <f>IF(ISBLANK(C150),0,IF(ISNA(VLOOKUP(C150,Dropdowns!$A$1:$A$4,1,FALSE)),1,0))</f>
        <v>0</v>
      </c>
      <c r="AP150" s="86">
        <f>IF(ISBLANK(F150),0,IF(ISNA(VLOOKUP(F150,Dropdowns!$I$1:$I$5,1,FALSE)),1,0))</f>
        <v>0</v>
      </c>
      <c r="AQ150" s="86">
        <f>IF(ISBLANK(J150),0,IF(ISNA(VLOOKUP(J150,Dropdowns!$L$1:$L$4,1,FALSE)),1,0))</f>
        <v>0</v>
      </c>
      <c r="AR150" s="128">
        <f>IF(ISBLANK(K150),0,IF(ISNA(VLOOKUP(K150,Dropdowns!$J$1:$J$4,1,FALSE)),1,0))</f>
        <v>0</v>
      </c>
      <c r="AS150" s="128">
        <f t="shared" si="15"/>
        <v>0</v>
      </c>
      <c r="AT150" s="128">
        <f t="shared" si="20"/>
        <v>0</v>
      </c>
      <c r="AU150" s="128">
        <f t="shared" si="21"/>
        <v>0</v>
      </c>
    </row>
    <row r="151" spans="2:47" ht="15.75" x14ac:dyDescent="0.25">
      <c r="B151" s="62"/>
      <c r="C151" s="62"/>
      <c r="D151" s="63"/>
      <c r="E151" s="64"/>
      <c r="F151" s="62"/>
      <c r="G151" s="62"/>
      <c r="H151" s="63"/>
      <c r="I151" s="62"/>
      <c r="J151" s="62"/>
      <c r="K151" s="62"/>
      <c r="L151" s="62"/>
      <c r="M151" s="68"/>
      <c r="N151" s="69"/>
      <c r="O151" s="63"/>
      <c r="P151" s="68"/>
      <c r="Q151" s="62"/>
      <c r="R151" s="62"/>
      <c r="S151" s="68"/>
      <c r="T151" s="70"/>
      <c r="U151" s="66"/>
      <c r="V151" s="68"/>
      <c r="Z151" s="86">
        <f>IF(Instructions!$C$8="yes",COUNTA(General!B151),0)</f>
        <v>0</v>
      </c>
      <c r="AA151" s="86">
        <f>IF(COUNTA(B151:V151)&gt;0,3-(COUNTA(General!B151)+COUNTA(General!C151)+COUNTA(General!U151)),0)</f>
        <v>0</v>
      </c>
      <c r="AB151" s="86">
        <f>IF(General!U151="No",COUNTBLANK(General!D151:F151)+COUNTBLANK(General!J151),0)</f>
        <v>0</v>
      </c>
      <c r="AC151" s="86">
        <f>IF(General!F151="Others",COUNTBLANK(General!G151),0)</f>
        <v>0</v>
      </c>
      <c r="AD151" s="86">
        <f>IF(AND(U151="No",COUNTA(General!B151),ISBLANK(General!H151)),COUNTBLANK(General!I151),0)</f>
        <v>0</v>
      </c>
      <c r="AE151" s="86">
        <f>IF(ISBLANK(J151),0,IF(ISNUMBER(SEARCH("FI fully agreed with the client's requests/appeals",General!J151)),0,COUNTBLANK(General!K151)))</f>
        <v>0</v>
      </c>
      <c r="AF151" s="86">
        <f>IF(OR(General!J151="Others",General!K151="Others"),COUNTBLANK(General!L151),0)</f>
        <v>0</v>
      </c>
      <c r="AG151" s="86">
        <f>IF(ISBLANK(B151),0,IF(AND(ISBLANK(General!O151),NETWORKDAYS(IFERROR(DATE(LEFT(General!D151,4),MID(General!D151,5,2),RIGHT(General!D151,2)),0),IFERROR(DATE(LEFT(Instructions!$C$6,4),MID(Instructions!$C$6,5,2),RIGHT(Instructions!$C$6,2)),0),7)&gt;27),COUNTBLANK(General!P151),0))</f>
        <v>0</v>
      </c>
      <c r="AH151" s="86">
        <f>IF(OR(ISBLANK(B151),ISBLANK(O151)),0,IF(NETWORKDAYS(DATE(LEFT(General!D151,4),MID(General!D151,5,2),RIGHT(General!D151,2)),DATE(LEFT(General!O151,4),MID(General!O151,5,2),RIGHT(General!O151,2)),7)&gt;27,COUNTBLANK(General!P151),0))</f>
        <v>0</v>
      </c>
      <c r="AI151" s="86">
        <f t="shared" si="16"/>
        <v>0</v>
      </c>
      <c r="AJ151" s="86">
        <f t="shared" si="17"/>
        <v>0</v>
      </c>
      <c r="AK151" s="86">
        <f t="shared" si="18"/>
        <v>0</v>
      </c>
      <c r="AL151" s="128">
        <f>IF(ISBLANK(D151),0,IF(IFERROR(DATE(LEFT(D151,4),MID(D151,5,2),RIGHT(D151,2)),0)&lt;IFERROR(DATE(LEFT(Instructions!$C$6,4),MID(Instructions!$C$6,5,2),RIGHT(Instructions!$C$6,2)),0),0,1))</f>
        <v>0</v>
      </c>
      <c r="AM151" s="128">
        <f>IF(General!U151="Misconduct report has been filed",COUNTBLANK(General!V151),0)</f>
        <v>0</v>
      </c>
      <c r="AN151" s="128">
        <f t="shared" si="19"/>
        <v>0</v>
      </c>
      <c r="AO151" s="86">
        <f>IF(ISBLANK(C151),0,IF(ISNA(VLOOKUP(C151,Dropdowns!$A$1:$A$4,1,FALSE)),1,0))</f>
        <v>0</v>
      </c>
      <c r="AP151" s="86">
        <f>IF(ISBLANK(F151),0,IF(ISNA(VLOOKUP(F151,Dropdowns!$I$1:$I$5,1,FALSE)),1,0))</f>
        <v>0</v>
      </c>
      <c r="AQ151" s="86">
        <f>IF(ISBLANK(J151),0,IF(ISNA(VLOOKUP(J151,Dropdowns!$L$1:$L$4,1,FALSE)),1,0))</f>
        <v>0</v>
      </c>
      <c r="AR151" s="128">
        <f>IF(ISBLANK(K151),0,IF(ISNA(VLOOKUP(K151,Dropdowns!$J$1:$J$4,1,FALSE)),1,0))</f>
        <v>0</v>
      </c>
      <c r="AS151" s="128">
        <f t="shared" si="15"/>
        <v>0</v>
      </c>
      <c r="AT151" s="128">
        <f t="shared" si="20"/>
        <v>0</v>
      </c>
      <c r="AU151" s="128">
        <f t="shared" si="21"/>
        <v>0</v>
      </c>
    </row>
    <row r="152" spans="2:47" ht="15.75" x14ac:dyDescent="0.25">
      <c r="B152" s="62"/>
      <c r="C152" s="62"/>
      <c r="D152" s="63"/>
      <c r="E152" s="64"/>
      <c r="F152" s="62"/>
      <c r="G152" s="62"/>
      <c r="H152" s="63"/>
      <c r="I152" s="62"/>
      <c r="J152" s="62"/>
      <c r="K152" s="62"/>
      <c r="L152" s="62"/>
      <c r="M152" s="68"/>
      <c r="N152" s="69"/>
      <c r="O152" s="63"/>
      <c r="P152" s="68"/>
      <c r="Q152" s="62"/>
      <c r="R152" s="62"/>
      <c r="S152" s="68"/>
      <c r="T152" s="70"/>
      <c r="U152" s="66"/>
      <c r="V152" s="68"/>
      <c r="Z152" s="86">
        <f>IF(Instructions!$C$8="yes",COUNTA(General!B152),0)</f>
        <v>0</v>
      </c>
      <c r="AA152" s="86">
        <f>IF(COUNTA(B152:V152)&gt;0,3-(COUNTA(General!B152)+COUNTA(General!C152)+COUNTA(General!U152)),0)</f>
        <v>0</v>
      </c>
      <c r="AB152" s="86">
        <f>IF(General!U152="No",COUNTBLANK(General!D152:F152)+COUNTBLANK(General!J152),0)</f>
        <v>0</v>
      </c>
      <c r="AC152" s="86">
        <f>IF(General!F152="Others",COUNTBLANK(General!G152),0)</f>
        <v>0</v>
      </c>
      <c r="AD152" s="86">
        <f>IF(AND(U152="No",COUNTA(General!B152),ISBLANK(General!H152)),COUNTBLANK(General!I152),0)</f>
        <v>0</v>
      </c>
      <c r="AE152" s="86">
        <f>IF(ISBLANK(J152),0,IF(ISNUMBER(SEARCH("FI fully agreed with the client's requests/appeals",General!J152)),0,COUNTBLANK(General!K152)))</f>
        <v>0</v>
      </c>
      <c r="AF152" s="86">
        <f>IF(OR(General!J152="Others",General!K152="Others"),COUNTBLANK(General!L152),0)</f>
        <v>0</v>
      </c>
      <c r="AG152" s="86">
        <f>IF(ISBLANK(B152),0,IF(AND(ISBLANK(General!O152),NETWORKDAYS(IFERROR(DATE(LEFT(General!D152,4),MID(General!D152,5,2),RIGHT(General!D152,2)),0),IFERROR(DATE(LEFT(Instructions!$C$6,4),MID(Instructions!$C$6,5,2),RIGHT(Instructions!$C$6,2)),0),7)&gt;27),COUNTBLANK(General!P152),0))</f>
        <v>0</v>
      </c>
      <c r="AH152" s="86">
        <f>IF(OR(ISBLANK(B152),ISBLANK(O152)),0,IF(NETWORKDAYS(DATE(LEFT(General!D152,4),MID(General!D152,5,2),RIGHT(General!D152,2)),DATE(LEFT(General!O152,4),MID(General!O152,5,2),RIGHT(General!O152,2)),7)&gt;27,COUNTBLANK(General!P152),0))</f>
        <v>0</v>
      </c>
      <c r="AI152" s="86">
        <f t="shared" si="16"/>
        <v>0</v>
      </c>
      <c r="AJ152" s="86">
        <f t="shared" si="17"/>
        <v>0</v>
      </c>
      <c r="AK152" s="86">
        <f t="shared" si="18"/>
        <v>0</v>
      </c>
      <c r="AL152" s="128">
        <f>IF(ISBLANK(D152),0,IF(IFERROR(DATE(LEFT(D152,4),MID(D152,5,2),RIGHT(D152,2)),0)&lt;IFERROR(DATE(LEFT(Instructions!$C$6,4),MID(Instructions!$C$6,5,2),RIGHT(Instructions!$C$6,2)),0),0,1))</f>
        <v>0</v>
      </c>
      <c r="AM152" s="128">
        <f>IF(General!U152="Misconduct report has been filed",COUNTBLANK(General!V152),0)</f>
        <v>0</v>
      </c>
      <c r="AN152" s="128">
        <f t="shared" si="19"/>
        <v>0</v>
      </c>
      <c r="AO152" s="86">
        <f>IF(ISBLANK(C152),0,IF(ISNA(VLOOKUP(C152,Dropdowns!$A$1:$A$4,1,FALSE)),1,0))</f>
        <v>0</v>
      </c>
      <c r="AP152" s="86">
        <f>IF(ISBLANK(F152),0,IF(ISNA(VLOOKUP(F152,Dropdowns!$I$1:$I$5,1,FALSE)),1,0))</f>
        <v>0</v>
      </c>
      <c r="AQ152" s="86">
        <f>IF(ISBLANK(J152),0,IF(ISNA(VLOOKUP(J152,Dropdowns!$L$1:$L$4,1,FALSE)),1,0))</f>
        <v>0</v>
      </c>
      <c r="AR152" s="128">
        <f>IF(ISBLANK(K152),0,IF(ISNA(VLOOKUP(K152,Dropdowns!$J$1:$J$4,1,FALSE)),1,0))</f>
        <v>0</v>
      </c>
      <c r="AS152" s="128">
        <f t="shared" si="15"/>
        <v>0</v>
      </c>
      <c r="AT152" s="128">
        <f t="shared" si="20"/>
        <v>0</v>
      </c>
      <c r="AU152" s="128">
        <f t="shared" si="21"/>
        <v>0</v>
      </c>
    </row>
    <row r="153" spans="2:47" ht="15.75" x14ac:dyDescent="0.25">
      <c r="B153" s="62"/>
      <c r="C153" s="62"/>
      <c r="D153" s="63"/>
      <c r="E153" s="64"/>
      <c r="F153" s="62"/>
      <c r="G153" s="62"/>
      <c r="H153" s="63"/>
      <c r="I153" s="62"/>
      <c r="J153" s="62"/>
      <c r="K153" s="62"/>
      <c r="L153" s="62"/>
      <c r="M153" s="68"/>
      <c r="N153" s="69"/>
      <c r="O153" s="63"/>
      <c r="P153" s="68"/>
      <c r="Q153" s="62"/>
      <c r="R153" s="62"/>
      <c r="S153" s="68"/>
      <c r="T153" s="70"/>
      <c r="U153" s="66"/>
      <c r="V153" s="68"/>
      <c r="Z153" s="86">
        <f>IF(Instructions!$C$8="yes",COUNTA(General!B153),0)</f>
        <v>0</v>
      </c>
      <c r="AA153" s="86">
        <f>IF(COUNTA(B153:V153)&gt;0,3-(COUNTA(General!B153)+COUNTA(General!C153)+COUNTA(General!U153)),0)</f>
        <v>0</v>
      </c>
      <c r="AB153" s="86">
        <f>IF(General!U153="No",COUNTBLANK(General!D153:F153)+COUNTBLANK(General!J153),0)</f>
        <v>0</v>
      </c>
      <c r="AC153" s="86">
        <f>IF(General!F153="Others",COUNTBLANK(General!G153),0)</f>
        <v>0</v>
      </c>
      <c r="AD153" s="86">
        <f>IF(AND(U153="No",COUNTA(General!B153),ISBLANK(General!H153)),COUNTBLANK(General!I153),0)</f>
        <v>0</v>
      </c>
      <c r="AE153" s="86">
        <f>IF(ISBLANK(J153),0,IF(ISNUMBER(SEARCH("FI fully agreed with the client's requests/appeals",General!J153)),0,COUNTBLANK(General!K153)))</f>
        <v>0</v>
      </c>
      <c r="AF153" s="86">
        <f>IF(OR(General!J153="Others",General!K153="Others"),COUNTBLANK(General!L153),0)</f>
        <v>0</v>
      </c>
      <c r="AG153" s="86">
        <f>IF(ISBLANK(B153),0,IF(AND(ISBLANK(General!O153),NETWORKDAYS(IFERROR(DATE(LEFT(General!D153,4),MID(General!D153,5,2),RIGHT(General!D153,2)),0),IFERROR(DATE(LEFT(Instructions!$C$6,4),MID(Instructions!$C$6,5,2),RIGHT(Instructions!$C$6,2)),0),7)&gt;27),COUNTBLANK(General!P153),0))</f>
        <v>0</v>
      </c>
      <c r="AH153" s="86">
        <f>IF(OR(ISBLANK(B153),ISBLANK(O153)),0,IF(NETWORKDAYS(DATE(LEFT(General!D153,4),MID(General!D153,5,2),RIGHT(General!D153,2)),DATE(LEFT(General!O153,4),MID(General!O153,5,2),RIGHT(General!O153,2)),7)&gt;27,COUNTBLANK(General!P153),0))</f>
        <v>0</v>
      </c>
      <c r="AI153" s="86">
        <f t="shared" si="16"/>
        <v>0</v>
      </c>
      <c r="AJ153" s="86">
        <f t="shared" si="17"/>
        <v>0</v>
      </c>
      <c r="AK153" s="86">
        <f t="shared" si="18"/>
        <v>0</v>
      </c>
      <c r="AL153" s="128">
        <f>IF(ISBLANK(D153),0,IF(IFERROR(DATE(LEFT(D153,4),MID(D153,5,2),RIGHT(D153,2)),0)&lt;IFERROR(DATE(LEFT(Instructions!$C$6,4),MID(Instructions!$C$6,5,2),RIGHT(Instructions!$C$6,2)),0),0,1))</f>
        <v>0</v>
      </c>
      <c r="AM153" s="128">
        <f>IF(General!U153="Misconduct report has been filed",COUNTBLANK(General!V153),0)</f>
        <v>0</v>
      </c>
      <c r="AN153" s="128">
        <f t="shared" si="19"/>
        <v>0</v>
      </c>
      <c r="AO153" s="86">
        <f>IF(ISBLANK(C153),0,IF(ISNA(VLOOKUP(C153,Dropdowns!$A$1:$A$4,1,FALSE)),1,0))</f>
        <v>0</v>
      </c>
      <c r="AP153" s="86">
        <f>IF(ISBLANK(F153),0,IF(ISNA(VLOOKUP(F153,Dropdowns!$I$1:$I$5,1,FALSE)),1,0))</f>
        <v>0</v>
      </c>
      <c r="AQ153" s="86">
        <f>IF(ISBLANK(J153),0,IF(ISNA(VLOOKUP(J153,Dropdowns!$L$1:$L$4,1,FALSE)),1,0))</f>
        <v>0</v>
      </c>
      <c r="AR153" s="128">
        <f>IF(ISBLANK(K153),0,IF(ISNA(VLOOKUP(K153,Dropdowns!$J$1:$J$4,1,FALSE)),1,0))</f>
        <v>0</v>
      </c>
      <c r="AS153" s="128">
        <f t="shared" si="15"/>
        <v>0</v>
      </c>
      <c r="AT153" s="128">
        <f t="shared" si="20"/>
        <v>0</v>
      </c>
      <c r="AU153" s="128">
        <f t="shared" si="21"/>
        <v>0</v>
      </c>
    </row>
    <row r="154" spans="2:47" ht="15.75" x14ac:dyDescent="0.25">
      <c r="B154" s="62"/>
      <c r="C154" s="62"/>
      <c r="D154" s="63"/>
      <c r="E154" s="64"/>
      <c r="F154" s="62"/>
      <c r="G154" s="62"/>
      <c r="H154" s="63"/>
      <c r="I154" s="62"/>
      <c r="J154" s="62"/>
      <c r="K154" s="62"/>
      <c r="L154" s="62"/>
      <c r="M154" s="68"/>
      <c r="N154" s="69"/>
      <c r="O154" s="63"/>
      <c r="P154" s="68"/>
      <c r="Q154" s="62"/>
      <c r="R154" s="62"/>
      <c r="S154" s="68"/>
      <c r="T154" s="70"/>
      <c r="U154" s="66"/>
      <c r="V154" s="68"/>
      <c r="Z154" s="86">
        <f>IF(Instructions!$C$8="yes",COUNTA(General!B154),0)</f>
        <v>0</v>
      </c>
      <c r="AA154" s="86">
        <f>IF(COUNTA(B154:V154)&gt;0,3-(COUNTA(General!B154)+COUNTA(General!C154)+COUNTA(General!U154)),0)</f>
        <v>0</v>
      </c>
      <c r="AB154" s="86">
        <f>IF(General!U154="No",COUNTBLANK(General!D154:F154)+COUNTBLANK(General!J154),0)</f>
        <v>0</v>
      </c>
      <c r="AC154" s="86">
        <f>IF(General!F154="Others",COUNTBLANK(General!G154),0)</f>
        <v>0</v>
      </c>
      <c r="AD154" s="86">
        <f>IF(AND(U154="No",COUNTA(General!B154),ISBLANK(General!H154)),COUNTBLANK(General!I154),0)</f>
        <v>0</v>
      </c>
      <c r="AE154" s="86">
        <f>IF(ISBLANK(J154),0,IF(ISNUMBER(SEARCH("FI fully agreed with the client's requests/appeals",General!J154)),0,COUNTBLANK(General!K154)))</f>
        <v>0</v>
      </c>
      <c r="AF154" s="86">
        <f>IF(OR(General!J154="Others",General!K154="Others"),COUNTBLANK(General!L154),0)</f>
        <v>0</v>
      </c>
      <c r="AG154" s="86">
        <f>IF(ISBLANK(B154),0,IF(AND(ISBLANK(General!O154),NETWORKDAYS(IFERROR(DATE(LEFT(General!D154,4),MID(General!D154,5,2),RIGHT(General!D154,2)),0),IFERROR(DATE(LEFT(Instructions!$C$6,4),MID(Instructions!$C$6,5,2),RIGHT(Instructions!$C$6,2)),0),7)&gt;27),COUNTBLANK(General!P154),0))</f>
        <v>0</v>
      </c>
      <c r="AH154" s="86">
        <f>IF(OR(ISBLANK(B154),ISBLANK(O154)),0,IF(NETWORKDAYS(DATE(LEFT(General!D154,4),MID(General!D154,5,2),RIGHT(General!D154,2)),DATE(LEFT(General!O154,4),MID(General!O154,5,2),RIGHT(General!O154,2)),7)&gt;27,COUNTBLANK(General!P154),0))</f>
        <v>0</v>
      </c>
      <c r="AI154" s="86">
        <f t="shared" si="16"/>
        <v>0</v>
      </c>
      <c r="AJ154" s="86">
        <f t="shared" si="17"/>
        <v>0</v>
      </c>
      <c r="AK154" s="86">
        <f t="shared" si="18"/>
        <v>0</v>
      </c>
      <c r="AL154" s="128">
        <f>IF(ISBLANK(D154),0,IF(IFERROR(DATE(LEFT(D154,4),MID(D154,5,2),RIGHT(D154,2)),0)&lt;IFERROR(DATE(LEFT(Instructions!$C$6,4),MID(Instructions!$C$6,5,2),RIGHT(Instructions!$C$6,2)),0),0,1))</f>
        <v>0</v>
      </c>
      <c r="AM154" s="128">
        <f>IF(General!U154="Misconduct report has been filed",COUNTBLANK(General!V154),0)</f>
        <v>0</v>
      </c>
      <c r="AN154" s="128">
        <f t="shared" si="19"/>
        <v>0</v>
      </c>
      <c r="AO154" s="86">
        <f>IF(ISBLANK(C154),0,IF(ISNA(VLOOKUP(C154,Dropdowns!$A$1:$A$4,1,FALSE)),1,0))</f>
        <v>0</v>
      </c>
      <c r="AP154" s="86">
        <f>IF(ISBLANK(F154),0,IF(ISNA(VLOOKUP(F154,Dropdowns!$I$1:$I$5,1,FALSE)),1,0))</f>
        <v>0</v>
      </c>
      <c r="AQ154" s="86">
        <f>IF(ISBLANK(J154),0,IF(ISNA(VLOOKUP(J154,Dropdowns!$L$1:$L$4,1,FALSE)),1,0))</f>
        <v>0</v>
      </c>
      <c r="AR154" s="128">
        <f>IF(ISBLANK(K154),0,IF(ISNA(VLOOKUP(K154,Dropdowns!$J$1:$J$4,1,FALSE)),1,0))</f>
        <v>0</v>
      </c>
      <c r="AS154" s="128">
        <f t="shared" si="15"/>
        <v>0</v>
      </c>
      <c r="AT154" s="128">
        <f t="shared" si="20"/>
        <v>0</v>
      </c>
      <c r="AU154" s="128">
        <f t="shared" si="21"/>
        <v>0</v>
      </c>
    </row>
    <row r="155" spans="2:47" ht="15.75" x14ac:dyDescent="0.25">
      <c r="B155" s="62"/>
      <c r="C155" s="62"/>
      <c r="D155" s="63"/>
      <c r="E155" s="64"/>
      <c r="F155" s="62"/>
      <c r="G155" s="62"/>
      <c r="H155" s="63"/>
      <c r="I155" s="62"/>
      <c r="J155" s="62"/>
      <c r="K155" s="62"/>
      <c r="L155" s="62"/>
      <c r="M155" s="68"/>
      <c r="N155" s="69"/>
      <c r="O155" s="63"/>
      <c r="P155" s="68"/>
      <c r="Q155" s="62"/>
      <c r="R155" s="62"/>
      <c r="S155" s="68"/>
      <c r="T155" s="70"/>
      <c r="U155" s="66"/>
      <c r="V155" s="68"/>
      <c r="Z155" s="86">
        <f>IF(Instructions!$C$8="yes",COUNTA(General!B155),0)</f>
        <v>0</v>
      </c>
      <c r="AA155" s="86">
        <f>IF(COUNTA(B155:V155)&gt;0,3-(COUNTA(General!B155)+COUNTA(General!C155)+COUNTA(General!U155)),0)</f>
        <v>0</v>
      </c>
      <c r="AB155" s="86">
        <f>IF(General!U155="No",COUNTBLANK(General!D155:F155)+COUNTBLANK(General!J155),0)</f>
        <v>0</v>
      </c>
      <c r="AC155" s="86">
        <f>IF(General!F155="Others",COUNTBLANK(General!G155),0)</f>
        <v>0</v>
      </c>
      <c r="AD155" s="86">
        <f>IF(AND(U155="No",COUNTA(General!B155),ISBLANK(General!H155)),COUNTBLANK(General!I155),0)</f>
        <v>0</v>
      </c>
      <c r="AE155" s="86">
        <f>IF(ISBLANK(J155),0,IF(ISNUMBER(SEARCH("FI fully agreed with the client's requests/appeals",General!J155)),0,COUNTBLANK(General!K155)))</f>
        <v>0</v>
      </c>
      <c r="AF155" s="86">
        <f>IF(OR(General!J155="Others",General!K155="Others"),COUNTBLANK(General!L155),0)</f>
        <v>0</v>
      </c>
      <c r="AG155" s="86">
        <f>IF(ISBLANK(B155),0,IF(AND(ISBLANK(General!O155),NETWORKDAYS(IFERROR(DATE(LEFT(General!D155,4),MID(General!D155,5,2),RIGHT(General!D155,2)),0),IFERROR(DATE(LEFT(Instructions!$C$6,4),MID(Instructions!$C$6,5,2),RIGHT(Instructions!$C$6,2)),0),7)&gt;27),COUNTBLANK(General!P155),0))</f>
        <v>0</v>
      </c>
      <c r="AH155" s="86">
        <f>IF(OR(ISBLANK(B155),ISBLANK(O155)),0,IF(NETWORKDAYS(DATE(LEFT(General!D155,4),MID(General!D155,5,2),RIGHT(General!D155,2)),DATE(LEFT(General!O155,4),MID(General!O155,5,2),RIGHT(General!O155,2)),7)&gt;27,COUNTBLANK(General!P155),0))</f>
        <v>0</v>
      </c>
      <c r="AI155" s="86">
        <f t="shared" si="16"/>
        <v>0</v>
      </c>
      <c r="AJ155" s="86">
        <f t="shared" si="17"/>
        <v>0</v>
      </c>
      <c r="AK155" s="86">
        <f t="shared" si="18"/>
        <v>0</v>
      </c>
      <c r="AL155" s="128">
        <f>IF(ISBLANK(D155),0,IF(IFERROR(DATE(LEFT(D155,4),MID(D155,5,2),RIGHT(D155,2)),0)&lt;IFERROR(DATE(LEFT(Instructions!$C$6,4),MID(Instructions!$C$6,5,2),RIGHT(Instructions!$C$6,2)),0),0,1))</f>
        <v>0</v>
      </c>
      <c r="AM155" s="128">
        <f>IF(General!U155="Misconduct report has been filed",COUNTBLANK(General!V155),0)</f>
        <v>0</v>
      </c>
      <c r="AN155" s="128">
        <f t="shared" si="19"/>
        <v>0</v>
      </c>
      <c r="AO155" s="86">
        <f>IF(ISBLANK(C155),0,IF(ISNA(VLOOKUP(C155,Dropdowns!$A$1:$A$4,1,FALSE)),1,0))</f>
        <v>0</v>
      </c>
      <c r="AP155" s="86">
        <f>IF(ISBLANK(F155),0,IF(ISNA(VLOOKUP(F155,Dropdowns!$I$1:$I$5,1,FALSE)),1,0))</f>
        <v>0</v>
      </c>
      <c r="AQ155" s="86">
        <f>IF(ISBLANK(J155),0,IF(ISNA(VLOOKUP(J155,Dropdowns!$L$1:$L$4,1,FALSE)),1,0))</f>
        <v>0</v>
      </c>
      <c r="AR155" s="128">
        <f>IF(ISBLANK(K155),0,IF(ISNA(VLOOKUP(K155,Dropdowns!$J$1:$J$4,1,FALSE)),1,0))</f>
        <v>0</v>
      </c>
      <c r="AS155" s="128">
        <f t="shared" si="15"/>
        <v>0</v>
      </c>
      <c r="AT155" s="128">
        <f t="shared" si="20"/>
        <v>0</v>
      </c>
      <c r="AU155" s="128">
        <f t="shared" si="21"/>
        <v>0</v>
      </c>
    </row>
    <row r="156" spans="2:47" ht="15.75" x14ac:dyDescent="0.25">
      <c r="B156" s="62"/>
      <c r="C156" s="62"/>
      <c r="D156" s="63"/>
      <c r="E156" s="64"/>
      <c r="F156" s="62"/>
      <c r="G156" s="62"/>
      <c r="H156" s="63"/>
      <c r="I156" s="62"/>
      <c r="J156" s="62"/>
      <c r="K156" s="62"/>
      <c r="L156" s="62"/>
      <c r="M156" s="68"/>
      <c r="N156" s="69"/>
      <c r="O156" s="63"/>
      <c r="P156" s="68"/>
      <c r="Q156" s="62"/>
      <c r="R156" s="62"/>
      <c r="S156" s="68"/>
      <c r="T156" s="70"/>
      <c r="U156" s="66"/>
      <c r="V156" s="68"/>
      <c r="Z156" s="86">
        <f>IF(Instructions!$C$8="yes",COUNTA(General!B156),0)</f>
        <v>0</v>
      </c>
      <c r="AA156" s="86">
        <f>IF(COUNTA(B156:V156)&gt;0,3-(COUNTA(General!B156)+COUNTA(General!C156)+COUNTA(General!U156)),0)</f>
        <v>0</v>
      </c>
      <c r="AB156" s="86">
        <f>IF(General!U156="No",COUNTBLANK(General!D156:F156)+COUNTBLANK(General!J156),0)</f>
        <v>0</v>
      </c>
      <c r="AC156" s="86">
        <f>IF(General!F156="Others",COUNTBLANK(General!G156),0)</f>
        <v>0</v>
      </c>
      <c r="AD156" s="86">
        <f>IF(AND(U156="No",COUNTA(General!B156),ISBLANK(General!H156)),COUNTBLANK(General!I156),0)</f>
        <v>0</v>
      </c>
      <c r="AE156" s="86">
        <f>IF(ISBLANK(J156),0,IF(ISNUMBER(SEARCH("FI fully agreed with the client's requests/appeals",General!J156)),0,COUNTBLANK(General!K156)))</f>
        <v>0</v>
      </c>
      <c r="AF156" s="86">
        <f>IF(OR(General!J156="Others",General!K156="Others"),COUNTBLANK(General!L156),0)</f>
        <v>0</v>
      </c>
      <c r="AG156" s="86">
        <f>IF(ISBLANK(B156),0,IF(AND(ISBLANK(General!O156),NETWORKDAYS(IFERROR(DATE(LEFT(General!D156,4),MID(General!D156,5,2),RIGHT(General!D156,2)),0),IFERROR(DATE(LEFT(Instructions!$C$6,4),MID(Instructions!$C$6,5,2),RIGHT(Instructions!$C$6,2)),0),7)&gt;27),COUNTBLANK(General!P156),0))</f>
        <v>0</v>
      </c>
      <c r="AH156" s="86">
        <f>IF(OR(ISBLANK(B156),ISBLANK(O156)),0,IF(NETWORKDAYS(DATE(LEFT(General!D156,4),MID(General!D156,5,2),RIGHT(General!D156,2)),DATE(LEFT(General!O156,4),MID(General!O156,5,2),RIGHT(General!O156,2)),7)&gt;27,COUNTBLANK(General!P156),0))</f>
        <v>0</v>
      </c>
      <c r="AI156" s="86">
        <f t="shared" si="16"/>
        <v>0</v>
      </c>
      <c r="AJ156" s="86">
        <f t="shared" si="17"/>
        <v>0</v>
      </c>
      <c r="AK156" s="86">
        <f t="shared" si="18"/>
        <v>0</v>
      </c>
      <c r="AL156" s="128">
        <f>IF(ISBLANK(D156),0,IF(IFERROR(DATE(LEFT(D156,4),MID(D156,5,2),RIGHT(D156,2)),0)&lt;IFERROR(DATE(LEFT(Instructions!$C$6,4),MID(Instructions!$C$6,5,2),RIGHT(Instructions!$C$6,2)),0),0,1))</f>
        <v>0</v>
      </c>
      <c r="AM156" s="128">
        <f>IF(General!U156="Misconduct report has been filed",COUNTBLANK(General!V156),0)</f>
        <v>0</v>
      </c>
      <c r="AN156" s="128">
        <f t="shared" si="19"/>
        <v>0</v>
      </c>
      <c r="AO156" s="86">
        <f>IF(ISBLANK(C156),0,IF(ISNA(VLOOKUP(C156,Dropdowns!$A$1:$A$4,1,FALSE)),1,0))</f>
        <v>0</v>
      </c>
      <c r="AP156" s="86">
        <f>IF(ISBLANK(F156),0,IF(ISNA(VLOOKUP(F156,Dropdowns!$I$1:$I$5,1,FALSE)),1,0))</f>
        <v>0</v>
      </c>
      <c r="AQ156" s="86">
        <f>IF(ISBLANK(J156),0,IF(ISNA(VLOOKUP(J156,Dropdowns!$L$1:$L$4,1,FALSE)),1,0))</f>
        <v>0</v>
      </c>
      <c r="AR156" s="128">
        <f>IF(ISBLANK(K156),0,IF(ISNA(VLOOKUP(K156,Dropdowns!$J$1:$J$4,1,FALSE)),1,0))</f>
        <v>0</v>
      </c>
      <c r="AS156" s="128">
        <f t="shared" si="15"/>
        <v>0</v>
      </c>
      <c r="AT156" s="128">
        <f t="shared" si="20"/>
        <v>0</v>
      </c>
      <c r="AU156" s="128">
        <f t="shared" si="21"/>
        <v>0</v>
      </c>
    </row>
    <row r="157" spans="2:47" ht="15.75" x14ac:dyDescent="0.25">
      <c r="B157" s="62"/>
      <c r="C157" s="62"/>
      <c r="D157" s="63"/>
      <c r="E157" s="64"/>
      <c r="F157" s="62"/>
      <c r="G157" s="62"/>
      <c r="H157" s="63"/>
      <c r="I157" s="62"/>
      <c r="J157" s="62"/>
      <c r="K157" s="62"/>
      <c r="L157" s="62"/>
      <c r="M157" s="68"/>
      <c r="N157" s="69"/>
      <c r="O157" s="63"/>
      <c r="P157" s="68"/>
      <c r="Q157" s="62"/>
      <c r="R157" s="62"/>
      <c r="S157" s="68"/>
      <c r="T157" s="70"/>
      <c r="U157" s="66"/>
      <c r="V157" s="68"/>
      <c r="Z157" s="86">
        <f>IF(Instructions!$C$8="yes",COUNTA(General!B157),0)</f>
        <v>0</v>
      </c>
      <c r="AA157" s="86">
        <f>IF(COUNTA(B157:V157)&gt;0,3-(COUNTA(General!B157)+COUNTA(General!C157)+COUNTA(General!U157)),0)</f>
        <v>0</v>
      </c>
      <c r="AB157" s="86">
        <f>IF(General!U157="No",COUNTBLANK(General!D157:F157)+COUNTBLANK(General!J157),0)</f>
        <v>0</v>
      </c>
      <c r="AC157" s="86">
        <f>IF(General!F157="Others",COUNTBLANK(General!G157),0)</f>
        <v>0</v>
      </c>
      <c r="AD157" s="86">
        <f>IF(AND(U157="No",COUNTA(General!B157),ISBLANK(General!H157)),COUNTBLANK(General!I157),0)</f>
        <v>0</v>
      </c>
      <c r="AE157" s="86">
        <f>IF(ISBLANK(J157),0,IF(ISNUMBER(SEARCH("FI fully agreed with the client's requests/appeals",General!J157)),0,COUNTBLANK(General!K157)))</f>
        <v>0</v>
      </c>
      <c r="AF157" s="86">
        <f>IF(OR(General!J157="Others",General!K157="Others"),COUNTBLANK(General!L157),0)</f>
        <v>0</v>
      </c>
      <c r="AG157" s="86">
        <f>IF(ISBLANK(B157),0,IF(AND(ISBLANK(General!O157),NETWORKDAYS(IFERROR(DATE(LEFT(General!D157,4),MID(General!D157,5,2),RIGHT(General!D157,2)),0),IFERROR(DATE(LEFT(Instructions!$C$6,4),MID(Instructions!$C$6,5,2),RIGHT(Instructions!$C$6,2)),0),7)&gt;27),COUNTBLANK(General!P157),0))</f>
        <v>0</v>
      </c>
      <c r="AH157" s="86">
        <f>IF(OR(ISBLANK(B157),ISBLANK(O157)),0,IF(NETWORKDAYS(DATE(LEFT(General!D157,4),MID(General!D157,5,2),RIGHT(General!D157,2)),DATE(LEFT(General!O157,4),MID(General!O157,5,2),RIGHT(General!O157,2)),7)&gt;27,COUNTBLANK(General!P157),0))</f>
        <v>0</v>
      </c>
      <c r="AI157" s="86">
        <f t="shared" si="16"/>
        <v>0</v>
      </c>
      <c r="AJ157" s="86">
        <f t="shared" si="17"/>
        <v>0</v>
      </c>
      <c r="AK157" s="86">
        <f t="shared" si="18"/>
        <v>0</v>
      </c>
      <c r="AL157" s="128">
        <f>IF(ISBLANK(D157),0,IF(IFERROR(DATE(LEFT(D157,4),MID(D157,5,2),RIGHT(D157,2)),0)&lt;IFERROR(DATE(LEFT(Instructions!$C$6,4),MID(Instructions!$C$6,5,2),RIGHT(Instructions!$C$6,2)),0),0,1))</f>
        <v>0</v>
      </c>
      <c r="AM157" s="128">
        <f>IF(General!U157="Misconduct report has been filed",COUNTBLANK(General!V157),0)</f>
        <v>0</v>
      </c>
      <c r="AN157" s="128">
        <f t="shared" si="19"/>
        <v>0</v>
      </c>
      <c r="AO157" s="86">
        <f>IF(ISBLANK(C157),0,IF(ISNA(VLOOKUP(C157,Dropdowns!$A$1:$A$4,1,FALSE)),1,0))</f>
        <v>0</v>
      </c>
      <c r="AP157" s="86">
        <f>IF(ISBLANK(F157),0,IF(ISNA(VLOOKUP(F157,Dropdowns!$I$1:$I$5,1,FALSE)),1,0))</f>
        <v>0</v>
      </c>
      <c r="AQ157" s="86">
        <f>IF(ISBLANK(J157),0,IF(ISNA(VLOOKUP(J157,Dropdowns!$L$1:$L$4,1,FALSE)),1,0))</f>
        <v>0</v>
      </c>
      <c r="AR157" s="128">
        <f>IF(ISBLANK(K157),0,IF(ISNA(VLOOKUP(K157,Dropdowns!$J$1:$J$4,1,FALSE)),1,0))</f>
        <v>0</v>
      </c>
      <c r="AS157" s="128">
        <f t="shared" si="15"/>
        <v>0</v>
      </c>
      <c r="AT157" s="128">
        <f t="shared" si="20"/>
        <v>0</v>
      </c>
      <c r="AU157" s="128">
        <f t="shared" si="21"/>
        <v>0</v>
      </c>
    </row>
    <row r="158" spans="2:47" ht="15.75" x14ac:dyDescent="0.25">
      <c r="B158" s="62"/>
      <c r="C158" s="62"/>
      <c r="D158" s="63"/>
      <c r="E158" s="64"/>
      <c r="F158" s="62"/>
      <c r="G158" s="62"/>
      <c r="H158" s="63"/>
      <c r="I158" s="62"/>
      <c r="J158" s="62"/>
      <c r="K158" s="62"/>
      <c r="L158" s="62"/>
      <c r="M158" s="68"/>
      <c r="N158" s="69"/>
      <c r="O158" s="63"/>
      <c r="P158" s="68"/>
      <c r="Q158" s="62"/>
      <c r="R158" s="62"/>
      <c r="S158" s="68"/>
      <c r="T158" s="70"/>
      <c r="U158" s="66"/>
      <c r="V158" s="68"/>
      <c r="Z158" s="86">
        <f>IF(Instructions!$C$8="yes",COUNTA(General!B158),0)</f>
        <v>0</v>
      </c>
      <c r="AA158" s="86">
        <f>IF(COUNTA(B158:V158)&gt;0,3-(COUNTA(General!B158)+COUNTA(General!C158)+COUNTA(General!U158)),0)</f>
        <v>0</v>
      </c>
      <c r="AB158" s="86">
        <f>IF(General!U158="No",COUNTBLANK(General!D158:F158)+COUNTBLANK(General!J158),0)</f>
        <v>0</v>
      </c>
      <c r="AC158" s="86">
        <f>IF(General!F158="Others",COUNTBLANK(General!G158),0)</f>
        <v>0</v>
      </c>
      <c r="AD158" s="86">
        <f>IF(AND(U158="No",COUNTA(General!B158),ISBLANK(General!H158)),COUNTBLANK(General!I158),0)</f>
        <v>0</v>
      </c>
      <c r="AE158" s="86">
        <f>IF(ISBLANK(J158),0,IF(ISNUMBER(SEARCH("FI fully agreed with the client's requests/appeals",General!J158)),0,COUNTBLANK(General!K158)))</f>
        <v>0</v>
      </c>
      <c r="AF158" s="86">
        <f>IF(OR(General!J158="Others",General!K158="Others"),COUNTBLANK(General!L158),0)</f>
        <v>0</v>
      </c>
      <c r="AG158" s="86">
        <f>IF(ISBLANK(B158),0,IF(AND(ISBLANK(General!O158),NETWORKDAYS(IFERROR(DATE(LEFT(General!D158,4),MID(General!D158,5,2),RIGHT(General!D158,2)),0),IFERROR(DATE(LEFT(Instructions!$C$6,4),MID(Instructions!$C$6,5,2),RIGHT(Instructions!$C$6,2)),0),7)&gt;27),COUNTBLANK(General!P158),0))</f>
        <v>0</v>
      </c>
      <c r="AH158" s="86">
        <f>IF(OR(ISBLANK(B158),ISBLANK(O158)),0,IF(NETWORKDAYS(DATE(LEFT(General!D158,4),MID(General!D158,5,2),RIGHT(General!D158,2)),DATE(LEFT(General!O158,4),MID(General!O158,5,2),RIGHT(General!O158,2)),7)&gt;27,COUNTBLANK(General!P158),0))</f>
        <v>0</v>
      </c>
      <c r="AI158" s="86">
        <f t="shared" si="16"/>
        <v>0</v>
      </c>
      <c r="AJ158" s="86">
        <f t="shared" si="17"/>
        <v>0</v>
      </c>
      <c r="AK158" s="86">
        <f t="shared" si="18"/>
        <v>0</v>
      </c>
      <c r="AL158" s="128">
        <f>IF(ISBLANK(D158),0,IF(IFERROR(DATE(LEFT(D158,4),MID(D158,5,2),RIGHT(D158,2)),0)&lt;IFERROR(DATE(LEFT(Instructions!$C$6,4),MID(Instructions!$C$6,5,2),RIGHT(Instructions!$C$6,2)),0),0,1))</f>
        <v>0</v>
      </c>
      <c r="AM158" s="128">
        <f>IF(General!U158="Misconduct report has been filed",COUNTBLANK(General!V158),0)</f>
        <v>0</v>
      </c>
      <c r="AN158" s="128">
        <f t="shared" si="19"/>
        <v>0</v>
      </c>
      <c r="AO158" s="86">
        <f>IF(ISBLANK(C158),0,IF(ISNA(VLOOKUP(C158,Dropdowns!$A$1:$A$4,1,FALSE)),1,0))</f>
        <v>0</v>
      </c>
      <c r="AP158" s="86">
        <f>IF(ISBLANK(F158),0,IF(ISNA(VLOOKUP(F158,Dropdowns!$I$1:$I$5,1,FALSE)),1,0))</f>
        <v>0</v>
      </c>
      <c r="AQ158" s="86">
        <f>IF(ISBLANK(J158),0,IF(ISNA(VLOOKUP(J158,Dropdowns!$L$1:$L$4,1,FALSE)),1,0))</f>
        <v>0</v>
      </c>
      <c r="AR158" s="128">
        <f>IF(ISBLANK(K158),0,IF(ISNA(VLOOKUP(K158,Dropdowns!$J$1:$J$4,1,FALSE)),1,0))</f>
        <v>0</v>
      </c>
      <c r="AS158" s="128">
        <f t="shared" si="15"/>
        <v>0</v>
      </c>
      <c r="AT158" s="128">
        <f t="shared" si="20"/>
        <v>0</v>
      </c>
      <c r="AU158" s="128">
        <f t="shared" si="21"/>
        <v>0</v>
      </c>
    </row>
    <row r="159" spans="2:47" ht="15.75" x14ac:dyDescent="0.25">
      <c r="B159" s="62"/>
      <c r="C159" s="62"/>
      <c r="D159" s="63"/>
      <c r="E159" s="64"/>
      <c r="F159" s="62"/>
      <c r="G159" s="62"/>
      <c r="H159" s="63"/>
      <c r="I159" s="62"/>
      <c r="J159" s="62"/>
      <c r="K159" s="62"/>
      <c r="L159" s="62"/>
      <c r="M159" s="68"/>
      <c r="N159" s="69"/>
      <c r="O159" s="63"/>
      <c r="P159" s="68"/>
      <c r="Q159" s="62"/>
      <c r="R159" s="62"/>
      <c r="S159" s="68"/>
      <c r="T159" s="70"/>
      <c r="U159" s="66"/>
      <c r="V159" s="68"/>
      <c r="Z159" s="86">
        <f>IF(Instructions!$C$8="yes",COUNTA(General!B159),0)</f>
        <v>0</v>
      </c>
      <c r="AA159" s="86">
        <f>IF(COUNTA(B159:V159)&gt;0,3-(COUNTA(General!B159)+COUNTA(General!C159)+COUNTA(General!U159)),0)</f>
        <v>0</v>
      </c>
      <c r="AB159" s="86">
        <f>IF(General!U159="No",COUNTBLANK(General!D159:F159)+COUNTBLANK(General!J159),0)</f>
        <v>0</v>
      </c>
      <c r="AC159" s="86">
        <f>IF(General!F159="Others",COUNTBLANK(General!G159),0)</f>
        <v>0</v>
      </c>
      <c r="AD159" s="86">
        <f>IF(AND(U159="No",COUNTA(General!B159),ISBLANK(General!H159)),COUNTBLANK(General!I159),0)</f>
        <v>0</v>
      </c>
      <c r="AE159" s="86">
        <f>IF(ISBLANK(J159),0,IF(ISNUMBER(SEARCH("FI fully agreed with the client's requests/appeals",General!J159)),0,COUNTBLANK(General!K159)))</f>
        <v>0</v>
      </c>
      <c r="AF159" s="86">
        <f>IF(OR(General!J159="Others",General!K159="Others"),COUNTBLANK(General!L159),0)</f>
        <v>0</v>
      </c>
      <c r="AG159" s="86">
        <f>IF(ISBLANK(B159),0,IF(AND(ISBLANK(General!O159),NETWORKDAYS(IFERROR(DATE(LEFT(General!D159,4),MID(General!D159,5,2),RIGHT(General!D159,2)),0),IFERROR(DATE(LEFT(Instructions!$C$6,4),MID(Instructions!$C$6,5,2),RIGHT(Instructions!$C$6,2)),0),7)&gt;27),COUNTBLANK(General!P159),0))</f>
        <v>0</v>
      </c>
      <c r="AH159" s="86">
        <f>IF(OR(ISBLANK(B159),ISBLANK(O159)),0,IF(NETWORKDAYS(DATE(LEFT(General!D159,4),MID(General!D159,5,2),RIGHT(General!D159,2)),DATE(LEFT(General!O159,4),MID(General!O159,5,2),RIGHT(General!O159,2)),7)&gt;27,COUNTBLANK(General!P159),0))</f>
        <v>0</v>
      </c>
      <c r="AI159" s="86">
        <f t="shared" si="16"/>
        <v>0</v>
      </c>
      <c r="AJ159" s="86">
        <f t="shared" si="17"/>
        <v>0</v>
      </c>
      <c r="AK159" s="86">
        <f t="shared" si="18"/>
        <v>0</v>
      </c>
      <c r="AL159" s="128">
        <f>IF(ISBLANK(D159),0,IF(IFERROR(DATE(LEFT(D159,4),MID(D159,5,2),RIGHT(D159,2)),0)&lt;IFERROR(DATE(LEFT(Instructions!$C$6,4),MID(Instructions!$C$6,5,2),RIGHT(Instructions!$C$6,2)),0),0,1))</f>
        <v>0</v>
      </c>
      <c r="AM159" s="128">
        <f>IF(General!U159="Misconduct report has been filed",COUNTBLANK(General!V159),0)</f>
        <v>0</v>
      </c>
      <c r="AN159" s="128">
        <f t="shared" si="19"/>
        <v>0</v>
      </c>
      <c r="AO159" s="86">
        <f>IF(ISBLANK(C159),0,IF(ISNA(VLOOKUP(C159,Dropdowns!$A$1:$A$4,1,FALSE)),1,0))</f>
        <v>0</v>
      </c>
      <c r="AP159" s="86">
        <f>IF(ISBLANK(F159),0,IF(ISNA(VLOOKUP(F159,Dropdowns!$I$1:$I$5,1,FALSE)),1,0))</f>
        <v>0</v>
      </c>
      <c r="AQ159" s="86">
        <f>IF(ISBLANK(J159),0,IF(ISNA(VLOOKUP(J159,Dropdowns!$L$1:$L$4,1,FALSE)),1,0))</f>
        <v>0</v>
      </c>
      <c r="AR159" s="128">
        <f>IF(ISBLANK(K159),0,IF(ISNA(VLOOKUP(K159,Dropdowns!$J$1:$J$4,1,FALSE)),1,0))</f>
        <v>0</v>
      </c>
      <c r="AS159" s="128">
        <f t="shared" si="15"/>
        <v>0</v>
      </c>
      <c r="AT159" s="128">
        <f t="shared" si="20"/>
        <v>0</v>
      </c>
      <c r="AU159" s="128">
        <f t="shared" si="21"/>
        <v>0</v>
      </c>
    </row>
    <row r="160" spans="2:47" ht="15.75" x14ac:dyDescent="0.25">
      <c r="B160" s="62"/>
      <c r="C160" s="62"/>
      <c r="D160" s="63"/>
      <c r="E160" s="64"/>
      <c r="F160" s="62"/>
      <c r="G160" s="62"/>
      <c r="H160" s="63"/>
      <c r="I160" s="62"/>
      <c r="J160" s="62"/>
      <c r="K160" s="62"/>
      <c r="L160" s="62"/>
      <c r="M160" s="68"/>
      <c r="N160" s="69"/>
      <c r="O160" s="63"/>
      <c r="P160" s="68"/>
      <c r="Q160" s="62"/>
      <c r="R160" s="62"/>
      <c r="S160" s="68"/>
      <c r="T160" s="70"/>
      <c r="U160" s="66"/>
      <c r="V160" s="68"/>
      <c r="Z160" s="86">
        <f>IF(Instructions!$C$8="yes",COUNTA(General!B160),0)</f>
        <v>0</v>
      </c>
      <c r="AA160" s="86">
        <f>IF(COUNTA(B160:V160)&gt;0,3-(COUNTA(General!B160)+COUNTA(General!C160)+COUNTA(General!U160)),0)</f>
        <v>0</v>
      </c>
      <c r="AB160" s="86">
        <f>IF(General!U160="No",COUNTBLANK(General!D160:F160)+COUNTBLANK(General!J160),0)</f>
        <v>0</v>
      </c>
      <c r="AC160" s="86">
        <f>IF(General!F160="Others",COUNTBLANK(General!G160),0)</f>
        <v>0</v>
      </c>
      <c r="AD160" s="86">
        <f>IF(AND(U160="No",COUNTA(General!B160),ISBLANK(General!H160)),COUNTBLANK(General!I160),0)</f>
        <v>0</v>
      </c>
      <c r="AE160" s="86">
        <f>IF(ISBLANK(J160),0,IF(ISNUMBER(SEARCH("FI fully agreed with the client's requests/appeals",General!J160)),0,COUNTBLANK(General!K160)))</f>
        <v>0</v>
      </c>
      <c r="AF160" s="86">
        <f>IF(OR(General!J160="Others",General!K160="Others"),COUNTBLANK(General!L160),0)</f>
        <v>0</v>
      </c>
      <c r="AG160" s="86">
        <f>IF(ISBLANK(B160),0,IF(AND(ISBLANK(General!O160),NETWORKDAYS(IFERROR(DATE(LEFT(General!D160,4),MID(General!D160,5,2),RIGHT(General!D160,2)),0),IFERROR(DATE(LEFT(Instructions!$C$6,4),MID(Instructions!$C$6,5,2),RIGHT(Instructions!$C$6,2)),0),7)&gt;27),COUNTBLANK(General!P160),0))</f>
        <v>0</v>
      </c>
      <c r="AH160" s="86">
        <f>IF(OR(ISBLANK(B160),ISBLANK(O160)),0,IF(NETWORKDAYS(DATE(LEFT(General!D160,4),MID(General!D160,5,2),RIGHT(General!D160,2)),DATE(LEFT(General!O160,4),MID(General!O160,5,2),RIGHT(General!O160,2)),7)&gt;27,COUNTBLANK(General!P160),0))</f>
        <v>0</v>
      </c>
      <c r="AI160" s="86">
        <f t="shared" si="16"/>
        <v>0</v>
      </c>
      <c r="AJ160" s="86">
        <f t="shared" si="17"/>
        <v>0</v>
      </c>
      <c r="AK160" s="86">
        <f t="shared" si="18"/>
        <v>0</v>
      </c>
      <c r="AL160" s="128">
        <f>IF(ISBLANK(D160),0,IF(IFERROR(DATE(LEFT(D160,4),MID(D160,5,2),RIGHT(D160,2)),0)&lt;IFERROR(DATE(LEFT(Instructions!$C$6,4),MID(Instructions!$C$6,5,2),RIGHT(Instructions!$C$6,2)),0),0,1))</f>
        <v>0</v>
      </c>
      <c r="AM160" s="128">
        <f>IF(General!U160="Misconduct report has been filed",COUNTBLANK(General!V160),0)</f>
        <v>0</v>
      </c>
      <c r="AN160" s="128">
        <f t="shared" si="19"/>
        <v>0</v>
      </c>
      <c r="AO160" s="86">
        <f>IF(ISBLANK(C160),0,IF(ISNA(VLOOKUP(C160,Dropdowns!$A$1:$A$4,1,FALSE)),1,0))</f>
        <v>0</v>
      </c>
      <c r="AP160" s="86">
        <f>IF(ISBLANK(F160),0,IF(ISNA(VLOOKUP(F160,Dropdowns!$I$1:$I$5,1,FALSE)),1,0))</f>
        <v>0</v>
      </c>
      <c r="AQ160" s="86">
        <f>IF(ISBLANK(J160),0,IF(ISNA(VLOOKUP(J160,Dropdowns!$L$1:$L$4,1,FALSE)),1,0))</f>
        <v>0</v>
      </c>
      <c r="AR160" s="128">
        <f>IF(ISBLANK(K160),0,IF(ISNA(VLOOKUP(K160,Dropdowns!$J$1:$J$4,1,FALSE)),1,0))</f>
        <v>0</v>
      </c>
      <c r="AS160" s="128">
        <f t="shared" si="15"/>
        <v>0</v>
      </c>
      <c r="AT160" s="128">
        <f t="shared" si="20"/>
        <v>0</v>
      </c>
      <c r="AU160" s="128">
        <f t="shared" si="21"/>
        <v>0</v>
      </c>
    </row>
    <row r="161" spans="2:47" ht="15.75" x14ac:dyDescent="0.25">
      <c r="B161" s="62"/>
      <c r="C161" s="62"/>
      <c r="D161" s="63"/>
      <c r="E161" s="64"/>
      <c r="F161" s="62"/>
      <c r="G161" s="62"/>
      <c r="H161" s="63"/>
      <c r="I161" s="62"/>
      <c r="J161" s="62"/>
      <c r="K161" s="62"/>
      <c r="L161" s="62"/>
      <c r="M161" s="68"/>
      <c r="N161" s="69"/>
      <c r="O161" s="63"/>
      <c r="P161" s="68"/>
      <c r="Q161" s="62"/>
      <c r="R161" s="62"/>
      <c r="S161" s="68"/>
      <c r="T161" s="70"/>
      <c r="U161" s="66"/>
      <c r="V161" s="68"/>
      <c r="Z161" s="86">
        <f>IF(Instructions!$C$8="yes",COUNTA(General!B161),0)</f>
        <v>0</v>
      </c>
      <c r="AA161" s="86">
        <f>IF(COUNTA(B161:V161)&gt;0,3-(COUNTA(General!B161)+COUNTA(General!C161)+COUNTA(General!U161)),0)</f>
        <v>0</v>
      </c>
      <c r="AB161" s="86">
        <f>IF(General!U161="No",COUNTBLANK(General!D161:F161)+COUNTBLANK(General!J161),0)</f>
        <v>0</v>
      </c>
      <c r="AC161" s="86">
        <f>IF(General!F161="Others",COUNTBLANK(General!G161),0)</f>
        <v>0</v>
      </c>
      <c r="AD161" s="86">
        <f>IF(AND(U161="No",COUNTA(General!B161),ISBLANK(General!H161)),COUNTBLANK(General!I161),0)</f>
        <v>0</v>
      </c>
      <c r="AE161" s="86">
        <f>IF(ISBLANK(J161),0,IF(ISNUMBER(SEARCH("FI fully agreed with the client's requests/appeals",General!J161)),0,COUNTBLANK(General!K161)))</f>
        <v>0</v>
      </c>
      <c r="AF161" s="86">
        <f>IF(OR(General!J161="Others",General!K161="Others"),COUNTBLANK(General!L161),0)</f>
        <v>0</v>
      </c>
      <c r="AG161" s="86">
        <f>IF(ISBLANK(B161),0,IF(AND(ISBLANK(General!O161),NETWORKDAYS(IFERROR(DATE(LEFT(General!D161,4),MID(General!D161,5,2),RIGHT(General!D161,2)),0),IFERROR(DATE(LEFT(Instructions!$C$6,4),MID(Instructions!$C$6,5,2),RIGHT(Instructions!$C$6,2)),0),7)&gt;27),COUNTBLANK(General!P161),0))</f>
        <v>0</v>
      </c>
      <c r="AH161" s="86">
        <f>IF(OR(ISBLANK(B161),ISBLANK(O161)),0,IF(NETWORKDAYS(DATE(LEFT(General!D161,4),MID(General!D161,5,2),RIGHT(General!D161,2)),DATE(LEFT(General!O161,4),MID(General!O161,5,2),RIGHT(General!O161,2)),7)&gt;27,COUNTBLANK(General!P161),0))</f>
        <v>0</v>
      </c>
      <c r="AI161" s="86">
        <f t="shared" si="16"/>
        <v>0</v>
      </c>
      <c r="AJ161" s="86">
        <f t="shared" si="17"/>
        <v>0</v>
      </c>
      <c r="AK161" s="86">
        <f t="shared" si="18"/>
        <v>0</v>
      </c>
      <c r="AL161" s="128">
        <f>IF(ISBLANK(D161),0,IF(IFERROR(DATE(LEFT(D161,4),MID(D161,5,2),RIGHT(D161,2)),0)&lt;IFERROR(DATE(LEFT(Instructions!$C$6,4),MID(Instructions!$C$6,5,2),RIGHT(Instructions!$C$6,2)),0),0,1))</f>
        <v>0</v>
      </c>
      <c r="AM161" s="128">
        <f>IF(General!U161="Misconduct report has been filed",COUNTBLANK(General!V161),0)</f>
        <v>0</v>
      </c>
      <c r="AN161" s="128">
        <f t="shared" si="19"/>
        <v>0</v>
      </c>
      <c r="AO161" s="86">
        <f>IF(ISBLANK(C161),0,IF(ISNA(VLOOKUP(C161,Dropdowns!$A$1:$A$4,1,FALSE)),1,0))</f>
        <v>0</v>
      </c>
      <c r="AP161" s="86">
        <f>IF(ISBLANK(F161),0,IF(ISNA(VLOOKUP(F161,Dropdowns!$I$1:$I$5,1,FALSE)),1,0))</f>
        <v>0</v>
      </c>
      <c r="AQ161" s="86">
        <f>IF(ISBLANK(J161),0,IF(ISNA(VLOOKUP(J161,Dropdowns!$L$1:$L$4,1,FALSE)),1,0))</f>
        <v>0</v>
      </c>
      <c r="AR161" s="128">
        <f>IF(ISBLANK(K161),0,IF(ISNA(VLOOKUP(K161,Dropdowns!$J$1:$J$4,1,FALSE)),1,0))</f>
        <v>0</v>
      </c>
      <c r="AS161" s="128">
        <f t="shared" si="15"/>
        <v>0</v>
      </c>
      <c r="AT161" s="128">
        <f t="shared" si="20"/>
        <v>0</v>
      </c>
      <c r="AU161" s="128">
        <f t="shared" si="21"/>
        <v>0</v>
      </c>
    </row>
    <row r="162" spans="2:47" ht="15.75" x14ac:dyDescent="0.25">
      <c r="B162" s="62"/>
      <c r="C162" s="62"/>
      <c r="D162" s="63"/>
      <c r="E162" s="64"/>
      <c r="F162" s="62"/>
      <c r="G162" s="62"/>
      <c r="H162" s="63"/>
      <c r="I162" s="62"/>
      <c r="J162" s="62"/>
      <c r="K162" s="62"/>
      <c r="L162" s="62"/>
      <c r="M162" s="68"/>
      <c r="N162" s="69"/>
      <c r="O162" s="63"/>
      <c r="P162" s="68"/>
      <c r="Q162" s="62"/>
      <c r="R162" s="62"/>
      <c r="S162" s="68"/>
      <c r="T162" s="70"/>
      <c r="U162" s="66"/>
      <c r="V162" s="68"/>
      <c r="Z162" s="86">
        <f>IF(Instructions!$C$8="yes",COUNTA(General!B162),0)</f>
        <v>0</v>
      </c>
      <c r="AA162" s="86">
        <f>IF(COUNTA(B162:V162)&gt;0,3-(COUNTA(General!B162)+COUNTA(General!C162)+COUNTA(General!U162)),0)</f>
        <v>0</v>
      </c>
      <c r="AB162" s="86">
        <f>IF(General!U162="No",COUNTBLANK(General!D162:F162)+COUNTBLANK(General!J162),0)</f>
        <v>0</v>
      </c>
      <c r="AC162" s="86">
        <f>IF(General!F162="Others",COUNTBLANK(General!G162),0)</f>
        <v>0</v>
      </c>
      <c r="AD162" s="86">
        <f>IF(AND(U162="No",COUNTA(General!B162),ISBLANK(General!H162)),COUNTBLANK(General!I162),0)</f>
        <v>0</v>
      </c>
      <c r="AE162" s="86">
        <f>IF(ISBLANK(J162),0,IF(ISNUMBER(SEARCH("FI fully agreed with the client's requests/appeals",General!J162)),0,COUNTBLANK(General!K162)))</f>
        <v>0</v>
      </c>
      <c r="AF162" s="86">
        <f>IF(OR(General!J162="Others",General!K162="Others"),COUNTBLANK(General!L162),0)</f>
        <v>0</v>
      </c>
      <c r="AG162" s="86">
        <f>IF(ISBLANK(B162),0,IF(AND(ISBLANK(General!O162),NETWORKDAYS(IFERROR(DATE(LEFT(General!D162,4),MID(General!D162,5,2),RIGHT(General!D162,2)),0),IFERROR(DATE(LEFT(Instructions!$C$6,4),MID(Instructions!$C$6,5,2),RIGHT(Instructions!$C$6,2)),0),7)&gt;27),COUNTBLANK(General!P162),0))</f>
        <v>0</v>
      </c>
      <c r="AH162" s="86">
        <f>IF(OR(ISBLANK(B162),ISBLANK(O162)),0,IF(NETWORKDAYS(DATE(LEFT(General!D162,4),MID(General!D162,5,2),RIGHT(General!D162,2)),DATE(LEFT(General!O162,4),MID(General!O162,5,2),RIGHT(General!O162,2)),7)&gt;27,COUNTBLANK(General!P162),0))</f>
        <v>0</v>
      </c>
      <c r="AI162" s="86">
        <f t="shared" si="16"/>
        <v>0</v>
      </c>
      <c r="AJ162" s="86">
        <f t="shared" si="17"/>
        <v>0</v>
      </c>
      <c r="AK162" s="86">
        <f t="shared" si="18"/>
        <v>0</v>
      </c>
      <c r="AL162" s="128">
        <f>IF(ISBLANK(D162),0,IF(IFERROR(DATE(LEFT(D162,4),MID(D162,5,2),RIGHT(D162,2)),0)&lt;IFERROR(DATE(LEFT(Instructions!$C$6,4),MID(Instructions!$C$6,5,2),RIGHT(Instructions!$C$6,2)),0),0,1))</f>
        <v>0</v>
      </c>
      <c r="AM162" s="128">
        <f>IF(General!U162="Misconduct report has been filed",COUNTBLANK(General!V162),0)</f>
        <v>0</v>
      </c>
      <c r="AN162" s="128">
        <f t="shared" si="19"/>
        <v>0</v>
      </c>
      <c r="AO162" s="86">
        <f>IF(ISBLANK(C162),0,IF(ISNA(VLOOKUP(C162,Dropdowns!$A$1:$A$4,1,FALSE)),1,0))</f>
        <v>0</v>
      </c>
      <c r="AP162" s="86">
        <f>IF(ISBLANK(F162),0,IF(ISNA(VLOOKUP(F162,Dropdowns!$I$1:$I$5,1,FALSE)),1,0))</f>
        <v>0</v>
      </c>
      <c r="AQ162" s="86">
        <f>IF(ISBLANK(J162),0,IF(ISNA(VLOOKUP(J162,Dropdowns!$L$1:$L$4,1,FALSE)),1,0))</f>
        <v>0</v>
      </c>
      <c r="AR162" s="128">
        <f>IF(ISBLANK(K162),0,IF(ISNA(VLOOKUP(K162,Dropdowns!$J$1:$J$4,1,FALSE)),1,0))</f>
        <v>0</v>
      </c>
      <c r="AS162" s="128">
        <f t="shared" ref="AS162:AS225" si="22">IF(ISBLANK(Q162),0,IF(OR(Q162="YES",Q162="No"),0,1))</f>
        <v>0</v>
      </c>
      <c r="AT162" s="128">
        <f t="shared" si="20"/>
        <v>0</v>
      </c>
      <c r="AU162" s="128">
        <f t="shared" si="21"/>
        <v>0</v>
      </c>
    </row>
    <row r="163" spans="2:47" ht="15.75" x14ac:dyDescent="0.25">
      <c r="B163" s="62"/>
      <c r="C163" s="62"/>
      <c r="D163" s="63"/>
      <c r="E163" s="64"/>
      <c r="F163" s="62"/>
      <c r="G163" s="62"/>
      <c r="H163" s="63"/>
      <c r="I163" s="62"/>
      <c r="J163" s="62"/>
      <c r="K163" s="62"/>
      <c r="L163" s="62"/>
      <c r="M163" s="68"/>
      <c r="N163" s="69"/>
      <c r="O163" s="63"/>
      <c r="P163" s="68"/>
      <c r="Q163" s="62"/>
      <c r="R163" s="62"/>
      <c r="S163" s="68"/>
      <c r="T163" s="70"/>
      <c r="U163" s="66"/>
      <c r="V163" s="68"/>
      <c r="Z163" s="86">
        <f>IF(Instructions!$C$8="yes",COUNTA(General!B163),0)</f>
        <v>0</v>
      </c>
      <c r="AA163" s="86">
        <f>IF(COUNTA(B163:V163)&gt;0,3-(COUNTA(General!B163)+COUNTA(General!C163)+COUNTA(General!U163)),0)</f>
        <v>0</v>
      </c>
      <c r="AB163" s="86">
        <f>IF(General!U163="No",COUNTBLANK(General!D163:F163)+COUNTBLANK(General!J163),0)</f>
        <v>0</v>
      </c>
      <c r="AC163" s="86">
        <f>IF(General!F163="Others",COUNTBLANK(General!G163),0)</f>
        <v>0</v>
      </c>
      <c r="AD163" s="86">
        <f>IF(AND(U163="No",COUNTA(General!B163),ISBLANK(General!H163)),COUNTBLANK(General!I163),0)</f>
        <v>0</v>
      </c>
      <c r="AE163" s="86">
        <f>IF(ISBLANK(J163),0,IF(ISNUMBER(SEARCH("FI fully agreed with the client's requests/appeals",General!J163)),0,COUNTBLANK(General!K163)))</f>
        <v>0</v>
      </c>
      <c r="AF163" s="86">
        <f>IF(OR(General!J163="Others",General!K163="Others"),COUNTBLANK(General!L163),0)</f>
        <v>0</v>
      </c>
      <c r="AG163" s="86">
        <f>IF(ISBLANK(B163),0,IF(AND(ISBLANK(General!O163),NETWORKDAYS(IFERROR(DATE(LEFT(General!D163,4),MID(General!D163,5,2),RIGHT(General!D163,2)),0),IFERROR(DATE(LEFT(Instructions!$C$6,4),MID(Instructions!$C$6,5,2),RIGHT(Instructions!$C$6,2)),0),7)&gt;27),COUNTBLANK(General!P163),0))</f>
        <v>0</v>
      </c>
      <c r="AH163" s="86">
        <f>IF(OR(ISBLANK(B163),ISBLANK(O163)),0,IF(NETWORKDAYS(DATE(LEFT(General!D163,4),MID(General!D163,5,2),RIGHT(General!D163,2)),DATE(LEFT(General!O163,4),MID(General!O163,5,2),RIGHT(General!O163,2)),7)&gt;27,COUNTBLANK(General!P163),0))</f>
        <v>0</v>
      </c>
      <c r="AI163" s="86">
        <f t="shared" si="16"/>
        <v>0</v>
      </c>
      <c r="AJ163" s="86">
        <f t="shared" si="17"/>
        <v>0</v>
      </c>
      <c r="AK163" s="86">
        <f t="shared" si="18"/>
        <v>0</v>
      </c>
      <c r="AL163" s="128">
        <f>IF(ISBLANK(D163),0,IF(IFERROR(DATE(LEFT(D163,4),MID(D163,5,2),RIGHT(D163,2)),0)&lt;IFERROR(DATE(LEFT(Instructions!$C$6,4),MID(Instructions!$C$6,5,2),RIGHT(Instructions!$C$6,2)),0),0,1))</f>
        <v>0</v>
      </c>
      <c r="AM163" s="128">
        <f>IF(General!U163="Misconduct report has been filed",COUNTBLANK(General!V163),0)</f>
        <v>0</v>
      </c>
      <c r="AN163" s="128">
        <f t="shared" si="19"/>
        <v>0</v>
      </c>
      <c r="AO163" s="86">
        <f>IF(ISBLANK(C163),0,IF(ISNA(VLOOKUP(C163,Dropdowns!$A$1:$A$4,1,FALSE)),1,0))</f>
        <v>0</v>
      </c>
      <c r="AP163" s="86">
        <f>IF(ISBLANK(F163),0,IF(ISNA(VLOOKUP(F163,Dropdowns!$I$1:$I$5,1,FALSE)),1,0))</f>
        <v>0</v>
      </c>
      <c r="AQ163" s="86">
        <f>IF(ISBLANK(J163),0,IF(ISNA(VLOOKUP(J163,Dropdowns!$L$1:$L$4,1,FALSE)),1,0))</f>
        <v>0</v>
      </c>
      <c r="AR163" s="128">
        <f>IF(ISBLANK(K163),0,IF(ISNA(VLOOKUP(K163,Dropdowns!$J$1:$J$4,1,FALSE)),1,0))</f>
        <v>0</v>
      </c>
      <c r="AS163" s="128">
        <f t="shared" si="22"/>
        <v>0</v>
      </c>
      <c r="AT163" s="128">
        <f t="shared" si="20"/>
        <v>0</v>
      </c>
      <c r="AU163" s="128">
        <f t="shared" si="21"/>
        <v>0</v>
      </c>
    </row>
    <row r="164" spans="2:47" ht="15.75" x14ac:dyDescent="0.25">
      <c r="B164" s="62"/>
      <c r="C164" s="62"/>
      <c r="D164" s="63"/>
      <c r="E164" s="64"/>
      <c r="F164" s="62"/>
      <c r="G164" s="62"/>
      <c r="H164" s="63"/>
      <c r="I164" s="62"/>
      <c r="J164" s="62"/>
      <c r="K164" s="62"/>
      <c r="L164" s="62"/>
      <c r="M164" s="68"/>
      <c r="N164" s="69"/>
      <c r="O164" s="63"/>
      <c r="P164" s="68"/>
      <c r="Q164" s="62"/>
      <c r="R164" s="62"/>
      <c r="S164" s="68"/>
      <c r="T164" s="70"/>
      <c r="U164" s="66"/>
      <c r="V164" s="68"/>
      <c r="Z164" s="86">
        <f>IF(Instructions!$C$8="yes",COUNTA(General!B164),0)</f>
        <v>0</v>
      </c>
      <c r="AA164" s="86">
        <f>IF(COUNTA(B164:V164)&gt;0,3-(COUNTA(General!B164)+COUNTA(General!C164)+COUNTA(General!U164)),0)</f>
        <v>0</v>
      </c>
      <c r="AB164" s="86">
        <f>IF(General!U164="No",COUNTBLANK(General!D164:F164)+COUNTBLANK(General!J164),0)</f>
        <v>0</v>
      </c>
      <c r="AC164" s="86">
        <f>IF(General!F164="Others",COUNTBLANK(General!G164),0)</f>
        <v>0</v>
      </c>
      <c r="AD164" s="86">
        <f>IF(AND(U164="No",COUNTA(General!B164),ISBLANK(General!H164)),COUNTBLANK(General!I164),0)</f>
        <v>0</v>
      </c>
      <c r="AE164" s="86">
        <f>IF(ISBLANK(J164),0,IF(ISNUMBER(SEARCH("FI fully agreed with the client's requests/appeals",General!J164)),0,COUNTBLANK(General!K164)))</f>
        <v>0</v>
      </c>
      <c r="AF164" s="86">
        <f>IF(OR(General!J164="Others",General!K164="Others"),COUNTBLANK(General!L164),0)</f>
        <v>0</v>
      </c>
      <c r="AG164" s="86">
        <f>IF(ISBLANK(B164),0,IF(AND(ISBLANK(General!O164),NETWORKDAYS(IFERROR(DATE(LEFT(General!D164,4),MID(General!D164,5,2),RIGHT(General!D164,2)),0),IFERROR(DATE(LEFT(Instructions!$C$6,4),MID(Instructions!$C$6,5,2),RIGHT(Instructions!$C$6,2)),0),7)&gt;27),COUNTBLANK(General!P164),0))</f>
        <v>0</v>
      </c>
      <c r="AH164" s="86">
        <f>IF(OR(ISBLANK(B164),ISBLANK(O164)),0,IF(NETWORKDAYS(DATE(LEFT(General!D164,4),MID(General!D164,5,2),RIGHT(General!D164,2)),DATE(LEFT(General!O164,4),MID(General!O164,5,2),RIGHT(General!O164,2)),7)&gt;27,COUNTBLANK(General!P164),0))</f>
        <v>0</v>
      </c>
      <c r="AI164" s="86">
        <f t="shared" si="16"/>
        <v>0</v>
      </c>
      <c r="AJ164" s="86">
        <f t="shared" si="17"/>
        <v>0</v>
      </c>
      <c r="AK164" s="86">
        <f t="shared" si="18"/>
        <v>0</v>
      </c>
      <c r="AL164" s="128">
        <f>IF(ISBLANK(D164),0,IF(IFERROR(DATE(LEFT(D164,4),MID(D164,5,2),RIGHT(D164,2)),0)&lt;IFERROR(DATE(LEFT(Instructions!$C$6,4),MID(Instructions!$C$6,5,2),RIGHT(Instructions!$C$6,2)),0),0,1))</f>
        <v>0</v>
      </c>
      <c r="AM164" s="128">
        <f>IF(General!U164="Misconduct report has been filed",COUNTBLANK(General!V164),0)</f>
        <v>0</v>
      </c>
      <c r="AN164" s="128">
        <f t="shared" si="19"/>
        <v>0</v>
      </c>
      <c r="AO164" s="86">
        <f>IF(ISBLANK(C164),0,IF(ISNA(VLOOKUP(C164,Dropdowns!$A$1:$A$4,1,FALSE)),1,0))</f>
        <v>0</v>
      </c>
      <c r="AP164" s="86">
        <f>IF(ISBLANK(F164),0,IF(ISNA(VLOOKUP(F164,Dropdowns!$I$1:$I$5,1,FALSE)),1,0))</f>
        <v>0</v>
      </c>
      <c r="AQ164" s="86">
        <f>IF(ISBLANK(J164),0,IF(ISNA(VLOOKUP(J164,Dropdowns!$L$1:$L$4,1,FALSE)),1,0))</f>
        <v>0</v>
      </c>
      <c r="AR164" s="128">
        <f>IF(ISBLANK(K164),0,IF(ISNA(VLOOKUP(K164,Dropdowns!$J$1:$J$4,1,FALSE)),1,0))</f>
        <v>0</v>
      </c>
      <c r="AS164" s="128">
        <f t="shared" si="22"/>
        <v>0</v>
      </c>
      <c r="AT164" s="128">
        <f t="shared" si="20"/>
        <v>0</v>
      </c>
      <c r="AU164" s="128">
        <f t="shared" si="21"/>
        <v>0</v>
      </c>
    </row>
    <row r="165" spans="2:47" ht="15.75" x14ac:dyDescent="0.25">
      <c r="B165" s="62"/>
      <c r="C165" s="62"/>
      <c r="D165" s="63"/>
      <c r="E165" s="64"/>
      <c r="F165" s="62"/>
      <c r="G165" s="62"/>
      <c r="H165" s="63"/>
      <c r="I165" s="62"/>
      <c r="J165" s="62"/>
      <c r="K165" s="62"/>
      <c r="L165" s="62"/>
      <c r="M165" s="68"/>
      <c r="N165" s="69"/>
      <c r="O165" s="63"/>
      <c r="P165" s="68"/>
      <c r="Q165" s="62"/>
      <c r="R165" s="62"/>
      <c r="S165" s="68"/>
      <c r="T165" s="70"/>
      <c r="U165" s="66"/>
      <c r="V165" s="68"/>
      <c r="Z165" s="86">
        <f>IF(Instructions!$C$8="yes",COUNTA(General!B165),0)</f>
        <v>0</v>
      </c>
      <c r="AA165" s="86">
        <f>IF(COUNTA(B165:V165)&gt;0,3-(COUNTA(General!B165)+COUNTA(General!C165)+COUNTA(General!U165)),0)</f>
        <v>0</v>
      </c>
      <c r="AB165" s="86">
        <f>IF(General!U165="No",COUNTBLANK(General!D165:F165)+COUNTBLANK(General!J165),0)</f>
        <v>0</v>
      </c>
      <c r="AC165" s="86">
        <f>IF(General!F165="Others",COUNTBLANK(General!G165),0)</f>
        <v>0</v>
      </c>
      <c r="AD165" s="86">
        <f>IF(AND(U165="No",COUNTA(General!B165),ISBLANK(General!H165)),COUNTBLANK(General!I165),0)</f>
        <v>0</v>
      </c>
      <c r="AE165" s="86">
        <f>IF(ISBLANK(J165),0,IF(ISNUMBER(SEARCH("FI fully agreed with the client's requests/appeals",General!J165)),0,COUNTBLANK(General!K165)))</f>
        <v>0</v>
      </c>
      <c r="AF165" s="86">
        <f>IF(OR(General!J165="Others",General!K165="Others"),COUNTBLANK(General!L165),0)</f>
        <v>0</v>
      </c>
      <c r="AG165" s="86">
        <f>IF(ISBLANK(B165),0,IF(AND(ISBLANK(General!O165),NETWORKDAYS(IFERROR(DATE(LEFT(General!D165,4),MID(General!D165,5,2),RIGHT(General!D165,2)),0),IFERROR(DATE(LEFT(Instructions!$C$6,4),MID(Instructions!$C$6,5,2),RIGHT(Instructions!$C$6,2)),0),7)&gt;27),COUNTBLANK(General!P165),0))</f>
        <v>0</v>
      </c>
      <c r="AH165" s="86">
        <f>IF(OR(ISBLANK(B165),ISBLANK(O165)),0,IF(NETWORKDAYS(DATE(LEFT(General!D165,4),MID(General!D165,5,2),RIGHT(General!D165,2)),DATE(LEFT(General!O165,4),MID(General!O165,5,2),RIGHT(General!O165,2)),7)&gt;27,COUNTBLANK(General!P165),0))</f>
        <v>0</v>
      </c>
      <c r="AI165" s="86">
        <f t="shared" si="16"/>
        <v>0</v>
      </c>
      <c r="AJ165" s="86">
        <f t="shared" si="17"/>
        <v>0</v>
      </c>
      <c r="AK165" s="86">
        <f t="shared" si="18"/>
        <v>0</v>
      </c>
      <c r="AL165" s="128">
        <f>IF(ISBLANK(D165),0,IF(IFERROR(DATE(LEFT(D165,4),MID(D165,5,2),RIGHT(D165,2)),0)&lt;IFERROR(DATE(LEFT(Instructions!$C$6,4),MID(Instructions!$C$6,5,2),RIGHT(Instructions!$C$6,2)),0),0,1))</f>
        <v>0</v>
      </c>
      <c r="AM165" s="128">
        <f>IF(General!U165="Misconduct report has been filed",COUNTBLANK(General!V165),0)</f>
        <v>0</v>
      </c>
      <c r="AN165" s="128">
        <f t="shared" si="19"/>
        <v>0</v>
      </c>
      <c r="AO165" s="86">
        <f>IF(ISBLANK(C165),0,IF(ISNA(VLOOKUP(C165,Dropdowns!$A$1:$A$4,1,FALSE)),1,0))</f>
        <v>0</v>
      </c>
      <c r="AP165" s="86">
        <f>IF(ISBLANK(F165),0,IF(ISNA(VLOOKUP(F165,Dropdowns!$I$1:$I$5,1,FALSE)),1,0))</f>
        <v>0</v>
      </c>
      <c r="AQ165" s="86">
        <f>IF(ISBLANK(J165),0,IF(ISNA(VLOOKUP(J165,Dropdowns!$L$1:$L$4,1,FALSE)),1,0))</f>
        <v>0</v>
      </c>
      <c r="AR165" s="128">
        <f>IF(ISBLANK(K165),0,IF(ISNA(VLOOKUP(K165,Dropdowns!$J$1:$J$4,1,FALSE)),1,0))</f>
        <v>0</v>
      </c>
      <c r="AS165" s="128">
        <f t="shared" si="22"/>
        <v>0</v>
      </c>
      <c r="AT165" s="128">
        <f t="shared" si="20"/>
        <v>0</v>
      </c>
      <c r="AU165" s="128">
        <f t="shared" si="21"/>
        <v>0</v>
      </c>
    </row>
    <row r="166" spans="2:47" ht="15.75" x14ac:dyDescent="0.25">
      <c r="B166" s="62"/>
      <c r="C166" s="62"/>
      <c r="D166" s="63"/>
      <c r="E166" s="64"/>
      <c r="F166" s="62"/>
      <c r="G166" s="62"/>
      <c r="H166" s="63"/>
      <c r="I166" s="62"/>
      <c r="J166" s="62"/>
      <c r="K166" s="62"/>
      <c r="L166" s="62"/>
      <c r="M166" s="68"/>
      <c r="N166" s="69"/>
      <c r="O166" s="63"/>
      <c r="P166" s="68"/>
      <c r="Q166" s="62"/>
      <c r="R166" s="62"/>
      <c r="S166" s="68"/>
      <c r="T166" s="70"/>
      <c r="U166" s="66"/>
      <c r="V166" s="68"/>
      <c r="Z166" s="86">
        <f>IF(Instructions!$C$8="yes",COUNTA(General!B166),0)</f>
        <v>0</v>
      </c>
      <c r="AA166" s="86">
        <f>IF(COUNTA(B166:V166)&gt;0,3-(COUNTA(General!B166)+COUNTA(General!C166)+COUNTA(General!U166)),0)</f>
        <v>0</v>
      </c>
      <c r="AB166" s="86">
        <f>IF(General!U166="No",COUNTBLANK(General!D166:F166)+COUNTBLANK(General!J166),0)</f>
        <v>0</v>
      </c>
      <c r="AC166" s="86">
        <f>IF(General!F166="Others",COUNTBLANK(General!G166),0)</f>
        <v>0</v>
      </c>
      <c r="AD166" s="86">
        <f>IF(AND(U166="No",COUNTA(General!B166),ISBLANK(General!H166)),COUNTBLANK(General!I166),0)</f>
        <v>0</v>
      </c>
      <c r="AE166" s="86">
        <f>IF(ISBLANK(J166),0,IF(ISNUMBER(SEARCH("FI fully agreed with the client's requests/appeals",General!J166)),0,COUNTBLANK(General!K166)))</f>
        <v>0</v>
      </c>
      <c r="AF166" s="86">
        <f>IF(OR(General!J166="Others",General!K166="Others"),COUNTBLANK(General!L166),0)</f>
        <v>0</v>
      </c>
      <c r="AG166" s="86">
        <f>IF(ISBLANK(B166),0,IF(AND(ISBLANK(General!O166),NETWORKDAYS(IFERROR(DATE(LEFT(General!D166,4),MID(General!D166,5,2),RIGHT(General!D166,2)),0),IFERROR(DATE(LEFT(Instructions!$C$6,4),MID(Instructions!$C$6,5,2),RIGHT(Instructions!$C$6,2)),0),7)&gt;27),COUNTBLANK(General!P166),0))</f>
        <v>0</v>
      </c>
      <c r="AH166" s="86">
        <f>IF(OR(ISBLANK(B166),ISBLANK(O166)),0,IF(NETWORKDAYS(DATE(LEFT(General!D166,4),MID(General!D166,5,2),RIGHT(General!D166,2)),DATE(LEFT(General!O166,4),MID(General!O166,5,2),RIGHT(General!O166,2)),7)&gt;27,COUNTBLANK(General!P166),0))</f>
        <v>0</v>
      </c>
      <c r="AI166" s="86">
        <f t="shared" si="16"/>
        <v>0</v>
      </c>
      <c r="AJ166" s="86">
        <f t="shared" si="17"/>
        <v>0</v>
      </c>
      <c r="AK166" s="86">
        <f t="shared" si="18"/>
        <v>0</v>
      </c>
      <c r="AL166" s="128">
        <f>IF(ISBLANK(D166),0,IF(IFERROR(DATE(LEFT(D166,4),MID(D166,5,2),RIGHT(D166,2)),0)&lt;IFERROR(DATE(LEFT(Instructions!$C$6,4),MID(Instructions!$C$6,5,2),RIGHT(Instructions!$C$6,2)),0),0,1))</f>
        <v>0</v>
      </c>
      <c r="AM166" s="128">
        <f>IF(General!U166="Misconduct report has been filed",COUNTBLANK(General!V166),0)</f>
        <v>0</v>
      </c>
      <c r="AN166" s="128">
        <f t="shared" si="19"/>
        <v>0</v>
      </c>
      <c r="AO166" s="86">
        <f>IF(ISBLANK(C166),0,IF(ISNA(VLOOKUP(C166,Dropdowns!$A$1:$A$4,1,FALSE)),1,0))</f>
        <v>0</v>
      </c>
      <c r="AP166" s="86">
        <f>IF(ISBLANK(F166),0,IF(ISNA(VLOOKUP(F166,Dropdowns!$I$1:$I$5,1,FALSE)),1,0))</f>
        <v>0</v>
      </c>
      <c r="AQ166" s="86">
        <f>IF(ISBLANK(J166),0,IF(ISNA(VLOOKUP(J166,Dropdowns!$L$1:$L$4,1,FALSE)),1,0))</f>
        <v>0</v>
      </c>
      <c r="AR166" s="128">
        <f>IF(ISBLANK(K166),0,IF(ISNA(VLOOKUP(K166,Dropdowns!$J$1:$J$4,1,FALSE)),1,0))</f>
        <v>0</v>
      </c>
      <c r="AS166" s="128">
        <f t="shared" si="22"/>
        <v>0</v>
      </c>
      <c r="AT166" s="128">
        <f t="shared" si="20"/>
        <v>0</v>
      </c>
      <c r="AU166" s="128">
        <f t="shared" si="21"/>
        <v>0</v>
      </c>
    </row>
    <row r="167" spans="2:47" ht="15.75" x14ac:dyDescent="0.25">
      <c r="B167" s="62"/>
      <c r="C167" s="62"/>
      <c r="D167" s="63"/>
      <c r="E167" s="64"/>
      <c r="F167" s="62"/>
      <c r="G167" s="62"/>
      <c r="H167" s="63"/>
      <c r="I167" s="62"/>
      <c r="J167" s="62"/>
      <c r="K167" s="62"/>
      <c r="L167" s="62"/>
      <c r="M167" s="68"/>
      <c r="N167" s="69"/>
      <c r="O167" s="63"/>
      <c r="P167" s="68"/>
      <c r="Q167" s="62"/>
      <c r="R167" s="62"/>
      <c r="S167" s="68"/>
      <c r="T167" s="70"/>
      <c r="U167" s="66"/>
      <c r="V167" s="68"/>
      <c r="Z167" s="86">
        <f>IF(Instructions!$C$8="yes",COUNTA(General!B167),0)</f>
        <v>0</v>
      </c>
      <c r="AA167" s="86">
        <f>IF(COUNTA(B167:V167)&gt;0,3-(COUNTA(General!B167)+COUNTA(General!C167)+COUNTA(General!U167)),0)</f>
        <v>0</v>
      </c>
      <c r="AB167" s="86">
        <f>IF(General!U167="No",COUNTBLANK(General!D167:F167)+COUNTBLANK(General!J167),0)</f>
        <v>0</v>
      </c>
      <c r="AC167" s="86">
        <f>IF(General!F167="Others",COUNTBLANK(General!G167),0)</f>
        <v>0</v>
      </c>
      <c r="AD167" s="86">
        <f>IF(AND(U167="No",COUNTA(General!B167),ISBLANK(General!H167)),COUNTBLANK(General!I167),0)</f>
        <v>0</v>
      </c>
      <c r="AE167" s="86">
        <f>IF(ISBLANK(J167),0,IF(ISNUMBER(SEARCH("FI fully agreed with the client's requests/appeals",General!J167)),0,COUNTBLANK(General!K167)))</f>
        <v>0</v>
      </c>
      <c r="AF167" s="86">
        <f>IF(OR(General!J167="Others",General!K167="Others"),COUNTBLANK(General!L167),0)</f>
        <v>0</v>
      </c>
      <c r="AG167" s="86">
        <f>IF(ISBLANK(B167),0,IF(AND(ISBLANK(General!O167),NETWORKDAYS(IFERROR(DATE(LEFT(General!D167,4),MID(General!D167,5,2),RIGHT(General!D167,2)),0),IFERROR(DATE(LEFT(Instructions!$C$6,4),MID(Instructions!$C$6,5,2),RIGHT(Instructions!$C$6,2)),0),7)&gt;27),COUNTBLANK(General!P167),0))</f>
        <v>0</v>
      </c>
      <c r="AH167" s="86">
        <f>IF(OR(ISBLANK(B167),ISBLANK(O167)),0,IF(NETWORKDAYS(DATE(LEFT(General!D167,4),MID(General!D167,5,2),RIGHT(General!D167,2)),DATE(LEFT(General!O167,4),MID(General!O167,5,2),RIGHT(General!O167,2)),7)&gt;27,COUNTBLANK(General!P167),0))</f>
        <v>0</v>
      </c>
      <c r="AI167" s="86">
        <f t="shared" si="16"/>
        <v>0</v>
      </c>
      <c r="AJ167" s="86">
        <f t="shared" si="17"/>
        <v>0</v>
      </c>
      <c r="AK167" s="86">
        <f t="shared" si="18"/>
        <v>0</v>
      </c>
      <c r="AL167" s="128">
        <f>IF(ISBLANK(D167),0,IF(IFERROR(DATE(LEFT(D167,4),MID(D167,5,2),RIGHT(D167,2)),0)&lt;IFERROR(DATE(LEFT(Instructions!$C$6,4),MID(Instructions!$C$6,5,2),RIGHT(Instructions!$C$6,2)),0),0,1))</f>
        <v>0</v>
      </c>
      <c r="AM167" s="128">
        <f>IF(General!U167="Misconduct report has been filed",COUNTBLANK(General!V167),0)</f>
        <v>0</v>
      </c>
      <c r="AN167" s="128">
        <f t="shared" si="19"/>
        <v>0</v>
      </c>
      <c r="AO167" s="86">
        <f>IF(ISBLANK(C167),0,IF(ISNA(VLOOKUP(C167,Dropdowns!$A$1:$A$4,1,FALSE)),1,0))</f>
        <v>0</v>
      </c>
      <c r="AP167" s="86">
        <f>IF(ISBLANK(F167),0,IF(ISNA(VLOOKUP(F167,Dropdowns!$I$1:$I$5,1,FALSE)),1,0))</f>
        <v>0</v>
      </c>
      <c r="AQ167" s="86">
        <f>IF(ISBLANK(J167),0,IF(ISNA(VLOOKUP(J167,Dropdowns!$L$1:$L$4,1,FALSE)),1,0))</f>
        <v>0</v>
      </c>
      <c r="AR167" s="128">
        <f>IF(ISBLANK(K167),0,IF(ISNA(VLOOKUP(K167,Dropdowns!$J$1:$J$4,1,FALSE)),1,0))</f>
        <v>0</v>
      </c>
      <c r="AS167" s="128">
        <f t="shared" si="22"/>
        <v>0</v>
      </c>
      <c r="AT167" s="128">
        <f t="shared" si="20"/>
        <v>0</v>
      </c>
      <c r="AU167" s="128">
        <f t="shared" si="21"/>
        <v>0</v>
      </c>
    </row>
    <row r="168" spans="2:47" ht="15.75" x14ac:dyDescent="0.25">
      <c r="B168" s="62"/>
      <c r="C168" s="62"/>
      <c r="D168" s="63"/>
      <c r="E168" s="64"/>
      <c r="F168" s="62"/>
      <c r="G168" s="62"/>
      <c r="H168" s="63"/>
      <c r="I168" s="62"/>
      <c r="J168" s="62"/>
      <c r="K168" s="62"/>
      <c r="L168" s="62"/>
      <c r="M168" s="68"/>
      <c r="N168" s="69"/>
      <c r="O168" s="63"/>
      <c r="P168" s="68"/>
      <c r="Q168" s="62"/>
      <c r="R168" s="62"/>
      <c r="S168" s="68"/>
      <c r="T168" s="70"/>
      <c r="U168" s="66"/>
      <c r="V168" s="68"/>
      <c r="Z168" s="86">
        <f>IF(Instructions!$C$8="yes",COUNTA(General!B168),0)</f>
        <v>0</v>
      </c>
      <c r="AA168" s="86">
        <f>IF(COUNTA(B168:V168)&gt;0,3-(COUNTA(General!B168)+COUNTA(General!C168)+COUNTA(General!U168)),0)</f>
        <v>0</v>
      </c>
      <c r="AB168" s="86">
        <f>IF(General!U168="No",COUNTBLANK(General!D168:F168)+COUNTBLANK(General!J168),0)</f>
        <v>0</v>
      </c>
      <c r="AC168" s="86">
        <f>IF(General!F168="Others",COUNTBLANK(General!G168),0)</f>
        <v>0</v>
      </c>
      <c r="AD168" s="86">
        <f>IF(AND(U168="No",COUNTA(General!B168),ISBLANK(General!H168)),COUNTBLANK(General!I168),0)</f>
        <v>0</v>
      </c>
      <c r="AE168" s="86">
        <f>IF(ISBLANK(J168),0,IF(ISNUMBER(SEARCH("FI fully agreed with the client's requests/appeals",General!J168)),0,COUNTBLANK(General!K168)))</f>
        <v>0</v>
      </c>
      <c r="AF168" s="86">
        <f>IF(OR(General!J168="Others",General!K168="Others"),COUNTBLANK(General!L168),0)</f>
        <v>0</v>
      </c>
      <c r="AG168" s="86">
        <f>IF(ISBLANK(B168),0,IF(AND(ISBLANK(General!O168),NETWORKDAYS(IFERROR(DATE(LEFT(General!D168,4),MID(General!D168,5,2),RIGHT(General!D168,2)),0),IFERROR(DATE(LEFT(Instructions!$C$6,4),MID(Instructions!$C$6,5,2),RIGHT(Instructions!$C$6,2)),0),7)&gt;27),COUNTBLANK(General!P168),0))</f>
        <v>0</v>
      </c>
      <c r="AH168" s="86">
        <f>IF(OR(ISBLANK(B168),ISBLANK(O168)),0,IF(NETWORKDAYS(DATE(LEFT(General!D168,4),MID(General!D168,5,2),RIGHT(General!D168,2)),DATE(LEFT(General!O168,4),MID(General!O168,5,2),RIGHT(General!O168,2)),7)&gt;27,COUNTBLANK(General!P168),0))</f>
        <v>0</v>
      </c>
      <c r="AI168" s="86">
        <f t="shared" si="16"/>
        <v>0</v>
      </c>
      <c r="AJ168" s="86">
        <f t="shared" si="17"/>
        <v>0</v>
      </c>
      <c r="AK168" s="86">
        <f t="shared" si="18"/>
        <v>0</v>
      </c>
      <c r="AL168" s="128">
        <f>IF(ISBLANK(D168),0,IF(IFERROR(DATE(LEFT(D168,4),MID(D168,5,2),RIGHT(D168,2)),0)&lt;IFERROR(DATE(LEFT(Instructions!$C$6,4),MID(Instructions!$C$6,5,2),RIGHT(Instructions!$C$6,2)),0),0,1))</f>
        <v>0</v>
      </c>
      <c r="AM168" s="128">
        <f>IF(General!U168="Misconduct report has been filed",COUNTBLANK(General!V168),0)</f>
        <v>0</v>
      </c>
      <c r="AN168" s="128">
        <f t="shared" si="19"/>
        <v>0</v>
      </c>
      <c r="AO168" s="86">
        <f>IF(ISBLANK(C168),0,IF(ISNA(VLOOKUP(C168,Dropdowns!$A$1:$A$4,1,FALSE)),1,0))</f>
        <v>0</v>
      </c>
      <c r="AP168" s="86">
        <f>IF(ISBLANK(F168),0,IF(ISNA(VLOOKUP(F168,Dropdowns!$I$1:$I$5,1,FALSE)),1,0))</f>
        <v>0</v>
      </c>
      <c r="AQ168" s="86">
        <f>IF(ISBLANK(J168),0,IF(ISNA(VLOOKUP(J168,Dropdowns!$L$1:$L$4,1,FALSE)),1,0))</f>
        <v>0</v>
      </c>
      <c r="AR168" s="128">
        <f>IF(ISBLANK(K168),0,IF(ISNA(VLOOKUP(K168,Dropdowns!$J$1:$J$4,1,FALSE)),1,0))</f>
        <v>0</v>
      </c>
      <c r="AS168" s="128">
        <f t="shared" si="22"/>
        <v>0</v>
      </c>
      <c r="AT168" s="128">
        <f t="shared" si="20"/>
        <v>0</v>
      </c>
      <c r="AU168" s="128">
        <f t="shared" si="21"/>
        <v>0</v>
      </c>
    </row>
    <row r="169" spans="2:47" ht="15.75" x14ac:dyDescent="0.25">
      <c r="B169" s="62"/>
      <c r="C169" s="62"/>
      <c r="D169" s="63"/>
      <c r="E169" s="64"/>
      <c r="F169" s="62"/>
      <c r="G169" s="62"/>
      <c r="H169" s="63"/>
      <c r="I169" s="62"/>
      <c r="J169" s="62"/>
      <c r="K169" s="62"/>
      <c r="L169" s="62"/>
      <c r="M169" s="68"/>
      <c r="N169" s="69"/>
      <c r="O169" s="63"/>
      <c r="P169" s="68"/>
      <c r="Q169" s="62"/>
      <c r="R169" s="62"/>
      <c r="S169" s="68"/>
      <c r="T169" s="70"/>
      <c r="U169" s="66"/>
      <c r="V169" s="68"/>
      <c r="Z169" s="86">
        <f>IF(Instructions!$C$8="yes",COUNTA(General!B169),0)</f>
        <v>0</v>
      </c>
      <c r="AA169" s="86">
        <f>IF(COUNTA(B169:V169)&gt;0,3-(COUNTA(General!B169)+COUNTA(General!C169)+COUNTA(General!U169)),0)</f>
        <v>0</v>
      </c>
      <c r="AB169" s="86">
        <f>IF(General!U169="No",COUNTBLANK(General!D169:F169)+COUNTBLANK(General!J169),0)</f>
        <v>0</v>
      </c>
      <c r="AC169" s="86">
        <f>IF(General!F169="Others",COUNTBLANK(General!G169),0)</f>
        <v>0</v>
      </c>
      <c r="AD169" s="86">
        <f>IF(AND(U169="No",COUNTA(General!B169),ISBLANK(General!H169)),COUNTBLANK(General!I169),0)</f>
        <v>0</v>
      </c>
      <c r="AE169" s="86">
        <f>IF(ISBLANK(J169),0,IF(ISNUMBER(SEARCH("FI fully agreed with the client's requests/appeals",General!J169)),0,COUNTBLANK(General!K169)))</f>
        <v>0</v>
      </c>
      <c r="AF169" s="86">
        <f>IF(OR(General!J169="Others",General!K169="Others"),COUNTBLANK(General!L169),0)</f>
        <v>0</v>
      </c>
      <c r="AG169" s="86">
        <f>IF(ISBLANK(B169),0,IF(AND(ISBLANK(General!O169),NETWORKDAYS(IFERROR(DATE(LEFT(General!D169,4),MID(General!D169,5,2),RIGHT(General!D169,2)),0),IFERROR(DATE(LEFT(Instructions!$C$6,4),MID(Instructions!$C$6,5,2),RIGHT(Instructions!$C$6,2)),0),7)&gt;27),COUNTBLANK(General!P169),0))</f>
        <v>0</v>
      </c>
      <c r="AH169" s="86">
        <f>IF(OR(ISBLANK(B169),ISBLANK(O169)),0,IF(NETWORKDAYS(DATE(LEFT(General!D169,4),MID(General!D169,5,2),RIGHT(General!D169,2)),DATE(LEFT(General!O169,4),MID(General!O169,5,2),RIGHT(General!O169,2)),7)&gt;27,COUNTBLANK(General!P169),0))</f>
        <v>0</v>
      </c>
      <c r="AI169" s="86">
        <f t="shared" si="16"/>
        <v>0</v>
      </c>
      <c r="AJ169" s="86">
        <f t="shared" si="17"/>
        <v>0</v>
      </c>
      <c r="AK169" s="86">
        <f t="shared" si="18"/>
        <v>0</v>
      </c>
      <c r="AL169" s="128">
        <f>IF(ISBLANK(D169),0,IF(IFERROR(DATE(LEFT(D169,4),MID(D169,5,2),RIGHT(D169,2)),0)&lt;IFERROR(DATE(LEFT(Instructions!$C$6,4),MID(Instructions!$C$6,5,2),RIGHT(Instructions!$C$6,2)),0),0,1))</f>
        <v>0</v>
      </c>
      <c r="AM169" s="128">
        <f>IF(General!U169="Misconduct report has been filed",COUNTBLANK(General!V169),0)</f>
        <v>0</v>
      </c>
      <c r="AN169" s="128">
        <f t="shared" si="19"/>
        <v>0</v>
      </c>
      <c r="AO169" s="86">
        <f>IF(ISBLANK(C169),0,IF(ISNA(VLOOKUP(C169,Dropdowns!$A$1:$A$4,1,FALSE)),1,0))</f>
        <v>0</v>
      </c>
      <c r="AP169" s="86">
        <f>IF(ISBLANK(F169),0,IF(ISNA(VLOOKUP(F169,Dropdowns!$I$1:$I$5,1,FALSE)),1,0))</f>
        <v>0</v>
      </c>
      <c r="AQ169" s="86">
        <f>IF(ISBLANK(J169),0,IF(ISNA(VLOOKUP(J169,Dropdowns!$L$1:$L$4,1,FALSE)),1,0))</f>
        <v>0</v>
      </c>
      <c r="AR169" s="128">
        <f>IF(ISBLANK(K169),0,IF(ISNA(VLOOKUP(K169,Dropdowns!$J$1:$J$4,1,FALSE)),1,0))</f>
        <v>0</v>
      </c>
      <c r="AS169" s="128">
        <f t="shared" si="22"/>
        <v>0</v>
      </c>
      <c r="AT169" s="128">
        <f t="shared" si="20"/>
        <v>0</v>
      </c>
      <c r="AU169" s="128">
        <f t="shared" si="21"/>
        <v>0</v>
      </c>
    </row>
    <row r="170" spans="2:47" ht="15.75" x14ac:dyDescent="0.25">
      <c r="B170" s="62"/>
      <c r="C170" s="62"/>
      <c r="D170" s="63"/>
      <c r="E170" s="64"/>
      <c r="F170" s="62"/>
      <c r="G170" s="62"/>
      <c r="H170" s="63"/>
      <c r="I170" s="62"/>
      <c r="J170" s="62"/>
      <c r="K170" s="62"/>
      <c r="L170" s="62"/>
      <c r="M170" s="68"/>
      <c r="N170" s="69"/>
      <c r="O170" s="63"/>
      <c r="P170" s="68"/>
      <c r="Q170" s="62"/>
      <c r="R170" s="62"/>
      <c r="S170" s="68"/>
      <c r="T170" s="70"/>
      <c r="U170" s="66"/>
      <c r="V170" s="68"/>
      <c r="Z170" s="86">
        <f>IF(Instructions!$C$8="yes",COUNTA(General!B170),0)</f>
        <v>0</v>
      </c>
      <c r="AA170" s="86">
        <f>IF(COUNTA(B170:V170)&gt;0,3-(COUNTA(General!B170)+COUNTA(General!C170)+COUNTA(General!U170)),0)</f>
        <v>0</v>
      </c>
      <c r="AB170" s="86">
        <f>IF(General!U170="No",COUNTBLANK(General!D170:F170)+COUNTBLANK(General!J170),0)</f>
        <v>0</v>
      </c>
      <c r="AC170" s="86">
        <f>IF(General!F170="Others",COUNTBLANK(General!G170),0)</f>
        <v>0</v>
      </c>
      <c r="AD170" s="86">
        <f>IF(AND(U170="No",COUNTA(General!B170),ISBLANK(General!H170)),COUNTBLANK(General!I170),0)</f>
        <v>0</v>
      </c>
      <c r="AE170" s="86">
        <f>IF(ISBLANK(J170),0,IF(ISNUMBER(SEARCH("FI fully agreed with the client's requests/appeals",General!J170)),0,COUNTBLANK(General!K170)))</f>
        <v>0</v>
      </c>
      <c r="AF170" s="86">
        <f>IF(OR(General!J170="Others",General!K170="Others"),COUNTBLANK(General!L170),0)</f>
        <v>0</v>
      </c>
      <c r="AG170" s="86">
        <f>IF(ISBLANK(B170),0,IF(AND(ISBLANK(General!O170),NETWORKDAYS(IFERROR(DATE(LEFT(General!D170,4),MID(General!D170,5,2),RIGHT(General!D170,2)),0),IFERROR(DATE(LEFT(Instructions!$C$6,4),MID(Instructions!$C$6,5,2),RIGHT(Instructions!$C$6,2)),0),7)&gt;27),COUNTBLANK(General!P170),0))</f>
        <v>0</v>
      </c>
      <c r="AH170" s="86">
        <f>IF(OR(ISBLANK(B170),ISBLANK(O170)),0,IF(NETWORKDAYS(DATE(LEFT(General!D170,4),MID(General!D170,5,2),RIGHT(General!D170,2)),DATE(LEFT(General!O170,4),MID(General!O170,5,2),RIGHT(General!O170,2)),7)&gt;27,COUNTBLANK(General!P170),0))</f>
        <v>0</v>
      </c>
      <c r="AI170" s="86">
        <f t="shared" si="16"/>
        <v>0</v>
      </c>
      <c r="AJ170" s="86">
        <f t="shared" si="17"/>
        <v>0</v>
      </c>
      <c r="AK170" s="86">
        <f t="shared" si="18"/>
        <v>0</v>
      </c>
      <c r="AL170" s="128">
        <f>IF(ISBLANK(D170),0,IF(IFERROR(DATE(LEFT(D170,4),MID(D170,5,2),RIGHT(D170,2)),0)&lt;IFERROR(DATE(LEFT(Instructions!$C$6,4),MID(Instructions!$C$6,5,2),RIGHT(Instructions!$C$6,2)),0),0,1))</f>
        <v>0</v>
      </c>
      <c r="AM170" s="128">
        <f>IF(General!U170="Misconduct report has been filed",COUNTBLANK(General!V170),0)</f>
        <v>0</v>
      </c>
      <c r="AN170" s="128">
        <f t="shared" si="19"/>
        <v>0</v>
      </c>
      <c r="AO170" s="86">
        <f>IF(ISBLANK(C170),0,IF(ISNA(VLOOKUP(C170,Dropdowns!$A$1:$A$4,1,FALSE)),1,0))</f>
        <v>0</v>
      </c>
      <c r="AP170" s="86">
        <f>IF(ISBLANK(F170),0,IF(ISNA(VLOOKUP(F170,Dropdowns!$I$1:$I$5,1,FALSE)),1,0))</f>
        <v>0</v>
      </c>
      <c r="AQ170" s="86">
        <f>IF(ISBLANK(J170),0,IF(ISNA(VLOOKUP(J170,Dropdowns!$L$1:$L$4,1,FALSE)),1,0))</f>
        <v>0</v>
      </c>
      <c r="AR170" s="128">
        <f>IF(ISBLANK(K170),0,IF(ISNA(VLOOKUP(K170,Dropdowns!$J$1:$J$4,1,FALSE)),1,0))</f>
        <v>0</v>
      </c>
      <c r="AS170" s="128">
        <f t="shared" si="22"/>
        <v>0</v>
      </c>
      <c r="AT170" s="128">
        <f t="shared" si="20"/>
        <v>0</v>
      </c>
      <c r="AU170" s="128">
        <f t="shared" si="21"/>
        <v>0</v>
      </c>
    </row>
    <row r="171" spans="2:47" ht="15.75" x14ac:dyDescent="0.25">
      <c r="B171" s="62"/>
      <c r="C171" s="62"/>
      <c r="D171" s="63"/>
      <c r="E171" s="64"/>
      <c r="F171" s="62"/>
      <c r="G171" s="62"/>
      <c r="H171" s="63"/>
      <c r="I171" s="62"/>
      <c r="J171" s="62"/>
      <c r="K171" s="62"/>
      <c r="L171" s="62"/>
      <c r="M171" s="68"/>
      <c r="N171" s="69"/>
      <c r="O171" s="63"/>
      <c r="P171" s="68"/>
      <c r="Q171" s="62"/>
      <c r="R171" s="62"/>
      <c r="S171" s="68"/>
      <c r="T171" s="70"/>
      <c r="U171" s="66"/>
      <c r="V171" s="68"/>
      <c r="Z171" s="86">
        <f>IF(Instructions!$C$8="yes",COUNTA(General!B171),0)</f>
        <v>0</v>
      </c>
      <c r="AA171" s="86">
        <f>IF(COUNTA(B171:V171)&gt;0,3-(COUNTA(General!B171)+COUNTA(General!C171)+COUNTA(General!U171)),0)</f>
        <v>0</v>
      </c>
      <c r="AB171" s="86">
        <f>IF(General!U171="No",COUNTBLANK(General!D171:F171)+COUNTBLANK(General!J171),0)</f>
        <v>0</v>
      </c>
      <c r="AC171" s="86">
        <f>IF(General!F171="Others",COUNTBLANK(General!G171),0)</f>
        <v>0</v>
      </c>
      <c r="AD171" s="86">
        <f>IF(AND(U171="No",COUNTA(General!B171),ISBLANK(General!H171)),COUNTBLANK(General!I171),0)</f>
        <v>0</v>
      </c>
      <c r="AE171" s="86">
        <f>IF(ISBLANK(J171),0,IF(ISNUMBER(SEARCH("FI fully agreed with the client's requests/appeals",General!J171)),0,COUNTBLANK(General!K171)))</f>
        <v>0</v>
      </c>
      <c r="AF171" s="86">
        <f>IF(OR(General!J171="Others",General!K171="Others"),COUNTBLANK(General!L171),0)</f>
        <v>0</v>
      </c>
      <c r="AG171" s="86">
        <f>IF(ISBLANK(B171),0,IF(AND(ISBLANK(General!O171),NETWORKDAYS(IFERROR(DATE(LEFT(General!D171,4),MID(General!D171,5,2),RIGHT(General!D171,2)),0),IFERROR(DATE(LEFT(Instructions!$C$6,4),MID(Instructions!$C$6,5,2),RIGHT(Instructions!$C$6,2)),0),7)&gt;27),COUNTBLANK(General!P171),0))</f>
        <v>0</v>
      </c>
      <c r="AH171" s="86">
        <f>IF(OR(ISBLANK(B171),ISBLANK(O171)),0,IF(NETWORKDAYS(DATE(LEFT(General!D171,4),MID(General!D171,5,2),RIGHT(General!D171,2)),DATE(LEFT(General!O171,4),MID(General!O171,5,2),RIGHT(General!O171,2)),7)&gt;27,COUNTBLANK(General!P171),0))</f>
        <v>0</v>
      </c>
      <c r="AI171" s="86">
        <f t="shared" si="16"/>
        <v>0</v>
      </c>
      <c r="AJ171" s="86">
        <f t="shared" si="17"/>
        <v>0</v>
      </c>
      <c r="AK171" s="86">
        <f t="shared" si="18"/>
        <v>0</v>
      </c>
      <c r="AL171" s="128">
        <f>IF(ISBLANK(D171),0,IF(IFERROR(DATE(LEFT(D171,4),MID(D171,5,2),RIGHT(D171,2)),0)&lt;IFERROR(DATE(LEFT(Instructions!$C$6,4),MID(Instructions!$C$6,5,2),RIGHT(Instructions!$C$6,2)),0),0,1))</f>
        <v>0</v>
      </c>
      <c r="AM171" s="128">
        <f>IF(General!U171="Misconduct report has been filed",COUNTBLANK(General!V171),0)</f>
        <v>0</v>
      </c>
      <c r="AN171" s="128">
        <f t="shared" si="19"/>
        <v>0</v>
      </c>
      <c r="AO171" s="86">
        <f>IF(ISBLANK(C171),0,IF(ISNA(VLOOKUP(C171,Dropdowns!$A$1:$A$4,1,FALSE)),1,0))</f>
        <v>0</v>
      </c>
      <c r="AP171" s="86">
        <f>IF(ISBLANK(F171),0,IF(ISNA(VLOOKUP(F171,Dropdowns!$I$1:$I$5,1,FALSE)),1,0))</f>
        <v>0</v>
      </c>
      <c r="AQ171" s="86">
        <f>IF(ISBLANK(J171),0,IF(ISNA(VLOOKUP(J171,Dropdowns!$L$1:$L$4,1,FALSE)),1,0))</f>
        <v>0</v>
      </c>
      <c r="AR171" s="128">
        <f>IF(ISBLANK(K171),0,IF(ISNA(VLOOKUP(K171,Dropdowns!$J$1:$J$4,1,FALSE)),1,0))</f>
        <v>0</v>
      </c>
      <c r="AS171" s="128">
        <f t="shared" si="22"/>
        <v>0</v>
      </c>
      <c r="AT171" s="128">
        <f t="shared" si="20"/>
        <v>0</v>
      </c>
      <c r="AU171" s="128">
        <f t="shared" si="21"/>
        <v>0</v>
      </c>
    </row>
    <row r="172" spans="2:47" ht="15.75" x14ac:dyDescent="0.25">
      <c r="B172" s="62"/>
      <c r="C172" s="62"/>
      <c r="D172" s="63"/>
      <c r="E172" s="64"/>
      <c r="F172" s="62"/>
      <c r="G172" s="62"/>
      <c r="H172" s="63"/>
      <c r="I172" s="62"/>
      <c r="J172" s="62"/>
      <c r="K172" s="62"/>
      <c r="L172" s="62"/>
      <c r="M172" s="68"/>
      <c r="N172" s="69"/>
      <c r="O172" s="63"/>
      <c r="P172" s="68"/>
      <c r="Q172" s="62"/>
      <c r="R172" s="62"/>
      <c r="S172" s="68"/>
      <c r="T172" s="70"/>
      <c r="U172" s="66"/>
      <c r="V172" s="68"/>
      <c r="Z172" s="86">
        <f>IF(Instructions!$C$8="yes",COUNTA(General!B172),0)</f>
        <v>0</v>
      </c>
      <c r="AA172" s="86">
        <f>IF(COUNTA(B172:V172)&gt;0,3-(COUNTA(General!B172)+COUNTA(General!C172)+COUNTA(General!U172)),0)</f>
        <v>0</v>
      </c>
      <c r="AB172" s="86">
        <f>IF(General!U172="No",COUNTBLANK(General!D172:F172)+COUNTBLANK(General!J172),0)</f>
        <v>0</v>
      </c>
      <c r="AC172" s="86">
        <f>IF(General!F172="Others",COUNTBLANK(General!G172),0)</f>
        <v>0</v>
      </c>
      <c r="AD172" s="86">
        <f>IF(AND(U172="No",COUNTA(General!B172),ISBLANK(General!H172)),COUNTBLANK(General!I172),0)</f>
        <v>0</v>
      </c>
      <c r="AE172" s="86">
        <f>IF(ISBLANK(J172),0,IF(ISNUMBER(SEARCH("FI fully agreed with the client's requests/appeals",General!J172)),0,COUNTBLANK(General!K172)))</f>
        <v>0</v>
      </c>
      <c r="AF172" s="86">
        <f>IF(OR(General!J172="Others",General!K172="Others"),COUNTBLANK(General!L172),0)</f>
        <v>0</v>
      </c>
      <c r="AG172" s="86">
        <f>IF(ISBLANK(B172),0,IF(AND(ISBLANK(General!O172),NETWORKDAYS(IFERROR(DATE(LEFT(General!D172,4),MID(General!D172,5,2),RIGHT(General!D172,2)),0),IFERROR(DATE(LEFT(Instructions!$C$6,4),MID(Instructions!$C$6,5,2),RIGHT(Instructions!$C$6,2)),0),7)&gt;27),COUNTBLANK(General!P172),0))</f>
        <v>0</v>
      </c>
      <c r="AH172" s="86">
        <f>IF(OR(ISBLANK(B172),ISBLANK(O172)),0,IF(NETWORKDAYS(DATE(LEFT(General!D172,4),MID(General!D172,5,2),RIGHT(General!D172,2)),DATE(LEFT(General!O172,4),MID(General!O172,5,2),RIGHT(General!O172,2)),7)&gt;27,COUNTBLANK(General!P172),0))</f>
        <v>0</v>
      </c>
      <c r="AI172" s="86">
        <f t="shared" si="16"/>
        <v>0</v>
      </c>
      <c r="AJ172" s="86">
        <f t="shared" si="17"/>
        <v>0</v>
      </c>
      <c r="AK172" s="86">
        <f t="shared" si="18"/>
        <v>0</v>
      </c>
      <c r="AL172" s="128">
        <f>IF(ISBLANK(D172),0,IF(IFERROR(DATE(LEFT(D172,4),MID(D172,5,2),RIGHT(D172,2)),0)&lt;IFERROR(DATE(LEFT(Instructions!$C$6,4),MID(Instructions!$C$6,5,2),RIGHT(Instructions!$C$6,2)),0),0,1))</f>
        <v>0</v>
      </c>
      <c r="AM172" s="128">
        <f>IF(General!U172="Misconduct report has been filed",COUNTBLANK(General!V172),0)</f>
        <v>0</v>
      </c>
      <c r="AN172" s="128">
        <f t="shared" si="19"/>
        <v>0</v>
      </c>
      <c r="AO172" s="86">
        <f>IF(ISBLANK(C172),0,IF(ISNA(VLOOKUP(C172,Dropdowns!$A$1:$A$4,1,FALSE)),1,0))</f>
        <v>0</v>
      </c>
      <c r="AP172" s="86">
        <f>IF(ISBLANK(F172),0,IF(ISNA(VLOOKUP(F172,Dropdowns!$I$1:$I$5,1,FALSE)),1,0))</f>
        <v>0</v>
      </c>
      <c r="AQ172" s="86">
        <f>IF(ISBLANK(J172),0,IF(ISNA(VLOOKUP(J172,Dropdowns!$L$1:$L$4,1,FALSE)),1,0))</f>
        <v>0</v>
      </c>
      <c r="AR172" s="128">
        <f>IF(ISBLANK(K172),0,IF(ISNA(VLOOKUP(K172,Dropdowns!$J$1:$J$4,1,FALSE)),1,0))</f>
        <v>0</v>
      </c>
      <c r="AS172" s="128">
        <f t="shared" si="22"/>
        <v>0</v>
      </c>
      <c r="AT172" s="128">
        <f t="shared" si="20"/>
        <v>0</v>
      </c>
      <c r="AU172" s="128">
        <f t="shared" si="21"/>
        <v>0</v>
      </c>
    </row>
    <row r="173" spans="2:47" ht="15.75" x14ac:dyDescent="0.25">
      <c r="B173" s="62"/>
      <c r="C173" s="62"/>
      <c r="D173" s="63"/>
      <c r="E173" s="64"/>
      <c r="F173" s="62"/>
      <c r="G173" s="62"/>
      <c r="H173" s="63"/>
      <c r="I173" s="62"/>
      <c r="J173" s="62"/>
      <c r="K173" s="62"/>
      <c r="L173" s="62"/>
      <c r="M173" s="68"/>
      <c r="N173" s="69"/>
      <c r="O173" s="63"/>
      <c r="P173" s="68"/>
      <c r="Q173" s="62"/>
      <c r="R173" s="62"/>
      <c r="S173" s="68"/>
      <c r="T173" s="70"/>
      <c r="U173" s="66"/>
      <c r="V173" s="68"/>
      <c r="Z173" s="86">
        <f>IF(Instructions!$C$8="yes",COUNTA(General!B173),0)</f>
        <v>0</v>
      </c>
      <c r="AA173" s="86">
        <f>IF(COUNTA(B173:V173)&gt;0,3-(COUNTA(General!B173)+COUNTA(General!C173)+COUNTA(General!U173)),0)</f>
        <v>0</v>
      </c>
      <c r="AB173" s="86">
        <f>IF(General!U173="No",COUNTBLANK(General!D173:F173)+COUNTBLANK(General!J173),0)</f>
        <v>0</v>
      </c>
      <c r="AC173" s="86">
        <f>IF(General!F173="Others",COUNTBLANK(General!G173),0)</f>
        <v>0</v>
      </c>
      <c r="AD173" s="86">
        <f>IF(AND(U173="No",COUNTA(General!B173),ISBLANK(General!H173)),COUNTBLANK(General!I173),0)</f>
        <v>0</v>
      </c>
      <c r="AE173" s="86">
        <f>IF(ISBLANK(J173),0,IF(ISNUMBER(SEARCH("FI fully agreed with the client's requests/appeals",General!J173)),0,COUNTBLANK(General!K173)))</f>
        <v>0</v>
      </c>
      <c r="AF173" s="86">
        <f>IF(OR(General!J173="Others",General!K173="Others"),COUNTBLANK(General!L173),0)</f>
        <v>0</v>
      </c>
      <c r="AG173" s="86">
        <f>IF(ISBLANK(B173),0,IF(AND(ISBLANK(General!O173),NETWORKDAYS(IFERROR(DATE(LEFT(General!D173,4),MID(General!D173,5,2),RIGHT(General!D173,2)),0),IFERROR(DATE(LEFT(Instructions!$C$6,4),MID(Instructions!$C$6,5,2),RIGHT(Instructions!$C$6,2)),0),7)&gt;27),COUNTBLANK(General!P173),0))</f>
        <v>0</v>
      </c>
      <c r="AH173" s="86">
        <f>IF(OR(ISBLANK(B173),ISBLANK(O173)),0,IF(NETWORKDAYS(DATE(LEFT(General!D173,4),MID(General!D173,5,2),RIGHT(General!D173,2)),DATE(LEFT(General!O173,4),MID(General!O173,5,2),RIGHT(General!O173,2)),7)&gt;27,COUNTBLANK(General!P173),0))</f>
        <v>0</v>
      </c>
      <c r="AI173" s="86">
        <f t="shared" si="16"/>
        <v>0</v>
      </c>
      <c r="AJ173" s="86">
        <f t="shared" si="17"/>
        <v>0</v>
      </c>
      <c r="AK173" s="86">
        <f t="shared" si="18"/>
        <v>0</v>
      </c>
      <c r="AL173" s="128">
        <f>IF(ISBLANK(D173),0,IF(IFERROR(DATE(LEFT(D173,4),MID(D173,5,2),RIGHT(D173,2)),0)&lt;IFERROR(DATE(LEFT(Instructions!$C$6,4),MID(Instructions!$C$6,5,2),RIGHT(Instructions!$C$6,2)),0),0,1))</f>
        <v>0</v>
      </c>
      <c r="AM173" s="128">
        <f>IF(General!U173="Misconduct report has been filed",COUNTBLANK(General!V173),0)</f>
        <v>0</v>
      </c>
      <c r="AN173" s="128">
        <f t="shared" si="19"/>
        <v>0</v>
      </c>
      <c r="AO173" s="86">
        <f>IF(ISBLANK(C173),0,IF(ISNA(VLOOKUP(C173,Dropdowns!$A$1:$A$4,1,FALSE)),1,0))</f>
        <v>0</v>
      </c>
      <c r="AP173" s="86">
        <f>IF(ISBLANK(F173),0,IF(ISNA(VLOOKUP(F173,Dropdowns!$I$1:$I$5,1,FALSE)),1,0))</f>
        <v>0</v>
      </c>
      <c r="AQ173" s="86">
        <f>IF(ISBLANK(J173),0,IF(ISNA(VLOOKUP(J173,Dropdowns!$L$1:$L$4,1,FALSE)),1,0))</f>
        <v>0</v>
      </c>
      <c r="AR173" s="128">
        <f>IF(ISBLANK(K173),0,IF(ISNA(VLOOKUP(K173,Dropdowns!$J$1:$J$4,1,FALSE)),1,0))</f>
        <v>0</v>
      </c>
      <c r="AS173" s="128">
        <f t="shared" si="22"/>
        <v>0</v>
      </c>
      <c r="AT173" s="128">
        <f t="shared" si="20"/>
        <v>0</v>
      </c>
      <c r="AU173" s="128">
        <f t="shared" si="21"/>
        <v>0</v>
      </c>
    </row>
    <row r="174" spans="2:47" ht="15.75" x14ac:dyDescent="0.25">
      <c r="B174" s="62"/>
      <c r="C174" s="62"/>
      <c r="D174" s="63"/>
      <c r="E174" s="64"/>
      <c r="F174" s="62"/>
      <c r="G174" s="62"/>
      <c r="H174" s="63"/>
      <c r="I174" s="62"/>
      <c r="J174" s="62"/>
      <c r="K174" s="62"/>
      <c r="L174" s="62"/>
      <c r="M174" s="68"/>
      <c r="N174" s="69"/>
      <c r="O174" s="63"/>
      <c r="P174" s="68"/>
      <c r="Q174" s="62"/>
      <c r="R174" s="62"/>
      <c r="S174" s="68"/>
      <c r="T174" s="70"/>
      <c r="U174" s="66"/>
      <c r="V174" s="68"/>
      <c r="Z174" s="86">
        <f>IF(Instructions!$C$8="yes",COUNTA(General!B174),0)</f>
        <v>0</v>
      </c>
      <c r="AA174" s="86">
        <f>IF(COUNTA(B174:V174)&gt;0,3-(COUNTA(General!B174)+COUNTA(General!C174)+COUNTA(General!U174)),0)</f>
        <v>0</v>
      </c>
      <c r="AB174" s="86">
        <f>IF(General!U174="No",COUNTBLANK(General!D174:F174)+COUNTBLANK(General!J174),0)</f>
        <v>0</v>
      </c>
      <c r="AC174" s="86">
        <f>IF(General!F174="Others",COUNTBLANK(General!G174),0)</f>
        <v>0</v>
      </c>
      <c r="AD174" s="86">
        <f>IF(AND(U174="No",COUNTA(General!B174),ISBLANK(General!H174)),COUNTBLANK(General!I174),0)</f>
        <v>0</v>
      </c>
      <c r="AE174" s="86">
        <f>IF(ISBLANK(J174),0,IF(ISNUMBER(SEARCH("FI fully agreed with the client's requests/appeals",General!J174)),0,COUNTBLANK(General!K174)))</f>
        <v>0</v>
      </c>
      <c r="AF174" s="86">
        <f>IF(OR(General!J174="Others",General!K174="Others"),COUNTBLANK(General!L174),0)</f>
        <v>0</v>
      </c>
      <c r="AG174" s="86">
        <f>IF(ISBLANK(B174),0,IF(AND(ISBLANK(General!O174),NETWORKDAYS(IFERROR(DATE(LEFT(General!D174,4),MID(General!D174,5,2),RIGHT(General!D174,2)),0),IFERROR(DATE(LEFT(Instructions!$C$6,4),MID(Instructions!$C$6,5,2),RIGHT(Instructions!$C$6,2)),0),7)&gt;27),COUNTBLANK(General!P174),0))</f>
        <v>0</v>
      </c>
      <c r="AH174" s="86">
        <f>IF(OR(ISBLANK(B174),ISBLANK(O174)),0,IF(NETWORKDAYS(DATE(LEFT(General!D174,4),MID(General!D174,5,2),RIGHT(General!D174,2)),DATE(LEFT(General!O174,4),MID(General!O174,5,2),RIGHT(General!O174,2)),7)&gt;27,COUNTBLANK(General!P174),0))</f>
        <v>0</v>
      </c>
      <c r="AI174" s="86">
        <f t="shared" si="16"/>
        <v>0</v>
      </c>
      <c r="AJ174" s="86">
        <f t="shared" si="17"/>
        <v>0</v>
      </c>
      <c r="AK174" s="86">
        <f t="shared" si="18"/>
        <v>0</v>
      </c>
      <c r="AL174" s="128">
        <f>IF(ISBLANK(D174),0,IF(IFERROR(DATE(LEFT(D174,4),MID(D174,5,2),RIGHT(D174,2)),0)&lt;IFERROR(DATE(LEFT(Instructions!$C$6,4),MID(Instructions!$C$6,5,2),RIGHT(Instructions!$C$6,2)),0),0,1))</f>
        <v>0</v>
      </c>
      <c r="AM174" s="128">
        <f>IF(General!U174="Misconduct report has been filed",COUNTBLANK(General!V174),0)</f>
        <v>0</v>
      </c>
      <c r="AN174" s="128">
        <f t="shared" si="19"/>
        <v>0</v>
      </c>
      <c r="AO174" s="86">
        <f>IF(ISBLANK(C174),0,IF(ISNA(VLOOKUP(C174,Dropdowns!$A$1:$A$4,1,FALSE)),1,0))</f>
        <v>0</v>
      </c>
      <c r="AP174" s="86">
        <f>IF(ISBLANK(F174),0,IF(ISNA(VLOOKUP(F174,Dropdowns!$I$1:$I$5,1,FALSE)),1,0))</f>
        <v>0</v>
      </c>
      <c r="AQ174" s="86">
        <f>IF(ISBLANK(J174),0,IF(ISNA(VLOOKUP(J174,Dropdowns!$L$1:$L$4,1,FALSE)),1,0))</f>
        <v>0</v>
      </c>
      <c r="AR174" s="128">
        <f>IF(ISBLANK(K174),0,IF(ISNA(VLOOKUP(K174,Dropdowns!$J$1:$J$4,1,FALSE)),1,0))</f>
        <v>0</v>
      </c>
      <c r="AS174" s="128">
        <f t="shared" si="22"/>
        <v>0</v>
      </c>
      <c r="AT174" s="128">
        <f t="shared" si="20"/>
        <v>0</v>
      </c>
      <c r="AU174" s="128">
        <f t="shared" si="21"/>
        <v>0</v>
      </c>
    </row>
    <row r="175" spans="2:47" ht="15.75" x14ac:dyDescent="0.25">
      <c r="B175" s="62"/>
      <c r="C175" s="62"/>
      <c r="D175" s="63"/>
      <c r="E175" s="64"/>
      <c r="F175" s="62"/>
      <c r="G175" s="62"/>
      <c r="H175" s="63"/>
      <c r="I175" s="62"/>
      <c r="J175" s="62"/>
      <c r="K175" s="62"/>
      <c r="L175" s="62"/>
      <c r="M175" s="68"/>
      <c r="N175" s="69"/>
      <c r="O175" s="63"/>
      <c r="P175" s="68"/>
      <c r="Q175" s="62"/>
      <c r="R175" s="62"/>
      <c r="S175" s="68"/>
      <c r="T175" s="70"/>
      <c r="U175" s="66"/>
      <c r="V175" s="68"/>
      <c r="Z175" s="86">
        <f>IF(Instructions!$C$8="yes",COUNTA(General!B175),0)</f>
        <v>0</v>
      </c>
      <c r="AA175" s="86">
        <f>IF(COUNTA(B175:V175)&gt;0,3-(COUNTA(General!B175)+COUNTA(General!C175)+COUNTA(General!U175)),0)</f>
        <v>0</v>
      </c>
      <c r="AB175" s="86">
        <f>IF(General!U175="No",COUNTBLANK(General!D175:F175)+COUNTBLANK(General!J175),0)</f>
        <v>0</v>
      </c>
      <c r="AC175" s="86">
        <f>IF(General!F175="Others",COUNTBLANK(General!G175),0)</f>
        <v>0</v>
      </c>
      <c r="AD175" s="86">
        <f>IF(AND(U175="No",COUNTA(General!B175),ISBLANK(General!H175)),COUNTBLANK(General!I175),0)</f>
        <v>0</v>
      </c>
      <c r="AE175" s="86">
        <f>IF(ISBLANK(J175),0,IF(ISNUMBER(SEARCH("FI fully agreed with the client's requests/appeals",General!J175)),0,COUNTBLANK(General!K175)))</f>
        <v>0</v>
      </c>
      <c r="AF175" s="86">
        <f>IF(OR(General!J175="Others",General!K175="Others"),COUNTBLANK(General!L175),0)</f>
        <v>0</v>
      </c>
      <c r="AG175" s="86">
        <f>IF(ISBLANK(B175),0,IF(AND(ISBLANK(General!O175),NETWORKDAYS(IFERROR(DATE(LEFT(General!D175,4),MID(General!D175,5,2),RIGHT(General!D175,2)),0),IFERROR(DATE(LEFT(Instructions!$C$6,4),MID(Instructions!$C$6,5,2),RIGHT(Instructions!$C$6,2)),0),7)&gt;27),COUNTBLANK(General!P175),0))</f>
        <v>0</v>
      </c>
      <c r="AH175" s="86">
        <f>IF(OR(ISBLANK(B175),ISBLANK(O175)),0,IF(NETWORKDAYS(DATE(LEFT(General!D175,4),MID(General!D175,5,2),RIGHT(General!D175,2)),DATE(LEFT(General!O175,4),MID(General!O175,5,2),RIGHT(General!O175,2)),7)&gt;27,COUNTBLANK(General!P175),0))</f>
        <v>0</v>
      </c>
      <c r="AI175" s="86">
        <f t="shared" si="16"/>
        <v>0</v>
      </c>
      <c r="AJ175" s="86">
        <f t="shared" si="17"/>
        <v>0</v>
      </c>
      <c r="AK175" s="86">
        <f t="shared" si="18"/>
        <v>0</v>
      </c>
      <c r="AL175" s="128">
        <f>IF(ISBLANK(D175),0,IF(IFERROR(DATE(LEFT(D175,4),MID(D175,5,2),RIGHT(D175,2)),0)&lt;IFERROR(DATE(LEFT(Instructions!$C$6,4),MID(Instructions!$C$6,5,2),RIGHT(Instructions!$C$6,2)),0),0,1))</f>
        <v>0</v>
      </c>
      <c r="AM175" s="128">
        <f>IF(General!U175="Misconduct report has been filed",COUNTBLANK(General!V175),0)</f>
        <v>0</v>
      </c>
      <c r="AN175" s="128">
        <f t="shared" si="19"/>
        <v>0</v>
      </c>
      <c r="AO175" s="86">
        <f>IF(ISBLANK(C175),0,IF(ISNA(VLOOKUP(C175,Dropdowns!$A$1:$A$4,1,FALSE)),1,0))</f>
        <v>0</v>
      </c>
      <c r="AP175" s="86">
        <f>IF(ISBLANK(F175),0,IF(ISNA(VLOOKUP(F175,Dropdowns!$I$1:$I$5,1,FALSE)),1,0))</f>
        <v>0</v>
      </c>
      <c r="AQ175" s="86">
        <f>IF(ISBLANK(J175),0,IF(ISNA(VLOOKUP(J175,Dropdowns!$L$1:$L$4,1,FALSE)),1,0))</f>
        <v>0</v>
      </c>
      <c r="AR175" s="128">
        <f>IF(ISBLANK(K175),0,IF(ISNA(VLOOKUP(K175,Dropdowns!$J$1:$J$4,1,FALSE)),1,0))</f>
        <v>0</v>
      </c>
      <c r="AS175" s="128">
        <f t="shared" si="22"/>
        <v>0</v>
      </c>
      <c r="AT175" s="128">
        <f t="shared" si="20"/>
        <v>0</v>
      </c>
      <c r="AU175" s="128">
        <f t="shared" si="21"/>
        <v>0</v>
      </c>
    </row>
    <row r="176" spans="2:47" ht="15.75" x14ac:dyDescent="0.25">
      <c r="B176" s="62"/>
      <c r="C176" s="62"/>
      <c r="D176" s="63"/>
      <c r="E176" s="64"/>
      <c r="F176" s="62"/>
      <c r="G176" s="62"/>
      <c r="H176" s="63"/>
      <c r="I176" s="62"/>
      <c r="J176" s="62"/>
      <c r="K176" s="62"/>
      <c r="L176" s="62"/>
      <c r="M176" s="68"/>
      <c r="N176" s="69"/>
      <c r="O176" s="63"/>
      <c r="P176" s="68"/>
      <c r="Q176" s="62"/>
      <c r="R176" s="62"/>
      <c r="S176" s="68"/>
      <c r="T176" s="70"/>
      <c r="U176" s="66"/>
      <c r="V176" s="68"/>
      <c r="Z176" s="86">
        <f>IF(Instructions!$C$8="yes",COUNTA(General!B176),0)</f>
        <v>0</v>
      </c>
      <c r="AA176" s="86">
        <f>IF(COUNTA(B176:V176)&gt;0,3-(COUNTA(General!B176)+COUNTA(General!C176)+COUNTA(General!U176)),0)</f>
        <v>0</v>
      </c>
      <c r="AB176" s="86">
        <f>IF(General!U176="No",COUNTBLANK(General!D176:F176)+COUNTBLANK(General!J176),0)</f>
        <v>0</v>
      </c>
      <c r="AC176" s="86">
        <f>IF(General!F176="Others",COUNTBLANK(General!G176),0)</f>
        <v>0</v>
      </c>
      <c r="AD176" s="86">
        <f>IF(AND(U176="No",COUNTA(General!B176),ISBLANK(General!H176)),COUNTBLANK(General!I176),0)</f>
        <v>0</v>
      </c>
      <c r="AE176" s="86">
        <f>IF(ISBLANK(J176),0,IF(ISNUMBER(SEARCH("FI fully agreed with the client's requests/appeals",General!J176)),0,COUNTBLANK(General!K176)))</f>
        <v>0</v>
      </c>
      <c r="AF176" s="86">
        <f>IF(OR(General!J176="Others",General!K176="Others"),COUNTBLANK(General!L176),0)</f>
        <v>0</v>
      </c>
      <c r="AG176" s="86">
        <f>IF(ISBLANK(B176),0,IF(AND(ISBLANK(General!O176),NETWORKDAYS(IFERROR(DATE(LEFT(General!D176,4),MID(General!D176,5,2),RIGHT(General!D176,2)),0),IFERROR(DATE(LEFT(Instructions!$C$6,4),MID(Instructions!$C$6,5,2),RIGHT(Instructions!$C$6,2)),0),7)&gt;27),COUNTBLANK(General!P176),0))</f>
        <v>0</v>
      </c>
      <c r="AH176" s="86">
        <f>IF(OR(ISBLANK(B176),ISBLANK(O176)),0,IF(NETWORKDAYS(DATE(LEFT(General!D176,4),MID(General!D176,5,2),RIGHT(General!D176,2)),DATE(LEFT(General!O176,4),MID(General!O176,5,2),RIGHT(General!O176,2)),7)&gt;27,COUNTBLANK(General!P176),0))</f>
        <v>0</v>
      </c>
      <c r="AI176" s="86">
        <f t="shared" si="16"/>
        <v>0</v>
      </c>
      <c r="AJ176" s="86">
        <f t="shared" si="17"/>
        <v>0</v>
      </c>
      <c r="AK176" s="86">
        <f t="shared" si="18"/>
        <v>0</v>
      </c>
      <c r="AL176" s="128">
        <f>IF(ISBLANK(D176),0,IF(IFERROR(DATE(LEFT(D176,4),MID(D176,5,2),RIGHT(D176,2)),0)&lt;IFERROR(DATE(LEFT(Instructions!$C$6,4),MID(Instructions!$C$6,5,2),RIGHT(Instructions!$C$6,2)),0),0,1))</f>
        <v>0</v>
      </c>
      <c r="AM176" s="128">
        <f>IF(General!U176="Misconduct report has been filed",COUNTBLANK(General!V176),0)</f>
        <v>0</v>
      </c>
      <c r="AN176" s="128">
        <f t="shared" si="19"/>
        <v>0</v>
      </c>
      <c r="AO176" s="86">
        <f>IF(ISBLANK(C176),0,IF(ISNA(VLOOKUP(C176,Dropdowns!$A$1:$A$4,1,FALSE)),1,0))</f>
        <v>0</v>
      </c>
      <c r="AP176" s="86">
        <f>IF(ISBLANK(F176),0,IF(ISNA(VLOOKUP(F176,Dropdowns!$I$1:$I$5,1,FALSE)),1,0))</f>
        <v>0</v>
      </c>
      <c r="AQ176" s="86">
        <f>IF(ISBLANK(J176),0,IF(ISNA(VLOOKUP(J176,Dropdowns!$L$1:$L$4,1,FALSE)),1,0))</f>
        <v>0</v>
      </c>
      <c r="AR176" s="128">
        <f>IF(ISBLANK(K176),0,IF(ISNA(VLOOKUP(K176,Dropdowns!$J$1:$J$4,1,FALSE)),1,0))</f>
        <v>0</v>
      </c>
      <c r="AS176" s="128">
        <f t="shared" si="22"/>
        <v>0</v>
      </c>
      <c r="AT176" s="128">
        <f t="shared" si="20"/>
        <v>0</v>
      </c>
      <c r="AU176" s="128">
        <f t="shared" si="21"/>
        <v>0</v>
      </c>
    </row>
    <row r="177" spans="2:47" ht="15.75" x14ac:dyDescent="0.25">
      <c r="B177" s="62"/>
      <c r="C177" s="62"/>
      <c r="D177" s="63"/>
      <c r="E177" s="64"/>
      <c r="F177" s="62"/>
      <c r="G177" s="62"/>
      <c r="H177" s="63"/>
      <c r="I177" s="62"/>
      <c r="J177" s="62"/>
      <c r="K177" s="62"/>
      <c r="L177" s="62"/>
      <c r="M177" s="68"/>
      <c r="N177" s="69"/>
      <c r="O177" s="63"/>
      <c r="P177" s="68"/>
      <c r="Q177" s="62"/>
      <c r="R177" s="62"/>
      <c r="S177" s="68"/>
      <c r="T177" s="70"/>
      <c r="U177" s="66"/>
      <c r="V177" s="68"/>
      <c r="Z177" s="86">
        <f>IF(Instructions!$C$8="yes",COUNTA(General!B177),0)</f>
        <v>0</v>
      </c>
      <c r="AA177" s="86">
        <f>IF(COUNTA(B177:V177)&gt;0,3-(COUNTA(General!B177)+COUNTA(General!C177)+COUNTA(General!U177)),0)</f>
        <v>0</v>
      </c>
      <c r="AB177" s="86">
        <f>IF(General!U177="No",COUNTBLANK(General!D177:F177)+COUNTBLANK(General!J177),0)</f>
        <v>0</v>
      </c>
      <c r="AC177" s="86">
        <f>IF(General!F177="Others",COUNTBLANK(General!G177),0)</f>
        <v>0</v>
      </c>
      <c r="AD177" s="86">
        <f>IF(AND(U177="No",COUNTA(General!B177),ISBLANK(General!H177)),COUNTBLANK(General!I177),0)</f>
        <v>0</v>
      </c>
      <c r="AE177" s="86">
        <f>IF(ISBLANK(J177),0,IF(ISNUMBER(SEARCH("FI fully agreed with the client's requests/appeals",General!J177)),0,COUNTBLANK(General!K177)))</f>
        <v>0</v>
      </c>
      <c r="AF177" s="86">
        <f>IF(OR(General!J177="Others",General!K177="Others"),COUNTBLANK(General!L177),0)</f>
        <v>0</v>
      </c>
      <c r="AG177" s="86">
        <f>IF(ISBLANK(B177),0,IF(AND(ISBLANK(General!O177),NETWORKDAYS(IFERROR(DATE(LEFT(General!D177,4),MID(General!D177,5,2),RIGHT(General!D177,2)),0),IFERROR(DATE(LEFT(Instructions!$C$6,4),MID(Instructions!$C$6,5,2),RIGHT(Instructions!$C$6,2)),0),7)&gt;27),COUNTBLANK(General!P177),0))</f>
        <v>0</v>
      </c>
      <c r="AH177" s="86">
        <f>IF(OR(ISBLANK(B177),ISBLANK(O177)),0,IF(NETWORKDAYS(DATE(LEFT(General!D177,4),MID(General!D177,5,2),RIGHT(General!D177,2)),DATE(LEFT(General!O177,4),MID(General!O177,5,2),RIGHT(General!O177,2)),7)&gt;27,COUNTBLANK(General!P177),0))</f>
        <v>0</v>
      </c>
      <c r="AI177" s="86">
        <f t="shared" si="16"/>
        <v>0</v>
      </c>
      <c r="AJ177" s="86">
        <f t="shared" si="17"/>
        <v>0</v>
      </c>
      <c r="AK177" s="86">
        <f t="shared" si="18"/>
        <v>0</v>
      </c>
      <c r="AL177" s="128">
        <f>IF(ISBLANK(D177),0,IF(IFERROR(DATE(LEFT(D177,4),MID(D177,5,2),RIGHT(D177,2)),0)&lt;IFERROR(DATE(LEFT(Instructions!$C$6,4),MID(Instructions!$C$6,5,2),RIGHT(Instructions!$C$6,2)),0),0,1))</f>
        <v>0</v>
      </c>
      <c r="AM177" s="128">
        <f>IF(General!U177="Misconduct report has been filed",COUNTBLANK(General!V177),0)</f>
        <v>0</v>
      </c>
      <c r="AN177" s="128">
        <f t="shared" si="19"/>
        <v>0</v>
      </c>
      <c r="AO177" s="86">
        <f>IF(ISBLANK(C177),0,IF(ISNA(VLOOKUP(C177,Dropdowns!$A$1:$A$4,1,FALSE)),1,0))</f>
        <v>0</v>
      </c>
      <c r="AP177" s="86">
        <f>IF(ISBLANK(F177),0,IF(ISNA(VLOOKUP(F177,Dropdowns!$I$1:$I$5,1,FALSE)),1,0))</f>
        <v>0</v>
      </c>
      <c r="AQ177" s="86">
        <f>IF(ISBLANK(J177),0,IF(ISNA(VLOOKUP(J177,Dropdowns!$L$1:$L$4,1,FALSE)),1,0))</f>
        <v>0</v>
      </c>
      <c r="AR177" s="128">
        <f>IF(ISBLANK(K177),0,IF(ISNA(VLOOKUP(K177,Dropdowns!$J$1:$J$4,1,FALSE)),1,0))</f>
        <v>0</v>
      </c>
      <c r="AS177" s="128">
        <f t="shared" si="22"/>
        <v>0</v>
      </c>
      <c r="AT177" s="128">
        <f t="shared" si="20"/>
        <v>0</v>
      </c>
      <c r="AU177" s="128">
        <f t="shared" si="21"/>
        <v>0</v>
      </c>
    </row>
    <row r="178" spans="2:47" ht="15.75" x14ac:dyDescent="0.25">
      <c r="B178" s="62"/>
      <c r="C178" s="62"/>
      <c r="D178" s="63"/>
      <c r="E178" s="64"/>
      <c r="F178" s="62"/>
      <c r="G178" s="62"/>
      <c r="H178" s="63"/>
      <c r="I178" s="62"/>
      <c r="J178" s="62"/>
      <c r="K178" s="62"/>
      <c r="L178" s="62"/>
      <c r="M178" s="68"/>
      <c r="N178" s="69"/>
      <c r="O178" s="63"/>
      <c r="P178" s="68"/>
      <c r="Q178" s="62"/>
      <c r="R178" s="62"/>
      <c r="S178" s="68"/>
      <c r="T178" s="70"/>
      <c r="U178" s="66"/>
      <c r="V178" s="68"/>
      <c r="Z178" s="86">
        <f>IF(Instructions!$C$8="yes",COUNTA(General!B178),0)</f>
        <v>0</v>
      </c>
      <c r="AA178" s="86">
        <f>IF(COUNTA(B178:V178)&gt;0,3-(COUNTA(General!B178)+COUNTA(General!C178)+COUNTA(General!U178)),0)</f>
        <v>0</v>
      </c>
      <c r="AB178" s="86">
        <f>IF(General!U178="No",COUNTBLANK(General!D178:F178)+COUNTBLANK(General!J178),0)</f>
        <v>0</v>
      </c>
      <c r="AC178" s="86">
        <f>IF(General!F178="Others",COUNTBLANK(General!G178),0)</f>
        <v>0</v>
      </c>
      <c r="AD178" s="86">
        <f>IF(AND(U178="No",COUNTA(General!B178),ISBLANK(General!H178)),COUNTBLANK(General!I178),0)</f>
        <v>0</v>
      </c>
      <c r="AE178" s="86">
        <f>IF(ISBLANK(J178),0,IF(ISNUMBER(SEARCH("FI fully agreed with the client's requests/appeals",General!J178)),0,COUNTBLANK(General!K178)))</f>
        <v>0</v>
      </c>
      <c r="AF178" s="86">
        <f>IF(OR(General!J178="Others",General!K178="Others"),COUNTBLANK(General!L178),0)</f>
        <v>0</v>
      </c>
      <c r="AG178" s="86">
        <f>IF(ISBLANK(B178),0,IF(AND(ISBLANK(General!O178),NETWORKDAYS(IFERROR(DATE(LEFT(General!D178,4),MID(General!D178,5,2),RIGHT(General!D178,2)),0),IFERROR(DATE(LEFT(Instructions!$C$6,4),MID(Instructions!$C$6,5,2),RIGHT(Instructions!$C$6,2)),0),7)&gt;27),COUNTBLANK(General!P178),0))</f>
        <v>0</v>
      </c>
      <c r="AH178" s="86">
        <f>IF(OR(ISBLANK(B178),ISBLANK(O178)),0,IF(NETWORKDAYS(DATE(LEFT(General!D178,4),MID(General!D178,5,2),RIGHT(General!D178,2)),DATE(LEFT(General!O178,4),MID(General!O178,5,2),RIGHT(General!O178,2)),7)&gt;27,COUNTBLANK(General!P178),0))</f>
        <v>0</v>
      </c>
      <c r="AI178" s="86">
        <f t="shared" si="16"/>
        <v>0</v>
      </c>
      <c r="AJ178" s="86">
        <f t="shared" si="17"/>
        <v>0</v>
      </c>
      <c r="AK178" s="86">
        <f t="shared" si="18"/>
        <v>0</v>
      </c>
      <c r="AL178" s="128">
        <f>IF(ISBLANK(D178),0,IF(IFERROR(DATE(LEFT(D178,4),MID(D178,5,2),RIGHT(D178,2)),0)&lt;IFERROR(DATE(LEFT(Instructions!$C$6,4),MID(Instructions!$C$6,5,2),RIGHT(Instructions!$C$6,2)),0),0,1))</f>
        <v>0</v>
      </c>
      <c r="AM178" s="128">
        <f>IF(General!U178="Misconduct report has been filed",COUNTBLANK(General!V178),0)</f>
        <v>0</v>
      </c>
      <c r="AN178" s="128">
        <f t="shared" si="19"/>
        <v>0</v>
      </c>
      <c r="AO178" s="86">
        <f>IF(ISBLANK(C178),0,IF(ISNA(VLOOKUP(C178,Dropdowns!$A$1:$A$4,1,FALSE)),1,0))</f>
        <v>0</v>
      </c>
      <c r="AP178" s="86">
        <f>IF(ISBLANK(F178),0,IF(ISNA(VLOOKUP(F178,Dropdowns!$I$1:$I$5,1,FALSE)),1,0))</f>
        <v>0</v>
      </c>
      <c r="AQ178" s="86">
        <f>IF(ISBLANK(J178),0,IF(ISNA(VLOOKUP(J178,Dropdowns!$L$1:$L$4,1,FALSE)),1,0))</f>
        <v>0</v>
      </c>
      <c r="AR178" s="128">
        <f>IF(ISBLANK(K178),0,IF(ISNA(VLOOKUP(K178,Dropdowns!$J$1:$J$4,1,FALSE)),1,0))</f>
        <v>0</v>
      </c>
      <c r="AS178" s="128">
        <f t="shared" si="22"/>
        <v>0</v>
      </c>
      <c r="AT178" s="128">
        <f t="shared" si="20"/>
        <v>0</v>
      </c>
      <c r="AU178" s="128">
        <f t="shared" si="21"/>
        <v>0</v>
      </c>
    </row>
    <row r="179" spans="2:47" ht="15.75" x14ac:dyDescent="0.25">
      <c r="B179" s="62"/>
      <c r="C179" s="62"/>
      <c r="D179" s="63"/>
      <c r="E179" s="64"/>
      <c r="F179" s="62"/>
      <c r="G179" s="62"/>
      <c r="H179" s="63"/>
      <c r="I179" s="62"/>
      <c r="J179" s="62"/>
      <c r="K179" s="62"/>
      <c r="L179" s="62"/>
      <c r="M179" s="68"/>
      <c r="N179" s="69"/>
      <c r="O179" s="63"/>
      <c r="P179" s="68"/>
      <c r="Q179" s="62"/>
      <c r="R179" s="62"/>
      <c r="S179" s="68"/>
      <c r="T179" s="70"/>
      <c r="U179" s="66"/>
      <c r="V179" s="68"/>
      <c r="Z179" s="86">
        <f>IF(Instructions!$C$8="yes",COUNTA(General!B179),0)</f>
        <v>0</v>
      </c>
      <c r="AA179" s="86">
        <f>IF(COUNTA(B179:V179)&gt;0,3-(COUNTA(General!B179)+COUNTA(General!C179)+COUNTA(General!U179)),0)</f>
        <v>0</v>
      </c>
      <c r="AB179" s="86">
        <f>IF(General!U179="No",COUNTBLANK(General!D179:F179)+COUNTBLANK(General!J179),0)</f>
        <v>0</v>
      </c>
      <c r="AC179" s="86">
        <f>IF(General!F179="Others",COUNTBLANK(General!G179),0)</f>
        <v>0</v>
      </c>
      <c r="AD179" s="86">
        <f>IF(AND(U179="No",COUNTA(General!B179),ISBLANK(General!H179)),COUNTBLANK(General!I179),0)</f>
        <v>0</v>
      </c>
      <c r="AE179" s="86">
        <f>IF(ISBLANK(J179),0,IF(ISNUMBER(SEARCH("FI fully agreed with the client's requests/appeals",General!J179)),0,COUNTBLANK(General!K179)))</f>
        <v>0</v>
      </c>
      <c r="AF179" s="86">
        <f>IF(OR(General!J179="Others",General!K179="Others"),COUNTBLANK(General!L179),0)</f>
        <v>0</v>
      </c>
      <c r="AG179" s="86">
        <f>IF(ISBLANK(B179),0,IF(AND(ISBLANK(General!O179),NETWORKDAYS(IFERROR(DATE(LEFT(General!D179,4),MID(General!D179,5,2),RIGHT(General!D179,2)),0),IFERROR(DATE(LEFT(Instructions!$C$6,4),MID(Instructions!$C$6,5,2),RIGHT(Instructions!$C$6,2)),0),7)&gt;27),COUNTBLANK(General!P179),0))</f>
        <v>0</v>
      </c>
      <c r="AH179" s="86">
        <f>IF(OR(ISBLANK(B179),ISBLANK(O179)),0,IF(NETWORKDAYS(DATE(LEFT(General!D179,4),MID(General!D179,5,2),RIGHT(General!D179,2)),DATE(LEFT(General!O179,4),MID(General!O179,5,2),RIGHT(General!O179,2)),7)&gt;27,COUNTBLANK(General!P179),0))</f>
        <v>0</v>
      </c>
      <c r="AI179" s="86">
        <f t="shared" si="16"/>
        <v>0</v>
      </c>
      <c r="AJ179" s="86">
        <f t="shared" si="17"/>
        <v>0</v>
      </c>
      <c r="AK179" s="86">
        <f t="shared" si="18"/>
        <v>0</v>
      </c>
      <c r="AL179" s="128">
        <f>IF(ISBLANK(D179),0,IF(IFERROR(DATE(LEFT(D179,4),MID(D179,5,2),RIGHT(D179,2)),0)&lt;IFERROR(DATE(LEFT(Instructions!$C$6,4),MID(Instructions!$C$6,5,2),RIGHT(Instructions!$C$6,2)),0),0,1))</f>
        <v>0</v>
      </c>
      <c r="AM179" s="128">
        <f>IF(General!U179="Misconduct report has been filed",COUNTBLANK(General!V179),0)</f>
        <v>0</v>
      </c>
      <c r="AN179" s="128">
        <f t="shared" si="19"/>
        <v>0</v>
      </c>
      <c r="AO179" s="86">
        <f>IF(ISBLANK(C179),0,IF(ISNA(VLOOKUP(C179,Dropdowns!$A$1:$A$4,1,FALSE)),1,0))</f>
        <v>0</v>
      </c>
      <c r="AP179" s="86">
        <f>IF(ISBLANK(F179),0,IF(ISNA(VLOOKUP(F179,Dropdowns!$I$1:$I$5,1,FALSE)),1,0))</f>
        <v>0</v>
      </c>
      <c r="AQ179" s="86">
        <f>IF(ISBLANK(J179),0,IF(ISNA(VLOOKUP(J179,Dropdowns!$L$1:$L$4,1,FALSE)),1,0))</f>
        <v>0</v>
      </c>
      <c r="AR179" s="128">
        <f>IF(ISBLANK(K179),0,IF(ISNA(VLOOKUP(K179,Dropdowns!$J$1:$J$4,1,FALSE)),1,0))</f>
        <v>0</v>
      </c>
      <c r="AS179" s="128">
        <f t="shared" si="22"/>
        <v>0</v>
      </c>
      <c r="AT179" s="128">
        <f t="shared" si="20"/>
        <v>0</v>
      </c>
      <c r="AU179" s="128">
        <f t="shared" si="21"/>
        <v>0</v>
      </c>
    </row>
    <row r="180" spans="2:47" ht="15.75" x14ac:dyDescent="0.25">
      <c r="B180" s="62"/>
      <c r="C180" s="62"/>
      <c r="D180" s="63"/>
      <c r="E180" s="64"/>
      <c r="F180" s="62"/>
      <c r="G180" s="62"/>
      <c r="H180" s="63"/>
      <c r="I180" s="62"/>
      <c r="J180" s="62"/>
      <c r="K180" s="62"/>
      <c r="L180" s="62"/>
      <c r="M180" s="68"/>
      <c r="N180" s="69"/>
      <c r="O180" s="63"/>
      <c r="P180" s="68"/>
      <c r="Q180" s="62"/>
      <c r="R180" s="62"/>
      <c r="S180" s="68"/>
      <c r="T180" s="70"/>
      <c r="U180" s="66"/>
      <c r="V180" s="68"/>
      <c r="Z180" s="86">
        <f>IF(Instructions!$C$8="yes",COUNTA(General!B180),0)</f>
        <v>0</v>
      </c>
      <c r="AA180" s="86">
        <f>IF(COUNTA(B180:V180)&gt;0,3-(COUNTA(General!B180)+COUNTA(General!C180)+COUNTA(General!U180)),0)</f>
        <v>0</v>
      </c>
      <c r="AB180" s="86">
        <f>IF(General!U180="No",COUNTBLANK(General!D180:F180)+COUNTBLANK(General!J180),0)</f>
        <v>0</v>
      </c>
      <c r="AC180" s="86">
        <f>IF(General!F180="Others",COUNTBLANK(General!G180),0)</f>
        <v>0</v>
      </c>
      <c r="AD180" s="86">
        <f>IF(AND(U180="No",COUNTA(General!B180),ISBLANK(General!H180)),COUNTBLANK(General!I180),0)</f>
        <v>0</v>
      </c>
      <c r="AE180" s="86">
        <f>IF(ISBLANK(J180),0,IF(ISNUMBER(SEARCH("FI fully agreed with the client's requests/appeals",General!J180)),0,COUNTBLANK(General!K180)))</f>
        <v>0</v>
      </c>
      <c r="AF180" s="86">
        <f>IF(OR(General!J180="Others",General!K180="Others"),COUNTBLANK(General!L180),0)</f>
        <v>0</v>
      </c>
      <c r="AG180" s="86">
        <f>IF(ISBLANK(B180),0,IF(AND(ISBLANK(General!O180),NETWORKDAYS(IFERROR(DATE(LEFT(General!D180,4),MID(General!D180,5,2),RIGHT(General!D180,2)),0),IFERROR(DATE(LEFT(Instructions!$C$6,4),MID(Instructions!$C$6,5,2),RIGHT(Instructions!$C$6,2)),0),7)&gt;27),COUNTBLANK(General!P180),0))</f>
        <v>0</v>
      </c>
      <c r="AH180" s="86">
        <f>IF(OR(ISBLANK(B180),ISBLANK(O180)),0,IF(NETWORKDAYS(DATE(LEFT(General!D180,4),MID(General!D180,5,2),RIGHT(General!D180,2)),DATE(LEFT(General!O180,4),MID(General!O180,5,2),RIGHT(General!O180,2)),7)&gt;27,COUNTBLANK(General!P180),0))</f>
        <v>0</v>
      </c>
      <c r="AI180" s="86">
        <f t="shared" si="16"/>
        <v>0</v>
      </c>
      <c r="AJ180" s="86">
        <f t="shared" si="17"/>
        <v>0</v>
      </c>
      <c r="AK180" s="86">
        <f t="shared" si="18"/>
        <v>0</v>
      </c>
      <c r="AL180" s="128">
        <f>IF(ISBLANK(D180),0,IF(IFERROR(DATE(LEFT(D180,4),MID(D180,5,2),RIGHT(D180,2)),0)&lt;IFERROR(DATE(LEFT(Instructions!$C$6,4),MID(Instructions!$C$6,5,2),RIGHT(Instructions!$C$6,2)),0),0,1))</f>
        <v>0</v>
      </c>
      <c r="AM180" s="128">
        <f>IF(General!U180="Misconduct report has been filed",COUNTBLANK(General!V180),0)</f>
        <v>0</v>
      </c>
      <c r="AN180" s="128">
        <f t="shared" si="19"/>
        <v>0</v>
      </c>
      <c r="AO180" s="86">
        <f>IF(ISBLANK(C180),0,IF(ISNA(VLOOKUP(C180,Dropdowns!$A$1:$A$4,1,FALSE)),1,0))</f>
        <v>0</v>
      </c>
      <c r="AP180" s="86">
        <f>IF(ISBLANK(F180),0,IF(ISNA(VLOOKUP(F180,Dropdowns!$I$1:$I$5,1,FALSE)),1,0))</f>
        <v>0</v>
      </c>
      <c r="AQ180" s="86">
        <f>IF(ISBLANK(J180),0,IF(ISNA(VLOOKUP(J180,Dropdowns!$L$1:$L$4,1,FALSE)),1,0))</f>
        <v>0</v>
      </c>
      <c r="AR180" s="128">
        <f>IF(ISBLANK(K180),0,IF(ISNA(VLOOKUP(K180,Dropdowns!$J$1:$J$4,1,FALSE)),1,0))</f>
        <v>0</v>
      </c>
      <c r="AS180" s="128">
        <f t="shared" si="22"/>
        <v>0</v>
      </c>
      <c r="AT180" s="128">
        <f t="shared" si="20"/>
        <v>0</v>
      </c>
      <c r="AU180" s="128">
        <f t="shared" si="21"/>
        <v>0</v>
      </c>
    </row>
    <row r="181" spans="2:47" ht="15.75" x14ac:dyDescent="0.25">
      <c r="B181" s="62"/>
      <c r="C181" s="62"/>
      <c r="D181" s="63"/>
      <c r="E181" s="64"/>
      <c r="F181" s="62"/>
      <c r="G181" s="62"/>
      <c r="H181" s="63"/>
      <c r="I181" s="62"/>
      <c r="J181" s="62"/>
      <c r="K181" s="62"/>
      <c r="L181" s="62"/>
      <c r="M181" s="68"/>
      <c r="N181" s="69"/>
      <c r="O181" s="63"/>
      <c r="P181" s="68"/>
      <c r="Q181" s="62"/>
      <c r="R181" s="62"/>
      <c r="S181" s="68"/>
      <c r="T181" s="70"/>
      <c r="U181" s="66"/>
      <c r="V181" s="68"/>
      <c r="Z181" s="86">
        <f>IF(Instructions!$C$8="yes",COUNTA(General!B181),0)</f>
        <v>0</v>
      </c>
      <c r="AA181" s="86">
        <f>IF(COUNTA(B181:V181)&gt;0,3-(COUNTA(General!B181)+COUNTA(General!C181)+COUNTA(General!U181)),0)</f>
        <v>0</v>
      </c>
      <c r="AB181" s="86">
        <f>IF(General!U181="No",COUNTBLANK(General!D181:F181)+COUNTBLANK(General!J181),0)</f>
        <v>0</v>
      </c>
      <c r="AC181" s="86">
        <f>IF(General!F181="Others",COUNTBLANK(General!G181),0)</f>
        <v>0</v>
      </c>
      <c r="AD181" s="86">
        <f>IF(AND(U181="No",COUNTA(General!B181),ISBLANK(General!H181)),COUNTBLANK(General!I181),0)</f>
        <v>0</v>
      </c>
      <c r="AE181" s="86">
        <f>IF(ISBLANK(J181),0,IF(ISNUMBER(SEARCH("FI fully agreed with the client's requests/appeals",General!J181)),0,COUNTBLANK(General!K181)))</f>
        <v>0</v>
      </c>
      <c r="AF181" s="86">
        <f>IF(OR(General!J181="Others",General!K181="Others"),COUNTBLANK(General!L181),0)</f>
        <v>0</v>
      </c>
      <c r="AG181" s="86">
        <f>IF(ISBLANK(B181),0,IF(AND(ISBLANK(General!O181),NETWORKDAYS(IFERROR(DATE(LEFT(General!D181,4),MID(General!D181,5,2),RIGHT(General!D181,2)),0),IFERROR(DATE(LEFT(Instructions!$C$6,4),MID(Instructions!$C$6,5,2),RIGHT(Instructions!$C$6,2)),0),7)&gt;27),COUNTBLANK(General!P181),0))</f>
        <v>0</v>
      </c>
      <c r="AH181" s="86">
        <f>IF(OR(ISBLANK(B181),ISBLANK(O181)),0,IF(NETWORKDAYS(DATE(LEFT(General!D181,4),MID(General!D181,5,2),RIGHT(General!D181,2)),DATE(LEFT(General!O181,4),MID(General!O181,5,2),RIGHT(General!O181,2)),7)&gt;27,COUNTBLANK(General!P181),0))</f>
        <v>0</v>
      </c>
      <c r="AI181" s="86">
        <f t="shared" si="16"/>
        <v>0</v>
      </c>
      <c r="AJ181" s="86">
        <f t="shared" si="17"/>
        <v>0</v>
      </c>
      <c r="AK181" s="86">
        <f t="shared" si="18"/>
        <v>0</v>
      </c>
      <c r="AL181" s="128">
        <f>IF(ISBLANK(D181),0,IF(IFERROR(DATE(LEFT(D181,4),MID(D181,5,2),RIGHT(D181,2)),0)&lt;IFERROR(DATE(LEFT(Instructions!$C$6,4),MID(Instructions!$C$6,5,2),RIGHT(Instructions!$C$6,2)),0),0,1))</f>
        <v>0</v>
      </c>
      <c r="AM181" s="128">
        <f>IF(General!U181="Misconduct report has been filed",COUNTBLANK(General!V181),0)</f>
        <v>0</v>
      </c>
      <c r="AN181" s="128">
        <f t="shared" si="19"/>
        <v>0</v>
      </c>
      <c r="AO181" s="86">
        <f>IF(ISBLANK(C181),0,IF(ISNA(VLOOKUP(C181,Dropdowns!$A$1:$A$4,1,FALSE)),1,0))</f>
        <v>0</v>
      </c>
      <c r="AP181" s="86">
        <f>IF(ISBLANK(F181),0,IF(ISNA(VLOOKUP(F181,Dropdowns!$I$1:$I$5,1,FALSE)),1,0))</f>
        <v>0</v>
      </c>
      <c r="AQ181" s="86">
        <f>IF(ISBLANK(J181),0,IF(ISNA(VLOOKUP(J181,Dropdowns!$L$1:$L$4,1,FALSE)),1,0))</f>
        <v>0</v>
      </c>
      <c r="AR181" s="128">
        <f>IF(ISBLANK(K181),0,IF(ISNA(VLOOKUP(K181,Dropdowns!$J$1:$J$4,1,FALSE)),1,0))</f>
        <v>0</v>
      </c>
      <c r="AS181" s="128">
        <f t="shared" si="22"/>
        <v>0</v>
      </c>
      <c r="AT181" s="128">
        <f t="shared" si="20"/>
        <v>0</v>
      </c>
      <c r="AU181" s="128">
        <f t="shared" si="21"/>
        <v>0</v>
      </c>
    </row>
    <row r="182" spans="2:47" ht="15.75" x14ac:dyDescent="0.25">
      <c r="B182" s="62"/>
      <c r="C182" s="62"/>
      <c r="D182" s="63"/>
      <c r="E182" s="64"/>
      <c r="F182" s="62"/>
      <c r="G182" s="62"/>
      <c r="H182" s="63"/>
      <c r="I182" s="62"/>
      <c r="J182" s="62"/>
      <c r="K182" s="62"/>
      <c r="L182" s="62"/>
      <c r="M182" s="68"/>
      <c r="N182" s="69"/>
      <c r="O182" s="63"/>
      <c r="P182" s="68"/>
      <c r="Q182" s="62"/>
      <c r="R182" s="62"/>
      <c r="S182" s="68"/>
      <c r="T182" s="70"/>
      <c r="U182" s="66"/>
      <c r="V182" s="68"/>
      <c r="Z182" s="86">
        <f>IF(Instructions!$C$8="yes",COUNTA(General!B182),0)</f>
        <v>0</v>
      </c>
      <c r="AA182" s="86">
        <f>IF(COUNTA(B182:V182)&gt;0,3-(COUNTA(General!B182)+COUNTA(General!C182)+COUNTA(General!U182)),0)</f>
        <v>0</v>
      </c>
      <c r="AB182" s="86">
        <f>IF(General!U182="No",COUNTBLANK(General!D182:F182)+COUNTBLANK(General!J182),0)</f>
        <v>0</v>
      </c>
      <c r="AC182" s="86">
        <f>IF(General!F182="Others",COUNTBLANK(General!G182),0)</f>
        <v>0</v>
      </c>
      <c r="AD182" s="86">
        <f>IF(AND(U182="No",COUNTA(General!B182),ISBLANK(General!H182)),COUNTBLANK(General!I182),0)</f>
        <v>0</v>
      </c>
      <c r="AE182" s="86">
        <f>IF(ISBLANK(J182),0,IF(ISNUMBER(SEARCH("FI fully agreed with the client's requests/appeals",General!J182)),0,COUNTBLANK(General!K182)))</f>
        <v>0</v>
      </c>
      <c r="AF182" s="86">
        <f>IF(OR(General!J182="Others",General!K182="Others"),COUNTBLANK(General!L182),0)</f>
        <v>0</v>
      </c>
      <c r="AG182" s="86">
        <f>IF(ISBLANK(B182),0,IF(AND(ISBLANK(General!O182),NETWORKDAYS(IFERROR(DATE(LEFT(General!D182,4),MID(General!D182,5,2),RIGHT(General!D182,2)),0),IFERROR(DATE(LEFT(Instructions!$C$6,4),MID(Instructions!$C$6,5,2),RIGHT(Instructions!$C$6,2)),0),7)&gt;27),COUNTBLANK(General!P182),0))</f>
        <v>0</v>
      </c>
      <c r="AH182" s="86">
        <f>IF(OR(ISBLANK(B182),ISBLANK(O182)),0,IF(NETWORKDAYS(DATE(LEFT(General!D182,4),MID(General!D182,5,2),RIGHT(General!D182,2)),DATE(LEFT(General!O182,4),MID(General!O182,5,2),RIGHT(General!O182,2)),7)&gt;27,COUNTBLANK(General!P182),0))</f>
        <v>0</v>
      </c>
      <c r="AI182" s="86">
        <f t="shared" si="16"/>
        <v>0</v>
      </c>
      <c r="AJ182" s="86">
        <f t="shared" si="17"/>
        <v>0</v>
      </c>
      <c r="AK182" s="86">
        <f t="shared" si="18"/>
        <v>0</v>
      </c>
      <c r="AL182" s="128">
        <f>IF(ISBLANK(D182),0,IF(IFERROR(DATE(LEFT(D182,4),MID(D182,5,2),RIGHT(D182,2)),0)&lt;IFERROR(DATE(LEFT(Instructions!$C$6,4),MID(Instructions!$C$6,5,2),RIGHT(Instructions!$C$6,2)),0),0,1))</f>
        <v>0</v>
      </c>
      <c r="AM182" s="128">
        <f>IF(General!U182="Misconduct report has been filed",COUNTBLANK(General!V182),0)</f>
        <v>0</v>
      </c>
      <c r="AN182" s="128">
        <f t="shared" si="19"/>
        <v>0</v>
      </c>
      <c r="AO182" s="86">
        <f>IF(ISBLANK(C182),0,IF(ISNA(VLOOKUP(C182,Dropdowns!$A$1:$A$4,1,FALSE)),1,0))</f>
        <v>0</v>
      </c>
      <c r="AP182" s="86">
        <f>IF(ISBLANK(F182),0,IF(ISNA(VLOOKUP(F182,Dropdowns!$I$1:$I$5,1,FALSE)),1,0))</f>
        <v>0</v>
      </c>
      <c r="AQ182" s="86">
        <f>IF(ISBLANK(J182),0,IF(ISNA(VLOOKUP(J182,Dropdowns!$L$1:$L$4,1,FALSE)),1,0))</f>
        <v>0</v>
      </c>
      <c r="AR182" s="128">
        <f>IF(ISBLANK(K182),0,IF(ISNA(VLOOKUP(K182,Dropdowns!$J$1:$J$4,1,FALSE)),1,0))</f>
        <v>0</v>
      </c>
      <c r="AS182" s="128">
        <f t="shared" si="22"/>
        <v>0</v>
      </c>
      <c r="AT182" s="128">
        <f t="shared" si="20"/>
        <v>0</v>
      </c>
      <c r="AU182" s="128">
        <f t="shared" si="21"/>
        <v>0</v>
      </c>
    </row>
    <row r="183" spans="2:47" ht="15.75" x14ac:dyDescent="0.25">
      <c r="B183" s="62"/>
      <c r="C183" s="62"/>
      <c r="D183" s="63"/>
      <c r="E183" s="64"/>
      <c r="F183" s="62"/>
      <c r="G183" s="62"/>
      <c r="H183" s="63"/>
      <c r="I183" s="62"/>
      <c r="J183" s="62"/>
      <c r="K183" s="62"/>
      <c r="L183" s="62"/>
      <c r="M183" s="68"/>
      <c r="N183" s="69"/>
      <c r="O183" s="63"/>
      <c r="P183" s="68"/>
      <c r="Q183" s="62"/>
      <c r="R183" s="62"/>
      <c r="S183" s="68"/>
      <c r="T183" s="70"/>
      <c r="U183" s="66"/>
      <c r="V183" s="68"/>
      <c r="Z183" s="86">
        <f>IF(Instructions!$C$8="yes",COUNTA(General!B183),0)</f>
        <v>0</v>
      </c>
      <c r="AA183" s="86">
        <f>IF(COUNTA(B183:V183)&gt;0,3-(COUNTA(General!B183)+COUNTA(General!C183)+COUNTA(General!U183)),0)</f>
        <v>0</v>
      </c>
      <c r="AB183" s="86">
        <f>IF(General!U183="No",COUNTBLANK(General!D183:F183)+COUNTBLANK(General!J183),0)</f>
        <v>0</v>
      </c>
      <c r="AC183" s="86">
        <f>IF(General!F183="Others",COUNTBLANK(General!G183),0)</f>
        <v>0</v>
      </c>
      <c r="AD183" s="86">
        <f>IF(AND(U183="No",COUNTA(General!B183),ISBLANK(General!H183)),COUNTBLANK(General!I183),0)</f>
        <v>0</v>
      </c>
      <c r="AE183" s="86">
        <f>IF(ISBLANK(J183),0,IF(ISNUMBER(SEARCH("FI fully agreed with the client's requests/appeals",General!J183)),0,COUNTBLANK(General!K183)))</f>
        <v>0</v>
      </c>
      <c r="AF183" s="86">
        <f>IF(OR(General!J183="Others",General!K183="Others"),COUNTBLANK(General!L183),0)</f>
        <v>0</v>
      </c>
      <c r="AG183" s="86">
        <f>IF(ISBLANK(B183),0,IF(AND(ISBLANK(General!O183),NETWORKDAYS(IFERROR(DATE(LEFT(General!D183,4),MID(General!D183,5,2),RIGHT(General!D183,2)),0),IFERROR(DATE(LEFT(Instructions!$C$6,4),MID(Instructions!$C$6,5,2),RIGHT(Instructions!$C$6,2)),0),7)&gt;27),COUNTBLANK(General!P183),0))</f>
        <v>0</v>
      </c>
      <c r="AH183" s="86">
        <f>IF(OR(ISBLANK(B183),ISBLANK(O183)),0,IF(NETWORKDAYS(DATE(LEFT(General!D183,4),MID(General!D183,5,2),RIGHT(General!D183,2)),DATE(LEFT(General!O183,4),MID(General!O183,5,2),RIGHT(General!O183,2)),7)&gt;27,COUNTBLANK(General!P183),0))</f>
        <v>0</v>
      </c>
      <c r="AI183" s="86">
        <f t="shared" si="16"/>
        <v>0</v>
      </c>
      <c r="AJ183" s="86">
        <f t="shared" si="17"/>
        <v>0</v>
      </c>
      <c r="AK183" s="86">
        <f t="shared" si="18"/>
        <v>0</v>
      </c>
      <c r="AL183" s="128">
        <f>IF(ISBLANK(D183),0,IF(IFERROR(DATE(LEFT(D183,4),MID(D183,5,2),RIGHT(D183,2)),0)&lt;IFERROR(DATE(LEFT(Instructions!$C$6,4),MID(Instructions!$C$6,5,2),RIGHT(Instructions!$C$6,2)),0),0,1))</f>
        <v>0</v>
      </c>
      <c r="AM183" s="128">
        <f>IF(General!U183="Misconduct report has been filed",COUNTBLANK(General!V183),0)</f>
        <v>0</v>
      </c>
      <c r="AN183" s="128">
        <f t="shared" si="19"/>
        <v>0</v>
      </c>
      <c r="AO183" s="86">
        <f>IF(ISBLANK(C183),0,IF(ISNA(VLOOKUP(C183,Dropdowns!$A$1:$A$4,1,FALSE)),1,0))</f>
        <v>0</v>
      </c>
      <c r="AP183" s="86">
        <f>IF(ISBLANK(F183),0,IF(ISNA(VLOOKUP(F183,Dropdowns!$I$1:$I$5,1,FALSE)),1,0))</f>
        <v>0</v>
      </c>
      <c r="AQ183" s="86">
        <f>IF(ISBLANK(J183),0,IF(ISNA(VLOOKUP(J183,Dropdowns!$L$1:$L$4,1,FALSE)),1,0))</f>
        <v>0</v>
      </c>
      <c r="AR183" s="128">
        <f>IF(ISBLANK(K183),0,IF(ISNA(VLOOKUP(K183,Dropdowns!$J$1:$J$4,1,FALSE)),1,0))</f>
        <v>0</v>
      </c>
      <c r="AS183" s="128">
        <f t="shared" si="22"/>
        <v>0</v>
      </c>
      <c r="AT183" s="128">
        <f t="shared" si="20"/>
        <v>0</v>
      </c>
      <c r="AU183" s="128">
        <f t="shared" si="21"/>
        <v>0</v>
      </c>
    </row>
    <row r="184" spans="2:47" ht="15.75" x14ac:dyDescent="0.25">
      <c r="B184" s="62"/>
      <c r="C184" s="62"/>
      <c r="D184" s="63"/>
      <c r="E184" s="64"/>
      <c r="F184" s="62"/>
      <c r="G184" s="62"/>
      <c r="H184" s="63"/>
      <c r="I184" s="62"/>
      <c r="J184" s="62"/>
      <c r="K184" s="62"/>
      <c r="L184" s="62"/>
      <c r="M184" s="68"/>
      <c r="N184" s="69"/>
      <c r="O184" s="63"/>
      <c r="P184" s="68"/>
      <c r="Q184" s="62"/>
      <c r="R184" s="62"/>
      <c r="S184" s="68"/>
      <c r="T184" s="70"/>
      <c r="U184" s="66"/>
      <c r="V184" s="68"/>
      <c r="Z184" s="86">
        <f>IF(Instructions!$C$8="yes",COUNTA(General!B184),0)</f>
        <v>0</v>
      </c>
      <c r="AA184" s="86">
        <f>IF(COUNTA(B184:V184)&gt;0,3-(COUNTA(General!B184)+COUNTA(General!C184)+COUNTA(General!U184)),0)</f>
        <v>0</v>
      </c>
      <c r="AB184" s="86">
        <f>IF(General!U184="No",COUNTBLANK(General!D184:F184)+COUNTBLANK(General!J184),0)</f>
        <v>0</v>
      </c>
      <c r="AC184" s="86">
        <f>IF(General!F184="Others",COUNTBLANK(General!G184),0)</f>
        <v>0</v>
      </c>
      <c r="AD184" s="86">
        <f>IF(AND(U184="No",COUNTA(General!B184),ISBLANK(General!H184)),COUNTBLANK(General!I184),0)</f>
        <v>0</v>
      </c>
      <c r="AE184" s="86">
        <f>IF(ISBLANK(J184),0,IF(ISNUMBER(SEARCH("FI fully agreed with the client's requests/appeals",General!J184)),0,COUNTBLANK(General!K184)))</f>
        <v>0</v>
      </c>
      <c r="AF184" s="86">
        <f>IF(OR(General!J184="Others",General!K184="Others"),COUNTBLANK(General!L184),0)</f>
        <v>0</v>
      </c>
      <c r="AG184" s="86">
        <f>IF(ISBLANK(B184),0,IF(AND(ISBLANK(General!O184),NETWORKDAYS(IFERROR(DATE(LEFT(General!D184,4),MID(General!D184,5,2),RIGHT(General!D184,2)),0),IFERROR(DATE(LEFT(Instructions!$C$6,4),MID(Instructions!$C$6,5,2),RIGHT(Instructions!$C$6,2)),0),7)&gt;27),COUNTBLANK(General!P184),0))</f>
        <v>0</v>
      </c>
      <c r="AH184" s="86">
        <f>IF(OR(ISBLANK(B184),ISBLANK(O184)),0,IF(NETWORKDAYS(DATE(LEFT(General!D184,4),MID(General!D184,5,2),RIGHT(General!D184,2)),DATE(LEFT(General!O184,4),MID(General!O184,5,2),RIGHT(General!O184,2)),7)&gt;27,COUNTBLANK(General!P184),0))</f>
        <v>0</v>
      </c>
      <c r="AI184" s="86">
        <f t="shared" si="16"/>
        <v>0</v>
      </c>
      <c r="AJ184" s="86">
        <f t="shared" si="17"/>
        <v>0</v>
      </c>
      <c r="AK184" s="86">
        <f t="shared" si="18"/>
        <v>0</v>
      </c>
      <c r="AL184" s="128">
        <f>IF(ISBLANK(D184),0,IF(IFERROR(DATE(LEFT(D184,4),MID(D184,5,2),RIGHT(D184,2)),0)&lt;IFERROR(DATE(LEFT(Instructions!$C$6,4),MID(Instructions!$C$6,5,2),RIGHT(Instructions!$C$6,2)),0),0,1))</f>
        <v>0</v>
      </c>
      <c r="AM184" s="128">
        <f>IF(General!U184="Misconduct report has been filed",COUNTBLANK(General!V184),0)</f>
        <v>0</v>
      </c>
      <c r="AN184" s="128">
        <f t="shared" si="19"/>
        <v>0</v>
      </c>
      <c r="AO184" s="86">
        <f>IF(ISBLANK(C184),0,IF(ISNA(VLOOKUP(C184,Dropdowns!$A$1:$A$4,1,FALSE)),1,0))</f>
        <v>0</v>
      </c>
      <c r="AP184" s="86">
        <f>IF(ISBLANK(F184),0,IF(ISNA(VLOOKUP(F184,Dropdowns!$I$1:$I$5,1,FALSE)),1,0))</f>
        <v>0</v>
      </c>
      <c r="AQ184" s="86">
        <f>IF(ISBLANK(J184),0,IF(ISNA(VLOOKUP(J184,Dropdowns!$L$1:$L$4,1,FALSE)),1,0))</f>
        <v>0</v>
      </c>
      <c r="AR184" s="128">
        <f>IF(ISBLANK(K184),0,IF(ISNA(VLOOKUP(K184,Dropdowns!$J$1:$J$4,1,FALSE)),1,0))</f>
        <v>0</v>
      </c>
      <c r="AS184" s="128">
        <f t="shared" si="22"/>
        <v>0</v>
      </c>
      <c r="AT184" s="128">
        <f t="shared" si="20"/>
        <v>0</v>
      </c>
      <c r="AU184" s="128">
        <f t="shared" si="21"/>
        <v>0</v>
      </c>
    </row>
    <row r="185" spans="2:47" ht="15.75" x14ac:dyDescent="0.25">
      <c r="B185" s="62"/>
      <c r="C185" s="62"/>
      <c r="D185" s="63"/>
      <c r="E185" s="64"/>
      <c r="F185" s="62"/>
      <c r="G185" s="62"/>
      <c r="H185" s="63"/>
      <c r="I185" s="62"/>
      <c r="J185" s="62"/>
      <c r="K185" s="62"/>
      <c r="L185" s="62"/>
      <c r="M185" s="68"/>
      <c r="N185" s="69"/>
      <c r="O185" s="63"/>
      <c r="P185" s="68"/>
      <c r="Q185" s="62"/>
      <c r="R185" s="62"/>
      <c r="S185" s="68"/>
      <c r="T185" s="70"/>
      <c r="U185" s="66"/>
      <c r="V185" s="68"/>
      <c r="Z185" s="86">
        <f>IF(Instructions!$C$8="yes",COUNTA(General!B185),0)</f>
        <v>0</v>
      </c>
      <c r="AA185" s="86">
        <f>IF(COUNTA(B185:V185)&gt;0,3-(COUNTA(General!B185)+COUNTA(General!C185)+COUNTA(General!U185)),0)</f>
        <v>0</v>
      </c>
      <c r="AB185" s="86">
        <f>IF(General!U185="No",COUNTBLANK(General!D185:F185)+COUNTBLANK(General!J185),0)</f>
        <v>0</v>
      </c>
      <c r="AC185" s="86">
        <f>IF(General!F185="Others",COUNTBLANK(General!G185),0)</f>
        <v>0</v>
      </c>
      <c r="AD185" s="86">
        <f>IF(AND(U185="No",COUNTA(General!B185),ISBLANK(General!H185)),COUNTBLANK(General!I185),0)</f>
        <v>0</v>
      </c>
      <c r="AE185" s="86">
        <f>IF(ISBLANK(J185),0,IF(ISNUMBER(SEARCH("FI fully agreed with the client's requests/appeals",General!J185)),0,COUNTBLANK(General!K185)))</f>
        <v>0</v>
      </c>
      <c r="AF185" s="86">
        <f>IF(OR(General!J185="Others",General!K185="Others"),COUNTBLANK(General!L185),0)</f>
        <v>0</v>
      </c>
      <c r="AG185" s="86">
        <f>IF(ISBLANK(B185),0,IF(AND(ISBLANK(General!O185),NETWORKDAYS(IFERROR(DATE(LEFT(General!D185,4),MID(General!D185,5,2),RIGHT(General!D185,2)),0),IFERROR(DATE(LEFT(Instructions!$C$6,4),MID(Instructions!$C$6,5,2),RIGHT(Instructions!$C$6,2)),0),7)&gt;27),COUNTBLANK(General!P185),0))</f>
        <v>0</v>
      </c>
      <c r="AH185" s="86">
        <f>IF(OR(ISBLANK(B185),ISBLANK(O185)),0,IF(NETWORKDAYS(DATE(LEFT(General!D185,4),MID(General!D185,5,2),RIGHT(General!D185,2)),DATE(LEFT(General!O185,4),MID(General!O185,5,2),RIGHT(General!O185,2)),7)&gt;27,COUNTBLANK(General!P185),0))</f>
        <v>0</v>
      </c>
      <c r="AI185" s="86">
        <f t="shared" si="16"/>
        <v>0</v>
      </c>
      <c r="AJ185" s="86">
        <f t="shared" si="17"/>
        <v>0</v>
      </c>
      <c r="AK185" s="86">
        <f t="shared" si="18"/>
        <v>0</v>
      </c>
      <c r="AL185" s="128">
        <f>IF(ISBLANK(D185),0,IF(IFERROR(DATE(LEFT(D185,4),MID(D185,5,2),RIGHT(D185,2)),0)&lt;IFERROR(DATE(LEFT(Instructions!$C$6,4),MID(Instructions!$C$6,5,2),RIGHT(Instructions!$C$6,2)),0),0,1))</f>
        <v>0</v>
      </c>
      <c r="AM185" s="128">
        <f>IF(General!U185="Misconduct report has been filed",COUNTBLANK(General!V185),0)</f>
        <v>0</v>
      </c>
      <c r="AN185" s="128">
        <f t="shared" si="19"/>
        <v>0</v>
      </c>
      <c r="AO185" s="86">
        <f>IF(ISBLANK(C185),0,IF(ISNA(VLOOKUP(C185,Dropdowns!$A$1:$A$4,1,FALSE)),1,0))</f>
        <v>0</v>
      </c>
      <c r="AP185" s="86">
        <f>IF(ISBLANK(F185),0,IF(ISNA(VLOOKUP(F185,Dropdowns!$I$1:$I$5,1,FALSE)),1,0))</f>
        <v>0</v>
      </c>
      <c r="AQ185" s="86">
        <f>IF(ISBLANK(J185),0,IF(ISNA(VLOOKUP(J185,Dropdowns!$L$1:$L$4,1,FALSE)),1,0))</f>
        <v>0</v>
      </c>
      <c r="AR185" s="128">
        <f>IF(ISBLANK(K185),0,IF(ISNA(VLOOKUP(K185,Dropdowns!$J$1:$J$4,1,FALSE)),1,0))</f>
        <v>0</v>
      </c>
      <c r="AS185" s="128">
        <f t="shared" si="22"/>
        <v>0</v>
      </c>
      <c r="AT185" s="128">
        <f t="shared" si="20"/>
        <v>0</v>
      </c>
      <c r="AU185" s="128">
        <f t="shared" si="21"/>
        <v>0</v>
      </c>
    </row>
    <row r="186" spans="2:47" ht="15.75" x14ac:dyDescent="0.25">
      <c r="B186" s="62"/>
      <c r="C186" s="62"/>
      <c r="D186" s="63"/>
      <c r="E186" s="64"/>
      <c r="F186" s="62"/>
      <c r="G186" s="62"/>
      <c r="H186" s="63"/>
      <c r="I186" s="62"/>
      <c r="J186" s="62"/>
      <c r="K186" s="62"/>
      <c r="L186" s="62"/>
      <c r="M186" s="68"/>
      <c r="N186" s="69"/>
      <c r="O186" s="63"/>
      <c r="P186" s="68"/>
      <c r="Q186" s="62"/>
      <c r="R186" s="62"/>
      <c r="S186" s="68"/>
      <c r="T186" s="70"/>
      <c r="U186" s="66"/>
      <c r="V186" s="68"/>
      <c r="Z186" s="86">
        <f>IF(Instructions!$C$8="yes",COUNTA(General!B186),0)</f>
        <v>0</v>
      </c>
      <c r="AA186" s="86">
        <f>IF(COUNTA(B186:V186)&gt;0,3-(COUNTA(General!B186)+COUNTA(General!C186)+COUNTA(General!U186)),0)</f>
        <v>0</v>
      </c>
      <c r="AB186" s="86">
        <f>IF(General!U186="No",COUNTBLANK(General!D186:F186)+COUNTBLANK(General!J186),0)</f>
        <v>0</v>
      </c>
      <c r="AC186" s="86">
        <f>IF(General!F186="Others",COUNTBLANK(General!G186),0)</f>
        <v>0</v>
      </c>
      <c r="AD186" s="86">
        <f>IF(AND(U186="No",COUNTA(General!B186),ISBLANK(General!H186)),COUNTBLANK(General!I186),0)</f>
        <v>0</v>
      </c>
      <c r="AE186" s="86">
        <f>IF(ISBLANK(J186),0,IF(ISNUMBER(SEARCH("FI fully agreed with the client's requests/appeals",General!J186)),0,COUNTBLANK(General!K186)))</f>
        <v>0</v>
      </c>
      <c r="AF186" s="86">
        <f>IF(OR(General!J186="Others",General!K186="Others"),COUNTBLANK(General!L186),0)</f>
        <v>0</v>
      </c>
      <c r="AG186" s="86">
        <f>IF(ISBLANK(B186),0,IF(AND(ISBLANK(General!O186),NETWORKDAYS(IFERROR(DATE(LEFT(General!D186,4),MID(General!D186,5,2),RIGHT(General!D186,2)),0),IFERROR(DATE(LEFT(Instructions!$C$6,4),MID(Instructions!$C$6,5,2),RIGHT(Instructions!$C$6,2)),0),7)&gt;27),COUNTBLANK(General!P186),0))</f>
        <v>0</v>
      </c>
      <c r="AH186" s="86">
        <f>IF(OR(ISBLANK(B186),ISBLANK(O186)),0,IF(NETWORKDAYS(DATE(LEFT(General!D186,4),MID(General!D186,5,2),RIGHT(General!D186,2)),DATE(LEFT(General!O186,4),MID(General!O186,5,2),RIGHT(General!O186,2)),7)&gt;27,COUNTBLANK(General!P186),0))</f>
        <v>0</v>
      </c>
      <c r="AI186" s="86">
        <f t="shared" si="16"/>
        <v>0</v>
      </c>
      <c r="AJ186" s="86">
        <f t="shared" si="17"/>
        <v>0</v>
      </c>
      <c r="AK186" s="86">
        <f t="shared" si="18"/>
        <v>0</v>
      </c>
      <c r="AL186" s="128">
        <f>IF(ISBLANK(D186),0,IF(IFERROR(DATE(LEFT(D186,4),MID(D186,5,2),RIGHT(D186,2)),0)&lt;IFERROR(DATE(LEFT(Instructions!$C$6,4),MID(Instructions!$C$6,5,2),RIGHT(Instructions!$C$6,2)),0),0,1))</f>
        <v>0</v>
      </c>
      <c r="AM186" s="128">
        <f>IF(General!U186="Misconduct report has been filed",COUNTBLANK(General!V186),0)</f>
        <v>0</v>
      </c>
      <c r="AN186" s="128">
        <f t="shared" si="19"/>
        <v>0</v>
      </c>
      <c r="AO186" s="86">
        <f>IF(ISBLANK(C186),0,IF(ISNA(VLOOKUP(C186,Dropdowns!$A$1:$A$4,1,FALSE)),1,0))</f>
        <v>0</v>
      </c>
      <c r="AP186" s="86">
        <f>IF(ISBLANK(F186),0,IF(ISNA(VLOOKUP(F186,Dropdowns!$I$1:$I$5,1,FALSE)),1,0))</f>
        <v>0</v>
      </c>
      <c r="AQ186" s="86">
        <f>IF(ISBLANK(J186),0,IF(ISNA(VLOOKUP(J186,Dropdowns!$L$1:$L$4,1,FALSE)),1,0))</f>
        <v>0</v>
      </c>
      <c r="AR186" s="128">
        <f>IF(ISBLANK(K186),0,IF(ISNA(VLOOKUP(K186,Dropdowns!$J$1:$J$4,1,FALSE)),1,0))</f>
        <v>0</v>
      </c>
      <c r="AS186" s="128">
        <f t="shared" si="22"/>
        <v>0</v>
      </c>
      <c r="AT186" s="128">
        <f t="shared" si="20"/>
        <v>0</v>
      </c>
      <c r="AU186" s="128">
        <f t="shared" si="21"/>
        <v>0</v>
      </c>
    </row>
    <row r="187" spans="2:47" ht="15.75" x14ac:dyDescent="0.25">
      <c r="B187" s="62"/>
      <c r="C187" s="62"/>
      <c r="D187" s="63"/>
      <c r="E187" s="64"/>
      <c r="F187" s="62"/>
      <c r="G187" s="62"/>
      <c r="H187" s="63"/>
      <c r="I187" s="62"/>
      <c r="J187" s="62"/>
      <c r="K187" s="62"/>
      <c r="L187" s="62"/>
      <c r="M187" s="68"/>
      <c r="N187" s="69"/>
      <c r="O187" s="63"/>
      <c r="P187" s="68"/>
      <c r="Q187" s="62"/>
      <c r="R187" s="62"/>
      <c r="S187" s="68"/>
      <c r="T187" s="70"/>
      <c r="U187" s="66"/>
      <c r="V187" s="68"/>
      <c r="Z187" s="86">
        <f>IF(Instructions!$C$8="yes",COUNTA(General!B187),0)</f>
        <v>0</v>
      </c>
      <c r="AA187" s="86">
        <f>IF(COUNTA(B187:V187)&gt;0,3-(COUNTA(General!B187)+COUNTA(General!C187)+COUNTA(General!U187)),0)</f>
        <v>0</v>
      </c>
      <c r="AB187" s="86">
        <f>IF(General!U187="No",COUNTBLANK(General!D187:F187)+COUNTBLANK(General!J187),0)</f>
        <v>0</v>
      </c>
      <c r="AC187" s="86">
        <f>IF(General!F187="Others",COUNTBLANK(General!G187),0)</f>
        <v>0</v>
      </c>
      <c r="AD187" s="86">
        <f>IF(AND(U187="No",COUNTA(General!B187),ISBLANK(General!H187)),COUNTBLANK(General!I187),0)</f>
        <v>0</v>
      </c>
      <c r="AE187" s="86">
        <f>IF(ISBLANK(J187),0,IF(ISNUMBER(SEARCH("FI fully agreed with the client's requests/appeals",General!J187)),0,COUNTBLANK(General!K187)))</f>
        <v>0</v>
      </c>
      <c r="AF187" s="86">
        <f>IF(OR(General!J187="Others",General!K187="Others"),COUNTBLANK(General!L187),0)</f>
        <v>0</v>
      </c>
      <c r="AG187" s="86">
        <f>IF(ISBLANK(B187),0,IF(AND(ISBLANK(General!O187),NETWORKDAYS(IFERROR(DATE(LEFT(General!D187,4),MID(General!D187,5,2),RIGHT(General!D187,2)),0),IFERROR(DATE(LEFT(Instructions!$C$6,4),MID(Instructions!$C$6,5,2),RIGHT(Instructions!$C$6,2)),0),7)&gt;27),COUNTBLANK(General!P187),0))</f>
        <v>0</v>
      </c>
      <c r="AH187" s="86">
        <f>IF(OR(ISBLANK(B187),ISBLANK(O187)),0,IF(NETWORKDAYS(DATE(LEFT(General!D187,4),MID(General!D187,5,2),RIGHT(General!D187,2)),DATE(LEFT(General!O187,4),MID(General!O187,5,2),RIGHT(General!O187,2)),7)&gt;27,COUNTBLANK(General!P187),0))</f>
        <v>0</v>
      </c>
      <c r="AI187" s="86">
        <f t="shared" si="16"/>
        <v>0</v>
      </c>
      <c r="AJ187" s="86">
        <f t="shared" si="17"/>
        <v>0</v>
      </c>
      <c r="AK187" s="86">
        <f t="shared" si="18"/>
        <v>0</v>
      </c>
      <c r="AL187" s="128">
        <f>IF(ISBLANK(D187),0,IF(IFERROR(DATE(LEFT(D187,4),MID(D187,5,2),RIGHT(D187,2)),0)&lt;IFERROR(DATE(LEFT(Instructions!$C$6,4),MID(Instructions!$C$6,5,2),RIGHT(Instructions!$C$6,2)),0),0,1))</f>
        <v>0</v>
      </c>
      <c r="AM187" s="128">
        <f>IF(General!U187="Misconduct report has been filed",COUNTBLANK(General!V187),0)</f>
        <v>0</v>
      </c>
      <c r="AN187" s="128">
        <f t="shared" si="19"/>
        <v>0</v>
      </c>
      <c r="AO187" s="86">
        <f>IF(ISBLANK(C187),0,IF(ISNA(VLOOKUP(C187,Dropdowns!$A$1:$A$4,1,FALSE)),1,0))</f>
        <v>0</v>
      </c>
      <c r="AP187" s="86">
        <f>IF(ISBLANK(F187),0,IF(ISNA(VLOOKUP(F187,Dropdowns!$I$1:$I$5,1,FALSE)),1,0))</f>
        <v>0</v>
      </c>
      <c r="AQ187" s="86">
        <f>IF(ISBLANK(J187),0,IF(ISNA(VLOOKUP(J187,Dropdowns!$L$1:$L$4,1,FALSE)),1,0))</f>
        <v>0</v>
      </c>
      <c r="AR187" s="128">
        <f>IF(ISBLANK(K187),0,IF(ISNA(VLOOKUP(K187,Dropdowns!$J$1:$J$4,1,FALSE)),1,0))</f>
        <v>0</v>
      </c>
      <c r="AS187" s="128">
        <f t="shared" si="22"/>
        <v>0</v>
      </c>
      <c r="AT187" s="128">
        <f t="shared" si="20"/>
        <v>0</v>
      </c>
      <c r="AU187" s="128">
        <f t="shared" si="21"/>
        <v>0</v>
      </c>
    </row>
    <row r="188" spans="2:47" ht="15.75" x14ac:dyDescent="0.25">
      <c r="B188" s="62"/>
      <c r="C188" s="62"/>
      <c r="D188" s="63"/>
      <c r="E188" s="64"/>
      <c r="F188" s="62"/>
      <c r="G188" s="62"/>
      <c r="H188" s="63"/>
      <c r="I188" s="62"/>
      <c r="J188" s="62"/>
      <c r="K188" s="62"/>
      <c r="L188" s="62"/>
      <c r="M188" s="68"/>
      <c r="N188" s="69"/>
      <c r="O188" s="63"/>
      <c r="P188" s="68"/>
      <c r="Q188" s="62"/>
      <c r="R188" s="62"/>
      <c r="S188" s="68"/>
      <c r="T188" s="70"/>
      <c r="U188" s="66"/>
      <c r="V188" s="68"/>
      <c r="Z188" s="86">
        <f>IF(Instructions!$C$8="yes",COUNTA(General!B188),0)</f>
        <v>0</v>
      </c>
      <c r="AA188" s="86">
        <f>IF(COUNTA(B188:V188)&gt;0,3-(COUNTA(General!B188)+COUNTA(General!C188)+COUNTA(General!U188)),0)</f>
        <v>0</v>
      </c>
      <c r="AB188" s="86">
        <f>IF(General!U188="No",COUNTBLANK(General!D188:F188)+COUNTBLANK(General!J188),0)</f>
        <v>0</v>
      </c>
      <c r="AC188" s="86">
        <f>IF(General!F188="Others",COUNTBLANK(General!G188),0)</f>
        <v>0</v>
      </c>
      <c r="AD188" s="86">
        <f>IF(AND(U188="No",COUNTA(General!B188),ISBLANK(General!H188)),COUNTBLANK(General!I188),0)</f>
        <v>0</v>
      </c>
      <c r="AE188" s="86">
        <f>IF(ISBLANK(J188),0,IF(ISNUMBER(SEARCH("FI fully agreed with the client's requests/appeals",General!J188)),0,COUNTBLANK(General!K188)))</f>
        <v>0</v>
      </c>
      <c r="AF188" s="86">
        <f>IF(OR(General!J188="Others",General!K188="Others"),COUNTBLANK(General!L188),0)</f>
        <v>0</v>
      </c>
      <c r="AG188" s="86">
        <f>IF(ISBLANK(B188),0,IF(AND(ISBLANK(General!O188),NETWORKDAYS(IFERROR(DATE(LEFT(General!D188,4),MID(General!D188,5,2),RIGHT(General!D188,2)),0),IFERROR(DATE(LEFT(Instructions!$C$6,4),MID(Instructions!$C$6,5,2),RIGHT(Instructions!$C$6,2)),0),7)&gt;27),COUNTBLANK(General!P188),0))</f>
        <v>0</v>
      </c>
      <c r="AH188" s="86">
        <f>IF(OR(ISBLANK(B188),ISBLANK(O188)),0,IF(NETWORKDAYS(DATE(LEFT(General!D188,4),MID(General!D188,5,2),RIGHT(General!D188,2)),DATE(LEFT(General!O188,4),MID(General!O188,5,2),RIGHT(General!O188,2)),7)&gt;27,COUNTBLANK(General!P188),0))</f>
        <v>0</v>
      </c>
      <c r="AI188" s="86">
        <f t="shared" si="16"/>
        <v>0</v>
      </c>
      <c r="AJ188" s="86">
        <f t="shared" si="17"/>
        <v>0</v>
      </c>
      <c r="AK188" s="86">
        <f t="shared" si="18"/>
        <v>0</v>
      </c>
      <c r="AL188" s="128">
        <f>IF(ISBLANK(D188),0,IF(IFERROR(DATE(LEFT(D188,4),MID(D188,5,2),RIGHT(D188,2)),0)&lt;IFERROR(DATE(LEFT(Instructions!$C$6,4),MID(Instructions!$C$6,5,2),RIGHT(Instructions!$C$6,2)),0),0,1))</f>
        <v>0</v>
      </c>
      <c r="AM188" s="128">
        <f>IF(General!U188="Misconduct report has been filed",COUNTBLANK(General!V188),0)</f>
        <v>0</v>
      </c>
      <c r="AN188" s="128">
        <f t="shared" si="19"/>
        <v>0</v>
      </c>
      <c r="AO188" s="86">
        <f>IF(ISBLANK(C188),0,IF(ISNA(VLOOKUP(C188,Dropdowns!$A$1:$A$4,1,FALSE)),1,0))</f>
        <v>0</v>
      </c>
      <c r="AP188" s="86">
        <f>IF(ISBLANK(F188),0,IF(ISNA(VLOOKUP(F188,Dropdowns!$I$1:$I$5,1,FALSE)),1,0))</f>
        <v>0</v>
      </c>
      <c r="AQ188" s="86">
        <f>IF(ISBLANK(J188),0,IF(ISNA(VLOOKUP(J188,Dropdowns!$L$1:$L$4,1,FALSE)),1,0))</f>
        <v>0</v>
      </c>
      <c r="AR188" s="128">
        <f>IF(ISBLANK(K188),0,IF(ISNA(VLOOKUP(K188,Dropdowns!$J$1:$J$4,1,FALSE)),1,0))</f>
        <v>0</v>
      </c>
      <c r="AS188" s="128">
        <f t="shared" si="22"/>
        <v>0</v>
      </c>
      <c r="AT188" s="128">
        <f t="shared" si="20"/>
        <v>0</v>
      </c>
      <c r="AU188" s="128">
        <f t="shared" si="21"/>
        <v>0</v>
      </c>
    </row>
    <row r="189" spans="2:47" ht="15.75" x14ac:dyDescent="0.25">
      <c r="B189" s="62"/>
      <c r="C189" s="62"/>
      <c r="D189" s="63"/>
      <c r="E189" s="64"/>
      <c r="F189" s="62"/>
      <c r="G189" s="62"/>
      <c r="H189" s="63"/>
      <c r="I189" s="62"/>
      <c r="J189" s="62"/>
      <c r="K189" s="62"/>
      <c r="L189" s="62"/>
      <c r="M189" s="68"/>
      <c r="N189" s="69"/>
      <c r="O189" s="63"/>
      <c r="P189" s="68"/>
      <c r="Q189" s="62"/>
      <c r="R189" s="62"/>
      <c r="S189" s="68"/>
      <c r="T189" s="70"/>
      <c r="U189" s="66"/>
      <c r="V189" s="68"/>
      <c r="Z189" s="86">
        <f>IF(Instructions!$C$8="yes",COUNTA(General!B189),0)</f>
        <v>0</v>
      </c>
      <c r="AA189" s="86">
        <f>IF(COUNTA(B189:V189)&gt;0,3-(COUNTA(General!B189)+COUNTA(General!C189)+COUNTA(General!U189)),0)</f>
        <v>0</v>
      </c>
      <c r="AB189" s="86">
        <f>IF(General!U189="No",COUNTBLANK(General!D189:F189)+COUNTBLANK(General!J189),0)</f>
        <v>0</v>
      </c>
      <c r="AC189" s="86">
        <f>IF(General!F189="Others",COUNTBLANK(General!G189),0)</f>
        <v>0</v>
      </c>
      <c r="AD189" s="86">
        <f>IF(AND(U189="No",COUNTA(General!B189),ISBLANK(General!H189)),COUNTBLANK(General!I189),0)</f>
        <v>0</v>
      </c>
      <c r="AE189" s="86">
        <f>IF(ISBLANK(J189),0,IF(ISNUMBER(SEARCH("FI fully agreed with the client's requests/appeals",General!J189)),0,COUNTBLANK(General!K189)))</f>
        <v>0</v>
      </c>
      <c r="AF189" s="86">
        <f>IF(OR(General!J189="Others",General!K189="Others"),COUNTBLANK(General!L189),0)</f>
        <v>0</v>
      </c>
      <c r="AG189" s="86">
        <f>IF(ISBLANK(B189),0,IF(AND(ISBLANK(General!O189),NETWORKDAYS(IFERROR(DATE(LEFT(General!D189,4),MID(General!D189,5,2),RIGHT(General!D189,2)),0),IFERROR(DATE(LEFT(Instructions!$C$6,4),MID(Instructions!$C$6,5,2),RIGHT(Instructions!$C$6,2)),0),7)&gt;27),COUNTBLANK(General!P189),0))</f>
        <v>0</v>
      </c>
      <c r="AH189" s="86">
        <f>IF(OR(ISBLANK(B189),ISBLANK(O189)),0,IF(NETWORKDAYS(DATE(LEFT(General!D189,4),MID(General!D189,5,2),RIGHT(General!D189,2)),DATE(LEFT(General!O189,4),MID(General!O189,5,2),RIGHT(General!O189,2)),7)&gt;27,COUNTBLANK(General!P189),0))</f>
        <v>0</v>
      </c>
      <c r="AI189" s="86">
        <f t="shared" si="16"/>
        <v>0</v>
      </c>
      <c r="AJ189" s="86">
        <f t="shared" si="17"/>
        <v>0</v>
      </c>
      <c r="AK189" s="86">
        <f t="shared" si="18"/>
        <v>0</v>
      </c>
      <c r="AL189" s="128">
        <f>IF(ISBLANK(D189),0,IF(IFERROR(DATE(LEFT(D189,4),MID(D189,5,2),RIGHT(D189,2)),0)&lt;IFERROR(DATE(LEFT(Instructions!$C$6,4),MID(Instructions!$C$6,5,2),RIGHT(Instructions!$C$6,2)),0),0,1))</f>
        <v>0</v>
      </c>
      <c r="AM189" s="128">
        <f>IF(General!U189="Misconduct report has been filed",COUNTBLANK(General!V189),0)</f>
        <v>0</v>
      </c>
      <c r="AN189" s="128">
        <f t="shared" si="19"/>
        <v>0</v>
      </c>
      <c r="AO189" s="86">
        <f>IF(ISBLANK(C189),0,IF(ISNA(VLOOKUP(C189,Dropdowns!$A$1:$A$4,1,FALSE)),1,0))</f>
        <v>0</v>
      </c>
      <c r="AP189" s="86">
        <f>IF(ISBLANK(F189),0,IF(ISNA(VLOOKUP(F189,Dropdowns!$I$1:$I$5,1,FALSE)),1,0))</f>
        <v>0</v>
      </c>
      <c r="AQ189" s="86">
        <f>IF(ISBLANK(J189),0,IF(ISNA(VLOOKUP(J189,Dropdowns!$L$1:$L$4,1,FALSE)),1,0))</f>
        <v>0</v>
      </c>
      <c r="AR189" s="128">
        <f>IF(ISBLANK(K189),0,IF(ISNA(VLOOKUP(K189,Dropdowns!$J$1:$J$4,1,FALSE)),1,0))</f>
        <v>0</v>
      </c>
      <c r="AS189" s="128">
        <f t="shared" si="22"/>
        <v>0</v>
      </c>
      <c r="AT189" s="128">
        <f t="shared" si="20"/>
        <v>0</v>
      </c>
      <c r="AU189" s="128">
        <f t="shared" si="21"/>
        <v>0</v>
      </c>
    </row>
    <row r="190" spans="2:47" ht="15.75" x14ac:dyDescent="0.25">
      <c r="B190" s="62"/>
      <c r="C190" s="62"/>
      <c r="D190" s="63"/>
      <c r="E190" s="64"/>
      <c r="F190" s="62"/>
      <c r="G190" s="62"/>
      <c r="H190" s="63"/>
      <c r="I190" s="62"/>
      <c r="J190" s="62"/>
      <c r="K190" s="62"/>
      <c r="L190" s="62"/>
      <c r="M190" s="68"/>
      <c r="N190" s="69"/>
      <c r="O190" s="63"/>
      <c r="P190" s="68"/>
      <c r="Q190" s="62"/>
      <c r="R190" s="62"/>
      <c r="S190" s="68"/>
      <c r="T190" s="70"/>
      <c r="U190" s="66"/>
      <c r="V190" s="68"/>
      <c r="Z190" s="86">
        <f>IF(Instructions!$C$8="yes",COUNTA(General!B190),0)</f>
        <v>0</v>
      </c>
      <c r="AA190" s="86">
        <f>IF(COUNTA(B190:V190)&gt;0,3-(COUNTA(General!B190)+COUNTA(General!C190)+COUNTA(General!U190)),0)</f>
        <v>0</v>
      </c>
      <c r="AB190" s="86">
        <f>IF(General!U190="No",COUNTBLANK(General!D190:F190)+COUNTBLANK(General!J190),0)</f>
        <v>0</v>
      </c>
      <c r="AC190" s="86">
        <f>IF(General!F190="Others",COUNTBLANK(General!G190),0)</f>
        <v>0</v>
      </c>
      <c r="AD190" s="86">
        <f>IF(AND(U190="No",COUNTA(General!B190),ISBLANK(General!H190)),COUNTBLANK(General!I190),0)</f>
        <v>0</v>
      </c>
      <c r="AE190" s="86">
        <f>IF(ISBLANK(J190),0,IF(ISNUMBER(SEARCH("FI fully agreed with the client's requests/appeals",General!J190)),0,COUNTBLANK(General!K190)))</f>
        <v>0</v>
      </c>
      <c r="AF190" s="86">
        <f>IF(OR(General!J190="Others",General!K190="Others"),COUNTBLANK(General!L190),0)</f>
        <v>0</v>
      </c>
      <c r="AG190" s="86">
        <f>IF(ISBLANK(B190),0,IF(AND(ISBLANK(General!O190),NETWORKDAYS(IFERROR(DATE(LEFT(General!D190,4),MID(General!D190,5,2),RIGHT(General!D190,2)),0),IFERROR(DATE(LEFT(Instructions!$C$6,4),MID(Instructions!$C$6,5,2),RIGHT(Instructions!$C$6,2)),0),7)&gt;27),COUNTBLANK(General!P190),0))</f>
        <v>0</v>
      </c>
      <c r="AH190" s="86">
        <f>IF(OR(ISBLANK(B190),ISBLANK(O190)),0,IF(NETWORKDAYS(DATE(LEFT(General!D190,4),MID(General!D190,5,2),RIGHT(General!D190,2)),DATE(LEFT(General!O190,4),MID(General!O190,5,2),RIGHT(General!O190,2)),7)&gt;27,COUNTBLANK(General!P190),0))</f>
        <v>0</v>
      </c>
      <c r="AI190" s="86">
        <f t="shared" si="16"/>
        <v>0</v>
      </c>
      <c r="AJ190" s="86">
        <f t="shared" si="17"/>
        <v>0</v>
      </c>
      <c r="AK190" s="86">
        <f t="shared" si="18"/>
        <v>0</v>
      </c>
      <c r="AL190" s="128">
        <f>IF(ISBLANK(D190),0,IF(IFERROR(DATE(LEFT(D190,4),MID(D190,5,2),RIGHT(D190,2)),0)&lt;IFERROR(DATE(LEFT(Instructions!$C$6,4),MID(Instructions!$C$6,5,2),RIGHT(Instructions!$C$6,2)),0),0,1))</f>
        <v>0</v>
      </c>
      <c r="AM190" s="128">
        <f>IF(General!U190="Misconduct report has been filed",COUNTBLANK(General!V190),0)</f>
        <v>0</v>
      </c>
      <c r="AN190" s="128">
        <f t="shared" si="19"/>
        <v>0</v>
      </c>
      <c r="AO190" s="86">
        <f>IF(ISBLANK(C190),0,IF(ISNA(VLOOKUP(C190,Dropdowns!$A$1:$A$4,1,FALSE)),1,0))</f>
        <v>0</v>
      </c>
      <c r="AP190" s="86">
        <f>IF(ISBLANK(F190),0,IF(ISNA(VLOOKUP(F190,Dropdowns!$I$1:$I$5,1,FALSE)),1,0))</f>
        <v>0</v>
      </c>
      <c r="AQ190" s="86">
        <f>IF(ISBLANK(J190),0,IF(ISNA(VLOOKUP(J190,Dropdowns!$L$1:$L$4,1,FALSE)),1,0))</f>
        <v>0</v>
      </c>
      <c r="AR190" s="128">
        <f>IF(ISBLANK(K190),0,IF(ISNA(VLOOKUP(K190,Dropdowns!$J$1:$J$4,1,FALSE)),1,0))</f>
        <v>0</v>
      </c>
      <c r="AS190" s="128">
        <f t="shared" si="22"/>
        <v>0</v>
      </c>
      <c r="AT190" s="128">
        <f t="shared" si="20"/>
        <v>0</v>
      </c>
      <c r="AU190" s="128">
        <f t="shared" si="21"/>
        <v>0</v>
      </c>
    </row>
    <row r="191" spans="2:47" ht="15.75" x14ac:dyDescent="0.25">
      <c r="B191" s="62"/>
      <c r="C191" s="62"/>
      <c r="D191" s="63"/>
      <c r="E191" s="64"/>
      <c r="F191" s="62"/>
      <c r="G191" s="62"/>
      <c r="H191" s="63"/>
      <c r="I191" s="62"/>
      <c r="J191" s="62"/>
      <c r="K191" s="62"/>
      <c r="L191" s="62"/>
      <c r="M191" s="68"/>
      <c r="N191" s="69"/>
      <c r="O191" s="63"/>
      <c r="P191" s="68"/>
      <c r="Q191" s="62"/>
      <c r="R191" s="62"/>
      <c r="S191" s="68"/>
      <c r="T191" s="70"/>
      <c r="U191" s="66"/>
      <c r="V191" s="68"/>
      <c r="Z191" s="86">
        <f>IF(Instructions!$C$8="yes",COUNTA(General!B191),0)</f>
        <v>0</v>
      </c>
      <c r="AA191" s="86">
        <f>IF(COUNTA(B191:V191)&gt;0,3-(COUNTA(General!B191)+COUNTA(General!C191)+COUNTA(General!U191)),0)</f>
        <v>0</v>
      </c>
      <c r="AB191" s="86">
        <f>IF(General!U191="No",COUNTBLANK(General!D191:F191)+COUNTBLANK(General!J191),0)</f>
        <v>0</v>
      </c>
      <c r="AC191" s="86">
        <f>IF(General!F191="Others",COUNTBLANK(General!G191),0)</f>
        <v>0</v>
      </c>
      <c r="AD191" s="86">
        <f>IF(AND(U191="No",COUNTA(General!B191),ISBLANK(General!H191)),COUNTBLANK(General!I191),0)</f>
        <v>0</v>
      </c>
      <c r="AE191" s="86">
        <f>IF(ISBLANK(J191),0,IF(ISNUMBER(SEARCH("FI fully agreed with the client's requests/appeals",General!J191)),0,COUNTBLANK(General!K191)))</f>
        <v>0</v>
      </c>
      <c r="AF191" s="86">
        <f>IF(OR(General!J191="Others",General!K191="Others"),COUNTBLANK(General!L191),0)</f>
        <v>0</v>
      </c>
      <c r="AG191" s="86">
        <f>IF(ISBLANK(B191),0,IF(AND(ISBLANK(General!O191),NETWORKDAYS(IFERROR(DATE(LEFT(General!D191,4),MID(General!D191,5,2),RIGHT(General!D191,2)),0),IFERROR(DATE(LEFT(Instructions!$C$6,4),MID(Instructions!$C$6,5,2),RIGHT(Instructions!$C$6,2)),0),7)&gt;27),COUNTBLANK(General!P191),0))</f>
        <v>0</v>
      </c>
      <c r="AH191" s="86">
        <f>IF(OR(ISBLANK(B191),ISBLANK(O191)),0,IF(NETWORKDAYS(DATE(LEFT(General!D191,4),MID(General!D191,5,2),RIGHT(General!D191,2)),DATE(LEFT(General!O191,4),MID(General!O191,5,2),RIGHT(General!O191,2)),7)&gt;27,COUNTBLANK(General!P191),0))</f>
        <v>0</v>
      </c>
      <c r="AI191" s="86">
        <f t="shared" si="16"/>
        <v>0</v>
      </c>
      <c r="AJ191" s="86">
        <f t="shared" si="17"/>
        <v>0</v>
      </c>
      <c r="AK191" s="86">
        <f t="shared" si="18"/>
        <v>0</v>
      </c>
      <c r="AL191" s="128">
        <f>IF(ISBLANK(D191),0,IF(IFERROR(DATE(LEFT(D191,4),MID(D191,5,2),RIGHT(D191,2)),0)&lt;IFERROR(DATE(LEFT(Instructions!$C$6,4),MID(Instructions!$C$6,5,2),RIGHT(Instructions!$C$6,2)),0),0,1))</f>
        <v>0</v>
      </c>
      <c r="AM191" s="128">
        <f>IF(General!U191="Misconduct report has been filed",COUNTBLANK(General!V191),0)</f>
        <v>0</v>
      </c>
      <c r="AN191" s="128">
        <f t="shared" si="19"/>
        <v>0</v>
      </c>
      <c r="AO191" s="86">
        <f>IF(ISBLANK(C191),0,IF(ISNA(VLOOKUP(C191,Dropdowns!$A$1:$A$4,1,FALSE)),1,0))</f>
        <v>0</v>
      </c>
      <c r="AP191" s="86">
        <f>IF(ISBLANK(F191),0,IF(ISNA(VLOOKUP(F191,Dropdowns!$I$1:$I$5,1,FALSE)),1,0))</f>
        <v>0</v>
      </c>
      <c r="AQ191" s="86">
        <f>IF(ISBLANK(J191),0,IF(ISNA(VLOOKUP(J191,Dropdowns!$L$1:$L$4,1,FALSE)),1,0))</f>
        <v>0</v>
      </c>
      <c r="AR191" s="128">
        <f>IF(ISBLANK(K191),0,IF(ISNA(VLOOKUP(K191,Dropdowns!$J$1:$J$4,1,FALSE)),1,0))</f>
        <v>0</v>
      </c>
      <c r="AS191" s="128">
        <f t="shared" si="22"/>
        <v>0</v>
      </c>
      <c r="AT191" s="128">
        <f t="shared" si="20"/>
        <v>0</v>
      </c>
      <c r="AU191" s="128">
        <f t="shared" si="21"/>
        <v>0</v>
      </c>
    </row>
    <row r="192" spans="2:47" ht="15.75" x14ac:dyDescent="0.25">
      <c r="B192" s="62"/>
      <c r="C192" s="62"/>
      <c r="D192" s="63"/>
      <c r="E192" s="64"/>
      <c r="F192" s="62"/>
      <c r="G192" s="62"/>
      <c r="H192" s="63"/>
      <c r="I192" s="62"/>
      <c r="J192" s="62"/>
      <c r="K192" s="62"/>
      <c r="L192" s="62"/>
      <c r="M192" s="68"/>
      <c r="N192" s="69"/>
      <c r="O192" s="63"/>
      <c r="P192" s="68"/>
      <c r="Q192" s="62"/>
      <c r="R192" s="62"/>
      <c r="S192" s="68"/>
      <c r="T192" s="70"/>
      <c r="U192" s="66"/>
      <c r="V192" s="68"/>
      <c r="Z192" s="86">
        <f>IF(Instructions!$C$8="yes",COUNTA(General!B192),0)</f>
        <v>0</v>
      </c>
      <c r="AA192" s="86">
        <f>IF(COUNTA(B192:V192)&gt;0,3-(COUNTA(General!B192)+COUNTA(General!C192)+COUNTA(General!U192)),0)</f>
        <v>0</v>
      </c>
      <c r="AB192" s="86">
        <f>IF(General!U192="No",COUNTBLANK(General!D192:F192)+COUNTBLANK(General!J192),0)</f>
        <v>0</v>
      </c>
      <c r="AC192" s="86">
        <f>IF(General!F192="Others",COUNTBLANK(General!G192),0)</f>
        <v>0</v>
      </c>
      <c r="AD192" s="86">
        <f>IF(AND(U192="No",COUNTA(General!B192),ISBLANK(General!H192)),COUNTBLANK(General!I192),0)</f>
        <v>0</v>
      </c>
      <c r="AE192" s="86">
        <f>IF(ISBLANK(J192),0,IF(ISNUMBER(SEARCH("FI fully agreed with the client's requests/appeals",General!J192)),0,COUNTBLANK(General!K192)))</f>
        <v>0</v>
      </c>
      <c r="AF192" s="86">
        <f>IF(OR(General!J192="Others",General!K192="Others"),COUNTBLANK(General!L192),0)</f>
        <v>0</v>
      </c>
      <c r="AG192" s="86">
        <f>IF(ISBLANK(B192),0,IF(AND(ISBLANK(General!O192),NETWORKDAYS(IFERROR(DATE(LEFT(General!D192,4),MID(General!D192,5,2),RIGHT(General!D192,2)),0),IFERROR(DATE(LEFT(Instructions!$C$6,4),MID(Instructions!$C$6,5,2),RIGHT(Instructions!$C$6,2)),0),7)&gt;27),COUNTBLANK(General!P192),0))</f>
        <v>0</v>
      </c>
      <c r="AH192" s="86">
        <f>IF(OR(ISBLANK(B192),ISBLANK(O192)),0,IF(NETWORKDAYS(DATE(LEFT(General!D192,4),MID(General!D192,5,2),RIGHT(General!D192,2)),DATE(LEFT(General!O192,4),MID(General!O192,5,2),RIGHT(General!O192,2)),7)&gt;27,COUNTBLANK(General!P192),0))</f>
        <v>0</v>
      </c>
      <c r="AI192" s="86">
        <f t="shared" si="16"/>
        <v>0</v>
      </c>
      <c r="AJ192" s="86">
        <f t="shared" si="17"/>
        <v>0</v>
      </c>
      <c r="AK192" s="86">
        <f t="shared" si="18"/>
        <v>0</v>
      </c>
      <c r="AL192" s="128">
        <f>IF(ISBLANK(D192),0,IF(IFERROR(DATE(LEFT(D192,4),MID(D192,5,2),RIGHT(D192,2)),0)&lt;IFERROR(DATE(LEFT(Instructions!$C$6,4),MID(Instructions!$C$6,5,2),RIGHT(Instructions!$C$6,2)),0),0,1))</f>
        <v>0</v>
      </c>
      <c r="AM192" s="128">
        <f>IF(General!U192="Misconduct report has been filed",COUNTBLANK(General!V192),0)</f>
        <v>0</v>
      </c>
      <c r="AN192" s="128">
        <f t="shared" si="19"/>
        <v>0</v>
      </c>
      <c r="AO192" s="86">
        <f>IF(ISBLANK(C192),0,IF(ISNA(VLOOKUP(C192,Dropdowns!$A$1:$A$4,1,FALSE)),1,0))</f>
        <v>0</v>
      </c>
      <c r="AP192" s="86">
        <f>IF(ISBLANK(F192),0,IF(ISNA(VLOOKUP(F192,Dropdowns!$I$1:$I$5,1,FALSE)),1,0))</f>
        <v>0</v>
      </c>
      <c r="AQ192" s="86">
        <f>IF(ISBLANK(J192),0,IF(ISNA(VLOOKUP(J192,Dropdowns!$L$1:$L$4,1,FALSE)),1,0))</f>
        <v>0</v>
      </c>
      <c r="AR192" s="128">
        <f>IF(ISBLANK(K192),0,IF(ISNA(VLOOKUP(K192,Dropdowns!$J$1:$J$4,1,FALSE)),1,0))</f>
        <v>0</v>
      </c>
      <c r="AS192" s="128">
        <f t="shared" si="22"/>
        <v>0</v>
      </c>
      <c r="AT192" s="128">
        <f t="shared" si="20"/>
        <v>0</v>
      </c>
      <c r="AU192" s="128">
        <f t="shared" si="21"/>
        <v>0</v>
      </c>
    </row>
    <row r="193" spans="2:47" ht="15.75" x14ac:dyDescent="0.25">
      <c r="B193" s="62"/>
      <c r="C193" s="62"/>
      <c r="D193" s="63"/>
      <c r="E193" s="64"/>
      <c r="F193" s="62"/>
      <c r="G193" s="62"/>
      <c r="H193" s="63"/>
      <c r="I193" s="62"/>
      <c r="J193" s="62"/>
      <c r="K193" s="62"/>
      <c r="L193" s="62"/>
      <c r="M193" s="68"/>
      <c r="N193" s="69"/>
      <c r="O193" s="63"/>
      <c r="P193" s="68"/>
      <c r="Q193" s="62"/>
      <c r="R193" s="62"/>
      <c r="S193" s="68"/>
      <c r="T193" s="70"/>
      <c r="U193" s="66"/>
      <c r="V193" s="68"/>
      <c r="Z193" s="86">
        <f>IF(Instructions!$C$8="yes",COUNTA(General!B193),0)</f>
        <v>0</v>
      </c>
      <c r="AA193" s="86">
        <f>IF(COUNTA(B193:V193)&gt;0,3-(COUNTA(General!B193)+COUNTA(General!C193)+COUNTA(General!U193)),0)</f>
        <v>0</v>
      </c>
      <c r="AB193" s="86">
        <f>IF(General!U193="No",COUNTBLANK(General!D193:F193)+COUNTBLANK(General!J193),0)</f>
        <v>0</v>
      </c>
      <c r="AC193" s="86">
        <f>IF(General!F193="Others",COUNTBLANK(General!G193),0)</f>
        <v>0</v>
      </c>
      <c r="AD193" s="86">
        <f>IF(AND(U193="No",COUNTA(General!B193),ISBLANK(General!H193)),COUNTBLANK(General!I193),0)</f>
        <v>0</v>
      </c>
      <c r="AE193" s="86">
        <f>IF(ISBLANK(J193),0,IF(ISNUMBER(SEARCH("FI fully agreed with the client's requests/appeals",General!J193)),0,COUNTBLANK(General!K193)))</f>
        <v>0</v>
      </c>
      <c r="AF193" s="86">
        <f>IF(OR(General!J193="Others",General!K193="Others"),COUNTBLANK(General!L193),0)</f>
        <v>0</v>
      </c>
      <c r="AG193" s="86">
        <f>IF(ISBLANK(B193),0,IF(AND(ISBLANK(General!O193),NETWORKDAYS(IFERROR(DATE(LEFT(General!D193,4),MID(General!D193,5,2),RIGHT(General!D193,2)),0),IFERROR(DATE(LEFT(Instructions!$C$6,4),MID(Instructions!$C$6,5,2),RIGHT(Instructions!$C$6,2)),0),7)&gt;27),COUNTBLANK(General!P193),0))</f>
        <v>0</v>
      </c>
      <c r="AH193" s="86">
        <f>IF(OR(ISBLANK(B193),ISBLANK(O193)),0,IF(NETWORKDAYS(DATE(LEFT(General!D193,4),MID(General!D193,5,2),RIGHT(General!D193,2)),DATE(LEFT(General!O193,4),MID(General!O193,5,2),RIGHT(General!O193,2)),7)&gt;27,COUNTBLANK(General!P193),0))</f>
        <v>0</v>
      </c>
      <c r="AI193" s="86">
        <f t="shared" si="16"/>
        <v>0</v>
      </c>
      <c r="AJ193" s="86">
        <f t="shared" si="17"/>
        <v>0</v>
      </c>
      <c r="AK193" s="86">
        <f t="shared" si="18"/>
        <v>0</v>
      </c>
      <c r="AL193" s="128">
        <f>IF(ISBLANK(D193),0,IF(IFERROR(DATE(LEFT(D193,4),MID(D193,5,2),RIGHT(D193,2)),0)&lt;IFERROR(DATE(LEFT(Instructions!$C$6,4),MID(Instructions!$C$6,5,2),RIGHT(Instructions!$C$6,2)),0),0,1))</f>
        <v>0</v>
      </c>
      <c r="AM193" s="128">
        <f>IF(General!U193="Misconduct report has been filed",COUNTBLANK(General!V193),0)</f>
        <v>0</v>
      </c>
      <c r="AN193" s="128">
        <f t="shared" si="19"/>
        <v>0</v>
      </c>
      <c r="AO193" s="86">
        <f>IF(ISBLANK(C193),0,IF(ISNA(VLOOKUP(C193,Dropdowns!$A$1:$A$4,1,FALSE)),1,0))</f>
        <v>0</v>
      </c>
      <c r="AP193" s="86">
        <f>IF(ISBLANK(F193),0,IF(ISNA(VLOOKUP(F193,Dropdowns!$I$1:$I$5,1,FALSE)),1,0))</f>
        <v>0</v>
      </c>
      <c r="AQ193" s="86">
        <f>IF(ISBLANK(J193),0,IF(ISNA(VLOOKUP(J193,Dropdowns!$L$1:$L$4,1,FALSE)),1,0))</f>
        <v>0</v>
      </c>
      <c r="AR193" s="128">
        <f>IF(ISBLANK(K193),0,IF(ISNA(VLOOKUP(K193,Dropdowns!$J$1:$J$4,1,FALSE)),1,0))</f>
        <v>0</v>
      </c>
      <c r="AS193" s="128">
        <f t="shared" si="22"/>
        <v>0</v>
      </c>
      <c r="AT193" s="128">
        <f t="shared" si="20"/>
        <v>0</v>
      </c>
      <c r="AU193" s="128">
        <f t="shared" si="21"/>
        <v>0</v>
      </c>
    </row>
    <row r="194" spans="2:47" ht="15.75" x14ac:dyDescent="0.25">
      <c r="B194" s="62"/>
      <c r="C194" s="62"/>
      <c r="D194" s="63"/>
      <c r="E194" s="64"/>
      <c r="F194" s="62"/>
      <c r="G194" s="62"/>
      <c r="H194" s="63"/>
      <c r="I194" s="62"/>
      <c r="J194" s="62"/>
      <c r="K194" s="62"/>
      <c r="L194" s="62"/>
      <c r="M194" s="68"/>
      <c r="N194" s="69"/>
      <c r="O194" s="63"/>
      <c r="P194" s="68"/>
      <c r="Q194" s="62"/>
      <c r="R194" s="62"/>
      <c r="S194" s="68"/>
      <c r="T194" s="70"/>
      <c r="U194" s="66"/>
      <c r="V194" s="68"/>
      <c r="Z194" s="86">
        <f>IF(Instructions!$C$8="yes",COUNTA(General!B194),0)</f>
        <v>0</v>
      </c>
      <c r="AA194" s="86">
        <f>IF(COUNTA(B194:V194)&gt;0,3-(COUNTA(General!B194)+COUNTA(General!C194)+COUNTA(General!U194)),0)</f>
        <v>0</v>
      </c>
      <c r="AB194" s="86">
        <f>IF(General!U194="No",COUNTBLANK(General!D194:F194)+COUNTBLANK(General!J194),0)</f>
        <v>0</v>
      </c>
      <c r="AC194" s="86">
        <f>IF(General!F194="Others",COUNTBLANK(General!G194),0)</f>
        <v>0</v>
      </c>
      <c r="AD194" s="86">
        <f>IF(AND(U194="No",COUNTA(General!B194),ISBLANK(General!H194)),COUNTBLANK(General!I194),0)</f>
        <v>0</v>
      </c>
      <c r="AE194" s="86">
        <f>IF(ISBLANK(J194),0,IF(ISNUMBER(SEARCH("FI fully agreed with the client's requests/appeals",General!J194)),0,COUNTBLANK(General!K194)))</f>
        <v>0</v>
      </c>
      <c r="AF194" s="86">
        <f>IF(OR(General!J194="Others",General!K194="Others"),COUNTBLANK(General!L194),0)</f>
        <v>0</v>
      </c>
      <c r="AG194" s="86">
        <f>IF(ISBLANK(B194),0,IF(AND(ISBLANK(General!O194),NETWORKDAYS(IFERROR(DATE(LEFT(General!D194,4),MID(General!D194,5,2),RIGHT(General!D194,2)),0),IFERROR(DATE(LEFT(Instructions!$C$6,4),MID(Instructions!$C$6,5,2),RIGHT(Instructions!$C$6,2)),0),7)&gt;27),COUNTBLANK(General!P194),0))</f>
        <v>0</v>
      </c>
      <c r="AH194" s="86">
        <f>IF(OR(ISBLANK(B194),ISBLANK(O194)),0,IF(NETWORKDAYS(DATE(LEFT(General!D194,4),MID(General!D194,5,2),RIGHT(General!D194,2)),DATE(LEFT(General!O194,4),MID(General!O194,5,2),RIGHT(General!O194,2)),7)&gt;27,COUNTBLANK(General!P194),0))</f>
        <v>0</v>
      </c>
      <c r="AI194" s="86">
        <f t="shared" si="16"/>
        <v>0</v>
      </c>
      <c r="AJ194" s="86">
        <f t="shared" si="17"/>
        <v>0</v>
      </c>
      <c r="AK194" s="86">
        <f t="shared" si="18"/>
        <v>0</v>
      </c>
      <c r="AL194" s="128">
        <f>IF(ISBLANK(D194),0,IF(IFERROR(DATE(LEFT(D194,4),MID(D194,5,2),RIGHT(D194,2)),0)&lt;IFERROR(DATE(LEFT(Instructions!$C$6,4),MID(Instructions!$C$6,5,2),RIGHT(Instructions!$C$6,2)),0),0,1))</f>
        <v>0</v>
      </c>
      <c r="AM194" s="128">
        <f>IF(General!U194="Misconduct report has been filed",COUNTBLANK(General!V194),0)</f>
        <v>0</v>
      </c>
      <c r="AN194" s="128">
        <f t="shared" si="19"/>
        <v>0</v>
      </c>
      <c r="AO194" s="86">
        <f>IF(ISBLANK(C194),0,IF(ISNA(VLOOKUP(C194,Dropdowns!$A$1:$A$4,1,FALSE)),1,0))</f>
        <v>0</v>
      </c>
      <c r="AP194" s="86">
        <f>IF(ISBLANK(F194),0,IF(ISNA(VLOOKUP(F194,Dropdowns!$I$1:$I$5,1,FALSE)),1,0))</f>
        <v>0</v>
      </c>
      <c r="AQ194" s="86">
        <f>IF(ISBLANK(J194),0,IF(ISNA(VLOOKUP(J194,Dropdowns!$L$1:$L$4,1,FALSE)),1,0))</f>
        <v>0</v>
      </c>
      <c r="AR194" s="128">
        <f>IF(ISBLANK(K194),0,IF(ISNA(VLOOKUP(K194,Dropdowns!$J$1:$J$4,1,FALSE)),1,0))</f>
        <v>0</v>
      </c>
      <c r="AS194" s="128">
        <f t="shared" si="22"/>
        <v>0</v>
      </c>
      <c r="AT194" s="128">
        <f t="shared" si="20"/>
        <v>0</v>
      </c>
      <c r="AU194" s="128">
        <f t="shared" si="21"/>
        <v>0</v>
      </c>
    </row>
    <row r="195" spans="2:47" ht="15.75" x14ac:dyDescent="0.25">
      <c r="B195" s="62"/>
      <c r="C195" s="62"/>
      <c r="D195" s="63"/>
      <c r="E195" s="64"/>
      <c r="F195" s="62"/>
      <c r="G195" s="62"/>
      <c r="H195" s="63"/>
      <c r="I195" s="62"/>
      <c r="J195" s="62"/>
      <c r="K195" s="62"/>
      <c r="L195" s="62"/>
      <c r="M195" s="68"/>
      <c r="N195" s="69"/>
      <c r="O195" s="63"/>
      <c r="P195" s="68"/>
      <c r="Q195" s="62"/>
      <c r="R195" s="62"/>
      <c r="S195" s="68"/>
      <c r="T195" s="70"/>
      <c r="U195" s="66"/>
      <c r="V195" s="68"/>
      <c r="Z195" s="86">
        <f>IF(Instructions!$C$8="yes",COUNTA(General!B195),0)</f>
        <v>0</v>
      </c>
      <c r="AA195" s="86">
        <f>IF(COUNTA(B195:V195)&gt;0,3-(COUNTA(General!B195)+COUNTA(General!C195)+COUNTA(General!U195)),0)</f>
        <v>0</v>
      </c>
      <c r="AB195" s="86">
        <f>IF(General!U195="No",COUNTBLANK(General!D195:F195)+COUNTBLANK(General!J195),0)</f>
        <v>0</v>
      </c>
      <c r="AC195" s="86">
        <f>IF(General!F195="Others",COUNTBLANK(General!G195),0)</f>
        <v>0</v>
      </c>
      <c r="AD195" s="86">
        <f>IF(AND(U195="No",COUNTA(General!B195),ISBLANK(General!H195)),COUNTBLANK(General!I195),0)</f>
        <v>0</v>
      </c>
      <c r="AE195" s="86">
        <f>IF(ISBLANK(J195),0,IF(ISNUMBER(SEARCH("FI fully agreed with the client's requests/appeals",General!J195)),0,COUNTBLANK(General!K195)))</f>
        <v>0</v>
      </c>
      <c r="AF195" s="86">
        <f>IF(OR(General!J195="Others",General!K195="Others"),COUNTBLANK(General!L195),0)</f>
        <v>0</v>
      </c>
      <c r="AG195" s="86">
        <f>IF(ISBLANK(B195),0,IF(AND(ISBLANK(General!O195),NETWORKDAYS(IFERROR(DATE(LEFT(General!D195,4),MID(General!D195,5,2),RIGHT(General!D195,2)),0),IFERROR(DATE(LEFT(Instructions!$C$6,4),MID(Instructions!$C$6,5,2),RIGHT(Instructions!$C$6,2)),0),7)&gt;27),COUNTBLANK(General!P195),0))</f>
        <v>0</v>
      </c>
      <c r="AH195" s="86">
        <f>IF(OR(ISBLANK(B195),ISBLANK(O195)),0,IF(NETWORKDAYS(DATE(LEFT(General!D195,4),MID(General!D195,5,2),RIGHT(General!D195,2)),DATE(LEFT(General!O195,4),MID(General!O195,5,2),RIGHT(General!O195,2)),7)&gt;27,COUNTBLANK(General!P195),0))</f>
        <v>0</v>
      </c>
      <c r="AI195" s="86">
        <f t="shared" si="16"/>
        <v>0</v>
      </c>
      <c r="AJ195" s="86">
        <f t="shared" si="17"/>
        <v>0</v>
      </c>
      <c r="AK195" s="86">
        <f t="shared" si="18"/>
        <v>0</v>
      </c>
      <c r="AL195" s="128">
        <f>IF(ISBLANK(D195),0,IF(IFERROR(DATE(LEFT(D195,4),MID(D195,5,2),RIGHT(D195,2)),0)&lt;IFERROR(DATE(LEFT(Instructions!$C$6,4),MID(Instructions!$C$6,5,2),RIGHT(Instructions!$C$6,2)),0),0,1))</f>
        <v>0</v>
      </c>
      <c r="AM195" s="128">
        <f>IF(General!U195="Misconduct report has been filed",COUNTBLANK(General!V195),0)</f>
        <v>0</v>
      </c>
      <c r="AN195" s="128">
        <f t="shared" si="19"/>
        <v>0</v>
      </c>
      <c r="AO195" s="86">
        <f>IF(ISBLANK(C195),0,IF(ISNA(VLOOKUP(C195,Dropdowns!$A$1:$A$4,1,FALSE)),1,0))</f>
        <v>0</v>
      </c>
      <c r="AP195" s="86">
        <f>IF(ISBLANK(F195),0,IF(ISNA(VLOOKUP(F195,Dropdowns!$I$1:$I$5,1,FALSE)),1,0))</f>
        <v>0</v>
      </c>
      <c r="AQ195" s="86">
        <f>IF(ISBLANK(J195),0,IF(ISNA(VLOOKUP(J195,Dropdowns!$L$1:$L$4,1,FALSE)),1,0))</f>
        <v>0</v>
      </c>
      <c r="AR195" s="128">
        <f>IF(ISBLANK(K195),0,IF(ISNA(VLOOKUP(K195,Dropdowns!$J$1:$J$4,1,FALSE)),1,0))</f>
        <v>0</v>
      </c>
      <c r="AS195" s="128">
        <f t="shared" si="22"/>
        <v>0</v>
      </c>
      <c r="AT195" s="128">
        <f t="shared" si="20"/>
        <v>0</v>
      </c>
      <c r="AU195" s="128">
        <f t="shared" si="21"/>
        <v>0</v>
      </c>
    </row>
    <row r="196" spans="2:47" ht="15.75" x14ac:dyDescent="0.25">
      <c r="B196" s="62"/>
      <c r="C196" s="62"/>
      <c r="D196" s="63"/>
      <c r="E196" s="64"/>
      <c r="F196" s="62"/>
      <c r="G196" s="62"/>
      <c r="H196" s="63"/>
      <c r="I196" s="62"/>
      <c r="J196" s="62"/>
      <c r="K196" s="62"/>
      <c r="L196" s="62"/>
      <c r="M196" s="68"/>
      <c r="N196" s="69"/>
      <c r="O196" s="63"/>
      <c r="P196" s="68"/>
      <c r="Q196" s="62"/>
      <c r="R196" s="62"/>
      <c r="S196" s="68"/>
      <c r="T196" s="70"/>
      <c r="U196" s="66"/>
      <c r="V196" s="68"/>
      <c r="Z196" s="86">
        <f>IF(Instructions!$C$8="yes",COUNTA(General!B196),0)</f>
        <v>0</v>
      </c>
      <c r="AA196" s="86">
        <f>IF(COUNTA(B196:V196)&gt;0,3-(COUNTA(General!B196)+COUNTA(General!C196)+COUNTA(General!U196)),0)</f>
        <v>0</v>
      </c>
      <c r="AB196" s="86">
        <f>IF(General!U196="No",COUNTBLANK(General!D196:F196)+COUNTBLANK(General!J196),0)</f>
        <v>0</v>
      </c>
      <c r="AC196" s="86">
        <f>IF(General!F196="Others",COUNTBLANK(General!G196),0)</f>
        <v>0</v>
      </c>
      <c r="AD196" s="86">
        <f>IF(AND(U196="No",COUNTA(General!B196),ISBLANK(General!H196)),COUNTBLANK(General!I196),0)</f>
        <v>0</v>
      </c>
      <c r="AE196" s="86">
        <f>IF(ISBLANK(J196),0,IF(ISNUMBER(SEARCH("FI fully agreed with the client's requests/appeals",General!J196)),0,COUNTBLANK(General!K196)))</f>
        <v>0</v>
      </c>
      <c r="AF196" s="86">
        <f>IF(OR(General!J196="Others",General!K196="Others"),COUNTBLANK(General!L196),0)</f>
        <v>0</v>
      </c>
      <c r="AG196" s="86">
        <f>IF(ISBLANK(B196),0,IF(AND(ISBLANK(General!O196),NETWORKDAYS(IFERROR(DATE(LEFT(General!D196,4),MID(General!D196,5,2),RIGHT(General!D196,2)),0),IFERROR(DATE(LEFT(Instructions!$C$6,4),MID(Instructions!$C$6,5,2),RIGHT(Instructions!$C$6,2)),0),7)&gt;27),COUNTBLANK(General!P196),0))</f>
        <v>0</v>
      </c>
      <c r="AH196" s="86">
        <f>IF(OR(ISBLANK(B196),ISBLANK(O196)),0,IF(NETWORKDAYS(DATE(LEFT(General!D196,4),MID(General!D196,5,2),RIGHT(General!D196,2)),DATE(LEFT(General!O196,4),MID(General!O196,5,2),RIGHT(General!O196,2)),7)&gt;27,COUNTBLANK(General!P196),0))</f>
        <v>0</v>
      </c>
      <c r="AI196" s="86">
        <f t="shared" si="16"/>
        <v>0</v>
      </c>
      <c r="AJ196" s="86">
        <f t="shared" si="17"/>
        <v>0</v>
      </c>
      <c r="AK196" s="86">
        <f t="shared" si="18"/>
        <v>0</v>
      </c>
      <c r="AL196" s="128">
        <f>IF(ISBLANK(D196),0,IF(IFERROR(DATE(LEFT(D196,4),MID(D196,5,2),RIGHT(D196,2)),0)&lt;IFERROR(DATE(LEFT(Instructions!$C$6,4),MID(Instructions!$C$6,5,2),RIGHT(Instructions!$C$6,2)),0),0,1))</f>
        <v>0</v>
      </c>
      <c r="AM196" s="128">
        <f>IF(General!U196="Misconduct report has been filed",COUNTBLANK(General!V196),0)</f>
        <v>0</v>
      </c>
      <c r="AN196" s="128">
        <f t="shared" si="19"/>
        <v>0</v>
      </c>
      <c r="AO196" s="86">
        <f>IF(ISBLANK(C196),0,IF(ISNA(VLOOKUP(C196,Dropdowns!$A$1:$A$4,1,FALSE)),1,0))</f>
        <v>0</v>
      </c>
      <c r="AP196" s="86">
        <f>IF(ISBLANK(F196),0,IF(ISNA(VLOOKUP(F196,Dropdowns!$I$1:$I$5,1,FALSE)),1,0))</f>
        <v>0</v>
      </c>
      <c r="AQ196" s="86">
        <f>IF(ISBLANK(J196),0,IF(ISNA(VLOOKUP(J196,Dropdowns!$L$1:$L$4,1,FALSE)),1,0))</f>
        <v>0</v>
      </c>
      <c r="AR196" s="128">
        <f>IF(ISBLANK(K196),0,IF(ISNA(VLOOKUP(K196,Dropdowns!$J$1:$J$4,1,FALSE)),1,0))</f>
        <v>0</v>
      </c>
      <c r="AS196" s="128">
        <f t="shared" si="22"/>
        <v>0</v>
      </c>
      <c r="AT196" s="128">
        <f t="shared" si="20"/>
        <v>0</v>
      </c>
      <c r="AU196" s="128">
        <f t="shared" si="21"/>
        <v>0</v>
      </c>
    </row>
    <row r="197" spans="2:47" ht="15.75" x14ac:dyDescent="0.25">
      <c r="B197" s="62"/>
      <c r="C197" s="62"/>
      <c r="D197" s="63"/>
      <c r="E197" s="64"/>
      <c r="F197" s="62"/>
      <c r="G197" s="62"/>
      <c r="H197" s="63"/>
      <c r="I197" s="62"/>
      <c r="J197" s="62"/>
      <c r="K197" s="62"/>
      <c r="L197" s="62"/>
      <c r="M197" s="68"/>
      <c r="N197" s="69"/>
      <c r="O197" s="63"/>
      <c r="P197" s="68"/>
      <c r="Q197" s="62"/>
      <c r="R197" s="62"/>
      <c r="S197" s="68"/>
      <c r="T197" s="70"/>
      <c r="U197" s="66"/>
      <c r="V197" s="68"/>
      <c r="Z197" s="86">
        <f>IF(Instructions!$C$8="yes",COUNTA(General!B197),0)</f>
        <v>0</v>
      </c>
      <c r="AA197" s="86">
        <f>IF(COUNTA(B197:V197)&gt;0,3-(COUNTA(General!B197)+COUNTA(General!C197)+COUNTA(General!U197)),0)</f>
        <v>0</v>
      </c>
      <c r="AB197" s="86">
        <f>IF(General!U197="No",COUNTBLANK(General!D197:F197)+COUNTBLANK(General!J197),0)</f>
        <v>0</v>
      </c>
      <c r="AC197" s="86">
        <f>IF(General!F197="Others",COUNTBLANK(General!G197),0)</f>
        <v>0</v>
      </c>
      <c r="AD197" s="86">
        <f>IF(AND(U197="No",COUNTA(General!B197),ISBLANK(General!H197)),COUNTBLANK(General!I197),0)</f>
        <v>0</v>
      </c>
      <c r="AE197" s="86">
        <f>IF(ISBLANK(J197),0,IF(ISNUMBER(SEARCH("FI fully agreed with the client's requests/appeals",General!J197)),0,COUNTBLANK(General!K197)))</f>
        <v>0</v>
      </c>
      <c r="AF197" s="86">
        <f>IF(OR(General!J197="Others",General!K197="Others"),COUNTBLANK(General!L197),0)</f>
        <v>0</v>
      </c>
      <c r="AG197" s="86">
        <f>IF(ISBLANK(B197),0,IF(AND(ISBLANK(General!O197),NETWORKDAYS(IFERROR(DATE(LEFT(General!D197,4),MID(General!D197,5,2),RIGHT(General!D197,2)),0),IFERROR(DATE(LEFT(Instructions!$C$6,4),MID(Instructions!$C$6,5,2),RIGHT(Instructions!$C$6,2)),0),7)&gt;27),COUNTBLANK(General!P197),0))</f>
        <v>0</v>
      </c>
      <c r="AH197" s="86">
        <f>IF(OR(ISBLANK(B197),ISBLANK(O197)),0,IF(NETWORKDAYS(DATE(LEFT(General!D197,4),MID(General!D197,5,2),RIGHT(General!D197,2)),DATE(LEFT(General!O197,4),MID(General!O197,5,2),RIGHT(General!O197,2)),7)&gt;27,COUNTBLANK(General!P197),0))</f>
        <v>0</v>
      </c>
      <c r="AI197" s="86">
        <f t="shared" si="16"/>
        <v>0</v>
      </c>
      <c r="AJ197" s="86">
        <f t="shared" si="17"/>
        <v>0</v>
      </c>
      <c r="AK197" s="86">
        <f t="shared" si="18"/>
        <v>0</v>
      </c>
      <c r="AL197" s="128">
        <f>IF(ISBLANK(D197),0,IF(IFERROR(DATE(LEFT(D197,4),MID(D197,5,2),RIGHT(D197,2)),0)&lt;IFERROR(DATE(LEFT(Instructions!$C$6,4),MID(Instructions!$C$6,5,2),RIGHT(Instructions!$C$6,2)),0),0,1))</f>
        <v>0</v>
      </c>
      <c r="AM197" s="128">
        <f>IF(General!U197="Misconduct report has been filed",COUNTBLANK(General!V197),0)</f>
        <v>0</v>
      </c>
      <c r="AN197" s="128">
        <f t="shared" si="19"/>
        <v>0</v>
      </c>
      <c r="AO197" s="86">
        <f>IF(ISBLANK(C197),0,IF(ISNA(VLOOKUP(C197,Dropdowns!$A$1:$A$4,1,FALSE)),1,0))</f>
        <v>0</v>
      </c>
      <c r="AP197" s="86">
        <f>IF(ISBLANK(F197),0,IF(ISNA(VLOOKUP(F197,Dropdowns!$I$1:$I$5,1,FALSE)),1,0))</f>
        <v>0</v>
      </c>
      <c r="AQ197" s="86">
        <f>IF(ISBLANK(J197),0,IF(ISNA(VLOOKUP(J197,Dropdowns!$L$1:$L$4,1,FALSE)),1,0))</f>
        <v>0</v>
      </c>
      <c r="AR197" s="128">
        <f>IF(ISBLANK(K197),0,IF(ISNA(VLOOKUP(K197,Dropdowns!$J$1:$J$4,1,FALSE)),1,0))</f>
        <v>0</v>
      </c>
      <c r="AS197" s="128">
        <f t="shared" si="22"/>
        <v>0</v>
      </c>
      <c r="AT197" s="128">
        <f t="shared" si="20"/>
        <v>0</v>
      </c>
      <c r="AU197" s="128">
        <f t="shared" si="21"/>
        <v>0</v>
      </c>
    </row>
    <row r="198" spans="2:47" ht="15.75" x14ac:dyDescent="0.25">
      <c r="B198" s="62"/>
      <c r="C198" s="62"/>
      <c r="D198" s="63"/>
      <c r="E198" s="64"/>
      <c r="F198" s="62"/>
      <c r="G198" s="62"/>
      <c r="H198" s="63"/>
      <c r="I198" s="62"/>
      <c r="J198" s="62"/>
      <c r="K198" s="62"/>
      <c r="L198" s="62"/>
      <c r="M198" s="68"/>
      <c r="N198" s="69"/>
      <c r="O198" s="63"/>
      <c r="P198" s="68"/>
      <c r="Q198" s="62"/>
      <c r="R198" s="62"/>
      <c r="S198" s="68"/>
      <c r="T198" s="70"/>
      <c r="U198" s="66"/>
      <c r="V198" s="68"/>
      <c r="Z198" s="86">
        <f>IF(Instructions!$C$8="yes",COUNTA(General!B198),0)</f>
        <v>0</v>
      </c>
      <c r="AA198" s="86">
        <f>IF(COUNTA(B198:V198)&gt;0,3-(COUNTA(General!B198)+COUNTA(General!C198)+COUNTA(General!U198)),0)</f>
        <v>0</v>
      </c>
      <c r="AB198" s="86">
        <f>IF(General!U198="No",COUNTBLANK(General!D198:F198)+COUNTBLANK(General!J198),0)</f>
        <v>0</v>
      </c>
      <c r="AC198" s="86">
        <f>IF(General!F198="Others",COUNTBLANK(General!G198),0)</f>
        <v>0</v>
      </c>
      <c r="AD198" s="86">
        <f>IF(AND(U198="No",COUNTA(General!B198),ISBLANK(General!H198)),COUNTBLANK(General!I198),0)</f>
        <v>0</v>
      </c>
      <c r="AE198" s="86">
        <f>IF(ISBLANK(J198),0,IF(ISNUMBER(SEARCH("FI fully agreed with the client's requests/appeals",General!J198)),0,COUNTBLANK(General!K198)))</f>
        <v>0</v>
      </c>
      <c r="AF198" s="86">
        <f>IF(OR(General!J198="Others",General!K198="Others"),COUNTBLANK(General!L198),0)</f>
        <v>0</v>
      </c>
      <c r="AG198" s="86">
        <f>IF(ISBLANK(B198),0,IF(AND(ISBLANK(General!O198),NETWORKDAYS(IFERROR(DATE(LEFT(General!D198,4),MID(General!D198,5,2),RIGHT(General!D198,2)),0),IFERROR(DATE(LEFT(Instructions!$C$6,4),MID(Instructions!$C$6,5,2),RIGHT(Instructions!$C$6,2)),0),7)&gt;27),COUNTBLANK(General!P198),0))</f>
        <v>0</v>
      </c>
      <c r="AH198" s="86">
        <f>IF(OR(ISBLANK(B198),ISBLANK(O198)),0,IF(NETWORKDAYS(DATE(LEFT(General!D198,4),MID(General!D198,5,2),RIGHT(General!D198,2)),DATE(LEFT(General!O198,4),MID(General!O198,5,2),RIGHT(General!O198,2)),7)&gt;27,COUNTBLANK(General!P198),0))</f>
        <v>0</v>
      </c>
      <c r="AI198" s="86">
        <f t="shared" si="16"/>
        <v>0</v>
      </c>
      <c r="AJ198" s="86">
        <f t="shared" si="17"/>
        <v>0</v>
      </c>
      <c r="AK198" s="86">
        <f t="shared" si="18"/>
        <v>0</v>
      </c>
      <c r="AL198" s="128">
        <f>IF(ISBLANK(D198),0,IF(IFERROR(DATE(LEFT(D198,4),MID(D198,5,2),RIGHT(D198,2)),0)&lt;IFERROR(DATE(LEFT(Instructions!$C$6,4),MID(Instructions!$C$6,5,2),RIGHT(Instructions!$C$6,2)),0),0,1))</f>
        <v>0</v>
      </c>
      <c r="AM198" s="128">
        <f>IF(General!U198="Misconduct report has been filed",COUNTBLANK(General!V198),0)</f>
        <v>0</v>
      </c>
      <c r="AN198" s="128">
        <f t="shared" si="19"/>
        <v>0</v>
      </c>
      <c r="AO198" s="86">
        <f>IF(ISBLANK(C198),0,IF(ISNA(VLOOKUP(C198,Dropdowns!$A$1:$A$4,1,FALSE)),1,0))</f>
        <v>0</v>
      </c>
      <c r="AP198" s="86">
        <f>IF(ISBLANK(F198),0,IF(ISNA(VLOOKUP(F198,Dropdowns!$I$1:$I$5,1,FALSE)),1,0))</f>
        <v>0</v>
      </c>
      <c r="AQ198" s="86">
        <f>IF(ISBLANK(J198),0,IF(ISNA(VLOOKUP(J198,Dropdowns!$L$1:$L$4,1,FALSE)),1,0))</f>
        <v>0</v>
      </c>
      <c r="AR198" s="128">
        <f>IF(ISBLANK(K198),0,IF(ISNA(VLOOKUP(K198,Dropdowns!$J$1:$J$4,1,FALSE)),1,0))</f>
        <v>0</v>
      </c>
      <c r="AS198" s="128">
        <f t="shared" si="22"/>
        <v>0</v>
      </c>
      <c r="AT198" s="128">
        <f t="shared" si="20"/>
        <v>0</v>
      </c>
      <c r="AU198" s="128">
        <f t="shared" si="21"/>
        <v>0</v>
      </c>
    </row>
    <row r="199" spans="2:47" ht="15.75" x14ac:dyDescent="0.25">
      <c r="B199" s="62"/>
      <c r="C199" s="62"/>
      <c r="D199" s="63"/>
      <c r="E199" s="64"/>
      <c r="F199" s="62"/>
      <c r="G199" s="62"/>
      <c r="H199" s="63"/>
      <c r="I199" s="62"/>
      <c r="J199" s="62"/>
      <c r="K199" s="62"/>
      <c r="L199" s="62"/>
      <c r="M199" s="68"/>
      <c r="N199" s="69"/>
      <c r="O199" s="63"/>
      <c r="P199" s="68"/>
      <c r="Q199" s="62"/>
      <c r="R199" s="62"/>
      <c r="S199" s="68"/>
      <c r="T199" s="70"/>
      <c r="U199" s="66"/>
      <c r="V199" s="68"/>
      <c r="Z199" s="86">
        <f>IF(Instructions!$C$8="yes",COUNTA(General!B199),0)</f>
        <v>0</v>
      </c>
      <c r="AA199" s="86">
        <f>IF(COUNTA(B199:V199)&gt;0,3-(COUNTA(General!B199)+COUNTA(General!C199)+COUNTA(General!U199)),0)</f>
        <v>0</v>
      </c>
      <c r="AB199" s="86">
        <f>IF(General!U199="No",COUNTBLANK(General!D199:F199)+COUNTBLANK(General!J199),0)</f>
        <v>0</v>
      </c>
      <c r="AC199" s="86">
        <f>IF(General!F199="Others",COUNTBLANK(General!G199),0)</f>
        <v>0</v>
      </c>
      <c r="AD199" s="86">
        <f>IF(AND(U199="No",COUNTA(General!B199),ISBLANK(General!H199)),COUNTBLANK(General!I199),0)</f>
        <v>0</v>
      </c>
      <c r="AE199" s="86">
        <f>IF(ISBLANK(J199),0,IF(ISNUMBER(SEARCH("FI fully agreed with the client's requests/appeals",General!J199)),0,COUNTBLANK(General!K199)))</f>
        <v>0</v>
      </c>
      <c r="AF199" s="86">
        <f>IF(OR(General!J199="Others",General!K199="Others"),COUNTBLANK(General!L199),0)</f>
        <v>0</v>
      </c>
      <c r="AG199" s="86">
        <f>IF(ISBLANK(B199),0,IF(AND(ISBLANK(General!O199),NETWORKDAYS(IFERROR(DATE(LEFT(General!D199,4),MID(General!D199,5,2),RIGHT(General!D199,2)),0),IFERROR(DATE(LEFT(Instructions!$C$6,4),MID(Instructions!$C$6,5,2),RIGHT(Instructions!$C$6,2)),0),7)&gt;27),COUNTBLANK(General!P199),0))</f>
        <v>0</v>
      </c>
      <c r="AH199" s="86">
        <f>IF(OR(ISBLANK(B199),ISBLANK(O199)),0,IF(NETWORKDAYS(DATE(LEFT(General!D199,4),MID(General!D199,5,2),RIGHT(General!D199,2)),DATE(LEFT(General!O199,4),MID(General!O199,5,2),RIGHT(General!O199,2)),7)&gt;27,COUNTBLANK(General!P199),0))</f>
        <v>0</v>
      </c>
      <c r="AI199" s="86">
        <f t="shared" si="16"/>
        <v>0</v>
      </c>
      <c r="AJ199" s="86">
        <f t="shared" si="17"/>
        <v>0</v>
      </c>
      <c r="AK199" s="86">
        <f t="shared" si="18"/>
        <v>0</v>
      </c>
      <c r="AL199" s="128">
        <f>IF(ISBLANK(D199),0,IF(IFERROR(DATE(LEFT(D199,4),MID(D199,5,2),RIGHT(D199,2)),0)&lt;IFERROR(DATE(LEFT(Instructions!$C$6,4),MID(Instructions!$C$6,5,2),RIGHT(Instructions!$C$6,2)),0),0,1))</f>
        <v>0</v>
      </c>
      <c r="AM199" s="128">
        <f>IF(General!U199="Misconduct report has been filed",COUNTBLANK(General!V199),0)</f>
        <v>0</v>
      </c>
      <c r="AN199" s="128">
        <f t="shared" si="19"/>
        <v>0</v>
      </c>
      <c r="AO199" s="86">
        <f>IF(ISBLANK(C199),0,IF(ISNA(VLOOKUP(C199,Dropdowns!$A$1:$A$4,1,FALSE)),1,0))</f>
        <v>0</v>
      </c>
      <c r="AP199" s="86">
        <f>IF(ISBLANK(F199),0,IF(ISNA(VLOOKUP(F199,Dropdowns!$I$1:$I$5,1,FALSE)),1,0))</f>
        <v>0</v>
      </c>
      <c r="AQ199" s="86">
        <f>IF(ISBLANK(J199),0,IF(ISNA(VLOOKUP(J199,Dropdowns!$L$1:$L$4,1,FALSE)),1,0))</f>
        <v>0</v>
      </c>
      <c r="AR199" s="128">
        <f>IF(ISBLANK(K199),0,IF(ISNA(VLOOKUP(K199,Dropdowns!$J$1:$J$4,1,FALSE)),1,0))</f>
        <v>0</v>
      </c>
      <c r="AS199" s="128">
        <f t="shared" si="22"/>
        <v>0</v>
      </c>
      <c r="AT199" s="128">
        <f t="shared" si="20"/>
        <v>0</v>
      </c>
      <c r="AU199" s="128">
        <f t="shared" si="21"/>
        <v>0</v>
      </c>
    </row>
    <row r="200" spans="2:47" ht="15.75" x14ac:dyDescent="0.25">
      <c r="B200" s="62"/>
      <c r="C200" s="62"/>
      <c r="D200" s="63"/>
      <c r="E200" s="64"/>
      <c r="F200" s="62"/>
      <c r="G200" s="62"/>
      <c r="H200" s="63"/>
      <c r="I200" s="62"/>
      <c r="J200" s="62"/>
      <c r="K200" s="62"/>
      <c r="L200" s="62"/>
      <c r="M200" s="68"/>
      <c r="N200" s="69"/>
      <c r="O200" s="63"/>
      <c r="P200" s="68"/>
      <c r="Q200" s="62"/>
      <c r="R200" s="62"/>
      <c r="S200" s="68"/>
      <c r="T200" s="70"/>
      <c r="U200" s="66"/>
      <c r="V200" s="68"/>
      <c r="Z200" s="86">
        <f>IF(Instructions!$C$8="yes",COUNTA(General!B200),0)</f>
        <v>0</v>
      </c>
      <c r="AA200" s="86">
        <f>IF(COUNTA(B200:V200)&gt;0,3-(COUNTA(General!B200)+COUNTA(General!C200)+COUNTA(General!U200)),0)</f>
        <v>0</v>
      </c>
      <c r="AB200" s="86">
        <f>IF(General!U200="No",COUNTBLANK(General!D200:F200)+COUNTBLANK(General!J200),0)</f>
        <v>0</v>
      </c>
      <c r="AC200" s="86">
        <f>IF(General!F200="Others",COUNTBLANK(General!G200),0)</f>
        <v>0</v>
      </c>
      <c r="AD200" s="86">
        <f>IF(AND(U200="No",COUNTA(General!B200),ISBLANK(General!H200)),COUNTBLANK(General!I200),0)</f>
        <v>0</v>
      </c>
      <c r="AE200" s="86">
        <f>IF(ISBLANK(J200),0,IF(ISNUMBER(SEARCH("FI fully agreed with the client's requests/appeals",General!J200)),0,COUNTBLANK(General!K200)))</f>
        <v>0</v>
      </c>
      <c r="AF200" s="86">
        <f>IF(OR(General!J200="Others",General!K200="Others"),COUNTBLANK(General!L200),0)</f>
        <v>0</v>
      </c>
      <c r="AG200" s="86">
        <f>IF(ISBLANK(B200),0,IF(AND(ISBLANK(General!O200),NETWORKDAYS(IFERROR(DATE(LEFT(General!D200,4),MID(General!D200,5,2),RIGHT(General!D200,2)),0),IFERROR(DATE(LEFT(Instructions!$C$6,4),MID(Instructions!$C$6,5,2),RIGHT(Instructions!$C$6,2)),0),7)&gt;27),COUNTBLANK(General!P200),0))</f>
        <v>0</v>
      </c>
      <c r="AH200" s="86">
        <f>IF(OR(ISBLANK(B200),ISBLANK(O200)),0,IF(NETWORKDAYS(DATE(LEFT(General!D200,4),MID(General!D200,5,2),RIGHT(General!D200,2)),DATE(LEFT(General!O200,4),MID(General!O200,5,2),RIGHT(General!O200,2)),7)&gt;27,COUNTBLANK(General!P200),0))</f>
        <v>0</v>
      </c>
      <c r="AI200" s="86">
        <f t="shared" si="16"/>
        <v>0</v>
      </c>
      <c r="AJ200" s="86">
        <f t="shared" si="17"/>
        <v>0</v>
      </c>
      <c r="AK200" s="86">
        <f t="shared" si="18"/>
        <v>0</v>
      </c>
      <c r="AL200" s="128">
        <f>IF(ISBLANK(D200),0,IF(IFERROR(DATE(LEFT(D200,4),MID(D200,5,2),RIGHT(D200,2)),0)&lt;IFERROR(DATE(LEFT(Instructions!$C$6,4),MID(Instructions!$C$6,5,2),RIGHT(Instructions!$C$6,2)),0),0,1))</f>
        <v>0</v>
      </c>
      <c r="AM200" s="128">
        <f>IF(General!U200="Misconduct report has been filed",COUNTBLANK(General!V200),0)</f>
        <v>0</v>
      </c>
      <c r="AN200" s="128">
        <f t="shared" si="19"/>
        <v>0</v>
      </c>
      <c r="AO200" s="86">
        <f>IF(ISBLANK(C200),0,IF(ISNA(VLOOKUP(C200,Dropdowns!$A$1:$A$4,1,FALSE)),1,0))</f>
        <v>0</v>
      </c>
      <c r="AP200" s="86">
        <f>IF(ISBLANK(F200),0,IF(ISNA(VLOOKUP(F200,Dropdowns!$I$1:$I$5,1,FALSE)),1,0))</f>
        <v>0</v>
      </c>
      <c r="AQ200" s="86">
        <f>IF(ISBLANK(J200),0,IF(ISNA(VLOOKUP(J200,Dropdowns!$L$1:$L$4,1,FALSE)),1,0))</f>
        <v>0</v>
      </c>
      <c r="AR200" s="128">
        <f>IF(ISBLANK(K200),0,IF(ISNA(VLOOKUP(K200,Dropdowns!$J$1:$J$4,1,FALSE)),1,0))</f>
        <v>0</v>
      </c>
      <c r="AS200" s="128">
        <f t="shared" si="22"/>
        <v>0</v>
      </c>
      <c r="AT200" s="128">
        <f t="shared" si="20"/>
        <v>0</v>
      </c>
      <c r="AU200" s="128">
        <f t="shared" si="21"/>
        <v>0</v>
      </c>
    </row>
    <row r="201" spans="2:47" ht="15.75" x14ac:dyDescent="0.25">
      <c r="B201" s="62"/>
      <c r="C201" s="62"/>
      <c r="D201" s="63"/>
      <c r="E201" s="64"/>
      <c r="F201" s="62"/>
      <c r="G201" s="62"/>
      <c r="H201" s="63"/>
      <c r="I201" s="62"/>
      <c r="J201" s="62"/>
      <c r="K201" s="62"/>
      <c r="L201" s="62"/>
      <c r="M201" s="68"/>
      <c r="N201" s="69"/>
      <c r="O201" s="63"/>
      <c r="P201" s="68"/>
      <c r="Q201" s="62"/>
      <c r="R201" s="62"/>
      <c r="S201" s="68"/>
      <c r="T201" s="70"/>
      <c r="U201" s="66"/>
      <c r="V201" s="68"/>
      <c r="Z201" s="86">
        <f>IF(Instructions!$C$8="yes",COUNTA(General!B201),0)</f>
        <v>0</v>
      </c>
      <c r="AA201" s="86">
        <f>IF(COUNTA(B201:V201)&gt;0,3-(COUNTA(General!B201)+COUNTA(General!C201)+COUNTA(General!U201)),0)</f>
        <v>0</v>
      </c>
      <c r="AB201" s="86">
        <f>IF(General!U201="No",COUNTBLANK(General!D201:F201)+COUNTBLANK(General!J201),0)</f>
        <v>0</v>
      </c>
      <c r="AC201" s="86">
        <f>IF(General!F201="Others",COUNTBLANK(General!G201),0)</f>
        <v>0</v>
      </c>
      <c r="AD201" s="86">
        <f>IF(AND(U201="No",COUNTA(General!B201),ISBLANK(General!H201)),COUNTBLANK(General!I201),0)</f>
        <v>0</v>
      </c>
      <c r="AE201" s="86">
        <f>IF(ISBLANK(J201),0,IF(ISNUMBER(SEARCH("FI fully agreed with the client's requests/appeals",General!J201)),0,COUNTBLANK(General!K201)))</f>
        <v>0</v>
      </c>
      <c r="AF201" s="86">
        <f>IF(OR(General!J201="Others",General!K201="Others"),COUNTBLANK(General!L201),0)</f>
        <v>0</v>
      </c>
      <c r="AG201" s="86">
        <f>IF(ISBLANK(B201),0,IF(AND(ISBLANK(General!O201),NETWORKDAYS(IFERROR(DATE(LEFT(General!D201,4),MID(General!D201,5,2),RIGHT(General!D201,2)),0),IFERROR(DATE(LEFT(Instructions!$C$6,4),MID(Instructions!$C$6,5,2),RIGHT(Instructions!$C$6,2)),0),7)&gt;27),COUNTBLANK(General!P201),0))</f>
        <v>0</v>
      </c>
      <c r="AH201" s="86">
        <f>IF(OR(ISBLANK(B201),ISBLANK(O201)),0,IF(NETWORKDAYS(DATE(LEFT(General!D201,4),MID(General!D201,5,2),RIGHT(General!D201,2)),DATE(LEFT(General!O201,4),MID(General!O201,5,2),RIGHT(General!O201,2)),7)&gt;27,COUNTBLANK(General!P201),0))</f>
        <v>0</v>
      </c>
      <c r="AI201" s="86">
        <f t="shared" si="16"/>
        <v>0</v>
      </c>
      <c r="AJ201" s="86">
        <f t="shared" si="17"/>
        <v>0</v>
      </c>
      <c r="AK201" s="86">
        <f t="shared" si="18"/>
        <v>0</v>
      </c>
      <c r="AL201" s="128">
        <f>IF(ISBLANK(D201),0,IF(IFERROR(DATE(LEFT(D201,4),MID(D201,5,2),RIGHT(D201,2)),0)&lt;IFERROR(DATE(LEFT(Instructions!$C$6,4),MID(Instructions!$C$6,5,2),RIGHT(Instructions!$C$6,2)),0),0,1))</f>
        <v>0</v>
      </c>
      <c r="AM201" s="128">
        <f>IF(General!U201="Misconduct report has been filed",COUNTBLANK(General!V201),0)</f>
        <v>0</v>
      </c>
      <c r="AN201" s="128">
        <f t="shared" si="19"/>
        <v>0</v>
      </c>
      <c r="AO201" s="86">
        <f>IF(ISBLANK(C201),0,IF(ISNA(VLOOKUP(C201,Dropdowns!$A$1:$A$4,1,FALSE)),1,0))</f>
        <v>0</v>
      </c>
      <c r="AP201" s="86">
        <f>IF(ISBLANK(F201),0,IF(ISNA(VLOOKUP(F201,Dropdowns!$I$1:$I$5,1,FALSE)),1,0))</f>
        <v>0</v>
      </c>
      <c r="AQ201" s="86">
        <f>IF(ISBLANK(J201),0,IF(ISNA(VLOOKUP(J201,Dropdowns!$L$1:$L$4,1,FALSE)),1,0))</f>
        <v>0</v>
      </c>
      <c r="AR201" s="128">
        <f>IF(ISBLANK(K201),0,IF(ISNA(VLOOKUP(K201,Dropdowns!$J$1:$J$4,1,FALSE)),1,0))</f>
        <v>0</v>
      </c>
      <c r="AS201" s="128">
        <f t="shared" si="22"/>
        <v>0</v>
      </c>
      <c r="AT201" s="128">
        <f t="shared" si="20"/>
        <v>0</v>
      </c>
      <c r="AU201" s="128">
        <f t="shared" si="21"/>
        <v>0</v>
      </c>
    </row>
    <row r="202" spans="2:47" ht="15.75" x14ac:dyDescent="0.25">
      <c r="B202" s="62"/>
      <c r="C202" s="62"/>
      <c r="D202" s="63"/>
      <c r="E202" s="64"/>
      <c r="F202" s="62"/>
      <c r="G202" s="62"/>
      <c r="H202" s="63"/>
      <c r="I202" s="62"/>
      <c r="J202" s="62"/>
      <c r="K202" s="62"/>
      <c r="L202" s="62"/>
      <c r="M202" s="68"/>
      <c r="N202" s="69"/>
      <c r="O202" s="63"/>
      <c r="P202" s="68"/>
      <c r="Q202" s="62"/>
      <c r="R202" s="62"/>
      <c r="S202" s="68"/>
      <c r="T202" s="70"/>
      <c r="U202" s="66"/>
      <c r="V202" s="68"/>
      <c r="Z202" s="86">
        <f>IF(Instructions!$C$8="yes",COUNTA(General!B202),0)</f>
        <v>0</v>
      </c>
      <c r="AA202" s="86">
        <f>IF(COUNTA(B202:V202)&gt;0,3-(COUNTA(General!B202)+COUNTA(General!C202)+COUNTA(General!U202)),0)</f>
        <v>0</v>
      </c>
      <c r="AB202" s="86">
        <f>IF(General!U202="No",COUNTBLANK(General!D202:F202)+COUNTBLANK(General!J202),0)</f>
        <v>0</v>
      </c>
      <c r="AC202" s="86">
        <f>IF(General!F202="Others",COUNTBLANK(General!G202),0)</f>
        <v>0</v>
      </c>
      <c r="AD202" s="86">
        <f>IF(AND(U202="No",COUNTA(General!B202),ISBLANK(General!H202)),COUNTBLANK(General!I202),0)</f>
        <v>0</v>
      </c>
      <c r="AE202" s="86">
        <f>IF(ISBLANK(J202),0,IF(ISNUMBER(SEARCH("FI fully agreed with the client's requests/appeals",General!J202)),0,COUNTBLANK(General!K202)))</f>
        <v>0</v>
      </c>
      <c r="AF202" s="86">
        <f>IF(OR(General!J202="Others",General!K202="Others"),COUNTBLANK(General!L202),0)</f>
        <v>0</v>
      </c>
      <c r="AG202" s="86">
        <f>IF(ISBLANK(B202),0,IF(AND(ISBLANK(General!O202),NETWORKDAYS(IFERROR(DATE(LEFT(General!D202,4),MID(General!D202,5,2),RIGHT(General!D202,2)),0),IFERROR(DATE(LEFT(Instructions!$C$6,4),MID(Instructions!$C$6,5,2),RIGHT(Instructions!$C$6,2)),0),7)&gt;27),COUNTBLANK(General!P202),0))</f>
        <v>0</v>
      </c>
      <c r="AH202" s="86">
        <f>IF(OR(ISBLANK(B202),ISBLANK(O202)),0,IF(NETWORKDAYS(DATE(LEFT(General!D202,4),MID(General!D202,5,2),RIGHT(General!D202,2)),DATE(LEFT(General!O202,4),MID(General!O202,5,2),RIGHT(General!O202,2)),7)&gt;27,COUNTBLANK(General!P202),0))</f>
        <v>0</v>
      </c>
      <c r="AI202" s="86">
        <f t="shared" ref="AI202:AI265" si="23">IF(ISBLANK(D202),0,IF(AND(LEN(D202)=8, VALUE(MID(D202,5,2))&lt;13,VALUE(RIGHT(D202,2))&lt;32),0,1))</f>
        <v>0</v>
      </c>
      <c r="AJ202" s="86">
        <f t="shared" ref="AJ202:AJ265" si="24">IF(ISBLANK(H202),0,IF(AND(LEN(H202)=8, VALUE(MID(H202,5,2))&lt;13,VALUE(RIGHT(H202,2))&lt;32),0,1))</f>
        <v>0</v>
      </c>
      <c r="AK202" s="86">
        <f t="shared" ref="AK202:AK265" si="25">IF(ISBLANK(O202),0,IF(AND(LEN(O202)=8, VALUE(MID(O202,5,2))&lt;13,VALUE(RIGHT(O202,2))&lt;32),0,1))</f>
        <v>0</v>
      </c>
      <c r="AL202" s="128">
        <f>IF(ISBLANK(D202),0,IF(IFERROR(DATE(LEFT(D202,4),MID(D202,5,2),RIGHT(D202,2)),0)&lt;IFERROR(DATE(LEFT(Instructions!$C$6,4),MID(Instructions!$C$6,5,2),RIGHT(Instructions!$C$6,2)),0),0,1))</f>
        <v>0</v>
      </c>
      <c r="AM202" s="128">
        <f>IF(General!U202="Misconduct report has been filed",COUNTBLANK(General!V202),0)</f>
        <v>0</v>
      </c>
      <c r="AN202" s="128">
        <f t="shared" ref="AN202:AN265" si="26">IF(ISBLANK(V202),0,IF(AND(LEFT(V202,2)="MR",LEN(V202)&gt;=17),0,1))</f>
        <v>0</v>
      </c>
      <c r="AO202" s="86">
        <f>IF(ISBLANK(C202),0,IF(ISNA(VLOOKUP(C202,Dropdowns!$A$1:$A$4,1,FALSE)),1,0))</f>
        <v>0</v>
      </c>
      <c r="AP202" s="86">
        <f>IF(ISBLANK(F202),0,IF(ISNA(VLOOKUP(F202,Dropdowns!$I$1:$I$5,1,FALSE)),1,0))</f>
        <v>0</v>
      </c>
      <c r="AQ202" s="86">
        <f>IF(ISBLANK(J202),0,IF(ISNA(VLOOKUP(J202,Dropdowns!$L$1:$L$4,1,FALSE)),1,0))</f>
        <v>0</v>
      </c>
      <c r="AR202" s="128">
        <f>IF(ISBLANK(K202),0,IF(ISNA(VLOOKUP(K202,Dropdowns!$J$1:$J$4,1,FALSE)),1,0))</f>
        <v>0</v>
      </c>
      <c r="AS202" s="128">
        <f t="shared" si="22"/>
        <v>0</v>
      </c>
      <c r="AT202" s="128">
        <f t="shared" ref="AT202:AT265" si="27">IF(ISBLANK(R202),0,IF(OR(R202="YES",R202="No"),0,1))</f>
        <v>0</v>
      </c>
      <c r="AU202" s="128">
        <f t="shared" ref="AU202:AU265" si="28">IF(ISBLANK(U202),0,IF(OR(U202="No",U202="Misconduct report has been filed",U202="Misconduct report will be filed"),0,1))</f>
        <v>0</v>
      </c>
    </row>
    <row r="203" spans="2:47" ht="15.75" x14ac:dyDescent="0.25">
      <c r="B203" s="62"/>
      <c r="C203" s="62"/>
      <c r="D203" s="63"/>
      <c r="E203" s="64"/>
      <c r="F203" s="62"/>
      <c r="G203" s="62"/>
      <c r="H203" s="63"/>
      <c r="I203" s="62"/>
      <c r="J203" s="62"/>
      <c r="K203" s="62"/>
      <c r="L203" s="62"/>
      <c r="M203" s="68"/>
      <c r="N203" s="69"/>
      <c r="O203" s="63"/>
      <c r="P203" s="68"/>
      <c r="Q203" s="62"/>
      <c r="R203" s="62"/>
      <c r="S203" s="68"/>
      <c r="T203" s="70"/>
      <c r="U203" s="66"/>
      <c r="V203" s="68"/>
      <c r="Z203" s="86">
        <f>IF(Instructions!$C$8="yes",COUNTA(General!B203),0)</f>
        <v>0</v>
      </c>
      <c r="AA203" s="86">
        <f>IF(COUNTA(B203:V203)&gt;0,3-(COUNTA(General!B203)+COUNTA(General!C203)+COUNTA(General!U203)),0)</f>
        <v>0</v>
      </c>
      <c r="AB203" s="86">
        <f>IF(General!U203="No",COUNTBLANK(General!D203:F203)+COUNTBLANK(General!J203),0)</f>
        <v>0</v>
      </c>
      <c r="AC203" s="86">
        <f>IF(General!F203="Others",COUNTBLANK(General!G203),0)</f>
        <v>0</v>
      </c>
      <c r="AD203" s="86">
        <f>IF(AND(U203="No",COUNTA(General!B203),ISBLANK(General!H203)),COUNTBLANK(General!I203),0)</f>
        <v>0</v>
      </c>
      <c r="AE203" s="86">
        <f>IF(ISBLANK(J203),0,IF(ISNUMBER(SEARCH("FI fully agreed with the client's requests/appeals",General!J203)),0,COUNTBLANK(General!K203)))</f>
        <v>0</v>
      </c>
      <c r="AF203" s="86">
        <f>IF(OR(General!J203="Others",General!K203="Others"),COUNTBLANK(General!L203),0)</f>
        <v>0</v>
      </c>
      <c r="AG203" s="86">
        <f>IF(ISBLANK(B203),0,IF(AND(ISBLANK(General!O203),NETWORKDAYS(IFERROR(DATE(LEFT(General!D203,4),MID(General!D203,5,2),RIGHT(General!D203,2)),0),IFERROR(DATE(LEFT(Instructions!$C$6,4),MID(Instructions!$C$6,5,2),RIGHT(Instructions!$C$6,2)),0),7)&gt;27),COUNTBLANK(General!P203),0))</f>
        <v>0</v>
      </c>
      <c r="AH203" s="86">
        <f>IF(OR(ISBLANK(B203),ISBLANK(O203)),0,IF(NETWORKDAYS(DATE(LEFT(General!D203,4),MID(General!D203,5,2),RIGHT(General!D203,2)),DATE(LEFT(General!O203,4),MID(General!O203,5,2),RIGHT(General!O203,2)),7)&gt;27,COUNTBLANK(General!P203),0))</f>
        <v>0</v>
      </c>
      <c r="AI203" s="86">
        <f t="shared" si="23"/>
        <v>0</v>
      </c>
      <c r="AJ203" s="86">
        <f t="shared" si="24"/>
        <v>0</v>
      </c>
      <c r="AK203" s="86">
        <f t="shared" si="25"/>
        <v>0</v>
      </c>
      <c r="AL203" s="128">
        <f>IF(ISBLANK(D203),0,IF(IFERROR(DATE(LEFT(D203,4),MID(D203,5,2),RIGHT(D203,2)),0)&lt;IFERROR(DATE(LEFT(Instructions!$C$6,4),MID(Instructions!$C$6,5,2),RIGHT(Instructions!$C$6,2)),0),0,1))</f>
        <v>0</v>
      </c>
      <c r="AM203" s="128">
        <f>IF(General!U203="Misconduct report has been filed",COUNTBLANK(General!V203),0)</f>
        <v>0</v>
      </c>
      <c r="AN203" s="128">
        <f t="shared" si="26"/>
        <v>0</v>
      </c>
      <c r="AO203" s="86">
        <f>IF(ISBLANK(C203),0,IF(ISNA(VLOOKUP(C203,Dropdowns!$A$1:$A$4,1,FALSE)),1,0))</f>
        <v>0</v>
      </c>
      <c r="AP203" s="86">
        <f>IF(ISBLANK(F203),0,IF(ISNA(VLOOKUP(F203,Dropdowns!$I$1:$I$5,1,FALSE)),1,0))</f>
        <v>0</v>
      </c>
      <c r="AQ203" s="86">
        <f>IF(ISBLANK(J203),0,IF(ISNA(VLOOKUP(J203,Dropdowns!$L$1:$L$4,1,FALSE)),1,0))</f>
        <v>0</v>
      </c>
      <c r="AR203" s="128">
        <f>IF(ISBLANK(K203),0,IF(ISNA(VLOOKUP(K203,Dropdowns!$J$1:$J$4,1,FALSE)),1,0))</f>
        <v>0</v>
      </c>
      <c r="AS203" s="128">
        <f t="shared" si="22"/>
        <v>0</v>
      </c>
      <c r="AT203" s="128">
        <f t="shared" si="27"/>
        <v>0</v>
      </c>
      <c r="AU203" s="128">
        <f t="shared" si="28"/>
        <v>0</v>
      </c>
    </row>
    <row r="204" spans="2:47" ht="15.75" x14ac:dyDescent="0.25">
      <c r="B204" s="62"/>
      <c r="C204" s="62"/>
      <c r="D204" s="63"/>
      <c r="E204" s="64"/>
      <c r="F204" s="62"/>
      <c r="G204" s="62"/>
      <c r="H204" s="63"/>
      <c r="I204" s="62"/>
      <c r="J204" s="62"/>
      <c r="K204" s="62"/>
      <c r="L204" s="62"/>
      <c r="M204" s="68"/>
      <c r="N204" s="69"/>
      <c r="O204" s="63"/>
      <c r="P204" s="68"/>
      <c r="Q204" s="62"/>
      <c r="R204" s="62"/>
      <c r="S204" s="68"/>
      <c r="T204" s="70"/>
      <c r="U204" s="66"/>
      <c r="V204" s="68"/>
      <c r="Z204" s="86">
        <f>IF(Instructions!$C$8="yes",COUNTA(General!B204),0)</f>
        <v>0</v>
      </c>
      <c r="AA204" s="86">
        <f>IF(COUNTA(B204:V204)&gt;0,3-(COUNTA(General!B204)+COUNTA(General!C204)+COUNTA(General!U204)),0)</f>
        <v>0</v>
      </c>
      <c r="AB204" s="86">
        <f>IF(General!U204="No",COUNTBLANK(General!D204:F204)+COUNTBLANK(General!J204),0)</f>
        <v>0</v>
      </c>
      <c r="AC204" s="86">
        <f>IF(General!F204="Others",COUNTBLANK(General!G204),0)</f>
        <v>0</v>
      </c>
      <c r="AD204" s="86">
        <f>IF(AND(U204="No",COUNTA(General!B204),ISBLANK(General!H204)),COUNTBLANK(General!I204),0)</f>
        <v>0</v>
      </c>
      <c r="AE204" s="86">
        <f>IF(ISBLANK(J204),0,IF(ISNUMBER(SEARCH("FI fully agreed with the client's requests/appeals",General!J204)),0,COUNTBLANK(General!K204)))</f>
        <v>0</v>
      </c>
      <c r="AF204" s="86">
        <f>IF(OR(General!J204="Others",General!K204="Others"),COUNTBLANK(General!L204),0)</f>
        <v>0</v>
      </c>
      <c r="AG204" s="86">
        <f>IF(ISBLANK(B204),0,IF(AND(ISBLANK(General!O204),NETWORKDAYS(IFERROR(DATE(LEFT(General!D204,4),MID(General!D204,5,2),RIGHT(General!D204,2)),0),IFERROR(DATE(LEFT(Instructions!$C$6,4),MID(Instructions!$C$6,5,2),RIGHT(Instructions!$C$6,2)),0),7)&gt;27),COUNTBLANK(General!P204),0))</f>
        <v>0</v>
      </c>
      <c r="AH204" s="86">
        <f>IF(OR(ISBLANK(B204),ISBLANK(O204)),0,IF(NETWORKDAYS(DATE(LEFT(General!D204,4),MID(General!D204,5,2),RIGHT(General!D204,2)),DATE(LEFT(General!O204,4),MID(General!O204,5,2),RIGHT(General!O204,2)),7)&gt;27,COUNTBLANK(General!P204),0))</f>
        <v>0</v>
      </c>
      <c r="AI204" s="86">
        <f t="shared" si="23"/>
        <v>0</v>
      </c>
      <c r="AJ204" s="86">
        <f t="shared" si="24"/>
        <v>0</v>
      </c>
      <c r="AK204" s="86">
        <f t="shared" si="25"/>
        <v>0</v>
      </c>
      <c r="AL204" s="128">
        <f>IF(ISBLANK(D204),0,IF(IFERROR(DATE(LEFT(D204,4),MID(D204,5,2),RIGHT(D204,2)),0)&lt;IFERROR(DATE(LEFT(Instructions!$C$6,4),MID(Instructions!$C$6,5,2),RIGHT(Instructions!$C$6,2)),0),0,1))</f>
        <v>0</v>
      </c>
      <c r="AM204" s="128">
        <f>IF(General!U204="Misconduct report has been filed",COUNTBLANK(General!V204),0)</f>
        <v>0</v>
      </c>
      <c r="AN204" s="128">
        <f t="shared" si="26"/>
        <v>0</v>
      </c>
      <c r="AO204" s="86">
        <f>IF(ISBLANK(C204),0,IF(ISNA(VLOOKUP(C204,Dropdowns!$A$1:$A$4,1,FALSE)),1,0))</f>
        <v>0</v>
      </c>
      <c r="AP204" s="86">
        <f>IF(ISBLANK(F204),0,IF(ISNA(VLOOKUP(F204,Dropdowns!$I$1:$I$5,1,FALSE)),1,0))</f>
        <v>0</v>
      </c>
      <c r="AQ204" s="86">
        <f>IF(ISBLANK(J204),0,IF(ISNA(VLOOKUP(J204,Dropdowns!$L$1:$L$4,1,FALSE)),1,0))</f>
        <v>0</v>
      </c>
      <c r="AR204" s="128">
        <f>IF(ISBLANK(K204),0,IF(ISNA(VLOOKUP(K204,Dropdowns!$J$1:$J$4,1,FALSE)),1,0))</f>
        <v>0</v>
      </c>
      <c r="AS204" s="128">
        <f t="shared" si="22"/>
        <v>0</v>
      </c>
      <c r="AT204" s="128">
        <f t="shared" si="27"/>
        <v>0</v>
      </c>
      <c r="AU204" s="128">
        <f t="shared" si="28"/>
        <v>0</v>
      </c>
    </row>
    <row r="205" spans="2:47" ht="15.75" x14ac:dyDescent="0.25">
      <c r="B205" s="62"/>
      <c r="C205" s="62"/>
      <c r="D205" s="63"/>
      <c r="E205" s="64"/>
      <c r="F205" s="62"/>
      <c r="G205" s="62"/>
      <c r="H205" s="63"/>
      <c r="I205" s="62"/>
      <c r="J205" s="62"/>
      <c r="K205" s="62"/>
      <c r="L205" s="62"/>
      <c r="M205" s="68"/>
      <c r="N205" s="69"/>
      <c r="O205" s="63"/>
      <c r="P205" s="68"/>
      <c r="Q205" s="62"/>
      <c r="R205" s="62"/>
      <c r="S205" s="68"/>
      <c r="T205" s="70"/>
      <c r="U205" s="66"/>
      <c r="V205" s="68"/>
      <c r="Z205" s="86">
        <f>IF(Instructions!$C$8="yes",COUNTA(General!B205),0)</f>
        <v>0</v>
      </c>
      <c r="AA205" s="86">
        <f>IF(COUNTA(B205:V205)&gt;0,3-(COUNTA(General!B205)+COUNTA(General!C205)+COUNTA(General!U205)),0)</f>
        <v>0</v>
      </c>
      <c r="AB205" s="86">
        <f>IF(General!U205="No",COUNTBLANK(General!D205:F205)+COUNTBLANK(General!J205),0)</f>
        <v>0</v>
      </c>
      <c r="AC205" s="86">
        <f>IF(General!F205="Others",COUNTBLANK(General!G205),0)</f>
        <v>0</v>
      </c>
      <c r="AD205" s="86">
        <f>IF(AND(U205="No",COUNTA(General!B205),ISBLANK(General!H205)),COUNTBLANK(General!I205),0)</f>
        <v>0</v>
      </c>
      <c r="AE205" s="86">
        <f>IF(ISBLANK(J205),0,IF(ISNUMBER(SEARCH("FI fully agreed with the client's requests/appeals",General!J205)),0,COUNTBLANK(General!K205)))</f>
        <v>0</v>
      </c>
      <c r="AF205" s="86">
        <f>IF(OR(General!J205="Others",General!K205="Others"),COUNTBLANK(General!L205),0)</f>
        <v>0</v>
      </c>
      <c r="AG205" s="86">
        <f>IF(ISBLANK(B205),0,IF(AND(ISBLANK(General!O205),NETWORKDAYS(IFERROR(DATE(LEFT(General!D205,4),MID(General!D205,5,2),RIGHT(General!D205,2)),0),IFERROR(DATE(LEFT(Instructions!$C$6,4),MID(Instructions!$C$6,5,2),RIGHT(Instructions!$C$6,2)),0),7)&gt;27),COUNTBLANK(General!P205),0))</f>
        <v>0</v>
      </c>
      <c r="AH205" s="86">
        <f>IF(OR(ISBLANK(B205),ISBLANK(O205)),0,IF(NETWORKDAYS(DATE(LEFT(General!D205,4),MID(General!D205,5,2),RIGHT(General!D205,2)),DATE(LEFT(General!O205,4),MID(General!O205,5,2),RIGHT(General!O205,2)),7)&gt;27,COUNTBLANK(General!P205),0))</f>
        <v>0</v>
      </c>
      <c r="AI205" s="86">
        <f t="shared" si="23"/>
        <v>0</v>
      </c>
      <c r="AJ205" s="86">
        <f t="shared" si="24"/>
        <v>0</v>
      </c>
      <c r="AK205" s="86">
        <f t="shared" si="25"/>
        <v>0</v>
      </c>
      <c r="AL205" s="128">
        <f>IF(ISBLANK(D205),0,IF(IFERROR(DATE(LEFT(D205,4),MID(D205,5,2),RIGHT(D205,2)),0)&lt;IFERROR(DATE(LEFT(Instructions!$C$6,4),MID(Instructions!$C$6,5,2),RIGHT(Instructions!$C$6,2)),0),0,1))</f>
        <v>0</v>
      </c>
      <c r="AM205" s="128">
        <f>IF(General!U205="Misconduct report has been filed",COUNTBLANK(General!V205),0)</f>
        <v>0</v>
      </c>
      <c r="AN205" s="128">
        <f t="shared" si="26"/>
        <v>0</v>
      </c>
      <c r="AO205" s="86">
        <f>IF(ISBLANK(C205),0,IF(ISNA(VLOOKUP(C205,Dropdowns!$A$1:$A$4,1,FALSE)),1,0))</f>
        <v>0</v>
      </c>
      <c r="AP205" s="86">
        <f>IF(ISBLANK(F205),0,IF(ISNA(VLOOKUP(F205,Dropdowns!$I$1:$I$5,1,FALSE)),1,0))</f>
        <v>0</v>
      </c>
      <c r="AQ205" s="86">
        <f>IF(ISBLANK(J205),0,IF(ISNA(VLOOKUP(J205,Dropdowns!$L$1:$L$4,1,FALSE)),1,0))</f>
        <v>0</v>
      </c>
      <c r="AR205" s="128">
        <f>IF(ISBLANK(K205),0,IF(ISNA(VLOOKUP(K205,Dropdowns!$J$1:$J$4,1,FALSE)),1,0))</f>
        <v>0</v>
      </c>
      <c r="AS205" s="128">
        <f t="shared" si="22"/>
        <v>0</v>
      </c>
      <c r="AT205" s="128">
        <f t="shared" si="27"/>
        <v>0</v>
      </c>
      <c r="AU205" s="128">
        <f t="shared" si="28"/>
        <v>0</v>
      </c>
    </row>
    <row r="206" spans="2:47" ht="15.75" x14ac:dyDescent="0.25">
      <c r="B206" s="62"/>
      <c r="C206" s="62"/>
      <c r="D206" s="63"/>
      <c r="E206" s="64"/>
      <c r="F206" s="62"/>
      <c r="G206" s="62"/>
      <c r="H206" s="63"/>
      <c r="I206" s="62"/>
      <c r="J206" s="62"/>
      <c r="K206" s="62"/>
      <c r="L206" s="62"/>
      <c r="M206" s="68"/>
      <c r="N206" s="69"/>
      <c r="O206" s="63"/>
      <c r="P206" s="68"/>
      <c r="Q206" s="62"/>
      <c r="R206" s="62"/>
      <c r="S206" s="68"/>
      <c r="T206" s="70"/>
      <c r="U206" s="66"/>
      <c r="V206" s="68"/>
      <c r="Z206" s="86">
        <f>IF(Instructions!$C$8="yes",COUNTA(General!B206),0)</f>
        <v>0</v>
      </c>
      <c r="AA206" s="86">
        <f>IF(COUNTA(B206:V206)&gt;0,3-(COUNTA(General!B206)+COUNTA(General!C206)+COUNTA(General!U206)),0)</f>
        <v>0</v>
      </c>
      <c r="AB206" s="86">
        <f>IF(General!U206="No",COUNTBLANK(General!D206:F206)+COUNTBLANK(General!J206),0)</f>
        <v>0</v>
      </c>
      <c r="AC206" s="86">
        <f>IF(General!F206="Others",COUNTBLANK(General!G206),0)</f>
        <v>0</v>
      </c>
      <c r="AD206" s="86">
        <f>IF(AND(U206="No",COUNTA(General!B206),ISBLANK(General!H206)),COUNTBLANK(General!I206),0)</f>
        <v>0</v>
      </c>
      <c r="AE206" s="86">
        <f>IF(ISBLANK(J206),0,IF(ISNUMBER(SEARCH("FI fully agreed with the client's requests/appeals",General!J206)),0,COUNTBLANK(General!K206)))</f>
        <v>0</v>
      </c>
      <c r="AF206" s="86">
        <f>IF(OR(General!J206="Others",General!K206="Others"),COUNTBLANK(General!L206),0)</f>
        <v>0</v>
      </c>
      <c r="AG206" s="86">
        <f>IF(ISBLANK(B206),0,IF(AND(ISBLANK(General!O206),NETWORKDAYS(IFERROR(DATE(LEFT(General!D206,4),MID(General!D206,5,2),RIGHT(General!D206,2)),0),IFERROR(DATE(LEFT(Instructions!$C$6,4),MID(Instructions!$C$6,5,2),RIGHT(Instructions!$C$6,2)),0),7)&gt;27),COUNTBLANK(General!P206),0))</f>
        <v>0</v>
      </c>
      <c r="AH206" s="86">
        <f>IF(OR(ISBLANK(B206),ISBLANK(O206)),0,IF(NETWORKDAYS(DATE(LEFT(General!D206,4),MID(General!D206,5,2),RIGHT(General!D206,2)),DATE(LEFT(General!O206,4),MID(General!O206,5,2),RIGHT(General!O206,2)),7)&gt;27,COUNTBLANK(General!P206),0))</f>
        <v>0</v>
      </c>
      <c r="AI206" s="86">
        <f t="shared" si="23"/>
        <v>0</v>
      </c>
      <c r="AJ206" s="86">
        <f t="shared" si="24"/>
        <v>0</v>
      </c>
      <c r="AK206" s="86">
        <f t="shared" si="25"/>
        <v>0</v>
      </c>
      <c r="AL206" s="128">
        <f>IF(ISBLANK(D206),0,IF(IFERROR(DATE(LEFT(D206,4),MID(D206,5,2),RIGHT(D206,2)),0)&lt;IFERROR(DATE(LEFT(Instructions!$C$6,4),MID(Instructions!$C$6,5,2),RIGHT(Instructions!$C$6,2)),0),0,1))</f>
        <v>0</v>
      </c>
      <c r="AM206" s="128">
        <f>IF(General!U206="Misconduct report has been filed",COUNTBLANK(General!V206),0)</f>
        <v>0</v>
      </c>
      <c r="AN206" s="128">
        <f t="shared" si="26"/>
        <v>0</v>
      </c>
      <c r="AO206" s="86">
        <f>IF(ISBLANK(C206),0,IF(ISNA(VLOOKUP(C206,Dropdowns!$A$1:$A$4,1,FALSE)),1,0))</f>
        <v>0</v>
      </c>
      <c r="AP206" s="86">
        <f>IF(ISBLANK(F206),0,IF(ISNA(VLOOKUP(F206,Dropdowns!$I$1:$I$5,1,FALSE)),1,0))</f>
        <v>0</v>
      </c>
      <c r="AQ206" s="86">
        <f>IF(ISBLANK(J206),0,IF(ISNA(VLOOKUP(J206,Dropdowns!$L$1:$L$4,1,FALSE)),1,0))</f>
        <v>0</v>
      </c>
      <c r="AR206" s="128">
        <f>IF(ISBLANK(K206),0,IF(ISNA(VLOOKUP(K206,Dropdowns!$J$1:$J$4,1,FALSE)),1,0))</f>
        <v>0</v>
      </c>
      <c r="AS206" s="128">
        <f t="shared" si="22"/>
        <v>0</v>
      </c>
      <c r="AT206" s="128">
        <f t="shared" si="27"/>
        <v>0</v>
      </c>
      <c r="AU206" s="128">
        <f t="shared" si="28"/>
        <v>0</v>
      </c>
    </row>
    <row r="207" spans="2:47" ht="15.75" x14ac:dyDescent="0.25">
      <c r="B207" s="62"/>
      <c r="C207" s="62"/>
      <c r="D207" s="63"/>
      <c r="E207" s="64"/>
      <c r="F207" s="62"/>
      <c r="G207" s="62"/>
      <c r="H207" s="63"/>
      <c r="I207" s="62"/>
      <c r="J207" s="62"/>
      <c r="K207" s="62"/>
      <c r="L207" s="62"/>
      <c r="M207" s="68"/>
      <c r="N207" s="69"/>
      <c r="O207" s="63"/>
      <c r="P207" s="68"/>
      <c r="Q207" s="62"/>
      <c r="R207" s="62"/>
      <c r="S207" s="68"/>
      <c r="T207" s="70"/>
      <c r="U207" s="66"/>
      <c r="V207" s="68"/>
      <c r="Z207" s="86">
        <f>IF(Instructions!$C$8="yes",COUNTA(General!B207),0)</f>
        <v>0</v>
      </c>
      <c r="AA207" s="86">
        <f>IF(COUNTA(B207:V207)&gt;0,3-(COUNTA(General!B207)+COUNTA(General!C207)+COUNTA(General!U207)),0)</f>
        <v>0</v>
      </c>
      <c r="AB207" s="86">
        <f>IF(General!U207="No",COUNTBLANK(General!D207:F207)+COUNTBLANK(General!J207),0)</f>
        <v>0</v>
      </c>
      <c r="AC207" s="86">
        <f>IF(General!F207="Others",COUNTBLANK(General!G207),0)</f>
        <v>0</v>
      </c>
      <c r="AD207" s="86">
        <f>IF(AND(U207="No",COUNTA(General!B207),ISBLANK(General!H207)),COUNTBLANK(General!I207),0)</f>
        <v>0</v>
      </c>
      <c r="AE207" s="86">
        <f>IF(ISBLANK(J207),0,IF(ISNUMBER(SEARCH("FI fully agreed with the client's requests/appeals",General!J207)),0,COUNTBLANK(General!K207)))</f>
        <v>0</v>
      </c>
      <c r="AF207" s="86">
        <f>IF(OR(General!J207="Others",General!K207="Others"),COUNTBLANK(General!L207),0)</f>
        <v>0</v>
      </c>
      <c r="AG207" s="86">
        <f>IF(ISBLANK(B207),0,IF(AND(ISBLANK(General!O207),NETWORKDAYS(IFERROR(DATE(LEFT(General!D207,4),MID(General!D207,5,2),RIGHT(General!D207,2)),0),IFERROR(DATE(LEFT(Instructions!$C$6,4),MID(Instructions!$C$6,5,2),RIGHT(Instructions!$C$6,2)),0),7)&gt;27),COUNTBLANK(General!P207),0))</f>
        <v>0</v>
      </c>
      <c r="AH207" s="86">
        <f>IF(OR(ISBLANK(B207),ISBLANK(O207)),0,IF(NETWORKDAYS(DATE(LEFT(General!D207,4),MID(General!D207,5,2),RIGHT(General!D207,2)),DATE(LEFT(General!O207,4),MID(General!O207,5,2),RIGHT(General!O207,2)),7)&gt;27,COUNTBLANK(General!P207),0))</f>
        <v>0</v>
      </c>
      <c r="AI207" s="86">
        <f t="shared" si="23"/>
        <v>0</v>
      </c>
      <c r="AJ207" s="86">
        <f t="shared" si="24"/>
        <v>0</v>
      </c>
      <c r="AK207" s="86">
        <f t="shared" si="25"/>
        <v>0</v>
      </c>
      <c r="AL207" s="128">
        <f>IF(ISBLANK(D207),0,IF(IFERROR(DATE(LEFT(D207,4),MID(D207,5,2),RIGHT(D207,2)),0)&lt;IFERROR(DATE(LEFT(Instructions!$C$6,4),MID(Instructions!$C$6,5,2),RIGHT(Instructions!$C$6,2)),0),0,1))</f>
        <v>0</v>
      </c>
      <c r="AM207" s="128">
        <f>IF(General!U207="Misconduct report has been filed",COUNTBLANK(General!V207),0)</f>
        <v>0</v>
      </c>
      <c r="AN207" s="128">
        <f t="shared" si="26"/>
        <v>0</v>
      </c>
      <c r="AO207" s="86">
        <f>IF(ISBLANK(C207),0,IF(ISNA(VLOOKUP(C207,Dropdowns!$A$1:$A$4,1,FALSE)),1,0))</f>
        <v>0</v>
      </c>
      <c r="AP207" s="86">
        <f>IF(ISBLANK(F207),0,IF(ISNA(VLOOKUP(F207,Dropdowns!$I$1:$I$5,1,FALSE)),1,0))</f>
        <v>0</v>
      </c>
      <c r="AQ207" s="86">
        <f>IF(ISBLANK(J207),0,IF(ISNA(VLOOKUP(J207,Dropdowns!$L$1:$L$4,1,FALSE)),1,0))</f>
        <v>0</v>
      </c>
      <c r="AR207" s="128">
        <f>IF(ISBLANK(K207),0,IF(ISNA(VLOOKUP(K207,Dropdowns!$J$1:$J$4,1,FALSE)),1,0))</f>
        <v>0</v>
      </c>
      <c r="AS207" s="128">
        <f t="shared" si="22"/>
        <v>0</v>
      </c>
      <c r="AT207" s="128">
        <f t="shared" si="27"/>
        <v>0</v>
      </c>
      <c r="AU207" s="128">
        <f t="shared" si="28"/>
        <v>0</v>
      </c>
    </row>
    <row r="208" spans="2:47" ht="15.75" x14ac:dyDescent="0.25">
      <c r="B208" s="62"/>
      <c r="C208" s="62"/>
      <c r="D208" s="63"/>
      <c r="E208" s="64"/>
      <c r="F208" s="62"/>
      <c r="G208" s="62"/>
      <c r="H208" s="63"/>
      <c r="I208" s="62"/>
      <c r="J208" s="62"/>
      <c r="K208" s="62"/>
      <c r="L208" s="62"/>
      <c r="M208" s="68"/>
      <c r="N208" s="69"/>
      <c r="O208" s="63"/>
      <c r="P208" s="68"/>
      <c r="Q208" s="62"/>
      <c r="R208" s="62"/>
      <c r="S208" s="68"/>
      <c r="T208" s="70"/>
      <c r="U208" s="66"/>
      <c r="V208" s="68"/>
      <c r="Z208" s="86">
        <f>IF(Instructions!$C$8="yes",COUNTA(General!B208),0)</f>
        <v>0</v>
      </c>
      <c r="AA208" s="86">
        <f>IF(COUNTA(B208:V208)&gt;0,3-(COUNTA(General!B208)+COUNTA(General!C208)+COUNTA(General!U208)),0)</f>
        <v>0</v>
      </c>
      <c r="AB208" s="86">
        <f>IF(General!U208="No",COUNTBLANK(General!D208:F208)+COUNTBLANK(General!J208),0)</f>
        <v>0</v>
      </c>
      <c r="AC208" s="86">
        <f>IF(General!F208="Others",COUNTBLANK(General!G208),0)</f>
        <v>0</v>
      </c>
      <c r="AD208" s="86">
        <f>IF(AND(U208="No",COUNTA(General!B208),ISBLANK(General!H208)),COUNTBLANK(General!I208),0)</f>
        <v>0</v>
      </c>
      <c r="AE208" s="86">
        <f>IF(ISBLANK(J208),0,IF(ISNUMBER(SEARCH("FI fully agreed with the client's requests/appeals",General!J208)),0,COUNTBLANK(General!K208)))</f>
        <v>0</v>
      </c>
      <c r="AF208" s="86">
        <f>IF(OR(General!J208="Others",General!K208="Others"),COUNTBLANK(General!L208),0)</f>
        <v>0</v>
      </c>
      <c r="AG208" s="86">
        <f>IF(ISBLANK(B208),0,IF(AND(ISBLANK(General!O208),NETWORKDAYS(IFERROR(DATE(LEFT(General!D208,4),MID(General!D208,5,2),RIGHT(General!D208,2)),0),IFERROR(DATE(LEFT(Instructions!$C$6,4),MID(Instructions!$C$6,5,2),RIGHT(Instructions!$C$6,2)),0),7)&gt;27),COUNTBLANK(General!P208),0))</f>
        <v>0</v>
      </c>
      <c r="AH208" s="86">
        <f>IF(OR(ISBLANK(B208),ISBLANK(O208)),0,IF(NETWORKDAYS(DATE(LEFT(General!D208,4),MID(General!D208,5,2),RIGHT(General!D208,2)),DATE(LEFT(General!O208,4),MID(General!O208,5,2),RIGHT(General!O208,2)),7)&gt;27,COUNTBLANK(General!P208),0))</f>
        <v>0</v>
      </c>
      <c r="AI208" s="86">
        <f t="shared" si="23"/>
        <v>0</v>
      </c>
      <c r="AJ208" s="86">
        <f t="shared" si="24"/>
        <v>0</v>
      </c>
      <c r="AK208" s="86">
        <f t="shared" si="25"/>
        <v>0</v>
      </c>
      <c r="AL208" s="128">
        <f>IF(ISBLANK(D208),0,IF(IFERROR(DATE(LEFT(D208,4),MID(D208,5,2),RIGHT(D208,2)),0)&lt;IFERROR(DATE(LEFT(Instructions!$C$6,4),MID(Instructions!$C$6,5,2),RIGHT(Instructions!$C$6,2)),0),0,1))</f>
        <v>0</v>
      </c>
      <c r="AM208" s="128">
        <f>IF(General!U208="Misconduct report has been filed",COUNTBLANK(General!V208),0)</f>
        <v>0</v>
      </c>
      <c r="AN208" s="128">
        <f t="shared" si="26"/>
        <v>0</v>
      </c>
      <c r="AO208" s="86">
        <f>IF(ISBLANK(C208),0,IF(ISNA(VLOOKUP(C208,Dropdowns!$A$1:$A$4,1,FALSE)),1,0))</f>
        <v>0</v>
      </c>
      <c r="AP208" s="86">
        <f>IF(ISBLANK(F208),0,IF(ISNA(VLOOKUP(F208,Dropdowns!$I$1:$I$5,1,FALSE)),1,0))</f>
        <v>0</v>
      </c>
      <c r="AQ208" s="86">
        <f>IF(ISBLANK(J208),0,IF(ISNA(VLOOKUP(J208,Dropdowns!$L$1:$L$4,1,FALSE)),1,0))</f>
        <v>0</v>
      </c>
      <c r="AR208" s="128">
        <f>IF(ISBLANK(K208),0,IF(ISNA(VLOOKUP(K208,Dropdowns!$J$1:$J$4,1,FALSE)),1,0))</f>
        <v>0</v>
      </c>
      <c r="AS208" s="128">
        <f t="shared" si="22"/>
        <v>0</v>
      </c>
      <c r="AT208" s="128">
        <f t="shared" si="27"/>
        <v>0</v>
      </c>
      <c r="AU208" s="128">
        <f t="shared" si="28"/>
        <v>0</v>
      </c>
    </row>
    <row r="209" spans="2:47" ht="15.75" x14ac:dyDescent="0.25">
      <c r="B209" s="62"/>
      <c r="C209" s="62"/>
      <c r="D209" s="63"/>
      <c r="E209" s="64"/>
      <c r="F209" s="62"/>
      <c r="G209" s="62"/>
      <c r="H209" s="63"/>
      <c r="I209" s="62"/>
      <c r="J209" s="62"/>
      <c r="K209" s="62"/>
      <c r="L209" s="62"/>
      <c r="M209" s="68"/>
      <c r="N209" s="69"/>
      <c r="O209" s="63"/>
      <c r="P209" s="68"/>
      <c r="Q209" s="62"/>
      <c r="R209" s="62"/>
      <c r="S209" s="68"/>
      <c r="T209" s="70"/>
      <c r="U209" s="66"/>
      <c r="V209" s="68"/>
      <c r="Z209" s="86">
        <f>IF(Instructions!$C$8="yes",COUNTA(General!B209),0)</f>
        <v>0</v>
      </c>
      <c r="AA209" s="86">
        <f>IF(COUNTA(B209:V209)&gt;0,3-(COUNTA(General!B209)+COUNTA(General!C209)+COUNTA(General!U209)),0)</f>
        <v>0</v>
      </c>
      <c r="AB209" s="86">
        <f>IF(General!U209="No",COUNTBLANK(General!D209:F209)+COUNTBLANK(General!J209),0)</f>
        <v>0</v>
      </c>
      <c r="AC209" s="86">
        <f>IF(General!F209="Others",COUNTBLANK(General!G209),0)</f>
        <v>0</v>
      </c>
      <c r="AD209" s="86">
        <f>IF(AND(U209="No",COUNTA(General!B209),ISBLANK(General!H209)),COUNTBLANK(General!I209),0)</f>
        <v>0</v>
      </c>
      <c r="AE209" s="86">
        <f>IF(ISBLANK(J209),0,IF(ISNUMBER(SEARCH("FI fully agreed with the client's requests/appeals",General!J209)),0,COUNTBLANK(General!K209)))</f>
        <v>0</v>
      </c>
      <c r="AF209" s="86">
        <f>IF(OR(General!J209="Others",General!K209="Others"),COUNTBLANK(General!L209),0)</f>
        <v>0</v>
      </c>
      <c r="AG209" s="86">
        <f>IF(ISBLANK(B209),0,IF(AND(ISBLANK(General!O209),NETWORKDAYS(IFERROR(DATE(LEFT(General!D209,4),MID(General!D209,5,2),RIGHT(General!D209,2)),0),IFERROR(DATE(LEFT(Instructions!$C$6,4),MID(Instructions!$C$6,5,2),RIGHT(Instructions!$C$6,2)),0),7)&gt;27),COUNTBLANK(General!P209),0))</f>
        <v>0</v>
      </c>
      <c r="AH209" s="86">
        <f>IF(OR(ISBLANK(B209),ISBLANK(O209)),0,IF(NETWORKDAYS(DATE(LEFT(General!D209,4),MID(General!D209,5,2),RIGHT(General!D209,2)),DATE(LEFT(General!O209,4),MID(General!O209,5,2),RIGHT(General!O209,2)),7)&gt;27,COUNTBLANK(General!P209),0))</f>
        <v>0</v>
      </c>
      <c r="AI209" s="86">
        <f t="shared" si="23"/>
        <v>0</v>
      </c>
      <c r="AJ209" s="86">
        <f t="shared" si="24"/>
        <v>0</v>
      </c>
      <c r="AK209" s="86">
        <f t="shared" si="25"/>
        <v>0</v>
      </c>
      <c r="AL209" s="128">
        <f>IF(ISBLANK(D209),0,IF(IFERROR(DATE(LEFT(D209,4),MID(D209,5,2),RIGHT(D209,2)),0)&lt;IFERROR(DATE(LEFT(Instructions!$C$6,4),MID(Instructions!$C$6,5,2),RIGHT(Instructions!$C$6,2)),0),0,1))</f>
        <v>0</v>
      </c>
      <c r="AM209" s="128">
        <f>IF(General!U209="Misconduct report has been filed",COUNTBLANK(General!V209),0)</f>
        <v>0</v>
      </c>
      <c r="AN209" s="128">
        <f t="shared" si="26"/>
        <v>0</v>
      </c>
      <c r="AO209" s="86">
        <f>IF(ISBLANK(C209),0,IF(ISNA(VLOOKUP(C209,Dropdowns!$A$1:$A$4,1,FALSE)),1,0))</f>
        <v>0</v>
      </c>
      <c r="AP209" s="86">
        <f>IF(ISBLANK(F209),0,IF(ISNA(VLOOKUP(F209,Dropdowns!$I$1:$I$5,1,FALSE)),1,0))</f>
        <v>0</v>
      </c>
      <c r="AQ209" s="86">
        <f>IF(ISBLANK(J209),0,IF(ISNA(VLOOKUP(J209,Dropdowns!$L$1:$L$4,1,FALSE)),1,0))</f>
        <v>0</v>
      </c>
      <c r="AR209" s="128">
        <f>IF(ISBLANK(K209),0,IF(ISNA(VLOOKUP(K209,Dropdowns!$J$1:$J$4,1,FALSE)),1,0))</f>
        <v>0</v>
      </c>
      <c r="AS209" s="128">
        <f t="shared" si="22"/>
        <v>0</v>
      </c>
      <c r="AT209" s="128">
        <f t="shared" si="27"/>
        <v>0</v>
      </c>
      <c r="AU209" s="128">
        <f t="shared" si="28"/>
        <v>0</v>
      </c>
    </row>
    <row r="210" spans="2:47" ht="15.75" x14ac:dyDescent="0.25">
      <c r="B210" s="62"/>
      <c r="C210" s="62"/>
      <c r="D210" s="63"/>
      <c r="E210" s="64"/>
      <c r="F210" s="62"/>
      <c r="G210" s="62"/>
      <c r="H210" s="63"/>
      <c r="I210" s="62"/>
      <c r="J210" s="62"/>
      <c r="K210" s="62"/>
      <c r="L210" s="62"/>
      <c r="M210" s="68"/>
      <c r="N210" s="69"/>
      <c r="O210" s="63"/>
      <c r="P210" s="68"/>
      <c r="Q210" s="62"/>
      <c r="R210" s="62"/>
      <c r="S210" s="68"/>
      <c r="T210" s="70"/>
      <c r="U210" s="66"/>
      <c r="V210" s="68"/>
      <c r="Z210" s="86">
        <f>IF(Instructions!$C$8="yes",COUNTA(General!B210),0)</f>
        <v>0</v>
      </c>
      <c r="AA210" s="86">
        <f>IF(COUNTA(B210:V210)&gt;0,3-(COUNTA(General!B210)+COUNTA(General!C210)+COUNTA(General!U210)),0)</f>
        <v>0</v>
      </c>
      <c r="AB210" s="86">
        <f>IF(General!U210="No",COUNTBLANK(General!D210:F210)+COUNTBLANK(General!J210),0)</f>
        <v>0</v>
      </c>
      <c r="AC210" s="86">
        <f>IF(General!F210="Others",COUNTBLANK(General!G210),0)</f>
        <v>0</v>
      </c>
      <c r="AD210" s="86">
        <f>IF(AND(U210="No",COUNTA(General!B210),ISBLANK(General!H210)),COUNTBLANK(General!I210),0)</f>
        <v>0</v>
      </c>
      <c r="AE210" s="86">
        <f>IF(ISBLANK(J210),0,IF(ISNUMBER(SEARCH("FI fully agreed with the client's requests/appeals",General!J210)),0,COUNTBLANK(General!K210)))</f>
        <v>0</v>
      </c>
      <c r="AF210" s="86">
        <f>IF(OR(General!J210="Others",General!K210="Others"),COUNTBLANK(General!L210),0)</f>
        <v>0</v>
      </c>
      <c r="AG210" s="86">
        <f>IF(ISBLANK(B210),0,IF(AND(ISBLANK(General!O210),NETWORKDAYS(IFERROR(DATE(LEFT(General!D210,4),MID(General!D210,5,2),RIGHT(General!D210,2)),0),IFERROR(DATE(LEFT(Instructions!$C$6,4),MID(Instructions!$C$6,5,2),RIGHT(Instructions!$C$6,2)),0),7)&gt;27),COUNTBLANK(General!P210),0))</f>
        <v>0</v>
      </c>
      <c r="AH210" s="86">
        <f>IF(OR(ISBLANK(B210),ISBLANK(O210)),0,IF(NETWORKDAYS(DATE(LEFT(General!D210,4),MID(General!D210,5,2),RIGHT(General!D210,2)),DATE(LEFT(General!O210,4),MID(General!O210,5,2),RIGHT(General!O210,2)),7)&gt;27,COUNTBLANK(General!P210),0))</f>
        <v>0</v>
      </c>
      <c r="AI210" s="86">
        <f t="shared" si="23"/>
        <v>0</v>
      </c>
      <c r="AJ210" s="86">
        <f t="shared" si="24"/>
        <v>0</v>
      </c>
      <c r="AK210" s="86">
        <f t="shared" si="25"/>
        <v>0</v>
      </c>
      <c r="AL210" s="128">
        <f>IF(ISBLANK(D210),0,IF(IFERROR(DATE(LEFT(D210,4),MID(D210,5,2),RIGHT(D210,2)),0)&lt;IFERROR(DATE(LEFT(Instructions!$C$6,4),MID(Instructions!$C$6,5,2),RIGHT(Instructions!$C$6,2)),0),0,1))</f>
        <v>0</v>
      </c>
      <c r="AM210" s="128">
        <f>IF(General!U210="Misconduct report has been filed",COUNTBLANK(General!V210),0)</f>
        <v>0</v>
      </c>
      <c r="AN210" s="128">
        <f t="shared" si="26"/>
        <v>0</v>
      </c>
      <c r="AO210" s="86">
        <f>IF(ISBLANK(C210),0,IF(ISNA(VLOOKUP(C210,Dropdowns!$A$1:$A$4,1,FALSE)),1,0))</f>
        <v>0</v>
      </c>
      <c r="AP210" s="86">
        <f>IF(ISBLANK(F210),0,IF(ISNA(VLOOKUP(F210,Dropdowns!$I$1:$I$5,1,FALSE)),1,0))</f>
        <v>0</v>
      </c>
      <c r="AQ210" s="86">
        <f>IF(ISBLANK(J210),0,IF(ISNA(VLOOKUP(J210,Dropdowns!$L$1:$L$4,1,FALSE)),1,0))</f>
        <v>0</v>
      </c>
      <c r="AR210" s="128">
        <f>IF(ISBLANK(K210),0,IF(ISNA(VLOOKUP(K210,Dropdowns!$J$1:$J$4,1,FALSE)),1,0))</f>
        <v>0</v>
      </c>
      <c r="AS210" s="128">
        <f t="shared" si="22"/>
        <v>0</v>
      </c>
      <c r="AT210" s="128">
        <f t="shared" si="27"/>
        <v>0</v>
      </c>
      <c r="AU210" s="128">
        <f t="shared" si="28"/>
        <v>0</v>
      </c>
    </row>
    <row r="211" spans="2:47" ht="15.75" x14ac:dyDescent="0.25">
      <c r="B211" s="62"/>
      <c r="C211" s="62"/>
      <c r="D211" s="63"/>
      <c r="E211" s="64"/>
      <c r="F211" s="62"/>
      <c r="G211" s="62"/>
      <c r="H211" s="63"/>
      <c r="I211" s="62"/>
      <c r="J211" s="62"/>
      <c r="K211" s="62"/>
      <c r="L211" s="62"/>
      <c r="M211" s="68"/>
      <c r="N211" s="69"/>
      <c r="O211" s="63"/>
      <c r="P211" s="68"/>
      <c r="Q211" s="62"/>
      <c r="R211" s="62"/>
      <c r="S211" s="68"/>
      <c r="T211" s="70"/>
      <c r="U211" s="66"/>
      <c r="V211" s="68"/>
      <c r="Z211" s="86">
        <f>IF(Instructions!$C$8="yes",COUNTA(General!B211),0)</f>
        <v>0</v>
      </c>
      <c r="AA211" s="86">
        <f>IF(COUNTA(B211:V211)&gt;0,3-(COUNTA(General!B211)+COUNTA(General!C211)+COUNTA(General!U211)),0)</f>
        <v>0</v>
      </c>
      <c r="AB211" s="86">
        <f>IF(General!U211="No",COUNTBLANK(General!D211:F211)+COUNTBLANK(General!J211),0)</f>
        <v>0</v>
      </c>
      <c r="AC211" s="86">
        <f>IF(General!F211="Others",COUNTBLANK(General!G211),0)</f>
        <v>0</v>
      </c>
      <c r="AD211" s="86">
        <f>IF(AND(U211="No",COUNTA(General!B211),ISBLANK(General!H211)),COUNTBLANK(General!I211),0)</f>
        <v>0</v>
      </c>
      <c r="AE211" s="86">
        <f>IF(ISBLANK(J211),0,IF(ISNUMBER(SEARCH("FI fully agreed with the client's requests/appeals",General!J211)),0,COUNTBLANK(General!K211)))</f>
        <v>0</v>
      </c>
      <c r="AF211" s="86">
        <f>IF(OR(General!J211="Others",General!K211="Others"),COUNTBLANK(General!L211),0)</f>
        <v>0</v>
      </c>
      <c r="AG211" s="86">
        <f>IF(ISBLANK(B211),0,IF(AND(ISBLANK(General!O211),NETWORKDAYS(IFERROR(DATE(LEFT(General!D211,4),MID(General!D211,5,2),RIGHT(General!D211,2)),0),IFERROR(DATE(LEFT(Instructions!$C$6,4),MID(Instructions!$C$6,5,2),RIGHT(Instructions!$C$6,2)),0),7)&gt;27),COUNTBLANK(General!P211),0))</f>
        <v>0</v>
      </c>
      <c r="AH211" s="86">
        <f>IF(OR(ISBLANK(B211),ISBLANK(O211)),0,IF(NETWORKDAYS(DATE(LEFT(General!D211,4),MID(General!D211,5,2),RIGHT(General!D211,2)),DATE(LEFT(General!O211,4),MID(General!O211,5,2),RIGHT(General!O211,2)),7)&gt;27,COUNTBLANK(General!P211),0))</f>
        <v>0</v>
      </c>
      <c r="AI211" s="86">
        <f t="shared" si="23"/>
        <v>0</v>
      </c>
      <c r="AJ211" s="86">
        <f t="shared" si="24"/>
        <v>0</v>
      </c>
      <c r="AK211" s="86">
        <f t="shared" si="25"/>
        <v>0</v>
      </c>
      <c r="AL211" s="128">
        <f>IF(ISBLANK(D211),0,IF(IFERROR(DATE(LEFT(D211,4),MID(D211,5,2),RIGHT(D211,2)),0)&lt;IFERROR(DATE(LEFT(Instructions!$C$6,4),MID(Instructions!$C$6,5,2),RIGHT(Instructions!$C$6,2)),0),0,1))</f>
        <v>0</v>
      </c>
      <c r="AM211" s="128">
        <f>IF(General!U211="Misconduct report has been filed",COUNTBLANK(General!V211),0)</f>
        <v>0</v>
      </c>
      <c r="AN211" s="128">
        <f t="shared" si="26"/>
        <v>0</v>
      </c>
      <c r="AO211" s="86">
        <f>IF(ISBLANK(C211),0,IF(ISNA(VLOOKUP(C211,Dropdowns!$A$1:$A$4,1,FALSE)),1,0))</f>
        <v>0</v>
      </c>
      <c r="AP211" s="86">
        <f>IF(ISBLANK(F211),0,IF(ISNA(VLOOKUP(F211,Dropdowns!$I$1:$I$5,1,FALSE)),1,0))</f>
        <v>0</v>
      </c>
      <c r="AQ211" s="86">
        <f>IF(ISBLANK(J211),0,IF(ISNA(VLOOKUP(J211,Dropdowns!$L$1:$L$4,1,FALSE)),1,0))</f>
        <v>0</v>
      </c>
      <c r="AR211" s="128">
        <f>IF(ISBLANK(K211),0,IF(ISNA(VLOOKUP(K211,Dropdowns!$J$1:$J$4,1,FALSE)),1,0))</f>
        <v>0</v>
      </c>
      <c r="AS211" s="128">
        <f t="shared" si="22"/>
        <v>0</v>
      </c>
      <c r="AT211" s="128">
        <f t="shared" si="27"/>
        <v>0</v>
      </c>
      <c r="AU211" s="128">
        <f t="shared" si="28"/>
        <v>0</v>
      </c>
    </row>
    <row r="212" spans="2:47" ht="15.75" x14ac:dyDescent="0.25">
      <c r="B212" s="62"/>
      <c r="C212" s="62"/>
      <c r="D212" s="63"/>
      <c r="E212" s="64"/>
      <c r="F212" s="62"/>
      <c r="G212" s="62"/>
      <c r="H212" s="63"/>
      <c r="I212" s="62"/>
      <c r="J212" s="62"/>
      <c r="K212" s="62"/>
      <c r="L212" s="62"/>
      <c r="M212" s="68"/>
      <c r="N212" s="69"/>
      <c r="O212" s="63"/>
      <c r="P212" s="68"/>
      <c r="Q212" s="62"/>
      <c r="R212" s="62"/>
      <c r="S212" s="68"/>
      <c r="T212" s="70"/>
      <c r="U212" s="66"/>
      <c r="V212" s="68"/>
      <c r="Z212" s="86">
        <f>IF(Instructions!$C$8="yes",COUNTA(General!B212),0)</f>
        <v>0</v>
      </c>
      <c r="AA212" s="86">
        <f>IF(COUNTA(B212:V212)&gt;0,3-(COUNTA(General!B212)+COUNTA(General!C212)+COUNTA(General!U212)),0)</f>
        <v>0</v>
      </c>
      <c r="AB212" s="86">
        <f>IF(General!U212="No",COUNTBLANK(General!D212:F212)+COUNTBLANK(General!J212),0)</f>
        <v>0</v>
      </c>
      <c r="AC212" s="86">
        <f>IF(General!F212="Others",COUNTBLANK(General!G212),0)</f>
        <v>0</v>
      </c>
      <c r="AD212" s="86">
        <f>IF(AND(U212="No",COUNTA(General!B212),ISBLANK(General!H212)),COUNTBLANK(General!I212),0)</f>
        <v>0</v>
      </c>
      <c r="AE212" s="86">
        <f>IF(ISBLANK(J212),0,IF(ISNUMBER(SEARCH("FI fully agreed with the client's requests/appeals",General!J212)),0,COUNTBLANK(General!K212)))</f>
        <v>0</v>
      </c>
      <c r="AF212" s="86">
        <f>IF(OR(General!J212="Others",General!K212="Others"),COUNTBLANK(General!L212),0)</f>
        <v>0</v>
      </c>
      <c r="AG212" s="86">
        <f>IF(ISBLANK(B212),0,IF(AND(ISBLANK(General!O212),NETWORKDAYS(IFERROR(DATE(LEFT(General!D212,4),MID(General!D212,5,2),RIGHT(General!D212,2)),0),IFERROR(DATE(LEFT(Instructions!$C$6,4),MID(Instructions!$C$6,5,2),RIGHT(Instructions!$C$6,2)),0),7)&gt;27),COUNTBLANK(General!P212),0))</f>
        <v>0</v>
      </c>
      <c r="AH212" s="86">
        <f>IF(OR(ISBLANK(B212),ISBLANK(O212)),0,IF(NETWORKDAYS(DATE(LEFT(General!D212,4),MID(General!D212,5,2),RIGHT(General!D212,2)),DATE(LEFT(General!O212,4),MID(General!O212,5,2),RIGHT(General!O212,2)),7)&gt;27,COUNTBLANK(General!P212),0))</f>
        <v>0</v>
      </c>
      <c r="AI212" s="86">
        <f t="shared" si="23"/>
        <v>0</v>
      </c>
      <c r="AJ212" s="86">
        <f t="shared" si="24"/>
        <v>0</v>
      </c>
      <c r="AK212" s="86">
        <f t="shared" si="25"/>
        <v>0</v>
      </c>
      <c r="AL212" s="128">
        <f>IF(ISBLANK(D212),0,IF(IFERROR(DATE(LEFT(D212,4),MID(D212,5,2),RIGHT(D212,2)),0)&lt;IFERROR(DATE(LEFT(Instructions!$C$6,4),MID(Instructions!$C$6,5,2),RIGHT(Instructions!$C$6,2)),0),0,1))</f>
        <v>0</v>
      </c>
      <c r="AM212" s="128">
        <f>IF(General!U212="Misconduct report has been filed",COUNTBLANK(General!V212),0)</f>
        <v>0</v>
      </c>
      <c r="AN212" s="128">
        <f t="shared" si="26"/>
        <v>0</v>
      </c>
      <c r="AO212" s="86">
        <f>IF(ISBLANK(C212),0,IF(ISNA(VLOOKUP(C212,Dropdowns!$A$1:$A$4,1,FALSE)),1,0))</f>
        <v>0</v>
      </c>
      <c r="AP212" s="86">
        <f>IF(ISBLANK(F212),0,IF(ISNA(VLOOKUP(F212,Dropdowns!$I$1:$I$5,1,FALSE)),1,0))</f>
        <v>0</v>
      </c>
      <c r="AQ212" s="86">
        <f>IF(ISBLANK(J212),0,IF(ISNA(VLOOKUP(J212,Dropdowns!$L$1:$L$4,1,FALSE)),1,0))</f>
        <v>0</v>
      </c>
      <c r="AR212" s="128">
        <f>IF(ISBLANK(K212),0,IF(ISNA(VLOOKUP(K212,Dropdowns!$J$1:$J$4,1,FALSE)),1,0))</f>
        <v>0</v>
      </c>
      <c r="AS212" s="128">
        <f t="shared" si="22"/>
        <v>0</v>
      </c>
      <c r="AT212" s="128">
        <f t="shared" si="27"/>
        <v>0</v>
      </c>
      <c r="AU212" s="128">
        <f t="shared" si="28"/>
        <v>0</v>
      </c>
    </row>
    <row r="213" spans="2:47" ht="15.75" x14ac:dyDescent="0.25">
      <c r="B213" s="62"/>
      <c r="C213" s="62"/>
      <c r="D213" s="63"/>
      <c r="E213" s="64"/>
      <c r="F213" s="62"/>
      <c r="G213" s="62"/>
      <c r="H213" s="63"/>
      <c r="I213" s="62"/>
      <c r="J213" s="62"/>
      <c r="K213" s="62"/>
      <c r="L213" s="62"/>
      <c r="M213" s="68"/>
      <c r="N213" s="69"/>
      <c r="O213" s="63"/>
      <c r="P213" s="68"/>
      <c r="Q213" s="62"/>
      <c r="R213" s="62"/>
      <c r="S213" s="68"/>
      <c r="T213" s="70"/>
      <c r="U213" s="66"/>
      <c r="V213" s="68"/>
      <c r="Z213" s="86">
        <f>IF(Instructions!$C$8="yes",COUNTA(General!B213),0)</f>
        <v>0</v>
      </c>
      <c r="AA213" s="86">
        <f>IF(COUNTA(B213:V213)&gt;0,3-(COUNTA(General!B213)+COUNTA(General!C213)+COUNTA(General!U213)),0)</f>
        <v>0</v>
      </c>
      <c r="AB213" s="86">
        <f>IF(General!U213="No",COUNTBLANK(General!D213:F213)+COUNTBLANK(General!J213),0)</f>
        <v>0</v>
      </c>
      <c r="AC213" s="86">
        <f>IF(General!F213="Others",COUNTBLANK(General!G213),0)</f>
        <v>0</v>
      </c>
      <c r="AD213" s="86">
        <f>IF(AND(U213="No",COUNTA(General!B213),ISBLANK(General!H213)),COUNTBLANK(General!I213),0)</f>
        <v>0</v>
      </c>
      <c r="AE213" s="86">
        <f>IF(ISBLANK(J213),0,IF(ISNUMBER(SEARCH("FI fully agreed with the client's requests/appeals",General!J213)),0,COUNTBLANK(General!K213)))</f>
        <v>0</v>
      </c>
      <c r="AF213" s="86">
        <f>IF(OR(General!J213="Others",General!K213="Others"),COUNTBLANK(General!L213),0)</f>
        <v>0</v>
      </c>
      <c r="AG213" s="86">
        <f>IF(ISBLANK(B213),0,IF(AND(ISBLANK(General!O213),NETWORKDAYS(IFERROR(DATE(LEFT(General!D213,4),MID(General!D213,5,2),RIGHT(General!D213,2)),0),IFERROR(DATE(LEFT(Instructions!$C$6,4),MID(Instructions!$C$6,5,2),RIGHT(Instructions!$C$6,2)),0),7)&gt;27),COUNTBLANK(General!P213),0))</f>
        <v>0</v>
      </c>
      <c r="AH213" s="86">
        <f>IF(OR(ISBLANK(B213),ISBLANK(O213)),0,IF(NETWORKDAYS(DATE(LEFT(General!D213,4),MID(General!D213,5,2),RIGHT(General!D213,2)),DATE(LEFT(General!O213,4),MID(General!O213,5,2),RIGHT(General!O213,2)),7)&gt;27,COUNTBLANK(General!P213),0))</f>
        <v>0</v>
      </c>
      <c r="AI213" s="86">
        <f t="shared" si="23"/>
        <v>0</v>
      </c>
      <c r="AJ213" s="86">
        <f t="shared" si="24"/>
        <v>0</v>
      </c>
      <c r="AK213" s="86">
        <f t="shared" si="25"/>
        <v>0</v>
      </c>
      <c r="AL213" s="128">
        <f>IF(ISBLANK(D213),0,IF(IFERROR(DATE(LEFT(D213,4),MID(D213,5,2),RIGHT(D213,2)),0)&lt;IFERROR(DATE(LEFT(Instructions!$C$6,4),MID(Instructions!$C$6,5,2),RIGHT(Instructions!$C$6,2)),0),0,1))</f>
        <v>0</v>
      </c>
      <c r="AM213" s="128">
        <f>IF(General!U213="Misconduct report has been filed",COUNTBLANK(General!V213),0)</f>
        <v>0</v>
      </c>
      <c r="AN213" s="128">
        <f t="shared" si="26"/>
        <v>0</v>
      </c>
      <c r="AO213" s="86">
        <f>IF(ISBLANK(C213),0,IF(ISNA(VLOOKUP(C213,Dropdowns!$A$1:$A$4,1,FALSE)),1,0))</f>
        <v>0</v>
      </c>
      <c r="AP213" s="86">
        <f>IF(ISBLANK(F213),0,IF(ISNA(VLOOKUP(F213,Dropdowns!$I$1:$I$5,1,FALSE)),1,0))</f>
        <v>0</v>
      </c>
      <c r="AQ213" s="86">
        <f>IF(ISBLANK(J213),0,IF(ISNA(VLOOKUP(J213,Dropdowns!$L$1:$L$4,1,FALSE)),1,0))</f>
        <v>0</v>
      </c>
      <c r="AR213" s="128">
        <f>IF(ISBLANK(K213),0,IF(ISNA(VLOOKUP(K213,Dropdowns!$J$1:$J$4,1,FALSE)),1,0))</f>
        <v>0</v>
      </c>
      <c r="AS213" s="128">
        <f t="shared" si="22"/>
        <v>0</v>
      </c>
      <c r="AT213" s="128">
        <f t="shared" si="27"/>
        <v>0</v>
      </c>
      <c r="AU213" s="128">
        <f t="shared" si="28"/>
        <v>0</v>
      </c>
    </row>
    <row r="214" spans="2:47" ht="15.75" x14ac:dyDescent="0.25">
      <c r="B214" s="62"/>
      <c r="C214" s="62"/>
      <c r="D214" s="63"/>
      <c r="E214" s="64"/>
      <c r="F214" s="62"/>
      <c r="G214" s="62"/>
      <c r="H214" s="63"/>
      <c r="I214" s="62"/>
      <c r="J214" s="62"/>
      <c r="K214" s="62"/>
      <c r="L214" s="62"/>
      <c r="M214" s="68"/>
      <c r="N214" s="69"/>
      <c r="O214" s="63"/>
      <c r="P214" s="68"/>
      <c r="Q214" s="62"/>
      <c r="R214" s="62"/>
      <c r="S214" s="68"/>
      <c r="T214" s="70"/>
      <c r="U214" s="66"/>
      <c r="V214" s="68"/>
      <c r="Z214" s="86">
        <f>IF(Instructions!$C$8="yes",COUNTA(General!B214),0)</f>
        <v>0</v>
      </c>
      <c r="AA214" s="86">
        <f>IF(COUNTA(B214:V214)&gt;0,3-(COUNTA(General!B214)+COUNTA(General!C214)+COUNTA(General!U214)),0)</f>
        <v>0</v>
      </c>
      <c r="AB214" s="86">
        <f>IF(General!U214="No",COUNTBLANK(General!D214:F214)+COUNTBLANK(General!J214),0)</f>
        <v>0</v>
      </c>
      <c r="AC214" s="86">
        <f>IF(General!F214="Others",COUNTBLANK(General!G214),0)</f>
        <v>0</v>
      </c>
      <c r="AD214" s="86">
        <f>IF(AND(U214="No",COUNTA(General!B214),ISBLANK(General!H214)),COUNTBLANK(General!I214),0)</f>
        <v>0</v>
      </c>
      <c r="AE214" s="86">
        <f>IF(ISBLANK(J214),0,IF(ISNUMBER(SEARCH("FI fully agreed with the client's requests/appeals",General!J214)),0,COUNTBLANK(General!K214)))</f>
        <v>0</v>
      </c>
      <c r="AF214" s="86">
        <f>IF(OR(General!J214="Others",General!K214="Others"),COUNTBLANK(General!L214),0)</f>
        <v>0</v>
      </c>
      <c r="AG214" s="86">
        <f>IF(ISBLANK(B214),0,IF(AND(ISBLANK(General!O214),NETWORKDAYS(IFERROR(DATE(LEFT(General!D214,4),MID(General!D214,5,2),RIGHT(General!D214,2)),0),IFERROR(DATE(LEFT(Instructions!$C$6,4),MID(Instructions!$C$6,5,2),RIGHT(Instructions!$C$6,2)),0),7)&gt;27),COUNTBLANK(General!P214),0))</f>
        <v>0</v>
      </c>
      <c r="AH214" s="86">
        <f>IF(OR(ISBLANK(B214),ISBLANK(O214)),0,IF(NETWORKDAYS(DATE(LEFT(General!D214,4),MID(General!D214,5,2),RIGHT(General!D214,2)),DATE(LEFT(General!O214,4),MID(General!O214,5,2),RIGHT(General!O214,2)),7)&gt;27,COUNTBLANK(General!P214),0))</f>
        <v>0</v>
      </c>
      <c r="AI214" s="86">
        <f t="shared" si="23"/>
        <v>0</v>
      </c>
      <c r="AJ214" s="86">
        <f t="shared" si="24"/>
        <v>0</v>
      </c>
      <c r="AK214" s="86">
        <f t="shared" si="25"/>
        <v>0</v>
      </c>
      <c r="AL214" s="128">
        <f>IF(ISBLANK(D214),0,IF(IFERROR(DATE(LEFT(D214,4),MID(D214,5,2),RIGHT(D214,2)),0)&lt;IFERROR(DATE(LEFT(Instructions!$C$6,4),MID(Instructions!$C$6,5,2),RIGHT(Instructions!$C$6,2)),0),0,1))</f>
        <v>0</v>
      </c>
      <c r="AM214" s="128">
        <f>IF(General!U214="Misconduct report has been filed",COUNTBLANK(General!V214),0)</f>
        <v>0</v>
      </c>
      <c r="AN214" s="128">
        <f t="shared" si="26"/>
        <v>0</v>
      </c>
      <c r="AO214" s="86">
        <f>IF(ISBLANK(C214),0,IF(ISNA(VLOOKUP(C214,Dropdowns!$A$1:$A$4,1,FALSE)),1,0))</f>
        <v>0</v>
      </c>
      <c r="AP214" s="86">
        <f>IF(ISBLANK(F214),0,IF(ISNA(VLOOKUP(F214,Dropdowns!$I$1:$I$5,1,FALSE)),1,0))</f>
        <v>0</v>
      </c>
      <c r="AQ214" s="86">
        <f>IF(ISBLANK(J214),0,IF(ISNA(VLOOKUP(J214,Dropdowns!$L$1:$L$4,1,FALSE)),1,0))</f>
        <v>0</v>
      </c>
      <c r="AR214" s="128">
        <f>IF(ISBLANK(K214),0,IF(ISNA(VLOOKUP(K214,Dropdowns!$J$1:$J$4,1,FALSE)),1,0))</f>
        <v>0</v>
      </c>
      <c r="AS214" s="128">
        <f t="shared" si="22"/>
        <v>0</v>
      </c>
      <c r="AT214" s="128">
        <f t="shared" si="27"/>
        <v>0</v>
      </c>
      <c r="AU214" s="128">
        <f t="shared" si="28"/>
        <v>0</v>
      </c>
    </row>
    <row r="215" spans="2:47" ht="15.75" x14ac:dyDescent="0.25">
      <c r="B215" s="62"/>
      <c r="C215" s="62"/>
      <c r="D215" s="63"/>
      <c r="E215" s="64"/>
      <c r="F215" s="62"/>
      <c r="G215" s="62"/>
      <c r="H215" s="63"/>
      <c r="I215" s="62"/>
      <c r="J215" s="62"/>
      <c r="K215" s="62"/>
      <c r="L215" s="62"/>
      <c r="M215" s="68"/>
      <c r="N215" s="69"/>
      <c r="O215" s="63"/>
      <c r="P215" s="68"/>
      <c r="Q215" s="62"/>
      <c r="R215" s="62"/>
      <c r="S215" s="68"/>
      <c r="T215" s="70"/>
      <c r="U215" s="66"/>
      <c r="V215" s="68"/>
      <c r="Z215" s="86">
        <f>IF(Instructions!$C$8="yes",COUNTA(General!B215),0)</f>
        <v>0</v>
      </c>
      <c r="AA215" s="86">
        <f>IF(COUNTA(B215:V215)&gt;0,3-(COUNTA(General!B215)+COUNTA(General!C215)+COUNTA(General!U215)),0)</f>
        <v>0</v>
      </c>
      <c r="AB215" s="86">
        <f>IF(General!U215="No",COUNTBLANK(General!D215:F215)+COUNTBLANK(General!J215),0)</f>
        <v>0</v>
      </c>
      <c r="AC215" s="86">
        <f>IF(General!F215="Others",COUNTBLANK(General!G215),0)</f>
        <v>0</v>
      </c>
      <c r="AD215" s="86">
        <f>IF(AND(U215="No",COUNTA(General!B215),ISBLANK(General!H215)),COUNTBLANK(General!I215),0)</f>
        <v>0</v>
      </c>
      <c r="AE215" s="86">
        <f>IF(ISBLANK(J215),0,IF(ISNUMBER(SEARCH("FI fully agreed with the client's requests/appeals",General!J215)),0,COUNTBLANK(General!K215)))</f>
        <v>0</v>
      </c>
      <c r="AF215" s="86">
        <f>IF(OR(General!J215="Others",General!K215="Others"),COUNTBLANK(General!L215),0)</f>
        <v>0</v>
      </c>
      <c r="AG215" s="86">
        <f>IF(ISBLANK(B215),0,IF(AND(ISBLANK(General!O215),NETWORKDAYS(IFERROR(DATE(LEFT(General!D215,4),MID(General!D215,5,2),RIGHT(General!D215,2)),0),IFERROR(DATE(LEFT(Instructions!$C$6,4),MID(Instructions!$C$6,5,2),RIGHT(Instructions!$C$6,2)),0),7)&gt;27),COUNTBLANK(General!P215),0))</f>
        <v>0</v>
      </c>
      <c r="AH215" s="86">
        <f>IF(OR(ISBLANK(B215),ISBLANK(O215)),0,IF(NETWORKDAYS(DATE(LEFT(General!D215,4),MID(General!D215,5,2),RIGHT(General!D215,2)),DATE(LEFT(General!O215,4),MID(General!O215,5,2),RIGHT(General!O215,2)),7)&gt;27,COUNTBLANK(General!P215),0))</f>
        <v>0</v>
      </c>
      <c r="AI215" s="86">
        <f t="shared" si="23"/>
        <v>0</v>
      </c>
      <c r="AJ215" s="86">
        <f t="shared" si="24"/>
        <v>0</v>
      </c>
      <c r="AK215" s="86">
        <f t="shared" si="25"/>
        <v>0</v>
      </c>
      <c r="AL215" s="128">
        <f>IF(ISBLANK(D215),0,IF(IFERROR(DATE(LEFT(D215,4),MID(D215,5,2),RIGHT(D215,2)),0)&lt;IFERROR(DATE(LEFT(Instructions!$C$6,4),MID(Instructions!$C$6,5,2),RIGHT(Instructions!$C$6,2)),0),0,1))</f>
        <v>0</v>
      </c>
      <c r="AM215" s="128">
        <f>IF(General!U215="Misconduct report has been filed",COUNTBLANK(General!V215),0)</f>
        <v>0</v>
      </c>
      <c r="AN215" s="128">
        <f t="shared" si="26"/>
        <v>0</v>
      </c>
      <c r="AO215" s="86">
        <f>IF(ISBLANK(C215),0,IF(ISNA(VLOOKUP(C215,Dropdowns!$A$1:$A$4,1,FALSE)),1,0))</f>
        <v>0</v>
      </c>
      <c r="AP215" s="86">
        <f>IF(ISBLANK(F215),0,IF(ISNA(VLOOKUP(F215,Dropdowns!$I$1:$I$5,1,FALSE)),1,0))</f>
        <v>0</v>
      </c>
      <c r="AQ215" s="86">
        <f>IF(ISBLANK(J215),0,IF(ISNA(VLOOKUP(J215,Dropdowns!$L$1:$L$4,1,FALSE)),1,0))</f>
        <v>0</v>
      </c>
      <c r="AR215" s="128">
        <f>IF(ISBLANK(K215),0,IF(ISNA(VLOOKUP(K215,Dropdowns!$J$1:$J$4,1,FALSE)),1,0))</f>
        <v>0</v>
      </c>
      <c r="AS215" s="128">
        <f t="shared" si="22"/>
        <v>0</v>
      </c>
      <c r="AT215" s="128">
        <f t="shared" si="27"/>
        <v>0</v>
      </c>
      <c r="AU215" s="128">
        <f t="shared" si="28"/>
        <v>0</v>
      </c>
    </row>
    <row r="216" spans="2:47" ht="15.75" x14ac:dyDescent="0.25">
      <c r="B216" s="62"/>
      <c r="C216" s="62"/>
      <c r="D216" s="63"/>
      <c r="E216" s="64"/>
      <c r="F216" s="62"/>
      <c r="G216" s="62"/>
      <c r="H216" s="63"/>
      <c r="I216" s="62"/>
      <c r="J216" s="62"/>
      <c r="K216" s="62"/>
      <c r="L216" s="62"/>
      <c r="M216" s="68"/>
      <c r="N216" s="69"/>
      <c r="O216" s="63"/>
      <c r="P216" s="68"/>
      <c r="Q216" s="62"/>
      <c r="R216" s="62"/>
      <c r="S216" s="68"/>
      <c r="T216" s="70"/>
      <c r="U216" s="66"/>
      <c r="V216" s="68"/>
      <c r="Z216" s="86">
        <f>IF(Instructions!$C$8="yes",COUNTA(General!B216),0)</f>
        <v>0</v>
      </c>
      <c r="AA216" s="86">
        <f>IF(COUNTA(B216:V216)&gt;0,3-(COUNTA(General!B216)+COUNTA(General!C216)+COUNTA(General!U216)),0)</f>
        <v>0</v>
      </c>
      <c r="AB216" s="86">
        <f>IF(General!U216="No",COUNTBLANK(General!D216:F216)+COUNTBLANK(General!J216),0)</f>
        <v>0</v>
      </c>
      <c r="AC216" s="86">
        <f>IF(General!F216="Others",COUNTBLANK(General!G216),0)</f>
        <v>0</v>
      </c>
      <c r="AD216" s="86">
        <f>IF(AND(U216="No",COUNTA(General!B216),ISBLANK(General!H216)),COUNTBLANK(General!I216),0)</f>
        <v>0</v>
      </c>
      <c r="AE216" s="86">
        <f>IF(ISBLANK(J216),0,IF(ISNUMBER(SEARCH("FI fully agreed with the client's requests/appeals",General!J216)),0,COUNTBLANK(General!K216)))</f>
        <v>0</v>
      </c>
      <c r="AF216" s="86">
        <f>IF(OR(General!J216="Others",General!K216="Others"),COUNTBLANK(General!L216),0)</f>
        <v>0</v>
      </c>
      <c r="AG216" s="86">
        <f>IF(ISBLANK(B216),0,IF(AND(ISBLANK(General!O216),NETWORKDAYS(IFERROR(DATE(LEFT(General!D216,4),MID(General!D216,5,2),RIGHT(General!D216,2)),0),IFERROR(DATE(LEFT(Instructions!$C$6,4),MID(Instructions!$C$6,5,2),RIGHT(Instructions!$C$6,2)),0),7)&gt;27),COUNTBLANK(General!P216),0))</f>
        <v>0</v>
      </c>
      <c r="AH216" s="86">
        <f>IF(OR(ISBLANK(B216),ISBLANK(O216)),0,IF(NETWORKDAYS(DATE(LEFT(General!D216,4),MID(General!D216,5,2),RIGHT(General!D216,2)),DATE(LEFT(General!O216,4),MID(General!O216,5,2),RIGHT(General!O216,2)),7)&gt;27,COUNTBLANK(General!P216),0))</f>
        <v>0</v>
      </c>
      <c r="AI216" s="86">
        <f t="shared" si="23"/>
        <v>0</v>
      </c>
      <c r="AJ216" s="86">
        <f t="shared" si="24"/>
        <v>0</v>
      </c>
      <c r="AK216" s="86">
        <f t="shared" si="25"/>
        <v>0</v>
      </c>
      <c r="AL216" s="128">
        <f>IF(ISBLANK(D216),0,IF(IFERROR(DATE(LEFT(D216,4),MID(D216,5,2),RIGHT(D216,2)),0)&lt;IFERROR(DATE(LEFT(Instructions!$C$6,4),MID(Instructions!$C$6,5,2),RIGHT(Instructions!$C$6,2)),0),0,1))</f>
        <v>0</v>
      </c>
      <c r="AM216" s="128">
        <f>IF(General!U216="Misconduct report has been filed",COUNTBLANK(General!V216),0)</f>
        <v>0</v>
      </c>
      <c r="AN216" s="128">
        <f t="shared" si="26"/>
        <v>0</v>
      </c>
      <c r="AO216" s="86">
        <f>IF(ISBLANK(C216),0,IF(ISNA(VLOOKUP(C216,Dropdowns!$A$1:$A$4,1,FALSE)),1,0))</f>
        <v>0</v>
      </c>
      <c r="AP216" s="86">
        <f>IF(ISBLANK(F216),0,IF(ISNA(VLOOKUP(F216,Dropdowns!$I$1:$I$5,1,FALSE)),1,0))</f>
        <v>0</v>
      </c>
      <c r="AQ216" s="86">
        <f>IF(ISBLANK(J216),0,IF(ISNA(VLOOKUP(J216,Dropdowns!$L$1:$L$4,1,FALSE)),1,0))</f>
        <v>0</v>
      </c>
      <c r="AR216" s="128">
        <f>IF(ISBLANK(K216),0,IF(ISNA(VLOOKUP(K216,Dropdowns!$J$1:$J$4,1,FALSE)),1,0))</f>
        <v>0</v>
      </c>
      <c r="AS216" s="128">
        <f t="shared" si="22"/>
        <v>0</v>
      </c>
      <c r="AT216" s="128">
        <f t="shared" si="27"/>
        <v>0</v>
      </c>
      <c r="AU216" s="128">
        <f t="shared" si="28"/>
        <v>0</v>
      </c>
    </row>
    <row r="217" spans="2:47" ht="15.75" x14ac:dyDescent="0.25">
      <c r="B217" s="62"/>
      <c r="C217" s="62"/>
      <c r="D217" s="63"/>
      <c r="E217" s="64"/>
      <c r="F217" s="62"/>
      <c r="G217" s="62"/>
      <c r="H217" s="63"/>
      <c r="I217" s="62"/>
      <c r="J217" s="62"/>
      <c r="K217" s="62"/>
      <c r="L217" s="62"/>
      <c r="M217" s="68"/>
      <c r="N217" s="69"/>
      <c r="O217" s="63"/>
      <c r="P217" s="68"/>
      <c r="Q217" s="62"/>
      <c r="R217" s="62"/>
      <c r="S217" s="68"/>
      <c r="T217" s="70"/>
      <c r="U217" s="66"/>
      <c r="V217" s="68"/>
      <c r="Z217" s="86">
        <f>IF(Instructions!$C$8="yes",COUNTA(General!B217),0)</f>
        <v>0</v>
      </c>
      <c r="AA217" s="86">
        <f>IF(COUNTA(B217:V217)&gt;0,3-(COUNTA(General!B217)+COUNTA(General!C217)+COUNTA(General!U217)),0)</f>
        <v>0</v>
      </c>
      <c r="AB217" s="86">
        <f>IF(General!U217="No",COUNTBLANK(General!D217:F217)+COUNTBLANK(General!J217),0)</f>
        <v>0</v>
      </c>
      <c r="AC217" s="86">
        <f>IF(General!F217="Others",COUNTBLANK(General!G217),0)</f>
        <v>0</v>
      </c>
      <c r="AD217" s="86">
        <f>IF(AND(U217="No",COUNTA(General!B217),ISBLANK(General!H217)),COUNTBLANK(General!I217),0)</f>
        <v>0</v>
      </c>
      <c r="AE217" s="86">
        <f>IF(ISBLANK(J217),0,IF(ISNUMBER(SEARCH("FI fully agreed with the client's requests/appeals",General!J217)),0,COUNTBLANK(General!K217)))</f>
        <v>0</v>
      </c>
      <c r="AF217" s="86">
        <f>IF(OR(General!J217="Others",General!K217="Others"),COUNTBLANK(General!L217),0)</f>
        <v>0</v>
      </c>
      <c r="AG217" s="86">
        <f>IF(ISBLANK(B217),0,IF(AND(ISBLANK(General!O217),NETWORKDAYS(IFERROR(DATE(LEFT(General!D217,4),MID(General!D217,5,2),RIGHT(General!D217,2)),0),IFERROR(DATE(LEFT(Instructions!$C$6,4),MID(Instructions!$C$6,5,2),RIGHT(Instructions!$C$6,2)),0),7)&gt;27),COUNTBLANK(General!P217),0))</f>
        <v>0</v>
      </c>
      <c r="AH217" s="86">
        <f>IF(OR(ISBLANK(B217),ISBLANK(O217)),0,IF(NETWORKDAYS(DATE(LEFT(General!D217,4),MID(General!D217,5,2),RIGHT(General!D217,2)),DATE(LEFT(General!O217,4),MID(General!O217,5,2),RIGHT(General!O217,2)),7)&gt;27,COUNTBLANK(General!P217),0))</f>
        <v>0</v>
      </c>
      <c r="AI217" s="86">
        <f t="shared" si="23"/>
        <v>0</v>
      </c>
      <c r="AJ217" s="86">
        <f t="shared" si="24"/>
        <v>0</v>
      </c>
      <c r="AK217" s="86">
        <f t="shared" si="25"/>
        <v>0</v>
      </c>
      <c r="AL217" s="128">
        <f>IF(ISBLANK(D217),0,IF(IFERROR(DATE(LEFT(D217,4),MID(D217,5,2),RIGHT(D217,2)),0)&lt;IFERROR(DATE(LEFT(Instructions!$C$6,4),MID(Instructions!$C$6,5,2),RIGHT(Instructions!$C$6,2)),0),0,1))</f>
        <v>0</v>
      </c>
      <c r="AM217" s="128">
        <f>IF(General!U217="Misconduct report has been filed",COUNTBLANK(General!V217),0)</f>
        <v>0</v>
      </c>
      <c r="AN217" s="128">
        <f t="shared" si="26"/>
        <v>0</v>
      </c>
      <c r="AO217" s="86">
        <f>IF(ISBLANK(C217),0,IF(ISNA(VLOOKUP(C217,Dropdowns!$A$1:$A$4,1,FALSE)),1,0))</f>
        <v>0</v>
      </c>
      <c r="AP217" s="86">
        <f>IF(ISBLANK(F217),0,IF(ISNA(VLOOKUP(F217,Dropdowns!$I$1:$I$5,1,FALSE)),1,0))</f>
        <v>0</v>
      </c>
      <c r="AQ217" s="86">
        <f>IF(ISBLANK(J217),0,IF(ISNA(VLOOKUP(J217,Dropdowns!$L$1:$L$4,1,FALSE)),1,0))</f>
        <v>0</v>
      </c>
      <c r="AR217" s="128">
        <f>IF(ISBLANK(K217),0,IF(ISNA(VLOOKUP(K217,Dropdowns!$J$1:$J$4,1,FALSE)),1,0))</f>
        <v>0</v>
      </c>
      <c r="AS217" s="128">
        <f t="shared" si="22"/>
        <v>0</v>
      </c>
      <c r="AT217" s="128">
        <f t="shared" si="27"/>
        <v>0</v>
      </c>
      <c r="AU217" s="128">
        <f t="shared" si="28"/>
        <v>0</v>
      </c>
    </row>
    <row r="218" spans="2:47" ht="15.75" x14ac:dyDescent="0.25">
      <c r="B218" s="62"/>
      <c r="C218" s="62"/>
      <c r="D218" s="63"/>
      <c r="E218" s="64"/>
      <c r="F218" s="62"/>
      <c r="G218" s="62"/>
      <c r="H218" s="63"/>
      <c r="I218" s="62"/>
      <c r="J218" s="62"/>
      <c r="K218" s="62"/>
      <c r="L218" s="62"/>
      <c r="M218" s="68"/>
      <c r="N218" s="69"/>
      <c r="O218" s="63"/>
      <c r="P218" s="68"/>
      <c r="Q218" s="62"/>
      <c r="R218" s="62"/>
      <c r="S218" s="68"/>
      <c r="T218" s="70"/>
      <c r="U218" s="66"/>
      <c r="V218" s="68"/>
      <c r="Z218" s="86">
        <f>IF(Instructions!$C$8="yes",COUNTA(General!B218),0)</f>
        <v>0</v>
      </c>
      <c r="AA218" s="86">
        <f>IF(COUNTA(B218:V218)&gt;0,3-(COUNTA(General!B218)+COUNTA(General!C218)+COUNTA(General!U218)),0)</f>
        <v>0</v>
      </c>
      <c r="AB218" s="86">
        <f>IF(General!U218="No",COUNTBLANK(General!D218:F218)+COUNTBLANK(General!J218),0)</f>
        <v>0</v>
      </c>
      <c r="AC218" s="86">
        <f>IF(General!F218="Others",COUNTBLANK(General!G218),0)</f>
        <v>0</v>
      </c>
      <c r="AD218" s="86">
        <f>IF(AND(U218="No",COUNTA(General!B218),ISBLANK(General!H218)),COUNTBLANK(General!I218),0)</f>
        <v>0</v>
      </c>
      <c r="AE218" s="86">
        <f>IF(ISBLANK(J218),0,IF(ISNUMBER(SEARCH("FI fully agreed with the client's requests/appeals",General!J218)),0,COUNTBLANK(General!K218)))</f>
        <v>0</v>
      </c>
      <c r="AF218" s="86">
        <f>IF(OR(General!J218="Others",General!K218="Others"),COUNTBLANK(General!L218),0)</f>
        <v>0</v>
      </c>
      <c r="AG218" s="86">
        <f>IF(ISBLANK(B218),0,IF(AND(ISBLANK(General!O218),NETWORKDAYS(IFERROR(DATE(LEFT(General!D218,4),MID(General!D218,5,2),RIGHT(General!D218,2)),0),IFERROR(DATE(LEFT(Instructions!$C$6,4),MID(Instructions!$C$6,5,2),RIGHT(Instructions!$C$6,2)),0),7)&gt;27),COUNTBLANK(General!P218),0))</f>
        <v>0</v>
      </c>
      <c r="AH218" s="86">
        <f>IF(OR(ISBLANK(B218),ISBLANK(O218)),0,IF(NETWORKDAYS(DATE(LEFT(General!D218,4),MID(General!D218,5,2),RIGHT(General!D218,2)),DATE(LEFT(General!O218,4),MID(General!O218,5,2),RIGHT(General!O218,2)),7)&gt;27,COUNTBLANK(General!P218),0))</f>
        <v>0</v>
      </c>
      <c r="AI218" s="86">
        <f t="shared" si="23"/>
        <v>0</v>
      </c>
      <c r="AJ218" s="86">
        <f t="shared" si="24"/>
        <v>0</v>
      </c>
      <c r="AK218" s="86">
        <f t="shared" si="25"/>
        <v>0</v>
      </c>
      <c r="AL218" s="128">
        <f>IF(ISBLANK(D218),0,IF(IFERROR(DATE(LEFT(D218,4),MID(D218,5,2),RIGHT(D218,2)),0)&lt;IFERROR(DATE(LEFT(Instructions!$C$6,4),MID(Instructions!$C$6,5,2),RIGHT(Instructions!$C$6,2)),0),0,1))</f>
        <v>0</v>
      </c>
      <c r="AM218" s="128">
        <f>IF(General!U218="Misconduct report has been filed",COUNTBLANK(General!V218),0)</f>
        <v>0</v>
      </c>
      <c r="AN218" s="128">
        <f t="shared" si="26"/>
        <v>0</v>
      </c>
      <c r="AO218" s="86">
        <f>IF(ISBLANK(C218),0,IF(ISNA(VLOOKUP(C218,Dropdowns!$A$1:$A$4,1,FALSE)),1,0))</f>
        <v>0</v>
      </c>
      <c r="AP218" s="86">
        <f>IF(ISBLANK(F218),0,IF(ISNA(VLOOKUP(F218,Dropdowns!$I$1:$I$5,1,FALSE)),1,0))</f>
        <v>0</v>
      </c>
      <c r="AQ218" s="86">
        <f>IF(ISBLANK(J218),0,IF(ISNA(VLOOKUP(J218,Dropdowns!$L$1:$L$4,1,FALSE)),1,0))</f>
        <v>0</v>
      </c>
      <c r="AR218" s="128">
        <f>IF(ISBLANK(K218),0,IF(ISNA(VLOOKUP(K218,Dropdowns!$J$1:$J$4,1,FALSE)),1,0))</f>
        <v>0</v>
      </c>
      <c r="AS218" s="128">
        <f t="shared" si="22"/>
        <v>0</v>
      </c>
      <c r="AT218" s="128">
        <f t="shared" si="27"/>
        <v>0</v>
      </c>
      <c r="AU218" s="128">
        <f t="shared" si="28"/>
        <v>0</v>
      </c>
    </row>
    <row r="219" spans="2:47" ht="15.75" x14ac:dyDescent="0.25">
      <c r="B219" s="62"/>
      <c r="C219" s="62"/>
      <c r="D219" s="63"/>
      <c r="E219" s="64"/>
      <c r="F219" s="62"/>
      <c r="G219" s="62"/>
      <c r="H219" s="63"/>
      <c r="I219" s="62"/>
      <c r="J219" s="62"/>
      <c r="K219" s="62"/>
      <c r="L219" s="62"/>
      <c r="M219" s="68"/>
      <c r="N219" s="69"/>
      <c r="O219" s="63"/>
      <c r="P219" s="68"/>
      <c r="Q219" s="62"/>
      <c r="R219" s="62"/>
      <c r="S219" s="68"/>
      <c r="T219" s="70"/>
      <c r="U219" s="66"/>
      <c r="V219" s="68"/>
      <c r="Z219" s="86">
        <f>IF(Instructions!$C$8="yes",COUNTA(General!B219),0)</f>
        <v>0</v>
      </c>
      <c r="AA219" s="86">
        <f>IF(COUNTA(B219:V219)&gt;0,3-(COUNTA(General!B219)+COUNTA(General!C219)+COUNTA(General!U219)),0)</f>
        <v>0</v>
      </c>
      <c r="AB219" s="86">
        <f>IF(General!U219="No",COUNTBLANK(General!D219:F219)+COUNTBLANK(General!J219),0)</f>
        <v>0</v>
      </c>
      <c r="AC219" s="86">
        <f>IF(General!F219="Others",COUNTBLANK(General!G219),0)</f>
        <v>0</v>
      </c>
      <c r="AD219" s="86">
        <f>IF(AND(U219="No",COUNTA(General!B219),ISBLANK(General!H219)),COUNTBLANK(General!I219),0)</f>
        <v>0</v>
      </c>
      <c r="AE219" s="86">
        <f>IF(ISBLANK(J219),0,IF(ISNUMBER(SEARCH("FI fully agreed with the client's requests/appeals",General!J219)),0,COUNTBLANK(General!K219)))</f>
        <v>0</v>
      </c>
      <c r="AF219" s="86">
        <f>IF(OR(General!J219="Others",General!K219="Others"),COUNTBLANK(General!L219),0)</f>
        <v>0</v>
      </c>
      <c r="AG219" s="86">
        <f>IF(ISBLANK(B219),0,IF(AND(ISBLANK(General!O219),NETWORKDAYS(IFERROR(DATE(LEFT(General!D219,4),MID(General!D219,5,2),RIGHT(General!D219,2)),0),IFERROR(DATE(LEFT(Instructions!$C$6,4),MID(Instructions!$C$6,5,2),RIGHT(Instructions!$C$6,2)),0),7)&gt;27),COUNTBLANK(General!P219),0))</f>
        <v>0</v>
      </c>
      <c r="AH219" s="86">
        <f>IF(OR(ISBLANK(B219),ISBLANK(O219)),0,IF(NETWORKDAYS(DATE(LEFT(General!D219,4),MID(General!D219,5,2),RIGHT(General!D219,2)),DATE(LEFT(General!O219,4),MID(General!O219,5,2),RIGHT(General!O219,2)),7)&gt;27,COUNTBLANK(General!P219),0))</f>
        <v>0</v>
      </c>
      <c r="AI219" s="86">
        <f t="shared" si="23"/>
        <v>0</v>
      </c>
      <c r="AJ219" s="86">
        <f t="shared" si="24"/>
        <v>0</v>
      </c>
      <c r="AK219" s="86">
        <f t="shared" si="25"/>
        <v>0</v>
      </c>
      <c r="AL219" s="128">
        <f>IF(ISBLANK(D219),0,IF(IFERROR(DATE(LEFT(D219,4),MID(D219,5,2),RIGHT(D219,2)),0)&lt;IFERROR(DATE(LEFT(Instructions!$C$6,4),MID(Instructions!$C$6,5,2),RIGHT(Instructions!$C$6,2)),0),0,1))</f>
        <v>0</v>
      </c>
      <c r="AM219" s="128">
        <f>IF(General!U219="Misconduct report has been filed",COUNTBLANK(General!V219),0)</f>
        <v>0</v>
      </c>
      <c r="AN219" s="128">
        <f t="shared" si="26"/>
        <v>0</v>
      </c>
      <c r="AO219" s="86">
        <f>IF(ISBLANK(C219),0,IF(ISNA(VLOOKUP(C219,Dropdowns!$A$1:$A$4,1,FALSE)),1,0))</f>
        <v>0</v>
      </c>
      <c r="AP219" s="86">
        <f>IF(ISBLANK(F219),0,IF(ISNA(VLOOKUP(F219,Dropdowns!$I$1:$I$5,1,FALSE)),1,0))</f>
        <v>0</v>
      </c>
      <c r="AQ219" s="86">
        <f>IF(ISBLANK(J219),0,IF(ISNA(VLOOKUP(J219,Dropdowns!$L$1:$L$4,1,FALSE)),1,0))</f>
        <v>0</v>
      </c>
      <c r="AR219" s="128">
        <f>IF(ISBLANK(K219),0,IF(ISNA(VLOOKUP(K219,Dropdowns!$J$1:$J$4,1,FALSE)),1,0))</f>
        <v>0</v>
      </c>
      <c r="AS219" s="128">
        <f t="shared" si="22"/>
        <v>0</v>
      </c>
      <c r="AT219" s="128">
        <f t="shared" si="27"/>
        <v>0</v>
      </c>
      <c r="AU219" s="128">
        <f t="shared" si="28"/>
        <v>0</v>
      </c>
    </row>
    <row r="220" spans="2:47" ht="15.75" x14ac:dyDescent="0.25">
      <c r="B220" s="62"/>
      <c r="C220" s="62"/>
      <c r="D220" s="63"/>
      <c r="E220" s="64"/>
      <c r="F220" s="62"/>
      <c r="G220" s="62"/>
      <c r="H220" s="63"/>
      <c r="I220" s="62"/>
      <c r="J220" s="62"/>
      <c r="K220" s="62"/>
      <c r="L220" s="62"/>
      <c r="M220" s="68"/>
      <c r="N220" s="69"/>
      <c r="O220" s="63"/>
      <c r="P220" s="68"/>
      <c r="Q220" s="62"/>
      <c r="R220" s="62"/>
      <c r="S220" s="68"/>
      <c r="T220" s="70"/>
      <c r="U220" s="66"/>
      <c r="V220" s="68"/>
      <c r="Z220" s="86">
        <f>IF(Instructions!$C$8="yes",COUNTA(General!B220),0)</f>
        <v>0</v>
      </c>
      <c r="AA220" s="86">
        <f>IF(COUNTA(B220:V220)&gt;0,3-(COUNTA(General!B220)+COUNTA(General!C220)+COUNTA(General!U220)),0)</f>
        <v>0</v>
      </c>
      <c r="AB220" s="86">
        <f>IF(General!U220="No",COUNTBLANK(General!D220:F220)+COUNTBLANK(General!J220),0)</f>
        <v>0</v>
      </c>
      <c r="AC220" s="86">
        <f>IF(General!F220="Others",COUNTBLANK(General!G220),0)</f>
        <v>0</v>
      </c>
      <c r="AD220" s="86">
        <f>IF(AND(U220="No",COUNTA(General!B220),ISBLANK(General!H220)),COUNTBLANK(General!I220),0)</f>
        <v>0</v>
      </c>
      <c r="AE220" s="86">
        <f>IF(ISBLANK(J220),0,IF(ISNUMBER(SEARCH("FI fully agreed with the client's requests/appeals",General!J220)),0,COUNTBLANK(General!K220)))</f>
        <v>0</v>
      </c>
      <c r="AF220" s="86">
        <f>IF(OR(General!J220="Others",General!K220="Others"),COUNTBLANK(General!L220),0)</f>
        <v>0</v>
      </c>
      <c r="AG220" s="86">
        <f>IF(ISBLANK(B220),0,IF(AND(ISBLANK(General!O220),NETWORKDAYS(IFERROR(DATE(LEFT(General!D220,4),MID(General!D220,5,2),RIGHT(General!D220,2)),0),IFERROR(DATE(LEFT(Instructions!$C$6,4),MID(Instructions!$C$6,5,2),RIGHT(Instructions!$C$6,2)),0),7)&gt;27),COUNTBLANK(General!P220),0))</f>
        <v>0</v>
      </c>
      <c r="AH220" s="86">
        <f>IF(OR(ISBLANK(B220),ISBLANK(O220)),0,IF(NETWORKDAYS(DATE(LEFT(General!D220,4),MID(General!D220,5,2),RIGHT(General!D220,2)),DATE(LEFT(General!O220,4),MID(General!O220,5,2),RIGHT(General!O220,2)),7)&gt;27,COUNTBLANK(General!P220),0))</f>
        <v>0</v>
      </c>
      <c r="AI220" s="86">
        <f t="shared" si="23"/>
        <v>0</v>
      </c>
      <c r="AJ220" s="86">
        <f t="shared" si="24"/>
        <v>0</v>
      </c>
      <c r="AK220" s="86">
        <f t="shared" si="25"/>
        <v>0</v>
      </c>
      <c r="AL220" s="128">
        <f>IF(ISBLANK(D220),0,IF(IFERROR(DATE(LEFT(D220,4),MID(D220,5,2),RIGHT(D220,2)),0)&lt;IFERROR(DATE(LEFT(Instructions!$C$6,4),MID(Instructions!$C$6,5,2),RIGHT(Instructions!$C$6,2)),0),0,1))</f>
        <v>0</v>
      </c>
      <c r="AM220" s="128">
        <f>IF(General!U220="Misconduct report has been filed",COUNTBLANK(General!V220),0)</f>
        <v>0</v>
      </c>
      <c r="AN220" s="128">
        <f t="shared" si="26"/>
        <v>0</v>
      </c>
      <c r="AO220" s="86">
        <f>IF(ISBLANK(C220),0,IF(ISNA(VLOOKUP(C220,Dropdowns!$A$1:$A$4,1,FALSE)),1,0))</f>
        <v>0</v>
      </c>
      <c r="AP220" s="86">
        <f>IF(ISBLANK(F220),0,IF(ISNA(VLOOKUP(F220,Dropdowns!$I$1:$I$5,1,FALSE)),1,0))</f>
        <v>0</v>
      </c>
      <c r="AQ220" s="86">
        <f>IF(ISBLANK(J220),0,IF(ISNA(VLOOKUP(J220,Dropdowns!$L$1:$L$4,1,FALSE)),1,0))</f>
        <v>0</v>
      </c>
      <c r="AR220" s="128">
        <f>IF(ISBLANK(K220),0,IF(ISNA(VLOOKUP(K220,Dropdowns!$J$1:$J$4,1,FALSE)),1,0))</f>
        <v>0</v>
      </c>
      <c r="AS220" s="128">
        <f t="shared" si="22"/>
        <v>0</v>
      </c>
      <c r="AT220" s="128">
        <f t="shared" si="27"/>
        <v>0</v>
      </c>
      <c r="AU220" s="128">
        <f t="shared" si="28"/>
        <v>0</v>
      </c>
    </row>
    <row r="221" spans="2:47" ht="15.75" x14ac:dyDescent="0.25">
      <c r="B221" s="62"/>
      <c r="C221" s="62"/>
      <c r="D221" s="63"/>
      <c r="E221" s="64"/>
      <c r="F221" s="62"/>
      <c r="G221" s="62"/>
      <c r="H221" s="63"/>
      <c r="I221" s="62"/>
      <c r="J221" s="62"/>
      <c r="K221" s="62"/>
      <c r="L221" s="62"/>
      <c r="M221" s="68"/>
      <c r="N221" s="69"/>
      <c r="O221" s="63"/>
      <c r="P221" s="68"/>
      <c r="Q221" s="62"/>
      <c r="R221" s="62"/>
      <c r="S221" s="68"/>
      <c r="T221" s="70"/>
      <c r="U221" s="66"/>
      <c r="V221" s="68"/>
      <c r="Z221" s="86">
        <f>IF(Instructions!$C$8="yes",COUNTA(General!B221),0)</f>
        <v>0</v>
      </c>
      <c r="AA221" s="86">
        <f>IF(COUNTA(B221:V221)&gt;0,3-(COUNTA(General!B221)+COUNTA(General!C221)+COUNTA(General!U221)),0)</f>
        <v>0</v>
      </c>
      <c r="AB221" s="86">
        <f>IF(General!U221="No",COUNTBLANK(General!D221:F221)+COUNTBLANK(General!J221),0)</f>
        <v>0</v>
      </c>
      <c r="AC221" s="86">
        <f>IF(General!F221="Others",COUNTBLANK(General!G221),0)</f>
        <v>0</v>
      </c>
      <c r="AD221" s="86">
        <f>IF(AND(U221="No",COUNTA(General!B221),ISBLANK(General!H221)),COUNTBLANK(General!I221),0)</f>
        <v>0</v>
      </c>
      <c r="AE221" s="86">
        <f>IF(ISBLANK(J221),0,IF(ISNUMBER(SEARCH("FI fully agreed with the client's requests/appeals",General!J221)),0,COUNTBLANK(General!K221)))</f>
        <v>0</v>
      </c>
      <c r="AF221" s="86">
        <f>IF(OR(General!J221="Others",General!K221="Others"),COUNTBLANK(General!L221),0)</f>
        <v>0</v>
      </c>
      <c r="AG221" s="86">
        <f>IF(ISBLANK(B221),0,IF(AND(ISBLANK(General!O221),NETWORKDAYS(IFERROR(DATE(LEFT(General!D221,4),MID(General!D221,5,2),RIGHT(General!D221,2)),0),IFERROR(DATE(LEFT(Instructions!$C$6,4),MID(Instructions!$C$6,5,2),RIGHT(Instructions!$C$6,2)),0),7)&gt;27),COUNTBLANK(General!P221),0))</f>
        <v>0</v>
      </c>
      <c r="AH221" s="86">
        <f>IF(OR(ISBLANK(B221),ISBLANK(O221)),0,IF(NETWORKDAYS(DATE(LEFT(General!D221,4),MID(General!D221,5,2),RIGHT(General!D221,2)),DATE(LEFT(General!O221,4),MID(General!O221,5,2),RIGHT(General!O221,2)),7)&gt;27,COUNTBLANK(General!P221),0))</f>
        <v>0</v>
      </c>
      <c r="AI221" s="86">
        <f t="shared" si="23"/>
        <v>0</v>
      </c>
      <c r="AJ221" s="86">
        <f t="shared" si="24"/>
        <v>0</v>
      </c>
      <c r="AK221" s="86">
        <f t="shared" si="25"/>
        <v>0</v>
      </c>
      <c r="AL221" s="128">
        <f>IF(ISBLANK(D221),0,IF(IFERROR(DATE(LEFT(D221,4),MID(D221,5,2),RIGHT(D221,2)),0)&lt;IFERROR(DATE(LEFT(Instructions!$C$6,4),MID(Instructions!$C$6,5,2),RIGHT(Instructions!$C$6,2)),0),0,1))</f>
        <v>0</v>
      </c>
      <c r="AM221" s="128">
        <f>IF(General!U221="Misconduct report has been filed",COUNTBLANK(General!V221),0)</f>
        <v>0</v>
      </c>
      <c r="AN221" s="128">
        <f t="shared" si="26"/>
        <v>0</v>
      </c>
      <c r="AO221" s="86">
        <f>IF(ISBLANK(C221),0,IF(ISNA(VLOOKUP(C221,Dropdowns!$A$1:$A$4,1,FALSE)),1,0))</f>
        <v>0</v>
      </c>
      <c r="AP221" s="86">
        <f>IF(ISBLANK(F221),0,IF(ISNA(VLOOKUP(F221,Dropdowns!$I$1:$I$5,1,FALSE)),1,0))</f>
        <v>0</v>
      </c>
      <c r="AQ221" s="86">
        <f>IF(ISBLANK(J221),0,IF(ISNA(VLOOKUP(J221,Dropdowns!$L$1:$L$4,1,FALSE)),1,0))</f>
        <v>0</v>
      </c>
      <c r="AR221" s="128">
        <f>IF(ISBLANK(K221),0,IF(ISNA(VLOOKUP(K221,Dropdowns!$J$1:$J$4,1,FALSE)),1,0))</f>
        <v>0</v>
      </c>
      <c r="AS221" s="128">
        <f t="shared" si="22"/>
        <v>0</v>
      </c>
      <c r="AT221" s="128">
        <f t="shared" si="27"/>
        <v>0</v>
      </c>
      <c r="AU221" s="128">
        <f t="shared" si="28"/>
        <v>0</v>
      </c>
    </row>
    <row r="222" spans="2:47" ht="15.75" x14ac:dyDescent="0.25">
      <c r="B222" s="62"/>
      <c r="C222" s="62"/>
      <c r="D222" s="63"/>
      <c r="E222" s="64"/>
      <c r="F222" s="62"/>
      <c r="G222" s="62"/>
      <c r="H222" s="63"/>
      <c r="I222" s="62"/>
      <c r="J222" s="62"/>
      <c r="K222" s="62"/>
      <c r="L222" s="62"/>
      <c r="M222" s="68"/>
      <c r="N222" s="69"/>
      <c r="O222" s="63"/>
      <c r="P222" s="68"/>
      <c r="Q222" s="62"/>
      <c r="R222" s="62"/>
      <c r="S222" s="68"/>
      <c r="T222" s="70"/>
      <c r="U222" s="66"/>
      <c r="V222" s="68"/>
      <c r="Z222" s="86">
        <f>IF(Instructions!$C$8="yes",COUNTA(General!B222),0)</f>
        <v>0</v>
      </c>
      <c r="AA222" s="86">
        <f>IF(COUNTA(B222:V222)&gt;0,3-(COUNTA(General!B222)+COUNTA(General!C222)+COUNTA(General!U222)),0)</f>
        <v>0</v>
      </c>
      <c r="AB222" s="86">
        <f>IF(General!U222="No",COUNTBLANK(General!D222:F222)+COUNTBLANK(General!J222),0)</f>
        <v>0</v>
      </c>
      <c r="AC222" s="86">
        <f>IF(General!F222="Others",COUNTBLANK(General!G222),0)</f>
        <v>0</v>
      </c>
      <c r="AD222" s="86">
        <f>IF(AND(U222="No",COUNTA(General!B222),ISBLANK(General!H222)),COUNTBLANK(General!I222),0)</f>
        <v>0</v>
      </c>
      <c r="AE222" s="86">
        <f>IF(ISBLANK(J222),0,IF(ISNUMBER(SEARCH("FI fully agreed with the client's requests/appeals",General!J222)),0,COUNTBLANK(General!K222)))</f>
        <v>0</v>
      </c>
      <c r="AF222" s="86">
        <f>IF(OR(General!J222="Others",General!K222="Others"),COUNTBLANK(General!L222),0)</f>
        <v>0</v>
      </c>
      <c r="AG222" s="86">
        <f>IF(ISBLANK(B222),0,IF(AND(ISBLANK(General!O222),NETWORKDAYS(IFERROR(DATE(LEFT(General!D222,4),MID(General!D222,5,2),RIGHT(General!D222,2)),0),IFERROR(DATE(LEFT(Instructions!$C$6,4),MID(Instructions!$C$6,5,2),RIGHT(Instructions!$C$6,2)),0),7)&gt;27),COUNTBLANK(General!P222),0))</f>
        <v>0</v>
      </c>
      <c r="AH222" s="86">
        <f>IF(OR(ISBLANK(B222),ISBLANK(O222)),0,IF(NETWORKDAYS(DATE(LEFT(General!D222,4),MID(General!D222,5,2),RIGHT(General!D222,2)),DATE(LEFT(General!O222,4),MID(General!O222,5,2),RIGHT(General!O222,2)),7)&gt;27,COUNTBLANK(General!P222),0))</f>
        <v>0</v>
      </c>
      <c r="AI222" s="86">
        <f t="shared" si="23"/>
        <v>0</v>
      </c>
      <c r="AJ222" s="86">
        <f t="shared" si="24"/>
        <v>0</v>
      </c>
      <c r="AK222" s="86">
        <f t="shared" si="25"/>
        <v>0</v>
      </c>
      <c r="AL222" s="128">
        <f>IF(ISBLANK(D222),0,IF(IFERROR(DATE(LEFT(D222,4),MID(D222,5,2),RIGHT(D222,2)),0)&lt;IFERROR(DATE(LEFT(Instructions!$C$6,4),MID(Instructions!$C$6,5,2),RIGHT(Instructions!$C$6,2)),0),0,1))</f>
        <v>0</v>
      </c>
      <c r="AM222" s="128">
        <f>IF(General!U222="Misconduct report has been filed",COUNTBLANK(General!V222),0)</f>
        <v>0</v>
      </c>
      <c r="AN222" s="128">
        <f t="shared" si="26"/>
        <v>0</v>
      </c>
      <c r="AO222" s="86">
        <f>IF(ISBLANK(C222),0,IF(ISNA(VLOOKUP(C222,Dropdowns!$A$1:$A$4,1,FALSE)),1,0))</f>
        <v>0</v>
      </c>
      <c r="AP222" s="86">
        <f>IF(ISBLANK(F222),0,IF(ISNA(VLOOKUP(F222,Dropdowns!$I$1:$I$5,1,FALSE)),1,0))</f>
        <v>0</v>
      </c>
      <c r="AQ222" s="86">
        <f>IF(ISBLANK(J222),0,IF(ISNA(VLOOKUP(J222,Dropdowns!$L$1:$L$4,1,FALSE)),1,0))</f>
        <v>0</v>
      </c>
      <c r="AR222" s="128">
        <f>IF(ISBLANK(K222),0,IF(ISNA(VLOOKUP(K222,Dropdowns!$J$1:$J$4,1,FALSE)),1,0))</f>
        <v>0</v>
      </c>
      <c r="AS222" s="128">
        <f t="shared" si="22"/>
        <v>0</v>
      </c>
      <c r="AT222" s="128">
        <f t="shared" si="27"/>
        <v>0</v>
      </c>
      <c r="AU222" s="128">
        <f t="shared" si="28"/>
        <v>0</v>
      </c>
    </row>
    <row r="223" spans="2:47" ht="15.75" x14ac:dyDescent="0.25">
      <c r="B223" s="62"/>
      <c r="C223" s="62"/>
      <c r="D223" s="63"/>
      <c r="E223" s="64"/>
      <c r="F223" s="62"/>
      <c r="G223" s="62"/>
      <c r="H223" s="63"/>
      <c r="I223" s="62"/>
      <c r="J223" s="62"/>
      <c r="K223" s="62"/>
      <c r="L223" s="62"/>
      <c r="M223" s="68"/>
      <c r="N223" s="69"/>
      <c r="O223" s="63"/>
      <c r="P223" s="68"/>
      <c r="Q223" s="62"/>
      <c r="R223" s="62"/>
      <c r="S223" s="68"/>
      <c r="T223" s="70"/>
      <c r="U223" s="66"/>
      <c r="V223" s="68"/>
      <c r="Z223" s="86">
        <f>IF(Instructions!$C$8="yes",COUNTA(General!B223),0)</f>
        <v>0</v>
      </c>
      <c r="AA223" s="86">
        <f>IF(COUNTA(B223:V223)&gt;0,3-(COUNTA(General!B223)+COUNTA(General!C223)+COUNTA(General!U223)),0)</f>
        <v>0</v>
      </c>
      <c r="AB223" s="86">
        <f>IF(General!U223="No",COUNTBLANK(General!D223:F223)+COUNTBLANK(General!J223),0)</f>
        <v>0</v>
      </c>
      <c r="AC223" s="86">
        <f>IF(General!F223="Others",COUNTBLANK(General!G223),0)</f>
        <v>0</v>
      </c>
      <c r="AD223" s="86">
        <f>IF(AND(U223="No",COUNTA(General!B223),ISBLANK(General!H223)),COUNTBLANK(General!I223),0)</f>
        <v>0</v>
      </c>
      <c r="AE223" s="86">
        <f>IF(ISBLANK(J223),0,IF(ISNUMBER(SEARCH("FI fully agreed with the client's requests/appeals",General!J223)),0,COUNTBLANK(General!K223)))</f>
        <v>0</v>
      </c>
      <c r="AF223" s="86">
        <f>IF(OR(General!J223="Others",General!K223="Others"),COUNTBLANK(General!L223),0)</f>
        <v>0</v>
      </c>
      <c r="AG223" s="86">
        <f>IF(ISBLANK(B223),0,IF(AND(ISBLANK(General!O223),NETWORKDAYS(IFERROR(DATE(LEFT(General!D223,4),MID(General!D223,5,2),RIGHT(General!D223,2)),0),IFERROR(DATE(LEFT(Instructions!$C$6,4),MID(Instructions!$C$6,5,2),RIGHT(Instructions!$C$6,2)),0),7)&gt;27),COUNTBLANK(General!P223),0))</f>
        <v>0</v>
      </c>
      <c r="AH223" s="86">
        <f>IF(OR(ISBLANK(B223),ISBLANK(O223)),0,IF(NETWORKDAYS(DATE(LEFT(General!D223,4),MID(General!D223,5,2),RIGHT(General!D223,2)),DATE(LEFT(General!O223,4),MID(General!O223,5,2),RIGHT(General!O223,2)),7)&gt;27,COUNTBLANK(General!P223),0))</f>
        <v>0</v>
      </c>
      <c r="AI223" s="86">
        <f t="shared" si="23"/>
        <v>0</v>
      </c>
      <c r="AJ223" s="86">
        <f t="shared" si="24"/>
        <v>0</v>
      </c>
      <c r="AK223" s="86">
        <f t="shared" si="25"/>
        <v>0</v>
      </c>
      <c r="AL223" s="128">
        <f>IF(ISBLANK(D223),0,IF(IFERROR(DATE(LEFT(D223,4),MID(D223,5,2),RIGHT(D223,2)),0)&lt;IFERROR(DATE(LEFT(Instructions!$C$6,4),MID(Instructions!$C$6,5,2),RIGHT(Instructions!$C$6,2)),0),0,1))</f>
        <v>0</v>
      </c>
      <c r="AM223" s="128">
        <f>IF(General!U223="Misconduct report has been filed",COUNTBLANK(General!V223),0)</f>
        <v>0</v>
      </c>
      <c r="AN223" s="128">
        <f t="shared" si="26"/>
        <v>0</v>
      </c>
      <c r="AO223" s="86">
        <f>IF(ISBLANK(C223),0,IF(ISNA(VLOOKUP(C223,Dropdowns!$A$1:$A$4,1,FALSE)),1,0))</f>
        <v>0</v>
      </c>
      <c r="AP223" s="86">
        <f>IF(ISBLANK(F223),0,IF(ISNA(VLOOKUP(F223,Dropdowns!$I$1:$I$5,1,FALSE)),1,0))</f>
        <v>0</v>
      </c>
      <c r="AQ223" s="86">
        <f>IF(ISBLANK(J223),0,IF(ISNA(VLOOKUP(J223,Dropdowns!$L$1:$L$4,1,FALSE)),1,0))</f>
        <v>0</v>
      </c>
      <c r="AR223" s="128">
        <f>IF(ISBLANK(K223),0,IF(ISNA(VLOOKUP(K223,Dropdowns!$J$1:$J$4,1,FALSE)),1,0))</f>
        <v>0</v>
      </c>
      <c r="AS223" s="128">
        <f t="shared" si="22"/>
        <v>0</v>
      </c>
      <c r="AT223" s="128">
        <f t="shared" si="27"/>
        <v>0</v>
      </c>
      <c r="AU223" s="128">
        <f t="shared" si="28"/>
        <v>0</v>
      </c>
    </row>
    <row r="224" spans="2:47" ht="15.75" x14ac:dyDescent="0.25">
      <c r="B224" s="62"/>
      <c r="C224" s="62"/>
      <c r="D224" s="63"/>
      <c r="E224" s="64"/>
      <c r="F224" s="62"/>
      <c r="G224" s="62"/>
      <c r="H224" s="63"/>
      <c r="I224" s="62"/>
      <c r="J224" s="62"/>
      <c r="K224" s="62"/>
      <c r="L224" s="62"/>
      <c r="M224" s="68"/>
      <c r="N224" s="69"/>
      <c r="O224" s="63"/>
      <c r="P224" s="68"/>
      <c r="Q224" s="62"/>
      <c r="R224" s="62"/>
      <c r="S224" s="68"/>
      <c r="T224" s="70"/>
      <c r="U224" s="66"/>
      <c r="V224" s="68"/>
      <c r="Z224" s="86">
        <f>IF(Instructions!$C$8="yes",COUNTA(General!B224),0)</f>
        <v>0</v>
      </c>
      <c r="AA224" s="86">
        <f>IF(COUNTA(B224:V224)&gt;0,3-(COUNTA(General!B224)+COUNTA(General!C224)+COUNTA(General!U224)),0)</f>
        <v>0</v>
      </c>
      <c r="AB224" s="86">
        <f>IF(General!U224="No",COUNTBLANK(General!D224:F224)+COUNTBLANK(General!J224),0)</f>
        <v>0</v>
      </c>
      <c r="AC224" s="86">
        <f>IF(General!F224="Others",COUNTBLANK(General!G224),0)</f>
        <v>0</v>
      </c>
      <c r="AD224" s="86">
        <f>IF(AND(U224="No",COUNTA(General!B224),ISBLANK(General!H224)),COUNTBLANK(General!I224),0)</f>
        <v>0</v>
      </c>
      <c r="AE224" s="86">
        <f>IF(ISBLANK(J224),0,IF(ISNUMBER(SEARCH("FI fully agreed with the client's requests/appeals",General!J224)),0,COUNTBLANK(General!K224)))</f>
        <v>0</v>
      </c>
      <c r="AF224" s="86">
        <f>IF(OR(General!J224="Others",General!K224="Others"),COUNTBLANK(General!L224),0)</f>
        <v>0</v>
      </c>
      <c r="AG224" s="86">
        <f>IF(ISBLANK(B224),0,IF(AND(ISBLANK(General!O224),NETWORKDAYS(IFERROR(DATE(LEFT(General!D224,4),MID(General!D224,5,2),RIGHT(General!D224,2)),0),IFERROR(DATE(LEFT(Instructions!$C$6,4),MID(Instructions!$C$6,5,2),RIGHT(Instructions!$C$6,2)),0),7)&gt;27),COUNTBLANK(General!P224),0))</f>
        <v>0</v>
      </c>
      <c r="AH224" s="86">
        <f>IF(OR(ISBLANK(B224),ISBLANK(O224)),0,IF(NETWORKDAYS(DATE(LEFT(General!D224,4),MID(General!D224,5,2),RIGHT(General!D224,2)),DATE(LEFT(General!O224,4),MID(General!O224,5,2),RIGHT(General!O224,2)),7)&gt;27,COUNTBLANK(General!P224),0))</f>
        <v>0</v>
      </c>
      <c r="AI224" s="86">
        <f t="shared" si="23"/>
        <v>0</v>
      </c>
      <c r="AJ224" s="86">
        <f t="shared" si="24"/>
        <v>0</v>
      </c>
      <c r="AK224" s="86">
        <f t="shared" si="25"/>
        <v>0</v>
      </c>
      <c r="AL224" s="128">
        <f>IF(ISBLANK(D224),0,IF(IFERROR(DATE(LEFT(D224,4),MID(D224,5,2),RIGHT(D224,2)),0)&lt;IFERROR(DATE(LEFT(Instructions!$C$6,4),MID(Instructions!$C$6,5,2),RIGHT(Instructions!$C$6,2)),0),0,1))</f>
        <v>0</v>
      </c>
      <c r="AM224" s="128">
        <f>IF(General!U224="Misconduct report has been filed",COUNTBLANK(General!V224),0)</f>
        <v>0</v>
      </c>
      <c r="AN224" s="128">
        <f t="shared" si="26"/>
        <v>0</v>
      </c>
      <c r="AO224" s="86">
        <f>IF(ISBLANK(C224),0,IF(ISNA(VLOOKUP(C224,Dropdowns!$A$1:$A$4,1,FALSE)),1,0))</f>
        <v>0</v>
      </c>
      <c r="AP224" s="86">
        <f>IF(ISBLANK(F224),0,IF(ISNA(VLOOKUP(F224,Dropdowns!$I$1:$I$5,1,FALSE)),1,0))</f>
        <v>0</v>
      </c>
      <c r="AQ224" s="86">
        <f>IF(ISBLANK(J224),0,IF(ISNA(VLOOKUP(J224,Dropdowns!$L$1:$L$4,1,FALSE)),1,0))</f>
        <v>0</v>
      </c>
      <c r="AR224" s="128">
        <f>IF(ISBLANK(K224),0,IF(ISNA(VLOOKUP(K224,Dropdowns!$J$1:$J$4,1,FALSE)),1,0))</f>
        <v>0</v>
      </c>
      <c r="AS224" s="128">
        <f t="shared" si="22"/>
        <v>0</v>
      </c>
      <c r="AT224" s="128">
        <f t="shared" si="27"/>
        <v>0</v>
      </c>
      <c r="AU224" s="128">
        <f t="shared" si="28"/>
        <v>0</v>
      </c>
    </row>
    <row r="225" spans="2:47" ht="15.75" x14ac:dyDescent="0.25">
      <c r="B225" s="62"/>
      <c r="C225" s="62"/>
      <c r="D225" s="63"/>
      <c r="E225" s="64"/>
      <c r="F225" s="62"/>
      <c r="G225" s="62"/>
      <c r="H225" s="63"/>
      <c r="I225" s="62"/>
      <c r="J225" s="62"/>
      <c r="K225" s="62"/>
      <c r="L225" s="62"/>
      <c r="M225" s="68"/>
      <c r="N225" s="69"/>
      <c r="O225" s="63"/>
      <c r="P225" s="68"/>
      <c r="Q225" s="62"/>
      <c r="R225" s="62"/>
      <c r="S225" s="68"/>
      <c r="T225" s="70"/>
      <c r="U225" s="66"/>
      <c r="V225" s="68"/>
      <c r="Z225" s="86">
        <f>IF(Instructions!$C$8="yes",COUNTA(General!B225),0)</f>
        <v>0</v>
      </c>
      <c r="AA225" s="86">
        <f>IF(COUNTA(B225:V225)&gt;0,3-(COUNTA(General!B225)+COUNTA(General!C225)+COUNTA(General!U225)),0)</f>
        <v>0</v>
      </c>
      <c r="AB225" s="86">
        <f>IF(General!U225="No",COUNTBLANK(General!D225:F225)+COUNTBLANK(General!J225),0)</f>
        <v>0</v>
      </c>
      <c r="AC225" s="86">
        <f>IF(General!F225="Others",COUNTBLANK(General!G225),0)</f>
        <v>0</v>
      </c>
      <c r="AD225" s="86">
        <f>IF(AND(U225="No",COUNTA(General!B225),ISBLANK(General!H225)),COUNTBLANK(General!I225),0)</f>
        <v>0</v>
      </c>
      <c r="AE225" s="86">
        <f>IF(ISBLANK(J225),0,IF(ISNUMBER(SEARCH("FI fully agreed with the client's requests/appeals",General!J225)),0,COUNTBLANK(General!K225)))</f>
        <v>0</v>
      </c>
      <c r="AF225" s="86">
        <f>IF(OR(General!J225="Others",General!K225="Others"),COUNTBLANK(General!L225),0)</f>
        <v>0</v>
      </c>
      <c r="AG225" s="86">
        <f>IF(ISBLANK(B225),0,IF(AND(ISBLANK(General!O225),NETWORKDAYS(IFERROR(DATE(LEFT(General!D225,4),MID(General!D225,5,2),RIGHT(General!D225,2)),0),IFERROR(DATE(LEFT(Instructions!$C$6,4),MID(Instructions!$C$6,5,2),RIGHT(Instructions!$C$6,2)),0),7)&gt;27),COUNTBLANK(General!P225),0))</f>
        <v>0</v>
      </c>
      <c r="AH225" s="86">
        <f>IF(OR(ISBLANK(B225),ISBLANK(O225)),0,IF(NETWORKDAYS(DATE(LEFT(General!D225,4),MID(General!D225,5,2),RIGHT(General!D225,2)),DATE(LEFT(General!O225,4),MID(General!O225,5,2),RIGHT(General!O225,2)),7)&gt;27,COUNTBLANK(General!P225),0))</f>
        <v>0</v>
      </c>
      <c r="AI225" s="86">
        <f t="shared" si="23"/>
        <v>0</v>
      </c>
      <c r="AJ225" s="86">
        <f t="shared" si="24"/>
        <v>0</v>
      </c>
      <c r="AK225" s="86">
        <f t="shared" si="25"/>
        <v>0</v>
      </c>
      <c r="AL225" s="128">
        <f>IF(ISBLANK(D225),0,IF(IFERROR(DATE(LEFT(D225,4),MID(D225,5,2),RIGHT(D225,2)),0)&lt;IFERROR(DATE(LEFT(Instructions!$C$6,4),MID(Instructions!$C$6,5,2),RIGHT(Instructions!$C$6,2)),0),0,1))</f>
        <v>0</v>
      </c>
      <c r="AM225" s="128">
        <f>IF(General!U225="Misconduct report has been filed",COUNTBLANK(General!V225),0)</f>
        <v>0</v>
      </c>
      <c r="AN225" s="128">
        <f t="shared" si="26"/>
        <v>0</v>
      </c>
      <c r="AO225" s="86">
        <f>IF(ISBLANK(C225),0,IF(ISNA(VLOOKUP(C225,Dropdowns!$A$1:$A$4,1,FALSE)),1,0))</f>
        <v>0</v>
      </c>
      <c r="AP225" s="86">
        <f>IF(ISBLANK(F225),0,IF(ISNA(VLOOKUP(F225,Dropdowns!$I$1:$I$5,1,FALSE)),1,0))</f>
        <v>0</v>
      </c>
      <c r="AQ225" s="86">
        <f>IF(ISBLANK(J225),0,IF(ISNA(VLOOKUP(J225,Dropdowns!$L$1:$L$4,1,FALSE)),1,0))</f>
        <v>0</v>
      </c>
      <c r="AR225" s="128">
        <f>IF(ISBLANK(K225),0,IF(ISNA(VLOOKUP(K225,Dropdowns!$J$1:$J$4,1,FALSE)),1,0))</f>
        <v>0</v>
      </c>
      <c r="AS225" s="128">
        <f t="shared" si="22"/>
        <v>0</v>
      </c>
      <c r="AT225" s="128">
        <f t="shared" si="27"/>
        <v>0</v>
      </c>
      <c r="AU225" s="128">
        <f t="shared" si="28"/>
        <v>0</v>
      </c>
    </row>
    <row r="226" spans="2:47" ht="15.75" x14ac:dyDescent="0.25">
      <c r="B226" s="62"/>
      <c r="C226" s="62"/>
      <c r="D226" s="63"/>
      <c r="E226" s="64"/>
      <c r="F226" s="62"/>
      <c r="G226" s="62"/>
      <c r="H226" s="63"/>
      <c r="I226" s="62"/>
      <c r="J226" s="62"/>
      <c r="K226" s="62"/>
      <c r="L226" s="62"/>
      <c r="M226" s="68"/>
      <c r="N226" s="69"/>
      <c r="O226" s="63"/>
      <c r="P226" s="68"/>
      <c r="Q226" s="62"/>
      <c r="R226" s="62"/>
      <c r="S226" s="68"/>
      <c r="T226" s="70"/>
      <c r="U226" s="66"/>
      <c r="V226" s="68"/>
      <c r="Z226" s="86">
        <f>IF(Instructions!$C$8="yes",COUNTA(General!B226),0)</f>
        <v>0</v>
      </c>
      <c r="AA226" s="86">
        <f>IF(COUNTA(B226:V226)&gt;0,3-(COUNTA(General!B226)+COUNTA(General!C226)+COUNTA(General!U226)),0)</f>
        <v>0</v>
      </c>
      <c r="AB226" s="86">
        <f>IF(General!U226="No",COUNTBLANK(General!D226:F226)+COUNTBLANK(General!J226),0)</f>
        <v>0</v>
      </c>
      <c r="AC226" s="86">
        <f>IF(General!F226="Others",COUNTBLANK(General!G226),0)</f>
        <v>0</v>
      </c>
      <c r="AD226" s="86">
        <f>IF(AND(U226="No",COUNTA(General!B226),ISBLANK(General!H226)),COUNTBLANK(General!I226),0)</f>
        <v>0</v>
      </c>
      <c r="AE226" s="86">
        <f>IF(ISBLANK(J226),0,IF(ISNUMBER(SEARCH("FI fully agreed with the client's requests/appeals",General!J226)),0,COUNTBLANK(General!K226)))</f>
        <v>0</v>
      </c>
      <c r="AF226" s="86">
        <f>IF(OR(General!J226="Others",General!K226="Others"),COUNTBLANK(General!L226),0)</f>
        <v>0</v>
      </c>
      <c r="AG226" s="86">
        <f>IF(ISBLANK(B226),0,IF(AND(ISBLANK(General!O226),NETWORKDAYS(IFERROR(DATE(LEFT(General!D226,4),MID(General!D226,5,2),RIGHT(General!D226,2)),0),IFERROR(DATE(LEFT(Instructions!$C$6,4),MID(Instructions!$C$6,5,2),RIGHT(Instructions!$C$6,2)),0),7)&gt;27),COUNTBLANK(General!P226),0))</f>
        <v>0</v>
      </c>
      <c r="AH226" s="86">
        <f>IF(OR(ISBLANK(B226),ISBLANK(O226)),0,IF(NETWORKDAYS(DATE(LEFT(General!D226,4),MID(General!D226,5,2),RIGHT(General!D226,2)),DATE(LEFT(General!O226,4),MID(General!O226,5,2),RIGHT(General!O226,2)),7)&gt;27,COUNTBLANK(General!P226),0))</f>
        <v>0</v>
      </c>
      <c r="AI226" s="86">
        <f t="shared" si="23"/>
        <v>0</v>
      </c>
      <c r="AJ226" s="86">
        <f t="shared" si="24"/>
        <v>0</v>
      </c>
      <c r="AK226" s="86">
        <f t="shared" si="25"/>
        <v>0</v>
      </c>
      <c r="AL226" s="128">
        <f>IF(ISBLANK(D226),0,IF(IFERROR(DATE(LEFT(D226,4),MID(D226,5,2),RIGHT(D226,2)),0)&lt;IFERROR(DATE(LEFT(Instructions!$C$6,4),MID(Instructions!$C$6,5,2),RIGHT(Instructions!$C$6,2)),0),0,1))</f>
        <v>0</v>
      </c>
      <c r="AM226" s="128">
        <f>IF(General!U226="Misconduct report has been filed",COUNTBLANK(General!V226),0)</f>
        <v>0</v>
      </c>
      <c r="AN226" s="128">
        <f t="shared" si="26"/>
        <v>0</v>
      </c>
      <c r="AO226" s="86">
        <f>IF(ISBLANK(C226),0,IF(ISNA(VLOOKUP(C226,Dropdowns!$A$1:$A$4,1,FALSE)),1,0))</f>
        <v>0</v>
      </c>
      <c r="AP226" s="86">
        <f>IF(ISBLANK(F226),0,IF(ISNA(VLOOKUP(F226,Dropdowns!$I$1:$I$5,1,FALSE)),1,0))</f>
        <v>0</v>
      </c>
      <c r="AQ226" s="86">
        <f>IF(ISBLANK(J226),0,IF(ISNA(VLOOKUP(J226,Dropdowns!$L$1:$L$4,1,FALSE)),1,0))</f>
        <v>0</v>
      </c>
      <c r="AR226" s="128">
        <f>IF(ISBLANK(K226),0,IF(ISNA(VLOOKUP(K226,Dropdowns!$J$1:$J$4,1,FALSE)),1,0))</f>
        <v>0</v>
      </c>
      <c r="AS226" s="128">
        <f t="shared" ref="AS226:AS289" si="29">IF(ISBLANK(Q226),0,IF(OR(Q226="YES",Q226="No"),0,1))</f>
        <v>0</v>
      </c>
      <c r="AT226" s="128">
        <f t="shared" si="27"/>
        <v>0</v>
      </c>
      <c r="AU226" s="128">
        <f t="shared" si="28"/>
        <v>0</v>
      </c>
    </row>
    <row r="227" spans="2:47" ht="15.75" x14ac:dyDescent="0.25">
      <c r="B227" s="62"/>
      <c r="C227" s="62"/>
      <c r="D227" s="63"/>
      <c r="E227" s="64"/>
      <c r="F227" s="62"/>
      <c r="G227" s="62"/>
      <c r="H227" s="63"/>
      <c r="I227" s="62"/>
      <c r="J227" s="62"/>
      <c r="K227" s="62"/>
      <c r="L227" s="62"/>
      <c r="M227" s="68"/>
      <c r="N227" s="69"/>
      <c r="O227" s="63"/>
      <c r="P227" s="68"/>
      <c r="Q227" s="62"/>
      <c r="R227" s="62"/>
      <c r="S227" s="68"/>
      <c r="T227" s="70"/>
      <c r="U227" s="66"/>
      <c r="V227" s="68"/>
      <c r="Z227" s="86">
        <f>IF(Instructions!$C$8="yes",COUNTA(General!B227),0)</f>
        <v>0</v>
      </c>
      <c r="AA227" s="86">
        <f>IF(COUNTA(B227:V227)&gt;0,3-(COUNTA(General!B227)+COUNTA(General!C227)+COUNTA(General!U227)),0)</f>
        <v>0</v>
      </c>
      <c r="AB227" s="86">
        <f>IF(General!U227="No",COUNTBLANK(General!D227:F227)+COUNTBLANK(General!J227),0)</f>
        <v>0</v>
      </c>
      <c r="AC227" s="86">
        <f>IF(General!F227="Others",COUNTBLANK(General!G227),0)</f>
        <v>0</v>
      </c>
      <c r="AD227" s="86">
        <f>IF(AND(U227="No",COUNTA(General!B227),ISBLANK(General!H227)),COUNTBLANK(General!I227),0)</f>
        <v>0</v>
      </c>
      <c r="AE227" s="86">
        <f>IF(ISBLANK(J227),0,IF(ISNUMBER(SEARCH("FI fully agreed with the client's requests/appeals",General!J227)),0,COUNTBLANK(General!K227)))</f>
        <v>0</v>
      </c>
      <c r="AF227" s="86">
        <f>IF(OR(General!J227="Others",General!K227="Others"),COUNTBLANK(General!L227),0)</f>
        <v>0</v>
      </c>
      <c r="AG227" s="86">
        <f>IF(ISBLANK(B227),0,IF(AND(ISBLANK(General!O227),NETWORKDAYS(IFERROR(DATE(LEFT(General!D227,4),MID(General!D227,5,2),RIGHT(General!D227,2)),0),IFERROR(DATE(LEFT(Instructions!$C$6,4),MID(Instructions!$C$6,5,2),RIGHT(Instructions!$C$6,2)),0),7)&gt;27),COUNTBLANK(General!P227),0))</f>
        <v>0</v>
      </c>
      <c r="AH227" s="86">
        <f>IF(OR(ISBLANK(B227),ISBLANK(O227)),0,IF(NETWORKDAYS(DATE(LEFT(General!D227,4),MID(General!D227,5,2),RIGHT(General!D227,2)),DATE(LEFT(General!O227,4),MID(General!O227,5,2),RIGHT(General!O227,2)),7)&gt;27,COUNTBLANK(General!P227),0))</f>
        <v>0</v>
      </c>
      <c r="AI227" s="86">
        <f t="shared" si="23"/>
        <v>0</v>
      </c>
      <c r="AJ227" s="86">
        <f t="shared" si="24"/>
        <v>0</v>
      </c>
      <c r="AK227" s="86">
        <f t="shared" si="25"/>
        <v>0</v>
      </c>
      <c r="AL227" s="128">
        <f>IF(ISBLANK(D227),0,IF(IFERROR(DATE(LEFT(D227,4),MID(D227,5,2),RIGHT(D227,2)),0)&lt;IFERROR(DATE(LEFT(Instructions!$C$6,4),MID(Instructions!$C$6,5,2),RIGHT(Instructions!$C$6,2)),0),0,1))</f>
        <v>0</v>
      </c>
      <c r="AM227" s="128">
        <f>IF(General!U227="Misconduct report has been filed",COUNTBLANK(General!V227),0)</f>
        <v>0</v>
      </c>
      <c r="AN227" s="128">
        <f t="shared" si="26"/>
        <v>0</v>
      </c>
      <c r="AO227" s="86">
        <f>IF(ISBLANK(C227),0,IF(ISNA(VLOOKUP(C227,Dropdowns!$A$1:$A$4,1,FALSE)),1,0))</f>
        <v>0</v>
      </c>
      <c r="AP227" s="86">
        <f>IF(ISBLANK(F227),0,IF(ISNA(VLOOKUP(F227,Dropdowns!$I$1:$I$5,1,FALSE)),1,0))</f>
        <v>0</v>
      </c>
      <c r="AQ227" s="86">
        <f>IF(ISBLANK(J227),0,IF(ISNA(VLOOKUP(J227,Dropdowns!$L$1:$L$4,1,FALSE)),1,0))</f>
        <v>0</v>
      </c>
      <c r="AR227" s="128">
        <f>IF(ISBLANK(K227),0,IF(ISNA(VLOOKUP(K227,Dropdowns!$J$1:$J$4,1,FALSE)),1,0))</f>
        <v>0</v>
      </c>
      <c r="AS227" s="128">
        <f t="shared" si="29"/>
        <v>0</v>
      </c>
      <c r="AT227" s="128">
        <f t="shared" si="27"/>
        <v>0</v>
      </c>
      <c r="AU227" s="128">
        <f t="shared" si="28"/>
        <v>0</v>
      </c>
    </row>
    <row r="228" spans="2:47" ht="15.75" x14ac:dyDescent="0.25">
      <c r="B228" s="62"/>
      <c r="C228" s="62"/>
      <c r="D228" s="63"/>
      <c r="E228" s="64"/>
      <c r="F228" s="62"/>
      <c r="G228" s="62"/>
      <c r="H228" s="63"/>
      <c r="I228" s="62"/>
      <c r="J228" s="62"/>
      <c r="K228" s="62"/>
      <c r="L228" s="62"/>
      <c r="M228" s="68"/>
      <c r="N228" s="69"/>
      <c r="O228" s="63"/>
      <c r="P228" s="68"/>
      <c r="Q228" s="62"/>
      <c r="R228" s="62"/>
      <c r="S228" s="68"/>
      <c r="T228" s="70"/>
      <c r="U228" s="66"/>
      <c r="V228" s="68"/>
      <c r="Z228" s="86">
        <f>IF(Instructions!$C$8="yes",COUNTA(General!B228),0)</f>
        <v>0</v>
      </c>
      <c r="AA228" s="86">
        <f>IF(COUNTA(B228:V228)&gt;0,3-(COUNTA(General!B228)+COUNTA(General!C228)+COUNTA(General!U228)),0)</f>
        <v>0</v>
      </c>
      <c r="AB228" s="86">
        <f>IF(General!U228="No",COUNTBLANK(General!D228:F228)+COUNTBLANK(General!J228),0)</f>
        <v>0</v>
      </c>
      <c r="AC228" s="86">
        <f>IF(General!F228="Others",COUNTBLANK(General!G228),0)</f>
        <v>0</v>
      </c>
      <c r="AD228" s="86">
        <f>IF(AND(U228="No",COUNTA(General!B228),ISBLANK(General!H228)),COUNTBLANK(General!I228),0)</f>
        <v>0</v>
      </c>
      <c r="AE228" s="86">
        <f>IF(ISBLANK(J228),0,IF(ISNUMBER(SEARCH("FI fully agreed with the client's requests/appeals",General!J228)),0,COUNTBLANK(General!K228)))</f>
        <v>0</v>
      </c>
      <c r="AF228" s="86">
        <f>IF(OR(General!J228="Others",General!K228="Others"),COUNTBLANK(General!L228),0)</f>
        <v>0</v>
      </c>
      <c r="AG228" s="86">
        <f>IF(ISBLANK(B228),0,IF(AND(ISBLANK(General!O228),NETWORKDAYS(IFERROR(DATE(LEFT(General!D228,4),MID(General!D228,5,2),RIGHT(General!D228,2)),0),IFERROR(DATE(LEFT(Instructions!$C$6,4),MID(Instructions!$C$6,5,2),RIGHT(Instructions!$C$6,2)),0),7)&gt;27),COUNTBLANK(General!P228),0))</f>
        <v>0</v>
      </c>
      <c r="AH228" s="86">
        <f>IF(OR(ISBLANK(B228),ISBLANK(O228)),0,IF(NETWORKDAYS(DATE(LEFT(General!D228,4),MID(General!D228,5,2),RIGHT(General!D228,2)),DATE(LEFT(General!O228,4),MID(General!O228,5,2),RIGHT(General!O228,2)),7)&gt;27,COUNTBLANK(General!P228),0))</f>
        <v>0</v>
      </c>
      <c r="AI228" s="86">
        <f t="shared" si="23"/>
        <v>0</v>
      </c>
      <c r="AJ228" s="86">
        <f t="shared" si="24"/>
        <v>0</v>
      </c>
      <c r="AK228" s="86">
        <f t="shared" si="25"/>
        <v>0</v>
      </c>
      <c r="AL228" s="128">
        <f>IF(ISBLANK(D228),0,IF(IFERROR(DATE(LEFT(D228,4),MID(D228,5,2),RIGHT(D228,2)),0)&lt;IFERROR(DATE(LEFT(Instructions!$C$6,4),MID(Instructions!$C$6,5,2),RIGHT(Instructions!$C$6,2)),0),0,1))</f>
        <v>0</v>
      </c>
      <c r="AM228" s="128">
        <f>IF(General!U228="Misconduct report has been filed",COUNTBLANK(General!V228),0)</f>
        <v>0</v>
      </c>
      <c r="AN228" s="128">
        <f t="shared" si="26"/>
        <v>0</v>
      </c>
      <c r="AO228" s="86">
        <f>IF(ISBLANK(C228),0,IF(ISNA(VLOOKUP(C228,Dropdowns!$A$1:$A$4,1,FALSE)),1,0))</f>
        <v>0</v>
      </c>
      <c r="AP228" s="86">
        <f>IF(ISBLANK(F228),0,IF(ISNA(VLOOKUP(F228,Dropdowns!$I$1:$I$5,1,FALSE)),1,0))</f>
        <v>0</v>
      </c>
      <c r="AQ228" s="86">
        <f>IF(ISBLANK(J228),0,IF(ISNA(VLOOKUP(J228,Dropdowns!$L$1:$L$4,1,FALSE)),1,0))</f>
        <v>0</v>
      </c>
      <c r="AR228" s="128">
        <f>IF(ISBLANK(K228),0,IF(ISNA(VLOOKUP(K228,Dropdowns!$J$1:$J$4,1,FALSE)),1,0))</f>
        <v>0</v>
      </c>
      <c r="AS228" s="128">
        <f t="shared" si="29"/>
        <v>0</v>
      </c>
      <c r="AT228" s="128">
        <f t="shared" si="27"/>
        <v>0</v>
      </c>
      <c r="AU228" s="128">
        <f t="shared" si="28"/>
        <v>0</v>
      </c>
    </row>
    <row r="229" spans="2:47" ht="15.75" x14ac:dyDescent="0.25">
      <c r="B229" s="62"/>
      <c r="C229" s="62"/>
      <c r="D229" s="63"/>
      <c r="E229" s="64"/>
      <c r="F229" s="62"/>
      <c r="G229" s="62"/>
      <c r="H229" s="63"/>
      <c r="I229" s="62"/>
      <c r="J229" s="62"/>
      <c r="K229" s="62"/>
      <c r="L229" s="62"/>
      <c r="M229" s="68"/>
      <c r="N229" s="69"/>
      <c r="O229" s="63"/>
      <c r="P229" s="68"/>
      <c r="Q229" s="62"/>
      <c r="R229" s="62"/>
      <c r="S229" s="68"/>
      <c r="T229" s="70"/>
      <c r="U229" s="66"/>
      <c r="V229" s="68"/>
      <c r="Z229" s="86">
        <f>IF(Instructions!$C$8="yes",COUNTA(General!B229),0)</f>
        <v>0</v>
      </c>
      <c r="AA229" s="86">
        <f>IF(COUNTA(B229:V229)&gt;0,3-(COUNTA(General!B229)+COUNTA(General!C229)+COUNTA(General!U229)),0)</f>
        <v>0</v>
      </c>
      <c r="AB229" s="86">
        <f>IF(General!U229="No",COUNTBLANK(General!D229:F229)+COUNTBLANK(General!J229),0)</f>
        <v>0</v>
      </c>
      <c r="AC229" s="86">
        <f>IF(General!F229="Others",COUNTBLANK(General!G229),0)</f>
        <v>0</v>
      </c>
      <c r="AD229" s="86">
        <f>IF(AND(U229="No",COUNTA(General!B229),ISBLANK(General!H229)),COUNTBLANK(General!I229),0)</f>
        <v>0</v>
      </c>
      <c r="AE229" s="86">
        <f>IF(ISBLANK(J229),0,IF(ISNUMBER(SEARCH("FI fully agreed with the client's requests/appeals",General!J229)),0,COUNTBLANK(General!K229)))</f>
        <v>0</v>
      </c>
      <c r="AF229" s="86">
        <f>IF(OR(General!J229="Others",General!K229="Others"),COUNTBLANK(General!L229),0)</f>
        <v>0</v>
      </c>
      <c r="AG229" s="86">
        <f>IF(ISBLANK(B229),0,IF(AND(ISBLANK(General!O229),NETWORKDAYS(IFERROR(DATE(LEFT(General!D229,4),MID(General!D229,5,2),RIGHT(General!D229,2)),0),IFERROR(DATE(LEFT(Instructions!$C$6,4),MID(Instructions!$C$6,5,2),RIGHT(Instructions!$C$6,2)),0),7)&gt;27),COUNTBLANK(General!P229),0))</f>
        <v>0</v>
      </c>
      <c r="AH229" s="86">
        <f>IF(OR(ISBLANK(B229),ISBLANK(O229)),0,IF(NETWORKDAYS(DATE(LEFT(General!D229,4),MID(General!D229,5,2),RIGHT(General!D229,2)),DATE(LEFT(General!O229,4),MID(General!O229,5,2),RIGHT(General!O229,2)),7)&gt;27,COUNTBLANK(General!P229),0))</f>
        <v>0</v>
      </c>
      <c r="AI229" s="86">
        <f t="shared" si="23"/>
        <v>0</v>
      </c>
      <c r="AJ229" s="86">
        <f t="shared" si="24"/>
        <v>0</v>
      </c>
      <c r="AK229" s="86">
        <f t="shared" si="25"/>
        <v>0</v>
      </c>
      <c r="AL229" s="128">
        <f>IF(ISBLANK(D229),0,IF(IFERROR(DATE(LEFT(D229,4),MID(D229,5,2),RIGHT(D229,2)),0)&lt;IFERROR(DATE(LEFT(Instructions!$C$6,4),MID(Instructions!$C$6,5,2),RIGHT(Instructions!$C$6,2)),0),0,1))</f>
        <v>0</v>
      </c>
      <c r="AM229" s="128">
        <f>IF(General!U229="Misconduct report has been filed",COUNTBLANK(General!V229),0)</f>
        <v>0</v>
      </c>
      <c r="AN229" s="128">
        <f t="shared" si="26"/>
        <v>0</v>
      </c>
      <c r="AO229" s="86">
        <f>IF(ISBLANK(C229),0,IF(ISNA(VLOOKUP(C229,Dropdowns!$A$1:$A$4,1,FALSE)),1,0))</f>
        <v>0</v>
      </c>
      <c r="AP229" s="86">
        <f>IF(ISBLANK(F229),0,IF(ISNA(VLOOKUP(F229,Dropdowns!$I$1:$I$5,1,FALSE)),1,0))</f>
        <v>0</v>
      </c>
      <c r="AQ229" s="86">
        <f>IF(ISBLANK(J229),0,IF(ISNA(VLOOKUP(J229,Dropdowns!$L$1:$L$4,1,FALSE)),1,0))</f>
        <v>0</v>
      </c>
      <c r="AR229" s="128">
        <f>IF(ISBLANK(K229),0,IF(ISNA(VLOOKUP(K229,Dropdowns!$J$1:$J$4,1,FALSE)),1,0))</f>
        <v>0</v>
      </c>
      <c r="AS229" s="128">
        <f t="shared" si="29"/>
        <v>0</v>
      </c>
      <c r="AT229" s="128">
        <f t="shared" si="27"/>
        <v>0</v>
      </c>
      <c r="AU229" s="128">
        <f t="shared" si="28"/>
        <v>0</v>
      </c>
    </row>
    <row r="230" spans="2:47" ht="15.75" x14ac:dyDescent="0.25">
      <c r="B230" s="62"/>
      <c r="C230" s="62"/>
      <c r="D230" s="63"/>
      <c r="E230" s="64"/>
      <c r="F230" s="62"/>
      <c r="G230" s="62"/>
      <c r="H230" s="63"/>
      <c r="I230" s="62"/>
      <c r="J230" s="62"/>
      <c r="K230" s="62"/>
      <c r="L230" s="62"/>
      <c r="M230" s="68"/>
      <c r="N230" s="69"/>
      <c r="O230" s="63"/>
      <c r="P230" s="68"/>
      <c r="Q230" s="62"/>
      <c r="R230" s="62"/>
      <c r="S230" s="68"/>
      <c r="T230" s="70"/>
      <c r="U230" s="66"/>
      <c r="V230" s="68"/>
      <c r="Z230" s="86">
        <f>IF(Instructions!$C$8="yes",COUNTA(General!B230),0)</f>
        <v>0</v>
      </c>
      <c r="AA230" s="86">
        <f>IF(COUNTA(B230:V230)&gt;0,3-(COUNTA(General!B230)+COUNTA(General!C230)+COUNTA(General!U230)),0)</f>
        <v>0</v>
      </c>
      <c r="AB230" s="86">
        <f>IF(General!U230="No",COUNTBLANK(General!D230:F230)+COUNTBLANK(General!J230),0)</f>
        <v>0</v>
      </c>
      <c r="AC230" s="86">
        <f>IF(General!F230="Others",COUNTBLANK(General!G230),0)</f>
        <v>0</v>
      </c>
      <c r="AD230" s="86">
        <f>IF(AND(U230="No",COUNTA(General!B230),ISBLANK(General!H230)),COUNTBLANK(General!I230),0)</f>
        <v>0</v>
      </c>
      <c r="AE230" s="86">
        <f>IF(ISBLANK(J230),0,IF(ISNUMBER(SEARCH("FI fully agreed with the client's requests/appeals",General!J230)),0,COUNTBLANK(General!K230)))</f>
        <v>0</v>
      </c>
      <c r="AF230" s="86">
        <f>IF(OR(General!J230="Others",General!K230="Others"),COUNTBLANK(General!L230),0)</f>
        <v>0</v>
      </c>
      <c r="AG230" s="86">
        <f>IF(ISBLANK(B230),0,IF(AND(ISBLANK(General!O230),NETWORKDAYS(IFERROR(DATE(LEFT(General!D230,4),MID(General!D230,5,2),RIGHT(General!D230,2)),0),IFERROR(DATE(LEFT(Instructions!$C$6,4),MID(Instructions!$C$6,5,2),RIGHT(Instructions!$C$6,2)),0),7)&gt;27),COUNTBLANK(General!P230),0))</f>
        <v>0</v>
      </c>
      <c r="AH230" s="86">
        <f>IF(OR(ISBLANK(B230),ISBLANK(O230)),0,IF(NETWORKDAYS(DATE(LEFT(General!D230,4),MID(General!D230,5,2),RIGHT(General!D230,2)),DATE(LEFT(General!O230,4),MID(General!O230,5,2),RIGHT(General!O230,2)),7)&gt;27,COUNTBLANK(General!P230),0))</f>
        <v>0</v>
      </c>
      <c r="AI230" s="86">
        <f t="shared" si="23"/>
        <v>0</v>
      </c>
      <c r="AJ230" s="86">
        <f t="shared" si="24"/>
        <v>0</v>
      </c>
      <c r="AK230" s="86">
        <f t="shared" si="25"/>
        <v>0</v>
      </c>
      <c r="AL230" s="128">
        <f>IF(ISBLANK(D230),0,IF(IFERROR(DATE(LEFT(D230,4),MID(D230,5,2),RIGHT(D230,2)),0)&lt;IFERROR(DATE(LEFT(Instructions!$C$6,4),MID(Instructions!$C$6,5,2),RIGHT(Instructions!$C$6,2)),0),0,1))</f>
        <v>0</v>
      </c>
      <c r="AM230" s="128">
        <f>IF(General!U230="Misconduct report has been filed",COUNTBLANK(General!V230),0)</f>
        <v>0</v>
      </c>
      <c r="AN230" s="128">
        <f t="shared" si="26"/>
        <v>0</v>
      </c>
      <c r="AO230" s="86">
        <f>IF(ISBLANK(C230),0,IF(ISNA(VLOOKUP(C230,Dropdowns!$A$1:$A$4,1,FALSE)),1,0))</f>
        <v>0</v>
      </c>
      <c r="AP230" s="86">
        <f>IF(ISBLANK(F230),0,IF(ISNA(VLOOKUP(F230,Dropdowns!$I$1:$I$5,1,FALSE)),1,0))</f>
        <v>0</v>
      </c>
      <c r="AQ230" s="86">
        <f>IF(ISBLANK(J230),0,IF(ISNA(VLOOKUP(J230,Dropdowns!$L$1:$L$4,1,FALSE)),1,0))</f>
        <v>0</v>
      </c>
      <c r="AR230" s="128">
        <f>IF(ISBLANK(K230),0,IF(ISNA(VLOOKUP(K230,Dropdowns!$J$1:$J$4,1,FALSE)),1,0))</f>
        <v>0</v>
      </c>
      <c r="AS230" s="128">
        <f t="shared" si="29"/>
        <v>0</v>
      </c>
      <c r="AT230" s="128">
        <f t="shared" si="27"/>
        <v>0</v>
      </c>
      <c r="AU230" s="128">
        <f t="shared" si="28"/>
        <v>0</v>
      </c>
    </row>
    <row r="231" spans="2:47" ht="15.75" x14ac:dyDescent="0.25">
      <c r="B231" s="62"/>
      <c r="C231" s="62"/>
      <c r="D231" s="63"/>
      <c r="E231" s="64"/>
      <c r="F231" s="62"/>
      <c r="G231" s="62"/>
      <c r="H231" s="63"/>
      <c r="I231" s="62"/>
      <c r="J231" s="62"/>
      <c r="K231" s="62"/>
      <c r="L231" s="62"/>
      <c r="M231" s="68"/>
      <c r="N231" s="69"/>
      <c r="O231" s="63"/>
      <c r="P231" s="68"/>
      <c r="Q231" s="62"/>
      <c r="R231" s="62"/>
      <c r="S231" s="68"/>
      <c r="T231" s="70"/>
      <c r="U231" s="66"/>
      <c r="V231" s="68"/>
      <c r="Z231" s="86">
        <f>IF(Instructions!$C$8="yes",COUNTA(General!B231),0)</f>
        <v>0</v>
      </c>
      <c r="AA231" s="86">
        <f>IF(COUNTA(B231:V231)&gt;0,3-(COUNTA(General!B231)+COUNTA(General!C231)+COUNTA(General!U231)),0)</f>
        <v>0</v>
      </c>
      <c r="AB231" s="86">
        <f>IF(General!U231="No",COUNTBLANK(General!D231:F231)+COUNTBLANK(General!J231),0)</f>
        <v>0</v>
      </c>
      <c r="AC231" s="86">
        <f>IF(General!F231="Others",COUNTBLANK(General!G231),0)</f>
        <v>0</v>
      </c>
      <c r="AD231" s="86">
        <f>IF(AND(U231="No",COUNTA(General!B231),ISBLANK(General!H231)),COUNTBLANK(General!I231),0)</f>
        <v>0</v>
      </c>
      <c r="AE231" s="86">
        <f>IF(ISBLANK(J231),0,IF(ISNUMBER(SEARCH("FI fully agreed with the client's requests/appeals",General!J231)),0,COUNTBLANK(General!K231)))</f>
        <v>0</v>
      </c>
      <c r="AF231" s="86">
        <f>IF(OR(General!J231="Others",General!K231="Others"),COUNTBLANK(General!L231),0)</f>
        <v>0</v>
      </c>
      <c r="AG231" s="86">
        <f>IF(ISBLANK(B231),0,IF(AND(ISBLANK(General!O231),NETWORKDAYS(IFERROR(DATE(LEFT(General!D231,4),MID(General!D231,5,2),RIGHT(General!D231,2)),0),IFERROR(DATE(LEFT(Instructions!$C$6,4),MID(Instructions!$C$6,5,2),RIGHT(Instructions!$C$6,2)),0),7)&gt;27),COUNTBLANK(General!P231),0))</f>
        <v>0</v>
      </c>
      <c r="AH231" s="86">
        <f>IF(OR(ISBLANK(B231),ISBLANK(O231)),0,IF(NETWORKDAYS(DATE(LEFT(General!D231,4),MID(General!D231,5,2),RIGHT(General!D231,2)),DATE(LEFT(General!O231,4),MID(General!O231,5,2),RIGHT(General!O231,2)),7)&gt;27,COUNTBLANK(General!P231),0))</f>
        <v>0</v>
      </c>
      <c r="AI231" s="86">
        <f t="shared" si="23"/>
        <v>0</v>
      </c>
      <c r="AJ231" s="86">
        <f t="shared" si="24"/>
        <v>0</v>
      </c>
      <c r="AK231" s="86">
        <f t="shared" si="25"/>
        <v>0</v>
      </c>
      <c r="AL231" s="128">
        <f>IF(ISBLANK(D231),0,IF(IFERROR(DATE(LEFT(D231,4),MID(D231,5,2),RIGHT(D231,2)),0)&lt;IFERROR(DATE(LEFT(Instructions!$C$6,4),MID(Instructions!$C$6,5,2),RIGHT(Instructions!$C$6,2)),0),0,1))</f>
        <v>0</v>
      </c>
      <c r="AM231" s="128">
        <f>IF(General!U231="Misconduct report has been filed",COUNTBLANK(General!V231),0)</f>
        <v>0</v>
      </c>
      <c r="AN231" s="128">
        <f t="shared" si="26"/>
        <v>0</v>
      </c>
      <c r="AO231" s="86">
        <f>IF(ISBLANK(C231),0,IF(ISNA(VLOOKUP(C231,Dropdowns!$A$1:$A$4,1,FALSE)),1,0))</f>
        <v>0</v>
      </c>
      <c r="AP231" s="86">
        <f>IF(ISBLANK(F231),0,IF(ISNA(VLOOKUP(F231,Dropdowns!$I$1:$I$5,1,FALSE)),1,0))</f>
        <v>0</v>
      </c>
      <c r="AQ231" s="86">
        <f>IF(ISBLANK(J231),0,IF(ISNA(VLOOKUP(J231,Dropdowns!$L$1:$L$4,1,FALSE)),1,0))</f>
        <v>0</v>
      </c>
      <c r="AR231" s="128">
        <f>IF(ISBLANK(K231),0,IF(ISNA(VLOOKUP(K231,Dropdowns!$J$1:$J$4,1,FALSE)),1,0))</f>
        <v>0</v>
      </c>
      <c r="AS231" s="128">
        <f t="shared" si="29"/>
        <v>0</v>
      </c>
      <c r="AT231" s="128">
        <f t="shared" si="27"/>
        <v>0</v>
      </c>
      <c r="AU231" s="128">
        <f t="shared" si="28"/>
        <v>0</v>
      </c>
    </row>
    <row r="232" spans="2:47" ht="15.75" x14ac:dyDescent="0.25">
      <c r="B232" s="62"/>
      <c r="C232" s="62"/>
      <c r="D232" s="63"/>
      <c r="E232" s="64"/>
      <c r="F232" s="62"/>
      <c r="G232" s="62"/>
      <c r="H232" s="63"/>
      <c r="I232" s="62"/>
      <c r="J232" s="62"/>
      <c r="K232" s="62"/>
      <c r="L232" s="62"/>
      <c r="M232" s="68"/>
      <c r="N232" s="69"/>
      <c r="O232" s="63"/>
      <c r="P232" s="68"/>
      <c r="Q232" s="62"/>
      <c r="R232" s="62"/>
      <c r="S232" s="68"/>
      <c r="T232" s="70"/>
      <c r="U232" s="66"/>
      <c r="V232" s="68"/>
      <c r="Z232" s="86">
        <f>IF(Instructions!$C$8="yes",COUNTA(General!B232),0)</f>
        <v>0</v>
      </c>
      <c r="AA232" s="86">
        <f>IF(COUNTA(B232:V232)&gt;0,3-(COUNTA(General!B232)+COUNTA(General!C232)+COUNTA(General!U232)),0)</f>
        <v>0</v>
      </c>
      <c r="AB232" s="86">
        <f>IF(General!U232="No",COUNTBLANK(General!D232:F232)+COUNTBLANK(General!J232),0)</f>
        <v>0</v>
      </c>
      <c r="AC232" s="86">
        <f>IF(General!F232="Others",COUNTBLANK(General!G232),0)</f>
        <v>0</v>
      </c>
      <c r="AD232" s="86">
        <f>IF(AND(U232="No",COUNTA(General!B232),ISBLANK(General!H232)),COUNTBLANK(General!I232),0)</f>
        <v>0</v>
      </c>
      <c r="AE232" s="86">
        <f>IF(ISBLANK(J232),0,IF(ISNUMBER(SEARCH("FI fully agreed with the client's requests/appeals",General!J232)),0,COUNTBLANK(General!K232)))</f>
        <v>0</v>
      </c>
      <c r="AF232" s="86">
        <f>IF(OR(General!J232="Others",General!K232="Others"),COUNTBLANK(General!L232),0)</f>
        <v>0</v>
      </c>
      <c r="AG232" s="86">
        <f>IF(ISBLANK(B232),0,IF(AND(ISBLANK(General!O232),NETWORKDAYS(IFERROR(DATE(LEFT(General!D232,4),MID(General!D232,5,2),RIGHT(General!D232,2)),0),IFERROR(DATE(LEFT(Instructions!$C$6,4),MID(Instructions!$C$6,5,2),RIGHT(Instructions!$C$6,2)),0),7)&gt;27),COUNTBLANK(General!P232),0))</f>
        <v>0</v>
      </c>
      <c r="AH232" s="86">
        <f>IF(OR(ISBLANK(B232),ISBLANK(O232)),0,IF(NETWORKDAYS(DATE(LEFT(General!D232,4),MID(General!D232,5,2),RIGHT(General!D232,2)),DATE(LEFT(General!O232,4),MID(General!O232,5,2),RIGHT(General!O232,2)),7)&gt;27,COUNTBLANK(General!P232),0))</f>
        <v>0</v>
      </c>
      <c r="AI232" s="86">
        <f t="shared" si="23"/>
        <v>0</v>
      </c>
      <c r="AJ232" s="86">
        <f t="shared" si="24"/>
        <v>0</v>
      </c>
      <c r="AK232" s="86">
        <f t="shared" si="25"/>
        <v>0</v>
      </c>
      <c r="AL232" s="128">
        <f>IF(ISBLANK(D232),0,IF(IFERROR(DATE(LEFT(D232,4),MID(D232,5,2),RIGHT(D232,2)),0)&lt;IFERROR(DATE(LEFT(Instructions!$C$6,4),MID(Instructions!$C$6,5,2),RIGHT(Instructions!$C$6,2)),0),0,1))</f>
        <v>0</v>
      </c>
      <c r="AM232" s="128">
        <f>IF(General!U232="Misconduct report has been filed",COUNTBLANK(General!V232),0)</f>
        <v>0</v>
      </c>
      <c r="AN232" s="128">
        <f t="shared" si="26"/>
        <v>0</v>
      </c>
      <c r="AO232" s="86">
        <f>IF(ISBLANK(C232),0,IF(ISNA(VLOOKUP(C232,Dropdowns!$A$1:$A$4,1,FALSE)),1,0))</f>
        <v>0</v>
      </c>
      <c r="AP232" s="86">
        <f>IF(ISBLANK(F232),0,IF(ISNA(VLOOKUP(F232,Dropdowns!$I$1:$I$5,1,FALSE)),1,0))</f>
        <v>0</v>
      </c>
      <c r="AQ232" s="86">
        <f>IF(ISBLANK(J232),0,IF(ISNA(VLOOKUP(J232,Dropdowns!$L$1:$L$4,1,FALSE)),1,0))</f>
        <v>0</v>
      </c>
      <c r="AR232" s="128">
        <f>IF(ISBLANK(K232),0,IF(ISNA(VLOOKUP(K232,Dropdowns!$J$1:$J$4,1,FALSE)),1,0))</f>
        <v>0</v>
      </c>
      <c r="AS232" s="128">
        <f t="shared" si="29"/>
        <v>0</v>
      </c>
      <c r="AT232" s="128">
        <f t="shared" si="27"/>
        <v>0</v>
      </c>
      <c r="AU232" s="128">
        <f t="shared" si="28"/>
        <v>0</v>
      </c>
    </row>
    <row r="233" spans="2:47" ht="15.75" x14ac:dyDescent="0.25">
      <c r="B233" s="62"/>
      <c r="C233" s="62"/>
      <c r="D233" s="63"/>
      <c r="E233" s="64"/>
      <c r="F233" s="62"/>
      <c r="G233" s="62"/>
      <c r="H233" s="63"/>
      <c r="I233" s="62"/>
      <c r="J233" s="62"/>
      <c r="K233" s="62"/>
      <c r="L233" s="62"/>
      <c r="M233" s="68"/>
      <c r="N233" s="69"/>
      <c r="O233" s="63"/>
      <c r="P233" s="68"/>
      <c r="Q233" s="62"/>
      <c r="R233" s="62"/>
      <c r="S233" s="68"/>
      <c r="T233" s="70"/>
      <c r="U233" s="66"/>
      <c r="V233" s="68"/>
      <c r="Z233" s="86">
        <f>IF(Instructions!$C$8="yes",COUNTA(General!B233),0)</f>
        <v>0</v>
      </c>
      <c r="AA233" s="86">
        <f>IF(COUNTA(B233:V233)&gt;0,3-(COUNTA(General!B233)+COUNTA(General!C233)+COUNTA(General!U233)),0)</f>
        <v>0</v>
      </c>
      <c r="AB233" s="86">
        <f>IF(General!U233="No",COUNTBLANK(General!D233:F233)+COUNTBLANK(General!J233),0)</f>
        <v>0</v>
      </c>
      <c r="AC233" s="86">
        <f>IF(General!F233="Others",COUNTBLANK(General!G233),0)</f>
        <v>0</v>
      </c>
      <c r="AD233" s="86">
        <f>IF(AND(U233="No",COUNTA(General!B233),ISBLANK(General!H233)),COUNTBLANK(General!I233),0)</f>
        <v>0</v>
      </c>
      <c r="AE233" s="86">
        <f>IF(ISBLANK(J233),0,IF(ISNUMBER(SEARCH("FI fully agreed with the client's requests/appeals",General!J233)),0,COUNTBLANK(General!K233)))</f>
        <v>0</v>
      </c>
      <c r="AF233" s="86">
        <f>IF(OR(General!J233="Others",General!K233="Others"),COUNTBLANK(General!L233),0)</f>
        <v>0</v>
      </c>
      <c r="AG233" s="86">
        <f>IF(ISBLANK(B233),0,IF(AND(ISBLANK(General!O233),NETWORKDAYS(IFERROR(DATE(LEFT(General!D233,4),MID(General!D233,5,2),RIGHT(General!D233,2)),0),IFERROR(DATE(LEFT(Instructions!$C$6,4),MID(Instructions!$C$6,5,2),RIGHT(Instructions!$C$6,2)),0),7)&gt;27),COUNTBLANK(General!P233),0))</f>
        <v>0</v>
      </c>
      <c r="AH233" s="86">
        <f>IF(OR(ISBLANK(B233),ISBLANK(O233)),0,IF(NETWORKDAYS(DATE(LEFT(General!D233,4),MID(General!D233,5,2),RIGHT(General!D233,2)),DATE(LEFT(General!O233,4),MID(General!O233,5,2),RIGHT(General!O233,2)),7)&gt;27,COUNTBLANK(General!P233),0))</f>
        <v>0</v>
      </c>
      <c r="AI233" s="86">
        <f t="shared" si="23"/>
        <v>0</v>
      </c>
      <c r="AJ233" s="86">
        <f t="shared" si="24"/>
        <v>0</v>
      </c>
      <c r="AK233" s="86">
        <f t="shared" si="25"/>
        <v>0</v>
      </c>
      <c r="AL233" s="128">
        <f>IF(ISBLANK(D233),0,IF(IFERROR(DATE(LEFT(D233,4),MID(D233,5,2),RIGHT(D233,2)),0)&lt;IFERROR(DATE(LEFT(Instructions!$C$6,4),MID(Instructions!$C$6,5,2),RIGHT(Instructions!$C$6,2)),0),0,1))</f>
        <v>0</v>
      </c>
      <c r="AM233" s="128">
        <f>IF(General!U233="Misconduct report has been filed",COUNTBLANK(General!V233),0)</f>
        <v>0</v>
      </c>
      <c r="AN233" s="128">
        <f t="shared" si="26"/>
        <v>0</v>
      </c>
      <c r="AO233" s="86">
        <f>IF(ISBLANK(C233),0,IF(ISNA(VLOOKUP(C233,Dropdowns!$A$1:$A$4,1,FALSE)),1,0))</f>
        <v>0</v>
      </c>
      <c r="AP233" s="86">
        <f>IF(ISBLANK(F233),0,IF(ISNA(VLOOKUP(F233,Dropdowns!$I$1:$I$5,1,FALSE)),1,0))</f>
        <v>0</v>
      </c>
      <c r="AQ233" s="86">
        <f>IF(ISBLANK(J233),0,IF(ISNA(VLOOKUP(J233,Dropdowns!$L$1:$L$4,1,FALSE)),1,0))</f>
        <v>0</v>
      </c>
      <c r="AR233" s="128">
        <f>IF(ISBLANK(K233),0,IF(ISNA(VLOOKUP(K233,Dropdowns!$J$1:$J$4,1,FALSE)),1,0))</f>
        <v>0</v>
      </c>
      <c r="AS233" s="128">
        <f t="shared" si="29"/>
        <v>0</v>
      </c>
      <c r="AT233" s="128">
        <f t="shared" si="27"/>
        <v>0</v>
      </c>
      <c r="AU233" s="128">
        <f t="shared" si="28"/>
        <v>0</v>
      </c>
    </row>
    <row r="234" spans="2:47" ht="15.75" x14ac:dyDescent="0.25">
      <c r="B234" s="62"/>
      <c r="C234" s="62"/>
      <c r="D234" s="63"/>
      <c r="E234" s="64"/>
      <c r="F234" s="62"/>
      <c r="G234" s="62"/>
      <c r="H234" s="63"/>
      <c r="I234" s="62"/>
      <c r="J234" s="62"/>
      <c r="K234" s="62"/>
      <c r="L234" s="62"/>
      <c r="M234" s="68"/>
      <c r="N234" s="69"/>
      <c r="O234" s="63"/>
      <c r="P234" s="68"/>
      <c r="Q234" s="62"/>
      <c r="R234" s="62"/>
      <c r="S234" s="68"/>
      <c r="T234" s="70"/>
      <c r="U234" s="66"/>
      <c r="V234" s="68"/>
      <c r="Z234" s="86">
        <f>IF(Instructions!$C$8="yes",COUNTA(General!B234),0)</f>
        <v>0</v>
      </c>
      <c r="AA234" s="86">
        <f>IF(COUNTA(B234:V234)&gt;0,3-(COUNTA(General!B234)+COUNTA(General!C234)+COUNTA(General!U234)),0)</f>
        <v>0</v>
      </c>
      <c r="AB234" s="86">
        <f>IF(General!U234="No",COUNTBLANK(General!D234:F234)+COUNTBLANK(General!J234),0)</f>
        <v>0</v>
      </c>
      <c r="AC234" s="86">
        <f>IF(General!F234="Others",COUNTBLANK(General!G234),0)</f>
        <v>0</v>
      </c>
      <c r="AD234" s="86">
        <f>IF(AND(U234="No",COUNTA(General!B234),ISBLANK(General!H234)),COUNTBLANK(General!I234),0)</f>
        <v>0</v>
      </c>
      <c r="AE234" s="86">
        <f>IF(ISBLANK(J234),0,IF(ISNUMBER(SEARCH("FI fully agreed with the client's requests/appeals",General!J234)),0,COUNTBLANK(General!K234)))</f>
        <v>0</v>
      </c>
      <c r="AF234" s="86">
        <f>IF(OR(General!J234="Others",General!K234="Others"),COUNTBLANK(General!L234),0)</f>
        <v>0</v>
      </c>
      <c r="AG234" s="86">
        <f>IF(ISBLANK(B234),0,IF(AND(ISBLANK(General!O234),NETWORKDAYS(IFERROR(DATE(LEFT(General!D234,4),MID(General!D234,5,2),RIGHT(General!D234,2)),0),IFERROR(DATE(LEFT(Instructions!$C$6,4),MID(Instructions!$C$6,5,2),RIGHT(Instructions!$C$6,2)),0),7)&gt;27),COUNTBLANK(General!P234),0))</f>
        <v>0</v>
      </c>
      <c r="AH234" s="86">
        <f>IF(OR(ISBLANK(B234),ISBLANK(O234)),0,IF(NETWORKDAYS(DATE(LEFT(General!D234,4),MID(General!D234,5,2),RIGHT(General!D234,2)),DATE(LEFT(General!O234,4),MID(General!O234,5,2),RIGHT(General!O234,2)),7)&gt;27,COUNTBLANK(General!P234),0))</f>
        <v>0</v>
      </c>
      <c r="AI234" s="86">
        <f t="shared" si="23"/>
        <v>0</v>
      </c>
      <c r="AJ234" s="86">
        <f t="shared" si="24"/>
        <v>0</v>
      </c>
      <c r="AK234" s="86">
        <f t="shared" si="25"/>
        <v>0</v>
      </c>
      <c r="AL234" s="128">
        <f>IF(ISBLANK(D234),0,IF(IFERROR(DATE(LEFT(D234,4),MID(D234,5,2),RIGHT(D234,2)),0)&lt;IFERROR(DATE(LEFT(Instructions!$C$6,4),MID(Instructions!$C$6,5,2),RIGHT(Instructions!$C$6,2)),0),0,1))</f>
        <v>0</v>
      </c>
      <c r="AM234" s="128">
        <f>IF(General!U234="Misconduct report has been filed",COUNTBLANK(General!V234),0)</f>
        <v>0</v>
      </c>
      <c r="AN234" s="128">
        <f t="shared" si="26"/>
        <v>0</v>
      </c>
      <c r="AO234" s="86">
        <f>IF(ISBLANK(C234),0,IF(ISNA(VLOOKUP(C234,Dropdowns!$A$1:$A$4,1,FALSE)),1,0))</f>
        <v>0</v>
      </c>
      <c r="AP234" s="86">
        <f>IF(ISBLANK(F234),0,IF(ISNA(VLOOKUP(F234,Dropdowns!$I$1:$I$5,1,FALSE)),1,0))</f>
        <v>0</v>
      </c>
      <c r="AQ234" s="86">
        <f>IF(ISBLANK(J234),0,IF(ISNA(VLOOKUP(J234,Dropdowns!$L$1:$L$4,1,FALSE)),1,0))</f>
        <v>0</v>
      </c>
      <c r="AR234" s="128">
        <f>IF(ISBLANK(K234),0,IF(ISNA(VLOOKUP(K234,Dropdowns!$J$1:$J$4,1,FALSE)),1,0))</f>
        <v>0</v>
      </c>
      <c r="AS234" s="128">
        <f t="shared" si="29"/>
        <v>0</v>
      </c>
      <c r="AT234" s="128">
        <f t="shared" si="27"/>
        <v>0</v>
      </c>
      <c r="AU234" s="128">
        <f t="shared" si="28"/>
        <v>0</v>
      </c>
    </row>
    <row r="235" spans="2:47" ht="15.75" x14ac:dyDescent="0.25">
      <c r="B235" s="62"/>
      <c r="C235" s="62"/>
      <c r="D235" s="63"/>
      <c r="E235" s="64"/>
      <c r="F235" s="62"/>
      <c r="G235" s="62"/>
      <c r="H235" s="63"/>
      <c r="I235" s="62"/>
      <c r="J235" s="62"/>
      <c r="K235" s="62"/>
      <c r="L235" s="62"/>
      <c r="M235" s="68"/>
      <c r="N235" s="69"/>
      <c r="O235" s="63"/>
      <c r="P235" s="68"/>
      <c r="Q235" s="62"/>
      <c r="R235" s="62"/>
      <c r="S235" s="68"/>
      <c r="T235" s="70"/>
      <c r="U235" s="66"/>
      <c r="V235" s="68"/>
      <c r="Z235" s="86">
        <f>IF(Instructions!$C$8="yes",COUNTA(General!B235),0)</f>
        <v>0</v>
      </c>
      <c r="AA235" s="86">
        <f>IF(COUNTA(B235:V235)&gt;0,3-(COUNTA(General!B235)+COUNTA(General!C235)+COUNTA(General!U235)),0)</f>
        <v>0</v>
      </c>
      <c r="AB235" s="86">
        <f>IF(General!U235="No",COUNTBLANK(General!D235:F235)+COUNTBLANK(General!J235),0)</f>
        <v>0</v>
      </c>
      <c r="AC235" s="86">
        <f>IF(General!F235="Others",COUNTBLANK(General!G235),0)</f>
        <v>0</v>
      </c>
      <c r="AD235" s="86">
        <f>IF(AND(U235="No",COUNTA(General!B235),ISBLANK(General!H235)),COUNTBLANK(General!I235),0)</f>
        <v>0</v>
      </c>
      <c r="AE235" s="86">
        <f>IF(ISBLANK(J235),0,IF(ISNUMBER(SEARCH("FI fully agreed with the client's requests/appeals",General!J235)),0,COUNTBLANK(General!K235)))</f>
        <v>0</v>
      </c>
      <c r="AF235" s="86">
        <f>IF(OR(General!J235="Others",General!K235="Others"),COUNTBLANK(General!L235),0)</f>
        <v>0</v>
      </c>
      <c r="AG235" s="86">
        <f>IF(ISBLANK(B235),0,IF(AND(ISBLANK(General!O235),NETWORKDAYS(IFERROR(DATE(LEFT(General!D235,4),MID(General!D235,5,2),RIGHT(General!D235,2)),0),IFERROR(DATE(LEFT(Instructions!$C$6,4),MID(Instructions!$C$6,5,2),RIGHT(Instructions!$C$6,2)),0),7)&gt;27),COUNTBLANK(General!P235),0))</f>
        <v>0</v>
      </c>
      <c r="AH235" s="86">
        <f>IF(OR(ISBLANK(B235),ISBLANK(O235)),0,IF(NETWORKDAYS(DATE(LEFT(General!D235,4),MID(General!D235,5,2),RIGHT(General!D235,2)),DATE(LEFT(General!O235,4),MID(General!O235,5,2),RIGHT(General!O235,2)),7)&gt;27,COUNTBLANK(General!P235),0))</f>
        <v>0</v>
      </c>
      <c r="AI235" s="86">
        <f t="shared" si="23"/>
        <v>0</v>
      </c>
      <c r="AJ235" s="86">
        <f t="shared" si="24"/>
        <v>0</v>
      </c>
      <c r="AK235" s="86">
        <f t="shared" si="25"/>
        <v>0</v>
      </c>
      <c r="AL235" s="128">
        <f>IF(ISBLANK(D235),0,IF(IFERROR(DATE(LEFT(D235,4),MID(D235,5,2),RIGHT(D235,2)),0)&lt;IFERROR(DATE(LEFT(Instructions!$C$6,4),MID(Instructions!$C$6,5,2),RIGHT(Instructions!$C$6,2)),0),0,1))</f>
        <v>0</v>
      </c>
      <c r="AM235" s="128">
        <f>IF(General!U235="Misconduct report has been filed",COUNTBLANK(General!V235),0)</f>
        <v>0</v>
      </c>
      <c r="AN235" s="128">
        <f t="shared" si="26"/>
        <v>0</v>
      </c>
      <c r="AO235" s="86">
        <f>IF(ISBLANK(C235),0,IF(ISNA(VLOOKUP(C235,Dropdowns!$A$1:$A$4,1,FALSE)),1,0))</f>
        <v>0</v>
      </c>
      <c r="AP235" s="86">
        <f>IF(ISBLANK(F235),0,IF(ISNA(VLOOKUP(F235,Dropdowns!$I$1:$I$5,1,FALSE)),1,0))</f>
        <v>0</v>
      </c>
      <c r="AQ235" s="86">
        <f>IF(ISBLANK(J235),0,IF(ISNA(VLOOKUP(J235,Dropdowns!$L$1:$L$4,1,FALSE)),1,0))</f>
        <v>0</v>
      </c>
      <c r="AR235" s="128">
        <f>IF(ISBLANK(K235),0,IF(ISNA(VLOOKUP(K235,Dropdowns!$J$1:$J$4,1,FALSE)),1,0))</f>
        <v>0</v>
      </c>
      <c r="AS235" s="128">
        <f t="shared" si="29"/>
        <v>0</v>
      </c>
      <c r="AT235" s="128">
        <f t="shared" si="27"/>
        <v>0</v>
      </c>
      <c r="AU235" s="128">
        <f t="shared" si="28"/>
        <v>0</v>
      </c>
    </row>
    <row r="236" spans="2:47" ht="15.75" x14ac:dyDescent="0.25">
      <c r="B236" s="62"/>
      <c r="C236" s="62"/>
      <c r="D236" s="63"/>
      <c r="E236" s="64"/>
      <c r="F236" s="62"/>
      <c r="G236" s="62"/>
      <c r="H236" s="63"/>
      <c r="I236" s="62"/>
      <c r="J236" s="62"/>
      <c r="K236" s="62"/>
      <c r="L236" s="62"/>
      <c r="M236" s="68"/>
      <c r="N236" s="69"/>
      <c r="O236" s="63"/>
      <c r="P236" s="68"/>
      <c r="Q236" s="62"/>
      <c r="R236" s="62"/>
      <c r="S236" s="68"/>
      <c r="T236" s="70"/>
      <c r="U236" s="66"/>
      <c r="V236" s="68"/>
      <c r="Z236" s="86">
        <f>IF(Instructions!$C$8="yes",COUNTA(General!B236),0)</f>
        <v>0</v>
      </c>
      <c r="AA236" s="86">
        <f>IF(COUNTA(B236:V236)&gt;0,3-(COUNTA(General!B236)+COUNTA(General!C236)+COUNTA(General!U236)),0)</f>
        <v>0</v>
      </c>
      <c r="AB236" s="86">
        <f>IF(General!U236="No",COUNTBLANK(General!D236:F236)+COUNTBLANK(General!J236),0)</f>
        <v>0</v>
      </c>
      <c r="AC236" s="86">
        <f>IF(General!F236="Others",COUNTBLANK(General!G236),0)</f>
        <v>0</v>
      </c>
      <c r="AD236" s="86">
        <f>IF(AND(U236="No",COUNTA(General!B236),ISBLANK(General!H236)),COUNTBLANK(General!I236),0)</f>
        <v>0</v>
      </c>
      <c r="AE236" s="86">
        <f>IF(ISBLANK(J236),0,IF(ISNUMBER(SEARCH("FI fully agreed with the client's requests/appeals",General!J236)),0,COUNTBLANK(General!K236)))</f>
        <v>0</v>
      </c>
      <c r="AF236" s="86">
        <f>IF(OR(General!J236="Others",General!K236="Others"),COUNTBLANK(General!L236),0)</f>
        <v>0</v>
      </c>
      <c r="AG236" s="86">
        <f>IF(ISBLANK(B236),0,IF(AND(ISBLANK(General!O236),NETWORKDAYS(IFERROR(DATE(LEFT(General!D236,4),MID(General!D236,5,2),RIGHT(General!D236,2)),0),IFERROR(DATE(LEFT(Instructions!$C$6,4),MID(Instructions!$C$6,5,2),RIGHT(Instructions!$C$6,2)),0),7)&gt;27),COUNTBLANK(General!P236),0))</f>
        <v>0</v>
      </c>
      <c r="AH236" s="86">
        <f>IF(OR(ISBLANK(B236),ISBLANK(O236)),0,IF(NETWORKDAYS(DATE(LEFT(General!D236,4),MID(General!D236,5,2),RIGHT(General!D236,2)),DATE(LEFT(General!O236,4),MID(General!O236,5,2),RIGHT(General!O236,2)),7)&gt;27,COUNTBLANK(General!P236),0))</f>
        <v>0</v>
      </c>
      <c r="AI236" s="86">
        <f t="shared" si="23"/>
        <v>0</v>
      </c>
      <c r="AJ236" s="86">
        <f t="shared" si="24"/>
        <v>0</v>
      </c>
      <c r="AK236" s="86">
        <f t="shared" si="25"/>
        <v>0</v>
      </c>
      <c r="AL236" s="128">
        <f>IF(ISBLANK(D236),0,IF(IFERROR(DATE(LEFT(D236,4),MID(D236,5,2),RIGHT(D236,2)),0)&lt;IFERROR(DATE(LEFT(Instructions!$C$6,4),MID(Instructions!$C$6,5,2),RIGHT(Instructions!$C$6,2)),0),0,1))</f>
        <v>0</v>
      </c>
      <c r="AM236" s="128">
        <f>IF(General!U236="Misconduct report has been filed",COUNTBLANK(General!V236),0)</f>
        <v>0</v>
      </c>
      <c r="AN236" s="128">
        <f t="shared" si="26"/>
        <v>0</v>
      </c>
      <c r="AO236" s="86">
        <f>IF(ISBLANK(C236),0,IF(ISNA(VLOOKUP(C236,Dropdowns!$A$1:$A$4,1,FALSE)),1,0))</f>
        <v>0</v>
      </c>
      <c r="AP236" s="86">
        <f>IF(ISBLANK(F236),0,IF(ISNA(VLOOKUP(F236,Dropdowns!$I$1:$I$5,1,FALSE)),1,0))</f>
        <v>0</v>
      </c>
      <c r="AQ236" s="86">
        <f>IF(ISBLANK(J236),0,IF(ISNA(VLOOKUP(J236,Dropdowns!$L$1:$L$4,1,FALSE)),1,0))</f>
        <v>0</v>
      </c>
      <c r="AR236" s="128">
        <f>IF(ISBLANK(K236),0,IF(ISNA(VLOOKUP(K236,Dropdowns!$J$1:$J$4,1,FALSE)),1,0))</f>
        <v>0</v>
      </c>
      <c r="AS236" s="128">
        <f t="shared" si="29"/>
        <v>0</v>
      </c>
      <c r="AT236" s="128">
        <f t="shared" si="27"/>
        <v>0</v>
      </c>
      <c r="AU236" s="128">
        <f t="shared" si="28"/>
        <v>0</v>
      </c>
    </row>
    <row r="237" spans="2:47" ht="15.75" x14ac:dyDescent="0.25">
      <c r="B237" s="62"/>
      <c r="C237" s="62"/>
      <c r="D237" s="63"/>
      <c r="E237" s="64"/>
      <c r="F237" s="62"/>
      <c r="G237" s="62"/>
      <c r="H237" s="63"/>
      <c r="I237" s="62"/>
      <c r="J237" s="62"/>
      <c r="K237" s="62"/>
      <c r="L237" s="62"/>
      <c r="M237" s="68"/>
      <c r="N237" s="69"/>
      <c r="O237" s="63"/>
      <c r="P237" s="68"/>
      <c r="Q237" s="62"/>
      <c r="R237" s="62"/>
      <c r="S237" s="68"/>
      <c r="T237" s="70"/>
      <c r="U237" s="66"/>
      <c r="V237" s="68"/>
      <c r="Z237" s="86">
        <f>IF(Instructions!$C$8="yes",COUNTA(General!B237),0)</f>
        <v>0</v>
      </c>
      <c r="AA237" s="86">
        <f>IF(COUNTA(B237:V237)&gt;0,3-(COUNTA(General!B237)+COUNTA(General!C237)+COUNTA(General!U237)),0)</f>
        <v>0</v>
      </c>
      <c r="AB237" s="86">
        <f>IF(General!U237="No",COUNTBLANK(General!D237:F237)+COUNTBLANK(General!J237),0)</f>
        <v>0</v>
      </c>
      <c r="AC237" s="86">
        <f>IF(General!F237="Others",COUNTBLANK(General!G237),0)</f>
        <v>0</v>
      </c>
      <c r="AD237" s="86">
        <f>IF(AND(U237="No",COUNTA(General!B237),ISBLANK(General!H237)),COUNTBLANK(General!I237),0)</f>
        <v>0</v>
      </c>
      <c r="AE237" s="86">
        <f>IF(ISBLANK(J237),0,IF(ISNUMBER(SEARCH("FI fully agreed with the client's requests/appeals",General!J237)),0,COUNTBLANK(General!K237)))</f>
        <v>0</v>
      </c>
      <c r="AF237" s="86">
        <f>IF(OR(General!J237="Others",General!K237="Others"),COUNTBLANK(General!L237),0)</f>
        <v>0</v>
      </c>
      <c r="AG237" s="86">
        <f>IF(ISBLANK(B237),0,IF(AND(ISBLANK(General!O237),NETWORKDAYS(IFERROR(DATE(LEFT(General!D237,4),MID(General!D237,5,2),RIGHT(General!D237,2)),0),IFERROR(DATE(LEFT(Instructions!$C$6,4),MID(Instructions!$C$6,5,2),RIGHT(Instructions!$C$6,2)),0),7)&gt;27),COUNTBLANK(General!P237),0))</f>
        <v>0</v>
      </c>
      <c r="AH237" s="86">
        <f>IF(OR(ISBLANK(B237),ISBLANK(O237)),0,IF(NETWORKDAYS(DATE(LEFT(General!D237,4),MID(General!D237,5,2),RIGHT(General!D237,2)),DATE(LEFT(General!O237,4),MID(General!O237,5,2),RIGHT(General!O237,2)),7)&gt;27,COUNTBLANK(General!P237),0))</f>
        <v>0</v>
      </c>
      <c r="AI237" s="86">
        <f t="shared" si="23"/>
        <v>0</v>
      </c>
      <c r="AJ237" s="86">
        <f t="shared" si="24"/>
        <v>0</v>
      </c>
      <c r="AK237" s="86">
        <f t="shared" si="25"/>
        <v>0</v>
      </c>
      <c r="AL237" s="128">
        <f>IF(ISBLANK(D237),0,IF(IFERROR(DATE(LEFT(D237,4),MID(D237,5,2),RIGHT(D237,2)),0)&lt;IFERROR(DATE(LEFT(Instructions!$C$6,4),MID(Instructions!$C$6,5,2),RIGHT(Instructions!$C$6,2)),0),0,1))</f>
        <v>0</v>
      </c>
      <c r="AM237" s="128">
        <f>IF(General!U237="Misconduct report has been filed",COUNTBLANK(General!V237),0)</f>
        <v>0</v>
      </c>
      <c r="AN237" s="128">
        <f t="shared" si="26"/>
        <v>0</v>
      </c>
      <c r="AO237" s="86">
        <f>IF(ISBLANK(C237),0,IF(ISNA(VLOOKUP(C237,Dropdowns!$A$1:$A$4,1,FALSE)),1,0))</f>
        <v>0</v>
      </c>
      <c r="AP237" s="86">
        <f>IF(ISBLANK(F237),0,IF(ISNA(VLOOKUP(F237,Dropdowns!$I$1:$I$5,1,FALSE)),1,0))</f>
        <v>0</v>
      </c>
      <c r="AQ237" s="86">
        <f>IF(ISBLANK(J237),0,IF(ISNA(VLOOKUP(J237,Dropdowns!$L$1:$L$4,1,FALSE)),1,0))</f>
        <v>0</v>
      </c>
      <c r="AR237" s="128">
        <f>IF(ISBLANK(K237),0,IF(ISNA(VLOOKUP(K237,Dropdowns!$J$1:$J$4,1,FALSE)),1,0))</f>
        <v>0</v>
      </c>
      <c r="AS237" s="128">
        <f t="shared" si="29"/>
        <v>0</v>
      </c>
      <c r="AT237" s="128">
        <f t="shared" si="27"/>
        <v>0</v>
      </c>
      <c r="AU237" s="128">
        <f t="shared" si="28"/>
        <v>0</v>
      </c>
    </row>
    <row r="238" spans="2:47" ht="15.75" x14ac:dyDescent="0.25">
      <c r="B238" s="62"/>
      <c r="C238" s="62"/>
      <c r="D238" s="63"/>
      <c r="E238" s="64"/>
      <c r="F238" s="62"/>
      <c r="G238" s="62"/>
      <c r="H238" s="63"/>
      <c r="I238" s="62"/>
      <c r="J238" s="62"/>
      <c r="K238" s="62"/>
      <c r="L238" s="62"/>
      <c r="M238" s="68"/>
      <c r="N238" s="69"/>
      <c r="O238" s="63"/>
      <c r="P238" s="68"/>
      <c r="Q238" s="62"/>
      <c r="R238" s="62"/>
      <c r="S238" s="68"/>
      <c r="T238" s="70"/>
      <c r="U238" s="66"/>
      <c r="V238" s="68"/>
      <c r="Z238" s="86">
        <f>IF(Instructions!$C$8="yes",COUNTA(General!B238),0)</f>
        <v>0</v>
      </c>
      <c r="AA238" s="86">
        <f>IF(COUNTA(B238:V238)&gt;0,3-(COUNTA(General!B238)+COUNTA(General!C238)+COUNTA(General!U238)),0)</f>
        <v>0</v>
      </c>
      <c r="AB238" s="86">
        <f>IF(General!U238="No",COUNTBLANK(General!D238:F238)+COUNTBLANK(General!J238),0)</f>
        <v>0</v>
      </c>
      <c r="AC238" s="86">
        <f>IF(General!F238="Others",COUNTBLANK(General!G238),0)</f>
        <v>0</v>
      </c>
      <c r="AD238" s="86">
        <f>IF(AND(U238="No",COUNTA(General!B238),ISBLANK(General!H238)),COUNTBLANK(General!I238),0)</f>
        <v>0</v>
      </c>
      <c r="AE238" s="86">
        <f>IF(ISBLANK(J238),0,IF(ISNUMBER(SEARCH("FI fully agreed with the client's requests/appeals",General!J238)),0,COUNTBLANK(General!K238)))</f>
        <v>0</v>
      </c>
      <c r="AF238" s="86">
        <f>IF(OR(General!J238="Others",General!K238="Others"),COUNTBLANK(General!L238),0)</f>
        <v>0</v>
      </c>
      <c r="AG238" s="86">
        <f>IF(ISBLANK(B238),0,IF(AND(ISBLANK(General!O238),NETWORKDAYS(IFERROR(DATE(LEFT(General!D238,4),MID(General!D238,5,2),RIGHT(General!D238,2)),0),IFERROR(DATE(LEFT(Instructions!$C$6,4),MID(Instructions!$C$6,5,2),RIGHT(Instructions!$C$6,2)),0),7)&gt;27),COUNTBLANK(General!P238),0))</f>
        <v>0</v>
      </c>
      <c r="AH238" s="86">
        <f>IF(OR(ISBLANK(B238),ISBLANK(O238)),0,IF(NETWORKDAYS(DATE(LEFT(General!D238,4),MID(General!D238,5,2),RIGHT(General!D238,2)),DATE(LEFT(General!O238,4),MID(General!O238,5,2),RIGHT(General!O238,2)),7)&gt;27,COUNTBLANK(General!P238),0))</f>
        <v>0</v>
      </c>
      <c r="AI238" s="86">
        <f t="shared" si="23"/>
        <v>0</v>
      </c>
      <c r="AJ238" s="86">
        <f t="shared" si="24"/>
        <v>0</v>
      </c>
      <c r="AK238" s="86">
        <f t="shared" si="25"/>
        <v>0</v>
      </c>
      <c r="AL238" s="128">
        <f>IF(ISBLANK(D238),0,IF(IFERROR(DATE(LEFT(D238,4),MID(D238,5,2),RIGHT(D238,2)),0)&lt;IFERROR(DATE(LEFT(Instructions!$C$6,4),MID(Instructions!$C$6,5,2),RIGHT(Instructions!$C$6,2)),0),0,1))</f>
        <v>0</v>
      </c>
      <c r="AM238" s="128">
        <f>IF(General!U238="Misconduct report has been filed",COUNTBLANK(General!V238),0)</f>
        <v>0</v>
      </c>
      <c r="AN238" s="128">
        <f t="shared" si="26"/>
        <v>0</v>
      </c>
      <c r="AO238" s="86">
        <f>IF(ISBLANK(C238),0,IF(ISNA(VLOOKUP(C238,Dropdowns!$A$1:$A$4,1,FALSE)),1,0))</f>
        <v>0</v>
      </c>
      <c r="AP238" s="86">
        <f>IF(ISBLANK(F238),0,IF(ISNA(VLOOKUP(F238,Dropdowns!$I$1:$I$5,1,FALSE)),1,0))</f>
        <v>0</v>
      </c>
      <c r="AQ238" s="86">
        <f>IF(ISBLANK(J238),0,IF(ISNA(VLOOKUP(J238,Dropdowns!$L$1:$L$4,1,FALSE)),1,0))</f>
        <v>0</v>
      </c>
      <c r="AR238" s="128">
        <f>IF(ISBLANK(K238),0,IF(ISNA(VLOOKUP(K238,Dropdowns!$J$1:$J$4,1,FALSE)),1,0))</f>
        <v>0</v>
      </c>
      <c r="AS238" s="128">
        <f t="shared" si="29"/>
        <v>0</v>
      </c>
      <c r="AT238" s="128">
        <f t="shared" si="27"/>
        <v>0</v>
      </c>
      <c r="AU238" s="128">
        <f t="shared" si="28"/>
        <v>0</v>
      </c>
    </row>
    <row r="239" spans="2:47" ht="15.75" x14ac:dyDescent="0.25">
      <c r="B239" s="62"/>
      <c r="C239" s="62"/>
      <c r="D239" s="63"/>
      <c r="E239" s="64"/>
      <c r="F239" s="62"/>
      <c r="G239" s="62"/>
      <c r="H239" s="63"/>
      <c r="I239" s="62"/>
      <c r="J239" s="62"/>
      <c r="K239" s="62"/>
      <c r="L239" s="62"/>
      <c r="M239" s="68"/>
      <c r="N239" s="69"/>
      <c r="O239" s="63"/>
      <c r="P239" s="68"/>
      <c r="Q239" s="62"/>
      <c r="R239" s="62"/>
      <c r="S239" s="68"/>
      <c r="T239" s="70"/>
      <c r="U239" s="66"/>
      <c r="V239" s="68"/>
      <c r="Z239" s="86">
        <f>IF(Instructions!$C$8="yes",COUNTA(General!B239),0)</f>
        <v>0</v>
      </c>
      <c r="AA239" s="86">
        <f>IF(COUNTA(B239:V239)&gt;0,3-(COUNTA(General!B239)+COUNTA(General!C239)+COUNTA(General!U239)),0)</f>
        <v>0</v>
      </c>
      <c r="AB239" s="86">
        <f>IF(General!U239="No",COUNTBLANK(General!D239:F239)+COUNTBLANK(General!J239),0)</f>
        <v>0</v>
      </c>
      <c r="AC239" s="86">
        <f>IF(General!F239="Others",COUNTBLANK(General!G239),0)</f>
        <v>0</v>
      </c>
      <c r="AD239" s="86">
        <f>IF(AND(U239="No",COUNTA(General!B239),ISBLANK(General!H239)),COUNTBLANK(General!I239),0)</f>
        <v>0</v>
      </c>
      <c r="AE239" s="86">
        <f>IF(ISBLANK(J239),0,IF(ISNUMBER(SEARCH("FI fully agreed with the client's requests/appeals",General!J239)),0,COUNTBLANK(General!K239)))</f>
        <v>0</v>
      </c>
      <c r="AF239" s="86">
        <f>IF(OR(General!J239="Others",General!K239="Others"),COUNTBLANK(General!L239),0)</f>
        <v>0</v>
      </c>
      <c r="AG239" s="86">
        <f>IF(ISBLANK(B239),0,IF(AND(ISBLANK(General!O239),NETWORKDAYS(IFERROR(DATE(LEFT(General!D239,4),MID(General!D239,5,2),RIGHT(General!D239,2)),0),IFERROR(DATE(LEFT(Instructions!$C$6,4),MID(Instructions!$C$6,5,2),RIGHT(Instructions!$C$6,2)),0),7)&gt;27),COUNTBLANK(General!P239),0))</f>
        <v>0</v>
      </c>
      <c r="AH239" s="86">
        <f>IF(OR(ISBLANK(B239),ISBLANK(O239)),0,IF(NETWORKDAYS(DATE(LEFT(General!D239,4),MID(General!D239,5,2),RIGHT(General!D239,2)),DATE(LEFT(General!O239,4),MID(General!O239,5,2),RIGHT(General!O239,2)),7)&gt;27,COUNTBLANK(General!P239),0))</f>
        <v>0</v>
      </c>
      <c r="AI239" s="86">
        <f t="shared" si="23"/>
        <v>0</v>
      </c>
      <c r="AJ239" s="86">
        <f t="shared" si="24"/>
        <v>0</v>
      </c>
      <c r="AK239" s="86">
        <f t="shared" si="25"/>
        <v>0</v>
      </c>
      <c r="AL239" s="128">
        <f>IF(ISBLANK(D239),0,IF(IFERROR(DATE(LEFT(D239,4),MID(D239,5,2),RIGHT(D239,2)),0)&lt;IFERROR(DATE(LEFT(Instructions!$C$6,4),MID(Instructions!$C$6,5,2),RIGHT(Instructions!$C$6,2)),0),0,1))</f>
        <v>0</v>
      </c>
      <c r="AM239" s="128">
        <f>IF(General!U239="Misconduct report has been filed",COUNTBLANK(General!V239),0)</f>
        <v>0</v>
      </c>
      <c r="AN239" s="128">
        <f t="shared" si="26"/>
        <v>0</v>
      </c>
      <c r="AO239" s="86">
        <f>IF(ISBLANK(C239),0,IF(ISNA(VLOOKUP(C239,Dropdowns!$A$1:$A$4,1,FALSE)),1,0))</f>
        <v>0</v>
      </c>
      <c r="AP239" s="86">
        <f>IF(ISBLANK(F239),0,IF(ISNA(VLOOKUP(F239,Dropdowns!$I$1:$I$5,1,FALSE)),1,0))</f>
        <v>0</v>
      </c>
      <c r="AQ239" s="86">
        <f>IF(ISBLANK(J239),0,IF(ISNA(VLOOKUP(J239,Dropdowns!$L$1:$L$4,1,FALSE)),1,0))</f>
        <v>0</v>
      </c>
      <c r="AR239" s="128">
        <f>IF(ISBLANK(K239),0,IF(ISNA(VLOOKUP(K239,Dropdowns!$J$1:$J$4,1,FALSE)),1,0))</f>
        <v>0</v>
      </c>
      <c r="AS239" s="128">
        <f t="shared" si="29"/>
        <v>0</v>
      </c>
      <c r="AT239" s="128">
        <f t="shared" si="27"/>
        <v>0</v>
      </c>
      <c r="AU239" s="128">
        <f t="shared" si="28"/>
        <v>0</v>
      </c>
    </row>
    <row r="240" spans="2:47" ht="15.75" x14ac:dyDescent="0.25">
      <c r="B240" s="62"/>
      <c r="C240" s="62"/>
      <c r="D240" s="63"/>
      <c r="E240" s="64"/>
      <c r="F240" s="62"/>
      <c r="G240" s="62"/>
      <c r="H240" s="63"/>
      <c r="I240" s="62"/>
      <c r="J240" s="62"/>
      <c r="K240" s="62"/>
      <c r="L240" s="62"/>
      <c r="M240" s="68"/>
      <c r="N240" s="69"/>
      <c r="O240" s="63"/>
      <c r="P240" s="68"/>
      <c r="Q240" s="62"/>
      <c r="R240" s="62"/>
      <c r="S240" s="68"/>
      <c r="T240" s="70"/>
      <c r="U240" s="66"/>
      <c r="V240" s="68"/>
      <c r="Z240" s="86">
        <f>IF(Instructions!$C$8="yes",COUNTA(General!B240),0)</f>
        <v>0</v>
      </c>
      <c r="AA240" s="86">
        <f>IF(COUNTA(B240:V240)&gt;0,3-(COUNTA(General!B240)+COUNTA(General!C240)+COUNTA(General!U240)),0)</f>
        <v>0</v>
      </c>
      <c r="AB240" s="86">
        <f>IF(General!U240="No",COUNTBLANK(General!D240:F240)+COUNTBLANK(General!J240),0)</f>
        <v>0</v>
      </c>
      <c r="AC240" s="86">
        <f>IF(General!F240="Others",COUNTBLANK(General!G240),0)</f>
        <v>0</v>
      </c>
      <c r="AD240" s="86">
        <f>IF(AND(U240="No",COUNTA(General!B240),ISBLANK(General!H240)),COUNTBLANK(General!I240),0)</f>
        <v>0</v>
      </c>
      <c r="AE240" s="86">
        <f>IF(ISBLANK(J240),0,IF(ISNUMBER(SEARCH("FI fully agreed with the client's requests/appeals",General!J240)),0,COUNTBLANK(General!K240)))</f>
        <v>0</v>
      </c>
      <c r="AF240" s="86">
        <f>IF(OR(General!J240="Others",General!K240="Others"),COUNTBLANK(General!L240),0)</f>
        <v>0</v>
      </c>
      <c r="AG240" s="86">
        <f>IF(ISBLANK(B240),0,IF(AND(ISBLANK(General!O240),NETWORKDAYS(IFERROR(DATE(LEFT(General!D240,4),MID(General!D240,5,2),RIGHT(General!D240,2)),0),IFERROR(DATE(LEFT(Instructions!$C$6,4),MID(Instructions!$C$6,5,2),RIGHT(Instructions!$C$6,2)),0),7)&gt;27),COUNTBLANK(General!P240),0))</f>
        <v>0</v>
      </c>
      <c r="AH240" s="86">
        <f>IF(OR(ISBLANK(B240),ISBLANK(O240)),0,IF(NETWORKDAYS(DATE(LEFT(General!D240,4),MID(General!D240,5,2),RIGHT(General!D240,2)),DATE(LEFT(General!O240,4),MID(General!O240,5,2),RIGHT(General!O240,2)),7)&gt;27,COUNTBLANK(General!P240),0))</f>
        <v>0</v>
      </c>
      <c r="AI240" s="86">
        <f t="shared" si="23"/>
        <v>0</v>
      </c>
      <c r="AJ240" s="86">
        <f t="shared" si="24"/>
        <v>0</v>
      </c>
      <c r="AK240" s="86">
        <f t="shared" si="25"/>
        <v>0</v>
      </c>
      <c r="AL240" s="128">
        <f>IF(ISBLANK(D240),0,IF(IFERROR(DATE(LEFT(D240,4),MID(D240,5,2),RIGHT(D240,2)),0)&lt;IFERROR(DATE(LEFT(Instructions!$C$6,4),MID(Instructions!$C$6,5,2),RIGHT(Instructions!$C$6,2)),0),0,1))</f>
        <v>0</v>
      </c>
      <c r="AM240" s="128">
        <f>IF(General!U240="Misconduct report has been filed",COUNTBLANK(General!V240),0)</f>
        <v>0</v>
      </c>
      <c r="AN240" s="128">
        <f t="shared" si="26"/>
        <v>0</v>
      </c>
      <c r="AO240" s="86">
        <f>IF(ISBLANK(C240),0,IF(ISNA(VLOOKUP(C240,Dropdowns!$A$1:$A$4,1,FALSE)),1,0))</f>
        <v>0</v>
      </c>
      <c r="AP240" s="86">
        <f>IF(ISBLANK(F240),0,IF(ISNA(VLOOKUP(F240,Dropdowns!$I$1:$I$5,1,FALSE)),1,0))</f>
        <v>0</v>
      </c>
      <c r="AQ240" s="86">
        <f>IF(ISBLANK(J240),0,IF(ISNA(VLOOKUP(J240,Dropdowns!$L$1:$L$4,1,FALSE)),1,0))</f>
        <v>0</v>
      </c>
      <c r="AR240" s="128">
        <f>IF(ISBLANK(K240),0,IF(ISNA(VLOOKUP(K240,Dropdowns!$J$1:$J$4,1,FALSE)),1,0))</f>
        <v>0</v>
      </c>
      <c r="AS240" s="128">
        <f t="shared" si="29"/>
        <v>0</v>
      </c>
      <c r="AT240" s="128">
        <f t="shared" si="27"/>
        <v>0</v>
      </c>
      <c r="AU240" s="128">
        <f t="shared" si="28"/>
        <v>0</v>
      </c>
    </row>
    <row r="241" spans="2:47" ht="15.75" x14ac:dyDescent="0.25">
      <c r="B241" s="62"/>
      <c r="C241" s="62"/>
      <c r="D241" s="63"/>
      <c r="E241" s="64"/>
      <c r="F241" s="62"/>
      <c r="G241" s="62"/>
      <c r="H241" s="63"/>
      <c r="I241" s="62"/>
      <c r="J241" s="62"/>
      <c r="K241" s="62"/>
      <c r="L241" s="62"/>
      <c r="M241" s="68"/>
      <c r="N241" s="69"/>
      <c r="O241" s="63"/>
      <c r="P241" s="68"/>
      <c r="Q241" s="62"/>
      <c r="R241" s="62"/>
      <c r="S241" s="68"/>
      <c r="T241" s="70"/>
      <c r="U241" s="66"/>
      <c r="V241" s="68"/>
      <c r="Z241" s="86">
        <f>IF(Instructions!$C$8="yes",COUNTA(General!B241),0)</f>
        <v>0</v>
      </c>
      <c r="AA241" s="86">
        <f>IF(COUNTA(B241:V241)&gt;0,3-(COUNTA(General!B241)+COUNTA(General!C241)+COUNTA(General!U241)),0)</f>
        <v>0</v>
      </c>
      <c r="AB241" s="86">
        <f>IF(General!U241="No",COUNTBLANK(General!D241:F241)+COUNTBLANK(General!J241),0)</f>
        <v>0</v>
      </c>
      <c r="AC241" s="86">
        <f>IF(General!F241="Others",COUNTBLANK(General!G241),0)</f>
        <v>0</v>
      </c>
      <c r="AD241" s="86">
        <f>IF(AND(U241="No",COUNTA(General!B241),ISBLANK(General!H241)),COUNTBLANK(General!I241),0)</f>
        <v>0</v>
      </c>
      <c r="AE241" s="86">
        <f>IF(ISBLANK(J241),0,IF(ISNUMBER(SEARCH("FI fully agreed with the client's requests/appeals",General!J241)),0,COUNTBLANK(General!K241)))</f>
        <v>0</v>
      </c>
      <c r="AF241" s="86">
        <f>IF(OR(General!J241="Others",General!K241="Others"),COUNTBLANK(General!L241),0)</f>
        <v>0</v>
      </c>
      <c r="AG241" s="86">
        <f>IF(ISBLANK(B241),0,IF(AND(ISBLANK(General!O241),NETWORKDAYS(IFERROR(DATE(LEFT(General!D241,4),MID(General!D241,5,2),RIGHT(General!D241,2)),0),IFERROR(DATE(LEFT(Instructions!$C$6,4),MID(Instructions!$C$6,5,2),RIGHT(Instructions!$C$6,2)),0),7)&gt;27),COUNTBLANK(General!P241),0))</f>
        <v>0</v>
      </c>
      <c r="AH241" s="86">
        <f>IF(OR(ISBLANK(B241),ISBLANK(O241)),0,IF(NETWORKDAYS(DATE(LEFT(General!D241,4),MID(General!D241,5,2),RIGHT(General!D241,2)),DATE(LEFT(General!O241,4),MID(General!O241,5,2),RIGHT(General!O241,2)),7)&gt;27,COUNTBLANK(General!P241),0))</f>
        <v>0</v>
      </c>
      <c r="AI241" s="86">
        <f t="shared" si="23"/>
        <v>0</v>
      </c>
      <c r="AJ241" s="86">
        <f t="shared" si="24"/>
        <v>0</v>
      </c>
      <c r="AK241" s="86">
        <f t="shared" si="25"/>
        <v>0</v>
      </c>
      <c r="AL241" s="128">
        <f>IF(ISBLANK(D241),0,IF(IFERROR(DATE(LEFT(D241,4),MID(D241,5,2),RIGHT(D241,2)),0)&lt;IFERROR(DATE(LEFT(Instructions!$C$6,4),MID(Instructions!$C$6,5,2),RIGHT(Instructions!$C$6,2)),0),0,1))</f>
        <v>0</v>
      </c>
      <c r="AM241" s="128">
        <f>IF(General!U241="Misconduct report has been filed",COUNTBLANK(General!V241),0)</f>
        <v>0</v>
      </c>
      <c r="AN241" s="128">
        <f t="shared" si="26"/>
        <v>0</v>
      </c>
      <c r="AO241" s="86">
        <f>IF(ISBLANK(C241),0,IF(ISNA(VLOOKUP(C241,Dropdowns!$A$1:$A$4,1,FALSE)),1,0))</f>
        <v>0</v>
      </c>
      <c r="AP241" s="86">
        <f>IF(ISBLANK(F241),0,IF(ISNA(VLOOKUP(F241,Dropdowns!$I$1:$I$5,1,FALSE)),1,0))</f>
        <v>0</v>
      </c>
      <c r="AQ241" s="86">
        <f>IF(ISBLANK(J241),0,IF(ISNA(VLOOKUP(J241,Dropdowns!$L$1:$L$4,1,FALSE)),1,0))</f>
        <v>0</v>
      </c>
      <c r="AR241" s="128">
        <f>IF(ISBLANK(K241),0,IF(ISNA(VLOOKUP(K241,Dropdowns!$J$1:$J$4,1,FALSE)),1,0))</f>
        <v>0</v>
      </c>
      <c r="AS241" s="128">
        <f t="shared" si="29"/>
        <v>0</v>
      </c>
      <c r="AT241" s="128">
        <f t="shared" si="27"/>
        <v>0</v>
      </c>
      <c r="AU241" s="128">
        <f t="shared" si="28"/>
        <v>0</v>
      </c>
    </row>
    <row r="242" spans="2:47" ht="15.75" x14ac:dyDescent="0.25">
      <c r="B242" s="62"/>
      <c r="C242" s="62"/>
      <c r="D242" s="63"/>
      <c r="E242" s="64"/>
      <c r="F242" s="62"/>
      <c r="G242" s="62"/>
      <c r="H242" s="63"/>
      <c r="I242" s="62"/>
      <c r="J242" s="62"/>
      <c r="K242" s="62"/>
      <c r="L242" s="62"/>
      <c r="M242" s="68"/>
      <c r="N242" s="69"/>
      <c r="O242" s="63"/>
      <c r="P242" s="68"/>
      <c r="Q242" s="62"/>
      <c r="R242" s="62"/>
      <c r="S242" s="68"/>
      <c r="T242" s="70"/>
      <c r="U242" s="66"/>
      <c r="V242" s="68"/>
      <c r="Z242" s="86">
        <f>IF(Instructions!$C$8="yes",COUNTA(General!B242),0)</f>
        <v>0</v>
      </c>
      <c r="AA242" s="86">
        <f>IF(COUNTA(B242:V242)&gt;0,3-(COUNTA(General!B242)+COUNTA(General!C242)+COUNTA(General!U242)),0)</f>
        <v>0</v>
      </c>
      <c r="AB242" s="86">
        <f>IF(General!U242="No",COUNTBLANK(General!D242:F242)+COUNTBLANK(General!J242),0)</f>
        <v>0</v>
      </c>
      <c r="AC242" s="86">
        <f>IF(General!F242="Others",COUNTBLANK(General!G242),0)</f>
        <v>0</v>
      </c>
      <c r="AD242" s="86">
        <f>IF(AND(U242="No",COUNTA(General!B242),ISBLANK(General!H242)),COUNTBLANK(General!I242),0)</f>
        <v>0</v>
      </c>
      <c r="AE242" s="86">
        <f>IF(ISBLANK(J242),0,IF(ISNUMBER(SEARCH("FI fully agreed with the client's requests/appeals",General!J242)),0,COUNTBLANK(General!K242)))</f>
        <v>0</v>
      </c>
      <c r="AF242" s="86">
        <f>IF(OR(General!J242="Others",General!K242="Others"),COUNTBLANK(General!L242),0)</f>
        <v>0</v>
      </c>
      <c r="AG242" s="86">
        <f>IF(ISBLANK(B242),0,IF(AND(ISBLANK(General!O242),NETWORKDAYS(IFERROR(DATE(LEFT(General!D242,4),MID(General!D242,5,2),RIGHT(General!D242,2)),0),IFERROR(DATE(LEFT(Instructions!$C$6,4),MID(Instructions!$C$6,5,2),RIGHT(Instructions!$C$6,2)),0),7)&gt;27),COUNTBLANK(General!P242),0))</f>
        <v>0</v>
      </c>
      <c r="AH242" s="86">
        <f>IF(OR(ISBLANK(B242),ISBLANK(O242)),0,IF(NETWORKDAYS(DATE(LEFT(General!D242,4),MID(General!D242,5,2),RIGHT(General!D242,2)),DATE(LEFT(General!O242,4),MID(General!O242,5,2),RIGHT(General!O242,2)),7)&gt;27,COUNTBLANK(General!P242),0))</f>
        <v>0</v>
      </c>
      <c r="AI242" s="86">
        <f t="shared" si="23"/>
        <v>0</v>
      </c>
      <c r="AJ242" s="86">
        <f t="shared" si="24"/>
        <v>0</v>
      </c>
      <c r="AK242" s="86">
        <f t="shared" si="25"/>
        <v>0</v>
      </c>
      <c r="AL242" s="128">
        <f>IF(ISBLANK(D242),0,IF(IFERROR(DATE(LEFT(D242,4),MID(D242,5,2),RIGHT(D242,2)),0)&lt;IFERROR(DATE(LEFT(Instructions!$C$6,4),MID(Instructions!$C$6,5,2),RIGHT(Instructions!$C$6,2)),0),0,1))</f>
        <v>0</v>
      </c>
      <c r="AM242" s="128">
        <f>IF(General!U242="Misconduct report has been filed",COUNTBLANK(General!V242),0)</f>
        <v>0</v>
      </c>
      <c r="AN242" s="128">
        <f t="shared" si="26"/>
        <v>0</v>
      </c>
      <c r="AO242" s="86">
        <f>IF(ISBLANK(C242),0,IF(ISNA(VLOOKUP(C242,Dropdowns!$A$1:$A$4,1,FALSE)),1,0))</f>
        <v>0</v>
      </c>
      <c r="AP242" s="86">
        <f>IF(ISBLANK(F242),0,IF(ISNA(VLOOKUP(F242,Dropdowns!$I$1:$I$5,1,FALSE)),1,0))</f>
        <v>0</v>
      </c>
      <c r="AQ242" s="86">
        <f>IF(ISBLANK(J242),0,IF(ISNA(VLOOKUP(J242,Dropdowns!$L$1:$L$4,1,FALSE)),1,0))</f>
        <v>0</v>
      </c>
      <c r="AR242" s="128">
        <f>IF(ISBLANK(K242),0,IF(ISNA(VLOOKUP(K242,Dropdowns!$J$1:$J$4,1,FALSE)),1,0))</f>
        <v>0</v>
      </c>
      <c r="AS242" s="128">
        <f t="shared" si="29"/>
        <v>0</v>
      </c>
      <c r="AT242" s="128">
        <f t="shared" si="27"/>
        <v>0</v>
      </c>
      <c r="AU242" s="128">
        <f t="shared" si="28"/>
        <v>0</v>
      </c>
    </row>
    <row r="243" spans="2:47" ht="15.75" x14ac:dyDescent="0.25">
      <c r="B243" s="62"/>
      <c r="C243" s="62"/>
      <c r="D243" s="63"/>
      <c r="E243" s="64"/>
      <c r="F243" s="62"/>
      <c r="G243" s="62"/>
      <c r="H243" s="63"/>
      <c r="I243" s="62"/>
      <c r="J243" s="62"/>
      <c r="K243" s="62"/>
      <c r="L243" s="62"/>
      <c r="M243" s="68"/>
      <c r="N243" s="69"/>
      <c r="O243" s="63"/>
      <c r="P243" s="68"/>
      <c r="Q243" s="62"/>
      <c r="R243" s="62"/>
      <c r="S243" s="68"/>
      <c r="T243" s="70"/>
      <c r="U243" s="66"/>
      <c r="V243" s="68"/>
      <c r="Z243" s="86">
        <f>IF(Instructions!$C$8="yes",COUNTA(General!B243),0)</f>
        <v>0</v>
      </c>
      <c r="AA243" s="86">
        <f>IF(COUNTA(B243:V243)&gt;0,3-(COUNTA(General!B243)+COUNTA(General!C243)+COUNTA(General!U243)),0)</f>
        <v>0</v>
      </c>
      <c r="AB243" s="86">
        <f>IF(General!U243="No",COUNTBLANK(General!D243:F243)+COUNTBLANK(General!J243),0)</f>
        <v>0</v>
      </c>
      <c r="AC243" s="86">
        <f>IF(General!F243="Others",COUNTBLANK(General!G243),0)</f>
        <v>0</v>
      </c>
      <c r="AD243" s="86">
        <f>IF(AND(U243="No",COUNTA(General!B243),ISBLANK(General!H243)),COUNTBLANK(General!I243),0)</f>
        <v>0</v>
      </c>
      <c r="AE243" s="86">
        <f>IF(ISBLANK(J243),0,IF(ISNUMBER(SEARCH("FI fully agreed with the client's requests/appeals",General!J243)),0,COUNTBLANK(General!K243)))</f>
        <v>0</v>
      </c>
      <c r="AF243" s="86">
        <f>IF(OR(General!J243="Others",General!K243="Others"),COUNTBLANK(General!L243),0)</f>
        <v>0</v>
      </c>
      <c r="AG243" s="86">
        <f>IF(ISBLANK(B243),0,IF(AND(ISBLANK(General!O243),NETWORKDAYS(IFERROR(DATE(LEFT(General!D243,4),MID(General!D243,5,2),RIGHT(General!D243,2)),0),IFERROR(DATE(LEFT(Instructions!$C$6,4),MID(Instructions!$C$6,5,2),RIGHT(Instructions!$C$6,2)),0),7)&gt;27),COUNTBLANK(General!P243),0))</f>
        <v>0</v>
      </c>
      <c r="AH243" s="86">
        <f>IF(OR(ISBLANK(B243),ISBLANK(O243)),0,IF(NETWORKDAYS(DATE(LEFT(General!D243,4),MID(General!D243,5,2),RIGHT(General!D243,2)),DATE(LEFT(General!O243,4),MID(General!O243,5,2),RIGHT(General!O243,2)),7)&gt;27,COUNTBLANK(General!P243),0))</f>
        <v>0</v>
      </c>
      <c r="AI243" s="86">
        <f t="shared" si="23"/>
        <v>0</v>
      </c>
      <c r="AJ243" s="86">
        <f t="shared" si="24"/>
        <v>0</v>
      </c>
      <c r="AK243" s="86">
        <f t="shared" si="25"/>
        <v>0</v>
      </c>
      <c r="AL243" s="128">
        <f>IF(ISBLANK(D243),0,IF(IFERROR(DATE(LEFT(D243,4),MID(D243,5,2),RIGHT(D243,2)),0)&lt;IFERROR(DATE(LEFT(Instructions!$C$6,4),MID(Instructions!$C$6,5,2),RIGHT(Instructions!$C$6,2)),0),0,1))</f>
        <v>0</v>
      </c>
      <c r="AM243" s="128">
        <f>IF(General!U243="Misconduct report has been filed",COUNTBLANK(General!V243),0)</f>
        <v>0</v>
      </c>
      <c r="AN243" s="128">
        <f t="shared" si="26"/>
        <v>0</v>
      </c>
      <c r="AO243" s="86">
        <f>IF(ISBLANK(C243),0,IF(ISNA(VLOOKUP(C243,Dropdowns!$A$1:$A$4,1,FALSE)),1,0))</f>
        <v>0</v>
      </c>
      <c r="AP243" s="86">
        <f>IF(ISBLANK(F243),0,IF(ISNA(VLOOKUP(F243,Dropdowns!$I$1:$I$5,1,FALSE)),1,0))</f>
        <v>0</v>
      </c>
      <c r="AQ243" s="86">
        <f>IF(ISBLANK(J243),0,IF(ISNA(VLOOKUP(J243,Dropdowns!$L$1:$L$4,1,FALSE)),1,0))</f>
        <v>0</v>
      </c>
      <c r="AR243" s="128">
        <f>IF(ISBLANK(K243),0,IF(ISNA(VLOOKUP(K243,Dropdowns!$J$1:$J$4,1,FALSE)),1,0))</f>
        <v>0</v>
      </c>
      <c r="AS243" s="128">
        <f t="shared" si="29"/>
        <v>0</v>
      </c>
      <c r="AT243" s="128">
        <f t="shared" si="27"/>
        <v>0</v>
      </c>
      <c r="AU243" s="128">
        <f t="shared" si="28"/>
        <v>0</v>
      </c>
    </row>
    <row r="244" spans="2:47" ht="15.75" x14ac:dyDescent="0.25">
      <c r="B244" s="62"/>
      <c r="C244" s="62"/>
      <c r="D244" s="63"/>
      <c r="E244" s="64"/>
      <c r="F244" s="62"/>
      <c r="G244" s="62"/>
      <c r="H244" s="63"/>
      <c r="I244" s="62"/>
      <c r="J244" s="62"/>
      <c r="K244" s="62"/>
      <c r="L244" s="62"/>
      <c r="M244" s="68"/>
      <c r="N244" s="69"/>
      <c r="O244" s="63"/>
      <c r="P244" s="68"/>
      <c r="Q244" s="62"/>
      <c r="R244" s="62"/>
      <c r="S244" s="68"/>
      <c r="T244" s="70"/>
      <c r="U244" s="66"/>
      <c r="V244" s="68"/>
      <c r="Z244" s="86">
        <f>IF(Instructions!$C$8="yes",COUNTA(General!B244),0)</f>
        <v>0</v>
      </c>
      <c r="AA244" s="86">
        <f>IF(COUNTA(B244:V244)&gt;0,3-(COUNTA(General!B244)+COUNTA(General!C244)+COUNTA(General!U244)),0)</f>
        <v>0</v>
      </c>
      <c r="AB244" s="86">
        <f>IF(General!U244="No",COUNTBLANK(General!D244:F244)+COUNTBLANK(General!J244),0)</f>
        <v>0</v>
      </c>
      <c r="AC244" s="86">
        <f>IF(General!F244="Others",COUNTBLANK(General!G244),0)</f>
        <v>0</v>
      </c>
      <c r="AD244" s="86">
        <f>IF(AND(U244="No",COUNTA(General!B244),ISBLANK(General!H244)),COUNTBLANK(General!I244),0)</f>
        <v>0</v>
      </c>
      <c r="AE244" s="86">
        <f>IF(ISBLANK(J244),0,IF(ISNUMBER(SEARCH("FI fully agreed with the client's requests/appeals",General!J244)),0,COUNTBLANK(General!K244)))</f>
        <v>0</v>
      </c>
      <c r="AF244" s="86">
        <f>IF(OR(General!J244="Others",General!K244="Others"),COUNTBLANK(General!L244),0)</f>
        <v>0</v>
      </c>
      <c r="AG244" s="86">
        <f>IF(ISBLANK(B244),0,IF(AND(ISBLANK(General!O244),NETWORKDAYS(IFERROR(DATE(LEFT(General!D244,4),MID(General!D244,5,2),RIGHT(General!D244,2)),0),IFERROR(DATE(LEFT(Instructions!$C$6,4),MID(Instructions!$C$6,5,2),RIGHT(Instructions!$C$6,2)),0),7)&gt;27),COUNTBLANK(General!P244),0))</f>
        <v>0</v>
      </c>
      <c r="AH244" s="86">
        <f>IF(OR(ISBLANK(B244),ISBLANK(O244)),0,IF(NETWORKDAYS(DATE(LEFT(General!D244,4),MID(General!D244,5,2),RIGHT(General!D244,2)),DATE(LEFT(General!O244,4),MID(General!O244,5,2),RIGHT(General!O244,2)),7)&gt;27,COUNTBLANK(General!P244),0))</f>
        <v>0</v>
      </c>
      <c r="AI244" s="86">
        <f t="shared" si="23"/>
        <v>0</v>
      </c>
      <c r="AJ244" s="86">
        <f t="shared" si="24"/>
        <v>0</v>
      </c>
      <c r="AK244" s="86">
        <f t="shared" si="25"/>
        <v>0</v>
      </c>
      <c r="AL244" s="128">
        <f>IF(ISBLANK(D244),0,IF(IFERROR(DATE(LEFT(D244,4),MID(D244,5,2),RIGHT(D244,2)),0)&lt;IFERROR(DATE(LEFT(Instructions!$C$6,4),MID(Instructions!$C$6,5,2),RIGHT(Instructions!$C$6,2)),0),0,1))</f>
        <v>0</v>
      </c>
      <c r="AM244" s="128">
        <f>IF(General!U244="Misconduct report has been filed",COUNTBLANK(General!V244),0)</f>
        <v>0</v>
      </c>
      <c r="AN244" s="128">
        <f t="shared" si="26"/>
        <v>0</v>
      </c>
      <c r="AO244" s="86">
        <f>IF(ISBLANK(C244),0,IF(ISNA(VLOOKUP(C244,Dropdowns!$A$1:$A$4,1,FALSE)),1,0))</f>
        <v>0</v>
      </c>
      <c r="AP244" s="86">
        <f>IF(ISBLANK(F244),0,IF(ISNA(VLOOKUP(F244,Dropdowns!$I$1:$I$5,1,FALSE)),1,0))</f>
        <v>0</v>
      </c>
      <c r="AQ244" s="86">
        <f>IF(ISBLANK(J244),0,IF(ISNA(VLOOKUP(J244,Dropdowns!$L$1:$L$4,1,FALSE)),1,0))</f>
        <v>0</v>
      </c>
      <c r="AR244" s="128">
        <f>IF(ISBLANK(K244),0,IF(ISNA(VLOOKUP(K244,Dropdowns!$J$1:$J$4,1,FALSE)),1,0))</f>
        <v>0</v>
      </c>
      <c r="AS244" s="128">
        <f t="shared" si="29"/>
        <v>0</v>
      </c>
      <c r="AT244" s="128">
        <f t="shared" si="27"/>
        <v>0</v>
      </c>
      <c r="AU244" s="128">
        <f t="shared" si="28"/>
        <v>0</v>
      </c>
    </row>
    <row r="245" spans="2:47" ht="15.75" x14ac:dyDescent="0.25">
      <c r="B245" s="62"/>
      <c r="C245" s="62"/>
      <c r="D245" s="63"/>
      <c r="E245" s="64"/>
      <c r="F245" s="62"/>
      <c r="G245" s="62"/>
      <c r="H245" s="63"/>
      <c r="I245" s="62"/>
      <c r="J245" s="62"/>
      <c r="K245" s="62"/>
      <c r="L245" s="62"/>
      <c r="M245" s="68"/>
      <c r="N245" s="69"/>
      <c r="O245" s="63"/>
      <c r="P245" s="68"/>
      <c r="Q245" s="62"/>
      <c r="R245" s="62"/>
      <c r="S245" s="68"/>
      <c r="T245" s="70"/>
      <c r="U245" s="66"/>
      <c r="V245" s="68"/>
      <c r="Z245" s="86">
        <f>IF(Instructions!$C$8="yes",COUNTA(General!B245),0)</f>
        <v>0</v>
      </c>
      <c r="AA245" s="86">
        <f>IF(COUNTA(B245:V245)&gt;0,3-(COUNTA(General!B245)+COUNTA(General!C245)+COUNTA(General!U245)),0)</f>
        <v>0</v>
      </c>
      <c r="AB245" s="86">
        <f>IF(General!U245="No",COUNTBLANK(General!D245:F245)+COUNTBLANK(General!J245),0)</f>
        <v>0</v>
      </c>
      <c r="AC245" s="86">
        <f>IF(General!F245="Others",COUNTBLANK(General!G245),0)</f>
        <v>0</v>
      </c>
      <c r="AD245" s="86">
        <f>IF(AND(U245="No",COUNTA(General!B245),ISBLANK(General!H245)),COUNTBLANK(General!I245),0)</f>
        <v>0</v>
      </c>
      <c r="AE245" s="86">
        <f>IF(ISBLANK(J245),0,IF(ISNUMBER(SEARCH("FI fully agreed with the client's requests/appeals",General!J245)),0,COUNTBLANK(General!K245)))</f>
        <v>0</v>
      </c>
      <c r="AF245" s="86">
        <f>IF(OR(General!J245="Others",General!K245="Others"),COUNTBLANK(General!L245),0)</f>
        <v>0</v>
      </c>
      <c r="AG245" s="86">
        <f>IF(ISBLANK(B245),0,IF(AND(ISBLANK(General!O245),NETWORKDAYS(IFERROR(DATE(LEFT(General!D245,4),MID(General!D245,5,2),RIGHT(General!D245,2)),0),IFERROR(DATE(LEFT(Instructions!$C$6,4),MID(Instructions!$C$6,5,2),RIGHT(Instructions!$C$6,2)),0),7)&gt;27),COUNTBLANK(General!P245),0))</f>
        <v>0</v>
      </c>
      <c r="AH245" s="86">
        <f>IF(OR(ISBLANK(B245),ISBLANK(O245)),0,IF(NETWORKDAYS(DATE(LEFT(General!D245,4),MID(General!D245,5,2),RIGHT(General!D245,2)),DATE(LEFT(General!O245,4),MID(General!O245,5,2),RIGHT(General!O245,2)),7)&gt;27,COUNTBLANK(General!P245),0))</f>
        <v>0</v>
      </c>
      <c r="AI245" s="86">
        <f t="shared" si="23"/>
        <v>0</v>
      </c>
      <c r="AJ245" s="86">
        <f t="shared" si="24"/>
        <v>0</v>
      </c>
      <c r="AK245" s="86">
        <f t="shared" si="25"/>
        <v>0</v>
      </c>
      <c r="AL245" s="128">
        <f>IF(ISBLANK(D245),0,IF(IFERROR(DATE(LEFT(D245,4),MID(D245,5,2),RIGHT(D245,2)),0)&lt;IFERROR(DATE(LEFT(Instructions!$C$6,4),MID(Instructions!$C$6,5,2),RIGHT(Instructions!$C$6,2)),0),0,1))</f>
        <v>0</v>
      </c>
      <c r="AM245" s="128">
        <f>IF(General!U245="Misconduct report has been filed",COUNTBLANK(General!V245),0)</f>
        <v>0</v>
      </c>
      <c r="AN245" s="128">
        <f t="shared" si="26"/>
        <v>0</v>
      </c>
      <c r="AO245" s="86">
        <f>IF(ISBLANK(C245),0,IF(ISNA(VLOOKUP(C245,Dropdowns!$A$1:$A$4,1,FALSE)),1,0))</f>
        <v>0</v>
      </c>
      <c r="AP245" s="86">
        <f>IF(ISBLANK(F245),0,IF(ISNA(VLOOKUP(F245,Dropdowns!$I$1:$I$5,1,FALSE)),1,0))</f>
        <v>0</v>
      </c>
      <c r="AQ245" s="86">
        <f>IF(ISBLANK(J245),0,IF(ISNA(VLOOKUP(J245,Dropdowns!$L$1:$L$4,1,FALSE)),1,0))</f>
        <v>0</v>
      </c>
      <c r="AR245" s="128">
        <f>IF(ISBLANK(K245),0,IF(ISNA(VLOOKUP(K245,Dropdowns!$J$1:$J$4,1,FALSE)),1,0))</f>
        <v>0</v>
      </c>
      <c r="AS245" s="128">
        <f t="shared" si="29"/>
        <v>0</v>
      </c>
      <c r="AT245" s="128">
        <f t="shared" si="27"/>
        <v>0</v>
      </c>
      <c r="AU245" s="128">
        <f t="shared" si="28"/>
        <v>0</v>
      </c>
    </row>
    <row r="246" spans="2:47" ht="15.75" x14ac:dyDescent="0.25">
      <c r="B246" s="62"/>
      <c r="C246" s="62"/>
      <c r="D246" s="63"/>
      <c r="E246" s="64"/>
      <c r="F246" s="62"/>
      <c r="G246" s="62"/>
      <c r="H246" s="63"/>
      <c r="I246" s="62"/>
      <c r="J246" s="62"/>
      <c r="K246" s="62"/>
      <c r="L246" s="62"/>
      <c r="M246" s="68"/>
      <c r="N246" s="69"/>
      <c r="O246" s="63"/>
      <c r="P246" s="68"/>
      <c r="Q246" s="62"/>
      <c r="R246" s="62"/>
      <c r="S246" s="68"/>
      <c r="T246" s="70"/>
      <c r="U246" s="66"/>
      <c r="V246" s="68"/>
      <c r="Z246" s="86">
        <f>IF(Instructions!$C$8="yes",COUNTA(General!B246),0)</f>
        <v>0</v>
      </c>
      <c r="AA246" s="86">
        <f>IF(COUNTA(B246:V246)&gt;0,3-(COUNTA(General!B246)+COUNTA(General!C246)+COUNTA(General!U246)),0)</f>
        <v>0</v>
      </c>
      <c r="AB246" s="86">
        <f>IF(General!U246="No",COUNTBLANK(General!D246:F246)+COUNTBLANK(General!J246),0)</f>
        <v>0</v>
      </c>
      <c r="AC246" s="86">
        <f>IF(General!F246="Others",COUNTBLANK(General!G246),0)</f>
        <v>0</v>
      </c>
      <c r="AD246" s="86">
        <f>IF(AND(U246="No",COUNTA(General!B246),ISBLANK(General!H246)),COUNTBLANK(General!I246),0)</f>
        <v>0</v>
      </c>
      <c r="AE246" s="86">
        <f>IF(ISBLANK(J246),0,IF(ISNUMBER(SEARCH("FI fully agreed with the client's requests/appeals",General!J246)),0,COUNTBLANK(General!K246)))</f>
        <v>0</v>
      </c>
      <c r="AF246" s="86">
        <f>IF(OR(General!J246="Others",General!K246="Others"),COUNTBLANK(General!L246),0)</f>
        <v>0</v>
      </c>
      <c r="AG246" s="86">
        <f>IF(ISBLANK(B246),0,IF(AND(ISBLANK(General!O246),NETWORKDAYS(IFERROR(DATE(LEFT(General!D246,4),MID(General!D246,5,2),RIGHT(General!D246,2)),0),IFERROR(DATE(LEFT(Instructions!$C$6,4),MID(Instructions!$C$6,5,2),RIGHT(Instructions!$C$6,2)),0),7)&gt;27),COUNTBLANK(General!P246),0))</f>
        <v>0</v>
      </c>
      <c r="AH246" s="86">
        <f>IF(OR(ISBLANK(B246),ISBLANK(O246)),0,IF(NETWORKDAYS(DATE(LEFT(General!D246,4),MID(General!D246,5,2),RIGHT(General!D246,2)),DATE(LEFT(General!O246,4),MID(General!O246,5,2),RIGHT(General!O246,2)),7)&gt;27,COUNTBLANK(General!P246),0))</f>
        <v>0</v>
      </c>
      <c r="AI246" s="86">
        <f t="shared" si="23"/>
        <v>0</v>
      </c>
      <c r="AJ246" s="86">
        <f t="shared" si="24"/>
        <v>0</v>
      </c>
      <c r="AK246" s="86">
        <f t="shared" si="25"/>
        <v>0</v>
      </c>
      <c r="AL246" s="128">
        <f>IF(ISBLANK(D246),0,IF(IFERROR(DATE(LEFT(D246,4),MID(D246,5,2),RIGHT(D246,2)),0)&lt;IFERROR(DATE(LEFT(Instructions!$C$6,4),MID(Instructions!$C$6,5,2),RIGHT(Instructions!$C$6,2)),0),0,1))</f>
        <v>0</v>
      </c>
      <c r="AM246" s="128">
        <f>IF(General!U246="Misconduct report has been filed",COUNTBLANK(General!V246),0)</f>
        <v>0</v>
      </c>
      <c r="AN246" s="128">
        <f t="shared" si="26"/>
        <v>0</v>
      </c>
      <c r="AO246" s="86">
        <f>IF(ISBLANK(C246),0,IF(ISNA(VLOOKUP(C246,Dropdowns!$A$1:$A$4,1,FALSE)),1,0))</f>
        <v>0</v>
      </c>
      <c r="AP246" s="86">
        <f>IF(ISBLANK(F246),0,IF(ISNA(VLOOKUP(F246,Dropdowns!$I$1:$I$5,1,FALSE)),1,0))</f>
        <v>0</v>
      </c>
      <c r="AQ246" s="86">
        <f>IF(ISBLANK(J246),0,IF(ISNA(VLOOKUP(J246,Dropdowns!$L$1:$L$4,1,FALSE)),1,0))</f>
        <v>0</v>
      </c>
      <c r="AR246" s="128">
        <f>IF(ISBLANK(K246),0,IF(ISNA(VLOOKUP(K246,Dropdowns!$J$1:$J$4,1,FALSE)),1,0))</f>
        <v>0</v>
      </c>
      <c r="AS246" s="128">
        <f t="shared" si="29"/>
        <v>0</v>
      </c>
      <c r="AT246" s="128">
        <f t="shared" si="27"/>
        <v>0</v>
      </c>
      <c r="AU246" s="128">
        <f t="shared" si="28"/>
        <v>0</v>
      </c>
    </row>
    <row r="247" spans="2:47" ht="15.75" x14ac:dyDescent="0.25">
      <c r="B247" s="62"/>
      <c r="C247" s="62"/>
      <c r="D247" s="63"/>
      <c r="E247" s="64"/>
      <c r="F247" s="62"/>
      <c r="G247" s="62"/>
      <c r="H247" s="63"/>
      <c r="I247" s="62"/>
      <c r="J247" s="62"/>
      <c r="K247" s="62"/>
      <c r="L247" s="62"/>
      <c r="M247" s="68"/>
      <c r="N247" s="69"/>
      <c r="O247" s="63"/>
      <c r="P247" s="68"/>
      <c r="Q247" s="62"/>
      <c r="R247" s="62"/>
      <c r="S247" s="68"/>
      <c r="T247" s="70"/>
      <c r="U247" s="66"/>
      <c r="V247" s="68"/>
      <c r="Z247" s="86">
        <f>IF(Instructions!$C$8="yes",COUNTA(General!B247),0)</f>
        <v>0</v>
      </c>
      <c r="AA247" s="86">
        <f>IF(COUNTA(B247:V247)&gt;0,3-(COUNTA(General!B247)+COUNTA(General!C247)+COUNTA(General!U247)),0)</f>
        <v>0</v>
      </c>
      <c r="AB247" s="86">
        <f>IF(General!U247="No",COUNTBLANK(General!D247:F247)+COUNTBLANK(General!J247),0)</f>
        <v>0</v>
      </c>
      <c r="AC247" s="86">
        <f>IF(General!F247="Others",COUNTBLANK(General!G247),0)</f>
        <v>0</v>
      </c>
      <c r="AD247" s="86">
        <f>IF(AND(U247="No",COUNTA(General!B247),ISBLANK(General!H247)),COUNTBLANK(General!I247),0)</f>
        <v>0</v>
      </c>
      <c r="AE247" s="86">
        <f>IF(ISBLANK(J247),0,IF(ISNUMBER(SEARCH("FI fully agreed with the client's requests/appeals",General!J247)),0,COUNTBLANK(General!K247)))</f>
        <v>0</v>
      </c>
      <c r="AF247" s="86">
        <f>IF(OR(General!J247="Others",General!K247="Others"),COUNTBLANK(General!L247),0)</f>
        <v>0</v>
      </c>
      <c r="AG247" s="86">
        <f>IF(ISBLANK(B247),0,IF(AND(ISBLANK(General!O247),NETWORKDAYS(IFERROR(DATE(LEFT(General!D247,4),MID(General!D247,5,2),RIGHT(General!D247,2)),0),IFERROR(DATE(LEFT(Instructions!$C$6,4),MID(Instructions!$C$6,5,2),RIGHT(Instructions!$C$6,2)),0),7)&gt;27),COUNTBLANK(General!P247),0))</f>
        <v>0</v>
      </c>
      <c r="AH247" s="86">
        <f>IF(OR(ISBLANK(B247),ISBLANK(O247)),0,IF(NETWORKDAYS(DATE(LEFT(General!D247,4),MID(General!D247,5,2),RIGHT(General!D247,2)),DATE(LEFT(General!O247,4),MID(General!O247,5,2),RIGHT(General!O247,2)),7)&gt;27,COUNTBLANK(General!P247),0))</f>
        <v>0</v>
      </c>
      <c r="AI247" s="86">
        <f t="shared" si="23"/>
        <v>0</v>
      </c>
      <c r="AJ247" s="86">
        <f t="shared" si="24"/>
        <v>0</v>
      </c>
      <c r="AK247" s="86">
        <f t="shared" si="25"/>
        <v>0</v>
      </c>
      <c r="AL247" s="128">
        <f>IF(ISBLANK(D247),0,IF(IFERROR(DATE(LEFT(D247,4),MID(D247,5,2),RIGHT(D247,2)),0)&lt;IFERROR(DATE(LEFT(Instructions!$C$6,4),MID(Instructions!$C$6,5,2),RIGHT(Instructions!$C$6,2)),0),0,1))</f>
        <v>0</v>
      </c>
      <c r="AM247" s="128">
        <f>IF(General!U247="Misconduct report has been filed",COUNTBLANK(General!V247),0)</f>
        <v>0</v>
      </c>
      <c r="AN247" s="128">
        <f t="shared" si="26"/>
        <v>0</v>
      </c>
      <c r="AO247" s="86">
        <f>IF(ISBLANK(C247),0,IF(ISNA(VLOOKUP(C247,Dropdowns!$A$1:$A$4,1,FALSE)),1,0))</f>
        <v>0</v>
      </c>
      <c r="AP247" s="86">
        <f>IF(ISBLANK(F247),0,IF(ISNA(VLOOKUP(F247,Dropdowns!$I$1:$I$5,1,FALSE)),1,0))</f>
        <v>0</v>
      </c>
      <c r="AQ247" s="86">
        <f>IF(ISBLANK(J247),0,IF(ISNA(VLOOKUP(J247,Dropdowns!$L$1:$L$4,1,FALSE)),1,0))</f>
        <v>0</v>
      </c>
      <c r="AR247" s="128">
        <f>IF(ISBLANK(K247),0,IF(ISNA(VLOOKUP(K247,Dropdowns!$J$1:$J$4,1,FALSE)),1,0))</f>
        <v>0</v>
      </c>
      <c r="AS247" s="128">
        <f t="shared" si="29"/>
        <v>0</v>
      </c>
      <c r="AT247" s="128">
        <f t="shared" si="27"/>
        <v>0</v>
      </c>
      <c r="AU247" s="128">
        <f t="shared" si="28"/>
        <v>0</v>
      </c>
    </row>
    <row r="248" spans="2:47" ht="15.75" x14ac:dyDescent="0.25">
      <c r="B248" s="62"/>
      <c r="C248" s="62"/>
      <c r="D248" s="63"/>
      <c r="E248" s="64"/>
      <c r="F248" s="62"/>
      <c r="G248" s="62"/>
      <c r="H248" s="63"/>
      <c r="I248" s="62"/>
      <c r="J248" s="62"/>
      <c r="K248" s="62"/>
      <c r="L248" s="62"/>
      <c r="M248" s="68"/>
      <c r="N248" s="69"/>
      <c r="O248" s="63"/>
      <c r="P248" s="68"/>
      <c r="Q248" s="62"/>
      <c r="R248" s="62"/>
      <c r="S248" s="68"/>
      <c r="T248" s="70"/>
      <c r="U248" s="66"/>
      <c r="V248" s="68"/>
      <c r="Z248" s="86">
        <f>IF(Instructions!$C$8="yes",COUNTA(General!B248),0)</f>
        <v>0</v>
      </c>
      <c r="AA248" s="86">
        <f>IF(COUNTA(B248:V248)&gt;0,3-(COUNTA(General!B248)+COUNTA(General!C248)+COUNTA(General!U248)),0)</f>
        <v>0</v>
      </c>
      <c r="AB248" s="86">
        <f>IF(General!U248="No",COUNTBLANK(General!D248:F248)+COUNTBLANK(General!J248),0)</f>
        <v>0</v>
      </c>
      <c r="AC248" s="86">
        <f>IF(General!F248="Others",COUNTBLANK(General!G248),0)</f>
        <v>0</v>
      </c>
      <c r="AD248" s="86">
        <f>IF(AND(U248="No",COUNTA(General!B248),ISBLANK(General!H248)),COUNTBLANK(General!I248),0)</f>
        <v>0</v>
      </c>
      <c r="AE248" s="86">
        <f>IF(ISBLANK(J248),0,IF(ISNUMBER(SEARCH("FI fully agreed with the client's requests/appeals",General!J248)),0,COUNTBLANK(General!K248)))</f>
        <v>0</v>
      </c>
      <c r="AF248" s="86">
        <f>IF(OR(General!J248="Others",General!K248="Others"),COUNTBLANK(General!L248),0)</f>
        <v>0</v>
      </c>
      <c r="AG248" s="86">
        <f>IF(ISBLANK(B248),0,IF(AND(ISBLANK(General!O248),NETWORKDAYS(IFERROR(DATE(LEFT(General!D248,4),MID(General!D248,5,2),RIGHT(General!D248,2)),0),IFERROR(DATE(LEFT(Instructions!$C$6,4),MID(Instructions!$C$6,5,2),RIGHT(Instructions!$C$6,2)),0),7)&gt;27),COUNTBLANK(General!P248),0))</f>
        <v>0</v>
      </c>
      <c r="AH248" s="86">
        <f>IF(OR(ISBLANK(B248),ISBLANK(O248)),0,IF(NETWORKDAYS(DATE(LEFT(General!D248,4),MID(General!D248,5,2),RIGHT(General!D248,2)),DATE(LEFT(General!O248,4),MID(General!O248,5,2),RIGHT(General!O248,2)),7)&gt;27,COUNTBLANK(General!P248),0))</f>
        <v>0</v>
      </c>
      <c r="AI248" s="86">
        <f t="shared" si="23"/>
        <v>0</v>
      </c>
      <c r="AJ248" s="86">
        <f t="shared" si="24"/>
        <v>0</v>
      </c>
      <c r="AK248" s="86">
        <f t="shared" si="25"/>
        <v>0</v>
      </c>
      <c r="AL248" s="128">
        <f>IF(ISBLANK(D248),0,IF(IFERROR(DATE(LEFT(D248,4),MID(D248,5,2),RIGHT(D248,2)),0)&lt;IFERROR(DATE(LEFT(Instructions!$C$6,4),MID(Instructions!$C$6,5,2),RIGHT(Instructions!$C$6,2)),0),0,1))</f>
        <v>0</v>
      </c>
      <c r="AM248" s="128">
        <f>IF(General!U248="Misconduct report has been filed",COUNTBLANK(General!V248),0)</f>
        <v>0</v>
      </c>
      <c r="AN248" s="128">
        <f t="shared" si="26"/>
        <v>0</v>
      </c>
      <c r="AO248" s="86">
        <f>IF(ISBLANK(C248),0,IF(ISNA(VLOOKUP(C248,Dropdowns!$A$1:$A$4,1,FALSE)),1,0))</f>
        <v>0</v>
      </c>
      <c r="AP248" s="86">
        <f>IF(ISBLANK(F248),0,IF(ISNA(VLOOKUP(F248,Dropdowns!$I$1:$I$5,1,FALSE)),1,0))</f>
        <v>0</v>
      </c>
      <c r="AQ248" s="86">
        <f>IF(ISBLANK(J248),0,IF(ISNA(VLOOKUP(J248,Dropdowns!$L$1:$L$4,1,FALSE)),1,0))</f>
        <v>0</v>
      </c>
      <c r="AR248" s="128">
        <f>IF(ISBLANK(K248),0,IF(ISNA(VLOOKUP(K248,Dropdowns!$J$1:$J$4,1,FALSE)),1,0))</f>
        <v>0</v>
      </c>
      <c r="AS248" s="128">
        <f t="shared" si="29"/>
        <v>0</v>
      </c>
      <c r="AT248" s="128">
        <f t="shared" si="27"/>
        <v>0</v>
      </c>
      <c r="AU248" s="128">
        <f t="shared" si="28"/>
        <v>0</v>
      </c>
    </row>
    <row r="249" spans="2:47" ht="15.75" x14ac:dyDescent="0.25">
      <c r="B249" s="62"/>
      <c r="C249" s="62"/>
      <c r="D249" s="63"/>
      <c r="E249" s="64"/>
      <c r="F249" s="62"/>
      <c r="G249" s="62"/>
      <c r="H249" s="63"/>
      <c r="I249" s="62"/>
      <c r="J249" s="62"/>
      <c r="K249" s="62"/>
      <c r="L249" s="62"/>
      <c r="M249" s="68"/>
      <c r="N249" s="69"/>
      <c r="O249" s="63"/>
      <c r="P249" s="68"/>
      <c r="Q249" s="62"/>
      <c r="R249" s="62"/>
      <c r="S249" s="68"/>
      <c r="T249" s="70"/>
      <c r="U249" s="66"/>
      <c r="V249" s="68"/>
      <c r="Z249" s="86">
        <f>IF(Instructions!$C$8="yes",COUNTA(General!B249),0)</f>
        <v>0</v>
      </c>
      <c r="AA249" s="86">
        <f>IF(COUNTA(B249:V249)&gt;0,3-(COUNTA(General!B249)+COUNTA(General!C249)+COUNTA(General!U249)),0)</f>
        <v>0</v>
      </c>
      <c r="AB249" s="86">
        <f>IF(General!U249="No",COUNTBLANK(General!D249:F249)+COUNTBLANK(General!J249),0)</f>
        <v>0</v>
      </c>
      <c r="AC249" s="86">
        <f>IF(General!F249="Others",COUNTBLANK(General!G249),0)</f>
        <v>0</v>
      </c>
      <c r="AD249" s="86">
        <f>IF(AND(U249="No",COUNTA(General!B249),ISBLANK(General!H249)),COUNTBLANK(General!I249),0)</f>
        <v>0</v>
      </c>
      <c r="AE249" s="86">
        <f>IF(ISBLANK(J249),0,IF(ISNUMBER(SEARCH("FI fully agreed with the client's requests/appeals",General!J249)),0,COUNTBLANK(General!K249)))</f>
        <v>0</v>
      </c>
      <c r="AF249" s="86">
        <f>IF(OR(General!J249="Others",General!K249="Others"),COUNTBLANK(General!L249),0)</f>
        <v>0</v>
      </c>
      <c r="AG249" s="86">
        <f>IF(ISBLANK(B249),0,IF(AND(ISBLANK(General!O249),NETWORKDAYS(IFERROR(DATE(LEFT(General!D249,4),MID(General!D249,5,2),RIGHT(General!D249,2)),0),IFERROR(DATE(LEFT(Instructions!$C$6,4),MID(Instructions!$C$6,5,2),RIGHT(Instructions!$C$6,2)),0),7)&gt;27),COUNTBLANK(General!P249),0))</f>
        <v>0</v>
      </c>
      <c r="AH249" s="86">
        <f>IF(OR(ISBLANK(B249),ISBLANK(O249)),0,IF(NETWORKDAYS(DATE(LEFT(General!D249,4),MID(General!D249,5,2),RIGHT(General!D249,2)),DATE(LEFT(General!O249,4),MID(General!O249,5,2),RIGHT(General!O249,2)),7)&gt;27,COUNTBLANK(General!P249),0))</f>
        <v>0</v>
      </c>
      <c r="AI249" s="86">
        <f t="shared" si="23"/>
        <v>0</v>
      </c>
      <c r="AJ249" s="86">
        <f t="shared" si="24"/>
        <v>0</v>
      </c>
      <c r="AK249" s="86">
        <f t="shared" si="25"/>
        <v>0</v>
      </c>
      <c r="AL249" s="128">
        <f>IF(ISBLANK(D249),0,IF(IFERROR(DATE(LEFT(D249,4),MID(D249,5,2),RIGHT(D249,2)),0)&lt;IFERROR(DATE(LEFT(Instructions!$C$6,4),MID(Instructions!$C$6,5,2),RIGHT(Instructions!$C$6,2)),0),0,1))</f>
        <v>0</v>
      </c>
      <c r="AM249" s="128">
        <f>IF(General!U249="Misconduct report has been filed",COUNTBLANK(General!V249),0)</f>
        <v>0</v>
      </c>
      <c r="AN249" s="128">
        <f t="shared" si="26"/>
        <v>0</v>
      </c>
      <c r="AO249" s="86">
        <f>IF(ISBLANK(C249),0,IF(ISNA(VLOOKUP(C249,Dropdowns!$A$1:$A$4,1,FALSE)),1,0))</f>
        <v>0</v>
      </c>
      <c r="AP249" s="86">
        <f>IF(ISBLANK(F249),0,IF(ISNA(VLOOKUP(F249,Dropdowns!$I$1:$I$5,1,FALSE)),1,0))</f>
        <v>0</v>
      </c>
      <c r="AQ249" s="86">
        <f>IF(ISBLANK(J249),0,IF(ISNA(VLOOKUP(J249,Dropdowns!$L$1:$L$4,1,FALSE)),1,0))</f>
        <v>0</v>
      </c>
      <c r="AR249" s="128">
        <f>IF(ISBLANK(K249),0,IF(ISNA(VLOOKUP(K249,Dropdowns!$J$1:$J$4,1,FALSE)),1,0))</f>
        <v>0</v>
      </c>
      <c r="AS249" s="128">
        <f t="shared" si="29"/>
        <v>0</v>
      </c>
      <c r="AT249" s="128">
        <f t="shared" si="27"/>
        <v>0</v>
      </c>
      <c r="AU249" s="128">
        <f t="shared" si="28"/>
        <v>0</v>
      </c>
    </row>
    <row r="250" spans="2:47" ht="15.75" x14ac:dyDescent="0.25">
      <c r="B250" s="62"/>
      <c r="C250" s="62"/>
      <c r="D250" s="63"/>
      <c r="E250" s="64"/>
      <c r="F250" s="62"/>
      <c r="G250" s="62"/>
      <c r="H250" s="63"/>
      <c r="I250" s="62"/>
      <c r="J250" s="62"/>
      <c r="K250" s="62"/>
      <c r="L250" s="62"/>
      <c r="M250" s="68"/>
      <c r="N250" s="69"/>
      <c r="O250" s="63"/>
      <c r="P250" s="68"/>
      <c r="Q250" s="62"/>
      <c r="R250" s="62"/>
      <c r="S250" s="68"/>
      <c r="T250" s="70"/>
      <c r="U250" s="66"/>
      <c r="V250" s="68"/>
      <c r="Z250" s="86">
        <f>IF(Instructions!$C$8="yes",COUNTA(General!B250),0)</f>
        <v>0</v>
      </c>
      <c r="AA250" s="86">
        <f>IF(COUNTA(B250:V250)&gt;0,3-(COUNTA(General!B250)+COUNTA(General!C250)+COUNTA(General!U250)),0)</f>
        <v>0</v>
      </c>
      <c r="AB250" s="86">
        <f>IF(General!U250="No",COUNTBLANK(General!D250:F250)+COUNTBLANK(General!J250),0)</f>
        <v>0</v>
      </c>
      <c r="AC250" s="86">
        <f>IF(General!F250="Others",COUNTBLANK(General!G250),0)</f>
        <v>0</v>
      </c>
      <c r="AD250" s="86">
        <f>IF(AND(U250="No",COUNTA(General!B250),ISBLANK(General!H250)),COUNTBLANK(General!I250),0)</f>
        <v>0</v>
      </c>
      <c r="AE250" s="86">
        <f>IF(ISBLANK(J250),0,IF(ISNUMBER(SEARCH("FI fully agreed with the client's requests/appeals",General!J250)),0,COUNTBLANK(General!K250)))</f>
        <v>0</v>
      </c>
      <c r="AF250" s="86">
        <f>IF(OR(General!J250="Others",General!K250="Others"),COUNTBLANK(General!L250),0)</f>
        <v>0</v>
      </c>
      <c r="AG250" s="86">
        <f>IF(ISBLANK(B250),0,IF(AND(ISBLANK(General!O250),NETWORKDAYS(IFERROR(DATE(LEFT(General!D250,4),MID(General!D250,5,2),RIGHT(General!D250,2)),0),IFERROR(DATE(LEFT(Instructions!$C$6,4),MID(Instructions!$C$6,5,2),RIGHT(Instructions!$C$6,2)),0),7)&gt;27),COUNTBLANK(General!P250),0))</f>
        <v>0</v>
      </c>
      <c r="AH250" s="86">
        <f>IF(OR(ISBLANK(B250),ISBLANK(O250)),0,IF(NETWORKDAYS(DATE(LEFT(General!D250,4),MID(General!D250,5,2),RIGHT(General!D250,2)),DATE(LEFT(General!O250,4),MID(General!O250,5,2),RIGHT(General!O250,2)),7)&gt;27,COUNTBLANK(General!P250),0))</f>
        <v>0</v>
      </c>
      <c r="AI250" s="86">
        <f t="shared" si="23"/>
        <v>0</v>
      </c>
      <c r="AJ250" s="86">
        <f t="shared" si="24"/>
        <v>0</v>
      </c>
      <c r="AK250" s="86">
        <f t="shared" si="25"/>
        <v>0</v>
      </c>
      <c r="AL250" s="128">
        <f>IF(ISBLANK(D250),0,IF(IFERROR(DATE(LEFT(D250,4),MID(D250,5,2),RIGHT(D250,2)),0)&lt;IFERROR(DATE(LEFT(Instructions!$C$6,4),MID(Instructions!$C$6,5,2),RIGHT(Instructions!$C$6,2)),0),0,1))</f>
        <v>0</v>
      </c>
      <c r="AM250" s="128">
        <f>IF(General!U250="Misconduct report has been filed",COUNTBLANK(General!V250),0)</f>
        <v>0</v>
      </c>
      <c r="AN250" s="128">
        <f t="shared" si="26"/>
        <v>0</v>
      </c>
      <c r="AO250" s="86">
        <f>IF(ISBLANK(C250),0,IF(ISNA(VLOOKUP(C250,Dropdowns!$A$1:$A$4,1,FALSE)),1,0))</f>
        <v>0</v>
      </c>
      <c r="AP250" s="86">
        <f>IF(ISBLANK(F250),0,IF(ISNA(VLOOKUP(F250,Dropdowns!$I$1:$I$5,1,FALSE)),1,0))</f>
        <v>0</v>
      </c>
      <c r="AQ250" s="86">
        <f>IF(ISBLANK(J250),0,IF(ISNA(VLOOKUP(J250,Dropdowns!$L$1:$L$4,1,FALSE)),1,0))</f>
        <v>0</v>
      </c>
      <c r="AR250" s="128">
        <f>IF(ISBLANK(K250),0,IF(ISNA(VLOOKUP(K250,Dropdowns!$J$1:$J$4,1,FALSE)),1,0))</f>
        <v>0</v>
      </c>
      <c r="AS250" s="128">
        <f t="shared" si="29"/>
        <v>0</v>
      </c>
      <c r="AT250" s="128">
        <f t="shared" si="27"/>
        <v>0</v>
      </c>
      <c r="AU250" s="128">
        <f t="shared" si="28"/>
        <v>0</v>
      </c>
    </row>
    <row r="251" spans="2:47" ht="15.75" x14ac:dyDescent="0.25">
      <c r="B251" s="62"/>
      <c r="C251" s="62"/>
      <c r="D251" s="63"/>
      <c r="E251" s="64"/>
      <c r="F251" s="62"/>
      <c r="G251" s="62"/>
      <c r="H251" s="63"/>
      <c r="I251" s="62"/>
      <c r="J251" s="62"/>
      <c r="K251" s="62"/>
      <c r="L251" s="62"/>
      <c r="M251" s="68"/>
      <c r="N251" s="69"/>
      <c r="O251" s="63"/>
      <c r="P251" s="68"/>
      <c r="Q251" s="62"/>
      <c r="R251" s="62"/>
      <c r="S251" s="68"/>
      <c r="T251" s="70"/>
      <c r="U251" s="66"/>
      <c r="V251" s="68"/>
      <c r="Z251" s="86">
        <f>IF(Instructions!$C$8="yes",COUNTA(General!B251),0)</f>
        <v>0</v>
      </c>
      <c r="AA251" s="86">
        <f>IF(COUNTA(B251:V251)&gt;0,3-(COUNTA(General!B251)+COUNTA(General!C251)+COUNTA(General!U251)),0)</f>
        <v>0</v>
      </c>
      <c r="AB251" s="86">
        <f>IF(General!U251="No",COUNTBLANK(General!D251:F251)+COUNTBLANK(General!J251),0)</f>
        <v>0</v>
      </c>
      <c r="AC251" s="86">
        <f>IF(General!F251="Others",COUNTBLANK(General!G251),0)</f>
        <v>0</v>
      </c>
      <c r="AD251" s="86">
        <f>IF(AND(U251="No",COUNTA(General!B251),ISBLANK(General!H251)),COUNTBLANK(General!I251),0)</f>
        <v>0</v>
      </c>
      <c r="AE251" s="86">
        <f>IF(ISBLANK(J251),0,IF(ISNUMBER(SEARCH("FI fully agreed with the client's requests/appeals",General!J251)),0,COUNTBLANK(General!K251)))</f>
        <v>0</v>
      </c>
      <c r="AF251" s="86">
        <f>IF(OR(General!J251="Others",General!K251="Others"),COUNTBLANK(General!L251),0)</f>
        <v>0</v>
      </c>
      <c r="AG251" s="86">
        <f>IF(ISBLANK(B251),0,IF(AND(ISBLANK(General!O251),NETWORKDAYS(IFERROR(DATE(LEFT(General!D251,4),MID(General!D251,5,2),RIGHT(General!D251,2)),0),IFERROR(DATE(LEFT(Instructions!$C$6,4),MID(Instructions!$C$6,5,2),RIGHT(Instructions!$C$6,2)),0),7)&gt;27),COUNTBLANK(General!P251),0))</f>
        <v>0</v>
      </c>
      <c r="AH251" s="86">
        <f>IF(OR(ISBLANK(B251),ISBLANK(O251)),0,IF(NETWORKDAYS(DATE(LEFT(General!D251,4),MID(General!D251,5,2),RIGHT(General!D251,2)),DATE(LEFT(General!O251,4),MID(General!O251,5,2),RIGHT(General!O251,2)),7)&gt;27,COUNTBLANK(General!P251),0))</f>
        <v>0</v>
      </c>
      <c r="AI251" s="86">
        <f t="shared" si="23"/>
        <v>0</v>
      </c>
      <c r="AJ251" s="86">
        <f t="shared" si="24"/>
        <v>0</v>
      </c>
      <c r="AK251" s="86">
        <f t="shared" si="25"/>
        <v>0</v>
      </c>
      <c r="AL251" s="128">
        <f>IF(ISBLANK(D251),0,IF(IFERROR(DATE(LEFT(D251,4),MID(D251,5,2),RIGHT(D251,2)),0)&lt;IFERROR(DATE(LEFT(Instructions!$C$6,4),MID(Instructions!$C$6,5,2),RIGHT(Instructions!$C$6,2)),0),0,1))</f>
        <v>0</v>
      </c>
      <c r="AM251" s="128">
        <f>IF(General!U251="Misconduct report has been filed",COUNTBLANK(General!V251),0)</f>
        <v>0</v>
      </c>
      <c r="AN251" s="128">
        <f t="shared" si="26"/>
        <v>0</v>
      </c>
      <c r="AO251" s="86">
        <f>IF(ISBLANK(C251),0,IF(ISNA(VLOOKUP(C251,Dropdowns!$A$1:$A$4,1,FALSE)),1,0))</f>
        <v>0</v>
      </c>
      <c r="AP251" s="86">
        <f>IF(ISBLANK(F251),0,IF(ISNA(VLOOKUP(F251,Dropdowns!$I$1:$I$5,1,FALSE)),1,0))</f>
        <v>0</v>
      </c>
      <c r="AQ251" s="86">
        <f>IF(ISBLANK(J251),0,IF(ISNA(VLOOKUP(J251,Dropdowns!$L$1:$L$4,1,FALSE)),1,0))</f>
        <v>0</v>
      </c>
      <c r="AR251" s="128">
        <f>IF(ISBLANK(K251),0,IF(ISNA(VLOOKUP(K251,Dropdowns!$J$1:$J$4,1,FALSE)),1,0))</f>
        <v>0</v>
      </c>
      <c r="AS251" s="128">
        <f t="shared" si="29"/>
        <v>0</v>
      </c>
      <c r="AT251" s="128">
        <f t="shared" si="27"/>
        <v>0</v>
      </c>
      <c r="AU251" s="128">
        <f t="shared" si="28"/>
        <v>0</v>
      </c>
    </row>
    <row r="252" spans="2:47" ht="15.75" x14ac:dyDescent="0.25">
      <c r="B252" s="62"/>
      <c r="C252" s="62"/>
      <c r="D252" s="63"/>
      <c r="E252" s="64"/>
      <c r="F252" s="62"/>
      <c r="G252" s="62"/>
      <c r="H252" s="63"/>
      <c r="I252" s="62"/>
      <c r="J252" s="62"/>
      <c r="K252" s="62"/>
      <c r="L252" s="62"/>
      <c r="M252" s="68"/>
      <c r="N252" s="69"/>
      <c r="O252" s="63"/>
      <c r="P252" s="68"/>
      <c r="Q252" s="62"/>
      <c r="R252" s="62"/>
      <c r="S252" s="68"/>
      <c r="T252" s="70"/>
      <c r="U252" s="66"/>
      <c r="V252" s="68"/>
      <c r="Z252" s="86">
        <f>IF(Instructions!$C$8="yes",COUNTA(General!B252),0)</f>
        <v>0</v>
      </c>
      <c r="AA252" s="86">
        <f>IF(COUNTA(B252:V252)&gt;0,3-(COUNTA(General!B252)+COUNTA(General!C252)+COUNTA(General!U252)),0)</f>
        <v>0</v>
      </c>
      <c r="AB252" s="86">
        <f>IF(General!U252="No",COUNTBLANK(General!D252:F252)+COUNTBLANK(General!J252),0)</f>
        <v>0</v>
      </c>
      <c r="AC252" s="86">
        <f>IF(General!F252="Others",COUNTBLANK(General!G252),0)</f>
        <v>0</v>
      </c>
      <c r="AD252" s="86">
        <f>IF(AND(U252="No",COUNTA(General!B252),ISBLANK(General!H252)),COUNTBLANK(General!I252),0)</f>
        <v>0</v>
      </c>
      <c r="AE252" s="86">
        <f>IF(ISBLANK(J252),0,IF(ISNUMBER(SEARCH("FI fully agreed with the client's requests/appeals",General!J252)),0,COUNTBLANK(General!K252)))</f>
        <v>0</v>
      </c>
      <c r="AF252" s="86">
        <f>IF(OR(General!J252="Others",General!K252="Others"),COUNTBLANK(General!L252),0)</f>
        <v>0</v>
      </c>
      <c r="AG252" s="86">
        <f>IF(ISBLANK(B252),0,IF(AND(ISBLANK(General!O252),NETWORKDAYS(IFERROR(DATE(LEFT(General!D252,4),MID(General!D252,5,2),RIGHT(General!D252,2)),0),IFERROR(DATE(LEFT(Instructions!$C$6,4),MID(Instructions!$C$6,5,2),RIGHT(Instructions!$C$6,2)),0),7)&gt;27),COUNTBLANK(General!P252),0))</f>
        <v>0</v>
      </c>
      <c r="AH252" s="86">
        <f>IF(OR(ISBLANK(B252),ISBLANK(O252)),0,IF(NETWORKDAYS(DATE(LEFT(General!D252,4),MID(General!D252,5,2),RIGHT(General!D252,2)),DATE(LEFT(General!O252,4),MID(General!O252,5,2),RIGHT(General!O252,2)),7)&gt;27,COUNTBLANK(General!P252),0))</f>
        <v>0</v>
      </c>
      <c r="AI252" s="86">
        <f t="shared" si="23"/>
        <v>0</v>
      </c>
      <c r="AJ252" s="86">
        <f t="shared" si="24"/>
        <v>0</v>
      </c>
      <c r="AK252" s="86">
        <f t="shared" si="25"/>
        <v>0</v>
      </c>
      <c r="AL252" s="128">
        <f>IF(ISBLANK(D252),0,IF(IFERROR(DATE(LEFT(D252,4),MID(D252,5,2),RIGHT(D252,2)),0)&lt;IFERROR(DATE(LEFT(Instructions!$C$6,4),MID(Instructions!$C$6,5,2),RIGHT(Instructions!$C$6,2)),0),0,1))</f>
        <v>0</v>
      </c>
      <c r="AM252" s="128">
        <f>IF(General!U252="Misconduct report has been filed",COUNTBLANK(General!V252),0)</f>
        <v>0</v>
      </c>
      <c r="AN252" s="128">
        <f t="shared" si="26"/>
        <v>0</v>
      </c>
      <c r="AO252" s="86">
        <f>IF(ISBLANK(C252),0,IF(ISNA(VLOOKUP(C252,Dropdowns!$A$1:$A$4,1,FALSE)),1,0))</f>
        <v>0</v>
      </c>
      <c r="AP252" s="86">
        <f>IF(ISBLANK(F252),0,IF(ISNA(VLOOKUP(F252,Dropdowns!$I$1:$I$5,1,FALSE)),1,0))</f>
        <v>0</v>
      </c>
      <c r="AQ252" s="86">
        <f>IF(ISBLANK(J252),0,IF(ISNA(VLOOKUP(J252,Dropdowns!$L$1:$L$4,1,FALSE)),1,0))</f>
        <v>0</v>
      </c>
      <c r="AR252" s="128">
        <f>IF(ISBLANK(K252),0,IF(ISNA(VLOOKUP(K252,Dropdowns!$J$1:$J$4,1,FALSE)),1,0))</f>
        <v>0</v>
      </c>
      <c r="AS252" s="128">
        <f t="shared" si="29"/>
        <v>0</v>
      </c>
      <c r="AT252" s="128">
        <f t="shared" si="27"/>
        <v>0</v>
      </c>
      <c r="AU252" s="128">
        <f t="shared" si="28"/>
        <v>0</v>
      </c>
    </row>
    <row r="253" spans="2:47" ht="15.75" x14ac:dyDescent="0.25">
      <c r="B253" s="62"/>
      <c r="C253" s="62"/>
      <c r="D253" s="63"/>
      <c r="E253" s="64"/>
      <c r="F253" s="62"/>
      <c r="G253" s="62"/>
      <c r="H253" s="63"/>
      <c r="I253" s="62"/>
      <c r="J253" s="62"/>
      <c r="K253" s="62"/>
      <c r="L253" s="62"/>
      <c r="M253" s="68"/>
      <c r="N253" s="69"/>
      <c r="O253" s="63"/>
      <c r="P253" s="68"/>
      <c r="Q253" s="62"/>
      <c r="R253" s="62"/>
      <c r="S253" s="68"/>
      <c r="T253" s="70"/>
      <c r="U253" s="66"/>
      <c r="V253" s="68"/>
      <c r="Z253" s="86">
        <f>IF(Instructions!$C$8="yes",COUNTA(General!B253),0)</f>
        <v>0</v>
      </c>
      <c r="AA253" s="86">
        <f>IF(COUNTA(B253:V253)&gt;0,3-(COUNTA(General!B253)+COUNTA(General!C253)+COUNTA(General!U253)),0)</f>
        <v>0</v>
      </c>
      <c r="AB253" s="86">
        <f>IF(General!U253="No",COUNTBLANK(General!D253:F253)+COUNTBLANK(General!J253),0)</f>
        <v>0</v>
      </c>
      <c r="AC253" s="86">
        <f>IF(General!F253="Others",COUNTBLANK(General!G253),0)</f>
        <v>0</v>
      </c>
      <c r="AD253" s="86">
        <f>IF(AND(U253="No",COUNTA(General!B253),ISBLANK(General!H253)),COUNTBLANK(General!I253),0)</f>
        <v>0</v>
      </c>
      <c r="AE253" s="86">
        <f>IF(ISBLANK(J253),0,IF(ISNUMBER(SEARCH("FI fully agreed with the client's requests/appeals",General!J253)),0,COUNTBLANK(General!K253)))</f>
        <v>0</v>
      </c>
      <c r="AF253" s="86">
        <f>IF(OR(General!J253="Others",General!K253="Others"),COUNTBLANK(General!L253),0)</f>
        <v>0</v>
      </c>
      <c r="AG253" s="86">
        <f>IF(ISBLANK(B253),0,IF(AND(ISBLANK(General!O253),NETWORKDAYS(IFERROR(DATE(LEFT(General!D253,4),MID(General!D253,5,2),RIGHT(General!D253,2)),0),IFERROR(DATE(LEFT(Instructions!$C$6,4),MID(Instructions!$C$6,5,2),RIGHT(Instructions!$C$6,2)),0),7)&gt;27),COUNTBLANK(General!P253),0))</f>
        <v>0</v>
      </c>
      <c r="AH253" s="86">
        <f>IF(OR(ISBLANK(B253),ISBLANK(O253)),0,IF(NETWORKDAYS(DATE(LEFT(General!D253,4),MID(General!D253,5,2),RIGHT(General!D253,2)),DATE(LEFT(General!O253,4),MID(General!O253,5,2),RIGHT(General!O253,2)),7)&gt;27,COUNTBLANK(General!P253),0))</f>
        <v>0</v>
      </c>
      <c r="AI253" s="86">
        <f t="shared" si="23"/>
        <v>0</v>
      </c>
      <c r="AJ253" s="86">
        <f t="shared" si="24"/>
        <v>0</v>
      </c>
      <c r="AK253" s="86">
        <f t="shared" si="25"/>
        <v>0</v>
      </c>
      <c r="AL253" s="128">
        <f>IF(ISBLANK(D253),0,IF(IFERROR(DATE(LEFT(D253,4),MID(D253,5,2),RIGHT(D253,2)),0)&lt;IFERROR(DATE(LEFT(Instructions!$C$6,4),MID(Instructions!$C$6,5,2),RIGHT(Instructions!$C$6,2)),0),0,1))</f>
        <v>0</v>
      </c>
      <c r="AM253" s="128">
        <f>IF(General!U253="Misconduct report has been filed",COUNTBLANK(General!V253),0)</f>
        <v>0</v>
      </c>
      <c r="AN253" s="128">
        <f t="shared" si="26"/>
        <v>0</v>
      </c>
      <c r="AO253" s="86">
        <f>IF(ISBLANK(C253),0,IF(ISNA(VLOOKUP(C253,Dropdowns!$A$1:$A$4,1,FALSE)),1,0))</f>
        <v>0</v>
      </c>
      <c r="AP253" s="86">
        <f>IF(ISBLANK(F253),0,IF(ISNA(VLOOKUP(F253,Dropdowns!$I$1:$I$5,1,FALSE)),1,0))</f>
        <v>0</v>
      </c>
      <c r="AQ253" s="86">
        <f>IF(ISBLANK(J253),0,IF(ISNA(VLOOKUP(J253,Dropdowns!$L$1:$L$4,1,FALSE)),1,0))</f>
        <v>0</v>
      </c>
      <c r="AR253" s="128">
        <f>IF(ISBLANK(K253),0,IF(ISNA(VLOOKUP(K253,Dropdowns!$J$1:$J$4,1,FALSE)),1,0))</f>
        <v>0</v>
      </c>
      <c r="AS253" s="128">
        <f t="shared" si="29"/>
        <v>0</v>
      </c>
      <c r="AT253" s="128">
        <f t="shared" si="27"/>
        <v>0</v>
      </c>
      <c r="AU253" s="128">
        <f t="shared" si="28"/>
        <v>0</v>
      </c>
    </row>
    <row r="254" spans="2:47" ht="15.75" x14ac:dyDescent="0.25">
      <c r="B254" s="62"/>
      <c r="C254" s="62"/>
      <c r="D254" s="63"/>
      <c r="E254" s="64"/>
      <c r="F254" s="62"/>
      <c r="G254" s="62"/>
      <c r="H254" s="63"/>
      <c r="I254" s="62"/>
      <c r="J254" s="62"/>
      <c r="K254" s="62"/>
      <c r="L254" s="62"/>
      <c r="M254" s="68"/>
      <c r="N254" s="69"/>
      <c r="O254" s="63"/>
      <c r="P254" s="68"/>
      <c r="Q254" s="62"/>
      <c r="R254" s="62"/>
      <c r="S254" s="68"/>
      <c r="T254" s="70"/>
      <c r="U254" s="66"/>
      <c r="V254" s="68"/>
      <c r="Z254" s="86">
        <f>IF(Instructions!$C$8="yes",COUNTA(General!B254),0)</f>
        <v>0</v>
      </c>
      <c r="AA254" s="86">
        <f>IF(COUNTA(B254:V254)&gt;0,3-(COUNTA(General!B254)+COUNTA(General!C254)+COUNTA(General!U254)),0)</f>
        <v>0</v>
      </c>
      <c r="AB254" s="86">
        <f>IF(General!U254="No",COUNTBLANK(General!D254:F254)+COUNTBLANK(General!J254),0)</f>
        <v>0</v>
      </c>
      <c r="AC254" s="86">
        <f>IF(General!F254="Others",COUNTBLANK(General!G254),0)</f>
        <v>0</v>
      </c>
      <c r="AD254" s="86">
        <f>IF(AND(U254="No",COUNTA(General!B254),ISBLANK(General!H254)),COUNTBLANK(General!I254),0)</f>
        <v>0</v>
      </c>
      <c r="AE254" s="86">
        <f>IF(ISBLANK(J254),0,IF(ISNUMBER(SEARCH("FI fully agreed with the client's requests/appeals",General!J254)),0,COUNTBLANK(General!K254)))</f>
        <v>0</v>
      </c>
      <c r="AF254" s="86">
        <f>IF(OR(General!J254="Others",General!K254="Others"),COUNTBLANK(General!L254),0)</f>
        <v>0</v>
      </c>
      <c r="AG254" s="86">
        <f>IF(ISBLANK(B254),0,IF(AND(ISBLANK(General!O254),NETWORKDAYS(IFERROR(DATE(LEFT(General!D254,4),MID(General!D254,5,2),RIGHT(General!D254,2)),0),IFERROR(DATE(LEFT(Instructions!$C$6,4),MID(Instructions!$C$6,5,2),RIGHT(Instructions!$C$6,2)),0),7)&gt;27),COUNTBLANK(General!P254),0))</f>
        <v>0</v>
      </c>
      <c r="AH254" s="86">
        <f>IF(OR(ISBLANK(B254),ISBLANK(O254)),0,IF(NETWORKDAYS(DATE(LEFT(General!D254,4),MID(General!D254,5,2),RIGHT(General!D254,2)),DATE(LEFT(General!O254,4),MID(General!O254,5,2),RIGHT(General!O254,2)),7)&gt;27,COUNTBLANK(General!P254),0))</f>
        <v>0</v>
      </c>
      <c r="AI254" s="86">
        <f t="shared" si="23"/>
        <v>0</v>
      </c>
      <c r="AJ254" s="86">
        <f t="shared" si="24"/>
        <v>0</v>
      </c>
      <c r="AK254" s="86">
        <f t="shared" si="25"/>
        <v>0</v>
      </c>
      <c r="AL254" s="128">
        <f>IF(ISBLANK(D254),0,IF(IFERROR(DATE(LEFT(D254,4),MID(D254,5,2),RIGHT(D254,2)),0)&lt;IFERROR(DATE(LEFT(Instructions!$C$6,4),MID(Instructions!$C$6,5,2),RIGHT(Instructions!$C$6,2)),0),0,1))</f>
        <v>0</v>
      </c>
      <c r="AM254" s="128">
        <f>IF(General!U254="Misconduct report has been filed",COUNTBLANK(General!V254),0)</f>
        <v>0</v>
      </c>
      <c r="AN254" s="128">
        <f t="shared" si="26"/>
        <v>0</v>
      </c>
      <c r="AO254" s="86">
        <f>IF(ISBLANK(C254),0,IF(ISNA(VLOOKUP(C254,Dropdowns!$A$1:$A$4,1,FALSE)),1,0))</f>
        <v>0</v>
      </c>
      <c r="AP254" s="86">
        <f>IF(ISBLANK(F254),0,IF(ISNA(VLOOKUP(F254,Dropdowns!$I$1:$I$5,1,FALSE)),1,0))</f>
        <v>0</v>
      </c>
      <c r="AQ254" s="86">
        <f>IF(ISBLANK(J254),0,IF(ISNA(VLOOKUP(J254,Dropdowns!$L$1:$L$4,1,FALSE)),1,0))</f>
        <v>0</v>
      </c>
      <c r="AR254" s="128">
        <f>IF(ISBLANK(K254),0,IF(ISNA(VLOOKUP(K254,Dropdowns!$J$1:$J$4,1,FALSE)),1,0))</f>
        <v>0</v>
      </c>
      <c r="AS254" s="128">
        <f t="shared" si="29"/>
        <v>0</v>
      </c>
      <c r="AT254" s="128">
        <f t="shared" si="27"/>
        <v>0</v>
      </c>
      <c r="AU254" s="128">
        <f t="shared" si="28"/>
        <v>0</v>
      </c>
    </row>
    <row r="255" spans="2:47" ht="15.75" x14ac:dyDescent="0.25">
      <c r="B255" s="62"/>
      <c r="C255" s="62"/>
      <c r="D255" s="63"/>
      <c r="E255" s="64"/>
      <c r="F255" s="62"/>
      <c r="G255" s="62"/>
      <c r="H255" s="63"/>
      <c r="I255" s="62"/>
      <c r="J255" s="62"/>
      <c r="K255" s="62"/>
      <c r="L255" s="62"/>
      <c r="M255" s="68"/>
      <c r="N255" s="69"/>
      <c r="O255" s="63"/>
      <c r="P255" s="68"/>
      <c r="Q255" s="62"/>
      <c r="R255" s="62"/>
      <c r="S255" s="68"/>
      <c r="T255" s="70"/>
      <c r="U255" s="66"/>
      <c r="V255" s="68"/>
      <c r="Z255" s="86">
        <f>IF(Instructions!$C$8="yes",COUNTA(General!B255),0)</f>
        <v>0</v>
      </c>
      <c r="AA255" s="86">
        <f>IF(COUNTA(B255:V255)&gt;0,3-(COUNTA(General!B255)+COUNTA(General!C255)+COUNTA(General!U255)),0)</f>
        <v>0</v>
      </c>
      <c r="AB255" s="86">
        <f>IF(General!U255="No",COUNTBLANK(General!D255:F255)+COUNTBLANK(General!J255),0)</f>
        <v>0</v>
      </c>
      <c r="AC255" s="86">
        <f>IF(General!F255="Others",COUNTBLANK(General!G255),0)</f>
        <v>0</v>
      </c>
      <c r="AD255" s="86">
        <f>IF(AND(U255="No",COUNTA(General!B255),ISBLANK(General!H255)),COUNTBLANK(General!I255),0)</f>
        <v>0</v>
      </c>
      <c r="AE255" s="86">
        <f>IF(ISBLANK(J255),0,IF(ISNUMBER(SEARCH("FI fully agreed with the client's requests/appeals",General!J255)),0,COUNTBLANK(General!K255)))</f>
        <v>0</v>
      </c>
      <c r="AF255" s="86">
        <f>IF(OR(General!J255="Others",General!K255="Others"),COUNTBLANK(General!L255),0)</f>
        <v>0</v>
      </c>
      <c r="AG255" s="86">
        <f>IF(ISBLANK(B255),0,IF(AND(ISBLANK(General!O255),NETWORKDAYS(IFERROR(DATE(LEFT(General!D255,4),MID(General!D255,5,2),RIGHT(General!D255,2)),0),IFERROR(DATE(LEFT(Instructions!$C$6,4),MID(Instructions!$C$6,5,2),RIGHT(Instructions!$C$6,2)),0),7)&gt;27),COUNTBLANK(General!P255),0))</f>
        <v>0</v>
      </c>
      <c r="AH255" s="86">
        <f>IF(OR(ISBLANK(B255),ISBLANK(O255)),0,IF(NETWORKDAYS(DATE(LEFT(General!D255,4),MID(General!D255,5,2),RIGHT(General!D255,2)),DATE(LEFT(General!O255,4),MID(General!O255,5,2),RIGHT(General!O255,2)),7)&gt;27,COUNTBLANK(General!P255),0))</f>
        <v>0</v>
      </c>
      <c r="AI255" s="86">
        <f t="shared" si="23"/>
        <v>0</v>
      </c>
      <c r="AJ255" s="86">
        <f t="shared" si="24"/>
        <v>0</v>
      </c>
      <c r="AK255" s="86">
        <f t="shared" si="25"/>
        <v>0</v>
      </c>
      <c r="AL255" s="128">
        <f>IF(ISBLANK(D255),0,IF(IFERROR(DATE(LEFT(D255,4),MID(D255,5,2),RIGHT(D255,2)),0)&lt;IFERROR(DATE(LEFT(Instructions!$C$6,4),MID(Instructions!$C$6,5,2),RIGHT(Instructions!$C$6,2)),0),0,1))</f>
        <v>0</v>
      </c>
      <c r="AM255" s="128">
        <f>IF(General!U255="Misconduct report has been filed",COUNTBLANK(General!V255),0)</f>
        <v>0</v>
      </c>
      <c r="AN255" s="128">
        <f t="shared" si="26"/>
        <v>0</v>
      </c>
      <c r="AO255" s="86">
        <f>IF(ISBLANK(C255),0,IF(ISNA(VLOOKUP(C255,Dropdowns!$A$1:$A$4,1,FALSE)),1,0))</f>
        <v>0</v>
      </c>
      <c r="AP255" s="86">
        <f>IF(ISBLANK(F255),0,IF(ISNA(VLOOKUP(F255,Dropdowns!$I$1:$I$5,1,FALSE)),1,0))</f>
        <v>0</v>
      </c>
      <c r="AQ255" s="86">
        <f>IF(ISBLANK(J255),0,IF(ISNA(VLOOKUP(J255,Dropdowns!$L$1:$L$4,1,FALSE)),1,0))</f>
        <v>0</v>
      </c>
      <c r="AR255" s="128">
        <f>IF(ISBLANK(K255),0,IF(ISNA(VLOOKUP(K255,Dropdowns!$J$1:$J$4,1,FALSE)),1,0))</f>
        <v>0</v>
      </c>
      <c r="AS255" s="128">
        <f t="shared" si="29"/>
        <v>0</v>
      </c>
      <c r="AT255" s="128">
        <f t="shared" si="27"/>
        <v>0</v>
      </c>
      <c r="AU255" s="128">
        <f t="shared" si="28"/>
        <v>0</v>
      </c>
    </row>
    <row r="256" spans="2:47" ht="15.75" x14ac:dyDescent="0.25">
      <c r="B256" s="62"/>
      <c r="C256" s="62"/>
      <c r="D256" s="63"/>
      <c r="E256" s="64"/>
      <c r="F256" s="62"/>
      <c r="G256" s="62"/>
      <c r="H256" s="63"/>
      <c r="I256" s="62"/>
      <c r="J256" s="62"/>
      <c r="K256" s="62"/>
      <c r="L256" s="62"/>
      <c r="M256" s="68"/>
      <c r="N256" s="69"/>
      <c r="O256" s="63"/>
      <c r="P256" s="68"/>
      <c r="Q256" s="62"/>
      <c r="R256" s="62"/>
      <c r="S256" s="68"/>
      <c r="T256" s="70"/>
      <c r="U256" s="66"/>
      <c r="V256" s="68"/>
      <c r="Z256" s="86">
        <f>IF(Instructions!$C$8="yes",COUNTA(General!B256),0)</f>
        <v>0</v>
      </c>
      <c r="AA256" s="86">
        <f>IF(COUNTA(B256:V256)&gt;0,3-(COUNTA(General!B256)+COUNTA(General!C256)+COUNTA(General!U256)),0)</f>
        <v>0</v>
      </c>
      <c r="AB256" s="86">
        <f>IF(General!U256="No",COUNTBLANK(General!D256:F256)+COUNTBLANK(General!J256),0)</f>
        <v>0</v>
      </c>
      <c r="AC256" s="86">
        <f>IF(General!F256="Others",COUNTBLANK(General!G256),0)</f>
        <v>0</v>
      </c>
      <c r="AD256" s="86">
        <f>IF(AND(U256="No",COUNTA(General!B256),ISBLANK(General!H256)),COUNTBLANK(General!I256),0)</f>
        <v>0</v>
      </c>
      <c r="AE256" s="86">
        <f>IF(ISBLANK(J256),0,IF(ISNUMBER(SEARCH("FI fully agreed with the client's requests/appeals",General!J256)),0,COUNTBLANK(General!K256)))</f>
        <v>0</v>
      </c>
      <c r="AF256" s="86">
        <f>IF(OR(General!J256="Others",General!K256="Others"),COUNTBLANK(General!L256),0)</f>
        <v>0</v>
      </c>
      <c r="AG256" s="86">
        <f>IF(ISBLANK(B256),0,IF(AND(ISBLANK(General!O256),NETWORKDAYS(IFERROR(DATE(LEFT(General!D256,4),MID(General!D256,5,2),RIGHT(General!D256,2)),0),IFERROR(DATE(LEFT(Instructions!$C$6,4),MID(Instructions!$C$6,5,2),RIGHT(Instructions!$C$6,2)),0),7)&gt;27),COUNTBLANK(General!P256),0))</f>
        <v>0</v>
      </c>
      <c r="AH256" s="86">
        <f>IF(OR(ISBLANK(B256),ISBLANK(O256)),0,IF(NETWORKDAYS(DATE(LEFT(General!D256,4),MID(General!D256,5,2),RIGHT(General!D256,2)),DATE(LEFT(General!O256,4),MID(General!O256,5,2),RIGHT(General!O256,2)),7)&gt;27,COUNTBLANK(General!P256),0))</f>
        <v>0</v>
      </c>
      <c r="AI256" s="86">
        <f t="shared" si="23"/>
        <v>0</v>
      </c>
      <c r="AJ256" s="86">
        <f t="shared" si="24"/>
        <v>0</v>
      </c>
      <c r="AK256" s="86">
        <f t="shared" si="25"/>
        <v>0</v>
      </c>
      <c r="AL256" s="128">
        <f>IF(ISBLANK(D256),0,IF(IFERROR(DATE(LEFT(D256,4),MID(D256,5,2),RIGHT(D256,2)),0)&lt;IFERROR(DATE(LEFT(Instructions!$C$6,4),MID(Instructions!$C$6,5,2),RIGHT(Instructions!$C$6,2)),0),0,1))</f>
        <v>0</v>
      </c>
      <c r="AM256" s="128">
        <f>IF(General!U256="Misconduct report has been filed",COUNTBLANK(General!V256),0)</f>
        <v>0</v>
      </c>
      <c r="AN256" s="128">
        <f t="shared" si="26"/>
        <v>0</v>
      </c>
      <c r="AO256" s="86">
        <f>IF(ISBLANK(C256),0,IF(ISNA(VLOOKUP(C256,Dropdowns!$A$1:$A$4,1,FALSE)),1,0))</f>
        <v>0</v>
      </c>
      <c r="AP256" s="86">
        <f>IF(ISBLANK(F256),0,IF(ISNA(VLOOKUP(F256,Dropdowns!$I$1:$I$5,1,FALSE)),1,0))</f>
        <v>0</v>
      </c>
      <c r="AQ256" s="86">
        <f>IF(ISBLANK(J256),0,IF(ISNA(VLOOKUP(J256,Dropdowns!$L$1:$L$4,1,FALSE)),1,0))</f>
        <v>0</v>
      </c>
      <c r="AR256" s="128">
        <f>IF(ISBLANK(K256),0,IF(ISNA(VLOOKUP(K256,Dropdowns!$J$1:$J$4,1,FALSE)),1,0))</f>
        <v>0</v>
      </c>
      <c r="AS256" s="128">
        <f t="shared" si="29"/>
        <v>0</v>
      </c>
      <c r="AT256" s="128">
        <f t="shared" si="27"/>
        <v>0</v>
      </c>
      <c r="AU256" s="128">
        <f t="shared" si="28"/>
        <v>0</v>
      </c>
    </row>
    <row r="257" spans="2:47" ht="15.75" x14ac:dyDescent="0.25">
      <c r="B257" s="62"/>
      <c r="C257" s="62"/>
      <c r="D257" s="63"/>
      <c r="E257" s="64"/>
      <c r="F257" s="62"/>
      <c r="G257" s="62"/>
      <c r="H257" s="63"/>
      <c r="I257" s="62"/>
      <c r="J257" s="62"/>
      <c r="K257" s="62"/>
      <c r="L257" s="62"/>
      <c r="M257" s="68"/>
      <c r="N257" s="69"/>
      <c r="O257" s="63"/>
      <c r="P257" s="68"/>
      <c r="Q257" s="62"/>
      <c r="R257" s="62"/>
      <c r="S257" s="68"/>
      <c r="T257" s="70"/>
      <c r="U257" s="66"/>
      <c r="V257" s="68"/>
      <c r="Z257" s="86">
        <f>IF(Instructions!$C$8="yes",COUNTA(General!B257),0)</f>
        <v>0</v>
      </c>
      <c r="AA257" s="86">
        <f>IF(COUNTA(B257:V257)&gt;0,3-(COUNTA(General!B257)+COUNTA(General!C257)+COUNTA(General!U257)),0)</f>
        <v>0</v>
      </c>
      <c r="AB257" s="86">
        <f>IF(General!U257="No",COUNTBLANK(General!D257:F257)+COUNTBLANK(General!J257),0)</f>
        <v>0</v>
      </c>
      <c r="AC257" s="86">
        <f>IF(General!F257="Others",COUNTBLANK(General!G257),0)</f>
        <v>0</v>
      </c>
      <c r="AD257" s="86">
        <f>IF(AND(U257="No",COUNTA(General!B257),ISBLANK(General!H257)),COUNTBLANK(General!I257),0)</f>
        <v>0</v>
      </c>
      <c r="AE257" s="86">
        <f>IF(ISBLANK(J257),0,IF(ISNUMBER(SEARCH("FI fully agreed with the client's requests/appeals",General!J257)),0,COUNTBLANK(General!K257)))</f>
        <v>0</v>
      </c>
      <c r="AF257" s="86">
        <f>IF(OR(General!J257="Others",General!K257="Others"),COUNTBLANK(General!L257),0)</f>
        <v>0</v>
      </c>
      <c r="AG257" s="86">
        <f>IF(ISBLANK(B257),0,IF(AND(ISBLANK(General!O257),NETWORKDAYS(IFERROR(DATE(LEFT(General!D257,4),MID(General!D257,5,2),RIGHT(General!D257,2)),0),IFERROR(DATE(LEFT(Instructions!$C$6,4),MID(Instructions!$C$6,5,2),RIGHT(Instructions!$C$6,2)),0),7)&gt;27),COUNTBLANK(General!P257),0))</f>
        <v>0</v>
      </c>
      <c r="AH257" s="86">
        <f>IF(OR(ISBLANK(B257),ISBLANK(O257)),0,IF(NETWORKDAYS(DATE(LEFT(General!D257,4),MID(General!D257,5,2),RIGHT(General!D257,2)),DATE(LEFT(General!O257,4),MID(General!O257,5,2),RIGHT(General!O257,2)),7)&gt;27,COUNTBLANK(General!P257),0))</f>
        <v>0</v>
      </c>
      <c r="AI257" s="86">
        <f t="shared" si="23"/>
        <v>0</v>
      </c>
      <c r="AJ257" s="86">
        <f t="shared" si="24"/>
        <v>0</v>
      </c>
      <c r="AK257" s="86">
        <f t="shared" si="25"/>
        <v>0</v>
      </c>
      <c r="AL257" s="128">
        <f>IF(ISBLANK(D257),0,IF(IFERROR(DATE(LEFT(D257,4),MID(D257,5,2),RIGHT(D257,2)),0)&lt;IFERROR(DATE(LEFT(Instructions!$C$6,4),MID(Instructions!$C$6,5,2),RIGHT(Instructions!$C$6,2)),0),0,1))</f>
        <v>0</v>
      </c>
      <c r="AM257" s="128">
        <f>IF(General!U257="Misconduct report has been filed",COUNTBLANK(General!V257),0)</f>
        <v>0</v>
      </c>
      <c r="AN257" s="128">
        <f t="shared" si="26"/>
        <v>0</v>
      </c>
      <c r="AO257" s="86">
        <f>IF(ISBLANK(C257),0,IF(ISNA(VLOOKUP(C257,Dropdowns!$A$1:$A$4,1,FALSE)),1,0))</f>
        <v>0</v>
      </c>
      <c r="AP257" s="86">
        <f>IF(ISBLANK(F257),0,IF(ISNA(VLOOKUP(F257,Dropdowns!$I$1:$I$5,1,FALSE)),1,0))</f>
        <v>0</v>
      </c>
      <c r="AQ257" s="86">
        <f>IF(ISBLANK(J257),0,IF(ISNA(VLOOKUP(J257,Dropdowns!$L$1:$L$4,1,FALSE)),1,0))</f>
        <v>0</v>
      </c>
      <c r="AR257" s="128">
        <f>IF(ISBLANK(K257),0,IF(ISNA(VLOOKUP(K257,Dropdowns!$J$1:$J$4,1,FALSE)),1,0))</f>
        <v>0</v>
      </c>
      <c r="AS257" s="128">
        <f t="shared" si="29"/>
        <v>0</v>
      </c>
      <c r="AT257" s="128">
        <f t="shared" si="27"/>
        <v>0</v>
      </c>
      <c r="AU257" s="128">
        <f t="shared" si="28"/>
        <v>0</v>
      </c>
    </row>
    <row r="258" spans="2:47" ht="15.75" x14ac:dyDescent="0.25">
      <c r="B258" s="62"/>
      <c r="C258" s="62"/>
      <c r="D258" s="63"/>
      <c r="E258" s="64"/>
      <c r="F258" s="62"/>
      <c r="G258" s="62"/>
      <c r="H258" s="63"/>
      <c r="I258" s="62"/>
      <c r="J258" s="62"/>
      <c r="K258" s="62"/>
      <c r="L258" s="62"/>
      <c r="M258" s="68"/>
      <c r="N258" s="69"/>
      <c r="O258" s="63"/>
      <c r="P258" s="68"/>
      <c r="Q258" s="62"/>
      <c r="R258" s="62"/>
      <c r="S258" s="68"/>
      <c r="T258" s="70"/>
      <c r="U258" s="66"/>
      <c r="V258" s="68"/>
      <c r="Z258" s="86">
        <f>IF(Instructions!$C$8="yes",COUNTA(General!B258),0)</f>
        <v>0</v>
      </c>
      <c r="AA258" s="86">
        <f>IF(COUNTA(B258:V258)&gt;0,3-(COUNTA(General!B258)+COUNTA(General!C258)+COUNTA(General!U258)),0)</f>
        <v>0</v>
      </c>
      <c r="AB258" s="86">
        <f>IF(General!U258="No",COUNTBLANK(General!D258:F258)+COUNTBLANK(General!J258),0)</f>
        <v>0</v>
      </c>
      <c r="AC258" s="86">
        <f>IF(General!F258="Others",COUNTBLANK(General!G258),0)</f>
        <v>0</v>
      </c>
      <c r="AD258" s="86">
        <f>IF(AND(U258="No",COUNTA(General!B258),ISBLANK(General!H258)),COUNTBLANK(General!I258),0)</f>
        <v>0</v>
      </c>
      <c r="AE258" s="86">
        <f>IF(ISBLANK(J258),0,IF(ISNUMBER(SEARCH("FI fully agreed with the client's requests/appeals",General!J258)),0,COUNTBLANK(General!K258)))</f>
        <v>0</v>
      </c>
      <c r="AF258" s="86">
        <f>IF(OR(General!J258="Others",General!K258="Others"),COUNTBLANK(General!L258),0)</f>
        <v>0</v>
      </c>
      <c r="AG258" s="86">
        <f>IF(ISBLANK(B258),0,IF(AND(ISBLANK(General!O258),NETWORKDAYS(IFERROR(DATE(LEFT(General!D258,4),MID(General!D258,5,2),RIGHT(General!D258,2)),0),IFERROR(DATE(LEFT(Instructions!$C$6,4),MID(Instructions!$C$6,5,2),RIGHT(Instructions!$C$6,2)),0),7)&gt;27),COUNTBLANK(General!P258),0))</f>
        <v>0</v>
      </c>
      <c r="AH258" s="86">
        <f>IF(OR(ISBLANK(B258),ISBLANK(O258)),0,IF(NETWORKDAYS(DATE(LEFT(General!D258,4),MID(General!D258,5,2),RIGHT(General!D258,2)),DATE(LEFT(General!O258,4),MID(General!O258,5,2),RIGHT(General!O258,2)),7)&gt;27,COUNTBLANK(General!P258),0))</f>
        <v>0</v>
      </c>
      <c r="AI258" s="86">
        <f t="shared" si="23"/>
        <v>0</v>
      </c>
      <c r="AJ258" s="86">
        <f t="shared" si="24"/>
        <v>0</v>
      </c>
      <c r="AK258" s="86">
        <f t="shared" si="25"/>
        <v>0</v>
      </c>
      <c r="AL258" s="128">
        <f>IF(ISBLANK(D258),0,IF(IFERROR(DATE(LEFT(D258,4),MID(D258,5,2),RIGHT(D258,2)),0)&lt;IFERROR(DATE(LEFT(Instructions!$C$6,4),MID(Instructions!$C$6,5,2),RIGHT(Instructions!$C$6,2)),0),0,1))</f>
        <v>0</v>
      </c>
      <c r="AM258" s="128">
        <f>IF(General!U258="Misconduct report has been filed",COUNTBLANK(General!V258),0)</f>
        <v>0</v>
      </c>
      <c r="AN258" s="128">
        <f t="shared" si="26"/>
        <v>0</v>
      </c>
      <c r="AO258" s="86">
        <f>IF(ISBLANK(C258),0,IF(ISNA(VLOOKUP(C258,Dropdowns!$A$1:$A$4,1,FALSE)),1,0))</f>
        <v>0</v>
      </c>
      <c r="AP258" s="86">
        <f>IF(ISBLANK(F258),0,IF(ISNA(VLOOKUP(F258,Dropdowns!$I$1:$I$5,1,FALSE)),1,0))</f>
        <v>0</v>
      </c>
      <c r="AQ258" s="86">
        <f>IF(ISBLANK(J258),0,IF(ISNA(VLOOKUP(J258,Dropdowns!$L$1:$L$4,1,FALSE)),1,0))</f>
        <v>0</v>
      </c>
      <c r="AR258" s="128">
        <f>IF(ISBLANK(K258),0,IF(ISNA(VLOOKUP(K258,Dropdowns!$J$1:$J$4,1,FALSE)),1,0))</f>
        <v>0</v>
      </c>
      <c r="AS258" s="128">
        <f t="shared" si="29"/>
        <v>0</v>
      </c>
      <c r="AT258" s="128">
        <f t="shared" si="27"/>
        <v>0</v>
      </c>
      <c r="AU258" s="128">
        <f t="shared" si="28"/>
        <v>0</v>
      </c>
    </row>
    <row r="259" spans="2:47" ht="15.75" x14ac:dyDescent="0.25">
      <c r="B259" s="62"/>
      <c r="C259" s="62"/>
      <c r="D259" s="63"/>
      <c r="E259" s="64"/>
      <c r="F259" s="62"/>
      <c r="G259" s="62"/>
      <c r="H259" s="63"/>
      <c r="I259" s="62"/>
      <c r="J259" s="62"/>
      <c r="K259" s="62"/>
      <c r="L259" s="62"/>
      <c r="M259" s="68"/>
      <c r="N259" s="69"/>
      <c r="O259" s="63"/>
      <c r="P259" s="68"/>
      <c r="Q259" s="62"/>
      <c r="R259" s="62"/>
      <c r="S259" s="68"/>
      <c r="T259" s="70"/>
      <c r="U259" s="66"/>
      <c r="V259" s="68"/>
      <c r="Z259" s="86">
        <f>IF(Instructions!$C$8="yes",COUNTA(General!B259),0)</f>
        <v>0</v>
      </c>
      <c r="AA259" s="86">
        <f>IF(COUNTA(B259:V259)&gt;0,3-(COUNTA(General!B259)+COUNTA(General!C259)+COUNTA(General!U259)),0)</f>
        <v>0</v>
      </c>
      <c r="AB259" s="86">
        <f>IF(General!U259="No",COUNTBLANK(General!D259:F259)+COUNTBLANK(General!J259),0)</f>
        <v>0</v>
      </c>
      <c r="AC259" s="86">
        <f>IF(General!F259="Others",COUNTBLANK(General!G259),0)</f>
        <v>0</v>
      </c>
      <c r="AD259" s="86">
        <f>IF(AND(U259="No",COUNTA(General!B259),ISBLANK(General!H259)),COUNTBLANK(General!I259),0)</f>
        <v>0</v>
      </c>
      <c r="AE259" s="86">
        <f>IF(ISBLANK(J259),0,IF(ISNUMBER(SEARCH("FI fully agreed with the client's requests/appeals",General!J259)),0,COUNTBLANK(General!K259)))</f>
        <v>0</v>
      </c>
      <c r="AF259" s="86">
        <f>IF(OR(General!J259="Others",General!K259="Others"),COUNTBLANK(General!L259),0)</f>
        <v>0</v>
      </c>
      <c r="AG259" s="86">
        <f>IF(ISBLANK(B259),0,IF(AND(ISBLANK(General!O259),NETWORKDAYS(IFERROR(DATE(LEFT(General!D259,4),MID(General!D259,5,2),RIGHT(General!D259,2)),0),IFERROR(DATE(LEFT(Instructions!$C$6,4),MID(Instructions!$C$6,5,2),RIGHT(Instructions!$C$6,2)),0),7)&gt;27),COUNTBLANK(General!P259),0))</f>
        <v>0</v>
      </c>
      <c r="AH259" s="86">
        <f>IF(OR(ISBLANK(B259),ISBLANK(O259)),0,IF(NETWORKDAYS(DATE(LEFT(General!D259,4),MID(General!D259,5,2),RIGHT(General!D259,2)),DATE(LEFT(General!O259,4),MID(General!O259,5,2),RIGHT(General!O259,2)),7)&gt;27,COUNTBLANK(General!P259),0))</f>
        <v>0</v>
      </c>
      <c r="AI259" s="86">
        <f t="shared" si="23"/>
        <v>0</v>
      </c>
      <c r="AJ259" s="86">
        <f t="shared" si="24"/>
        <v>0</v>
      </c>
      <c r="AK259" s="86">
        <f t="shared" si="25"/>
        <v>0</v>
      </c>
      <c r="AL259" s="128">
        <f>IF(ISBLANK(D259),0,IF(IFERROR(DATE(LEFT(D259,4),MID(D259,5,2),RIGHT(D259,2)),0)&lt;IFERROR(DATE(LEFT(Instructions!$C$6,4),MID(Instructions!$C$6,5,2),RIGHT(Instructions!$C$6,2)),0),0,1))</f>
        <v>0</v>
      </c>
      <c r="AM259" s="128">
        <f>IF(General!U259="Misconduct report has been filed",COUNTBLANK(General!V259),0)</f>
        <v>0</v>
      </c>
      <c r="AN259" s="128">
        <f t="shared" si="26"/>
        <v>0</v>
      </c>
      <c r="AO259" s="86">
        <f>IF(ISBLANK(C259),0,IF(ISNA(VLOOKUP(C259,Dropdowns!$A$1:$A$4,1,FALSE)),1,0))</f>
        <v>0</v>
      </c>
      <c r="AP259" s="86">
        <f>IF(ISBLANK(F259),0,IF(ISNA(VLOOKUP(F259,Dropdowns!$I$1:$I$5,1,FALSE)),1,0))</f>
        <v>0</v>
      </c>
      <c r="AQ259" s="86">
        <f>IF(ISBLANK(J259),0,IF(ISNA(VLOOKUP(J259,Dropdowns!$L$1:$L$4,1,FALSE)),1,0))</f>
        <v>0</v>
      </c>
      <c r="AR259" s="128">
        <f>IF(ISBLANK(K259),0,IF(ISNA(VLOOKUP(K259,Dropdowns!$J$1:$J$4,1,FALSE)),1,0))</f>
        <v>0</v>
      </c>
      <c r="AS259" s="128">
        <f t="shared" si="29"/>
        <v>0</v>
      </c>
      <c r="AT259" s="128">
        <f t="shared" si="27"/>
        <v>0</v>
      </c>
      <c r="AU259" s="128">
        <f t="shared" si="28"/>
        <v>0</v>
      </c>
    </row>
    <row r="260" spans="2:47" ht="15.75" x14ac:dyDescent="0.25">
      <c r="B260" s="62"/>
      <c r="C260" s="62"/>
      <c r="D260" s="63"/>
      <c r="E260" s="64"/>
      <c r="F260" s="62"/>
      <c r="G260" s="62"/>
      <c r="H260" s="63"/>
      <c r="I260" s="62"/>
      <c r="J260" s="62"/>
      <c r="K260" s="62"/>
      <c r="L260" s="62"/>
      <c r="M260" s="68"/>
      <c r="N260" s="69"/>
      <c r="O260" s="63"/>
      <c r="P260" s="68"/>
      <c r="Q260" s="62"/>
      <c r="R260" s="62"/>
      <c r="S260" s="68"/>
      <c r="T260" s="70"/>
      <c r="U260" s="66"/>
      <c r="V260" s="68"/>
      <c r="Z260" s="86">
        <f>IF(Instructions!$C$8="yes",COUNTA(General!B260),0)</f>
        <v>0</v>
      </c>
      <c r="AA260" s="86">
        <f>IF(COUNTA(B260:V260)&gt;0,3-(COUNTA(General!B260)+COUNTA(General!C260)+COUNTA(General!U260)),0)</f>
        <v>0</v>
      </c>
      <c r="AB260" s="86">
        <f>IF(General!U260="No",COUNTBLANK(General!D260:F260)+COUNTBLANK(General!J260),0)</f>
        <v>0</v>
      </c>
      <c r="AC260" s="86">
        <f>IF(General!F260="Others",COUNTBLANK(General!G260),0)</f>
        <v>0</v>
      </c>
      <c r="AD260" s="86">
        <f>IF(AND(U260="No",COUNTA(General!B260),ISBLANK(General!H260)),COUNTBLANK(General!I260),0)</f>
        <v>0</v>
      </c>
      <c r="AE260" s="86">
        <f>IF(ISBLANK(J260),0,IF(ISNUMBER(SEARCH("FI fully agreed with the client's requests/appeals",General!J260)),0,COUNTBLANK(General!K260)))</f>
        <v>0</v>
      </c>
      <c r="AF260" s="86">
        <f>IF(OR(General!J260="Others",General!K260="Others"),COUNTBLANK(General!L260),0)</f>
        <v>0</v>
      </c>
      <c r="AG260" s="86">
        <f>IF(ISBLANK(B260),0,IF(AND(ISBLANK(General!O260),NETWORKDAYS(IFERROR(DATE(LEFT(General!D260,4),MID(General!D260,5,2),RIGHT(General!D260,2)),0),IFERROR(DATE(LEFT(Instructions!$C$6,4),MID(Instructions!$C$6,5,2),RIGHT(Instructions!$C$6,2)),0),7)&gt;27),COUNTBLANK(General!P260),0))</f>
        <v>0</v>
      </c>
      <c r="AH260" s="86">
        <f>IF(OR(ISBLANK(B260),ISBLANK(O260)),0,IF(NETWORKDAYS(DATE(LEFT(General!D260,4),MID(General!D260,5,2),RIGHT(General!D260,2)),DATE(LEFT(General!O260,4),MID(General!O260,5,2),RIGHT(General!O260,2)),7)&gt;27,COUNTBLANK(General!P260),0))</f>
        <v>0</v>
      </c>
      <c r="AI260" s="86">
        <f t="shared" si="23"/>
        <v>0</v>
      </c>
      <c r="AJ260" s="86">
        <f t="shared" si="24"/>
        <v>0</v>
      </c>
      <c r="AK260" s="86">
        <f t="shared" si="25"/>
        <v>0</v>
      </c>
      <c r="AL260" s="128">
        <f>IF(ISBLANK(D260),0,IF(IFERROR(DATE(LEFT(D260,4),MID(D260,5,2),RIGHT(D260,2)),0)&lt;IFERROR(DATE(LEFT(Instructions!$C$6,4),MID(Instructions!$C$6,5,2),RIGHT(Instructions!$C$6,2)),0),0,1))</f>
        <v>0</v>
      </c>
      <c r="AM260" s="128">
        <f>IF(General!U260="Misconduct report has been filed",COUNTBLANK(General!V260),0)</f>
        <v>0</v>
      </c>
      <c r="AN260" s="128">
        <f t="shared" si="26"/>
        <v>0</v>
      </c>
      <c r="AO260" s="86">
        <f>IF(ISBLANK(C260),0,IF(ISNA(VLOOKUP(C260,Dropdowns!$A$1:$A$4,1,FALSE)),1,0))</f>
        <v>0</v>
      </c>
      <c r="AP260" s="86">
        <f>IF(ISBLANK(F260),0,IF(ISNA(VLOOKUP(F260,Dropdowns!$I$1:$I$5,1,FALSE)),1,0))</f>
        <v>0</v>
      </c>
      <c r="AQ260" s="86">
        <f>IF(ISBLANK(J260),0,IF(ISNA(VLOOKUP(J260,Dropdowns!$L$1:$L$4,1,FALSE)),1,0))</f>
        <v>0</v>
      </c>
      <c r="AR260" s="128">
        <f>IF(ISBLANK(K260),0,IF(ISNA(VLOOKUP(K260,Dropdowns!$J$1:$J$4,1,FALSE)),1,0))</f>
        <v>0</v>
      </c>
      <c r="AS260" s="128">
        <f t="shared" si="29"/>
        <v>0</v>
      </c>
      <c r="AT260" s="128">
        <f t="shared" si="27"/>
        <v>0</v>
      </c>
      <c r="AU260" s="128">
        <f t="shared" si="28"/>
        <v>0</v>
      </c>
    </row>
    <row r="261" spans="2:47" ht="15.75" x14ac:dyDescent="0.25">
      <c r="B261" s="62"/>
      <c r="C261" s="62"/>
      <c r="D261" s="63"/>
      <c r="E261" s="64"/>
      <c r="F261" s="62"/>
      <c r="G261" s="62"/>
      <c r="H261" s="63"/>
      <c r="I261" s="62"/>
      <c r="J261" s="62"/>
      <c r="K261" s="62"/>
      <c r="L261" s="62"/>
      <c r="M261" s="68"/>
      <c r="N261" s="69"/>
      <c r="O261" s="63"/>
      <c r="P261" s="68"/>
      <c r="Q261" s="62"/>
      <c r="R261" s="62"/>
      <c r="S261" s="68"/>
      <c r="T261" s="70"/>
      <c r="U261" s="66"/>
      <c r="V261" s="68"/>
      <c r="Z261" s="86">
        <f>IF(Instructions!$C$8="yes",COUNTA(General!B261),0)</f>
        <v>0</v>
      </c>
      <c r="AA261" s="86">
        <f>IF(COUNTA(B261:V261)&gt;0,3-(COUNTA(General!B261)+COUNTA(General!C261)+COUNTA(General!U261)),0)</f>
        <v>0</v>
      </c>
      <c r="AB261" s="86">
        <f>IF(General!U261="No",COUNTBLANK(General!D261:F261)+COUNTBLANK(General!J261),0)</f>
        <v>0</v>
      </c>
      <c r="AC261" s="86">
        <f>IF(General!F261="Others",COUNTBLANK(General!G261),0)</f>
        <v>0</v>
      </c>
      <c r="AD261" s="86">
        <f>IF(AND(U261="No",COUNTA(General!B261),ISBLANK(General!H261)),COUNTBLANK(General!I261),0)</f>
        <v>0</v>
      </c>
      <c r="AE261" s="86">
        <f>IF(ISBLANK(J261),0,IF(ISNUMBER(SEARCH("FI fully agreed with the client's requests/appeals",General!J261)),0,COUNTBLANK(General!K261)))</f>
        <v>0</v>
      </c>
      <c r="AF261" s="86">
        <f>IF(OR(General!J261="Others",General!K261="Others"),COUNTBLANK(General!L261),0)</f>
        <v>0</v>
      </c>
      <c r="AG261" s="86">
        <f>IF(ISBLANK(B261),0,IF(AND(ISBLANK(General!O261),NETWORKDAYS(IFERROR(DATE(LEFT(General!D261,4),MID(General!D261,5,2),RIGHT(General!D261,2)),0),IFERROR(DATE(LEFT(Instructions!$C$6,4),MID(Instructions!$C$6,5,2),RIGHT(Instructions!$C$6,2)),0),7)&gt;27),COUNTBLANK(General!P261),0))</f>
        <v>0</v>
      </c>
      <c r="AH261" s="86">
        <f>IF(OR(ISBLANK(B261),ISBLANK(O261)),0,IF(NETWORKDAYS(DATE(LEFT(General!D261,4),MID(General!D261,5,2),RIGHT(General!D261,2)),DATE(LEFT(General!O261,4),MID(General!O261,5,2),RIGHT(General!O261,2)),7)&gt;27,COUNTBLANK(General!P261),0))</f>
        <v>0</v>
      </c>
      <c r="AI261" s="86">
        <f t="shared" si="23"/>
        <v>0</v>
      </c>
      <c r="AJ261" s="86">
        <f t="shared" si="24"/>
        <v>0</v>
      </c>
      <c r="AK261" s="86">
        <f t="shared" si="25"/>
        <v>0</v>
      </c>
      <c r="AL261" s="128">
        <f>IF(ISBLANK(D261),0,IF(IFERROR(DATE(LEFT(D261,4),MID(D261,5,2),RIGHT(D261,2)),0)&lt;IFERROR(DATE(LEFT(Instructions!$C$6,4),MID(Instructions!$C$6,5,2),RIGHT(Instructions!$C$6,2)),0),0,1))</f>
        <v>0</v>
      </c>
      <c r="AM261" s="128">
        <f>IF(General!U261="Misconduct report has been filed",COUNTBLANK(General!V261),0)</f>
        <v>0</v>
      </c>
      <c r="AN261" s="128">
        <f t="shared" si="26"/>
        <v>0</v>
      </c>
      <c r="AO261" s="86">
        <f>IF(ISBLANK(C261),0,IF(ISNA(VLOOKUP(C261,Dropdowns!$A$1:$A$4,1,FALSE)),1,0))</f>
        <v>0</v>
      </c>
      <c r="AP261" s="86">
        <f>IF(ISBLANK(F261),0,IF(ISNA(VLOOKUP(F261,Dropdowns!$I$1:$I$5,1,FALSE)),1,0))</f>
        <v>0</v>
      </c>
      <c r="AQ261" s="86">
        <f>IF(ISBLANK(J261),0,IF(ISNA(VLOOKUP(J261,Dropdowns!$L$1:$L$4,1,FALSE)),1,0))</f>
        <v>0</v>
      </c>
      <c r="AR261" s="128">
        <f>IF(ISBLANK(K261),0,IF(ISNA(VLOOKUP(K261,Dropdowns!$J$1:$J$4,1,FALSE)),1,0))</f>
        <v>0</v>
      </c>
      <c r="AS261" s="128">
        <f t="shared" si="29"/>
        <v>0</v>
      </c>
      <c r="AT261" s="128">
        <f t="shared" si="27"/>
        <v>0</v>
      </c>
      <c r="AU261" s="128">
        <f t="shared" si="28"/>
        <v>0</v>
      </c>
    </row>
    <row r="262" spans="2:47" ht="15.75" x14ac:dyDescent="0.25">
      <c r="B262" s="62"/>
      <c r="C262" s="62"/>
      <c r="D262" s="63"/>
      <c r="E262" s="64"/>
      <c r="F262" s="62"/>
      <c r="G262" s="62"/>
      <c r="H262" s="63"/>
      <c r="I262" s="62"/>
      <c r="J262" s="62"/>
      <c r="K262" s="62"/>
      <c r="L262" s="62"/>
      <c r="M262" s="68"/>
      <c r="N262" s="69"/>
      <c r="O262" s="63"/>
      <c r="P262" s="68"/>
      <c r="Q262" s="62"/>
      <c r="R262" s="62"/>
      <c r="S262" s="68"/>
      <c r="T262" s="70"/>
      <c r="U262" s="66"/>
      <c r="V262" s="68"/>
      <c r="Z262" s="86">
        <f>IF(Instructions!$C$8="yes",COUNTA(General!B262),0)</f>
        <v>0</v>
      </c>
      <c r="AA262" s="86">
        <f>IF(COUNTA(B262:V262)&gt;0,3-(COUNTA(General!B262)+COUNTA(General!C262)+COUNTA(General!U262)),0)</f>
        <v>0</v>
      </c>
      <c r="AB262" s="86">
        <f>IF(General!U262="No",COUNTBLANK(General!D262:F262)+COUNTBLANK(General!J262),0)</f>
        <v>0</v>
      </c>
      <c r="AC262" s="86">
        <f>IF(General!F262="Others",COUNTBLANK(General!G262),0)</f>
        <v>0</v>
      </c>
      <c r="AD262" s="86">
        <f>IF(AND(U262="No",COUNTA(General!B262),ISBLANK(General!H262)),COUNTBLANK(General!I262),0)</f>
        <v>0</v>
      </c>
      <c r="AE262" s="86">
        <f>IF(ISBLANK(J262),0,IF(ISNUMBER(SEARCH("FI fully agreed with the client's requests/appeals",General!J262)),0,COUNTBLANK(General!K262)))</f>
        <v>0</v>
      </c>
      <c r="AF262" s="86">
        <f>IF(OR(General!J262="Others",General!K262="Others"),COUNTBLANK(General!L262),0)</f>
        <v>0</v>
      </c>
      <c r="AG262" s="86">
        <f>IF(ISBLANK(B262),0,IF(AND(ISBLANK(General!O262),NETWORKDAYS(IFERROR(DATE(LEFT(General!D262,4),MID(General!D262,5,2),RIGHT(General!D262,2)),0),IFERROR(DATE(LEFT(Instructions!$C$6,4),MID(Instructions!$C$6,5,2),RIGHT(Instructions!$C$6,2)),0),7)&gt;27),COUNTBLANK(General!P262),0))</f>
        <v>0</v>
      </c>
      <c r="AH262" s="86">
        <f>IF(OR(ISBLANK(B262),ISBLANK(O262)),0,IF(NETWORKDAYS(DATE(LEFT(General!D262,4),MID(General!D262,5,2),RIGHT(General!D262,2)),DATE(LEFT(General!O262,4),MID(General!O262,5,2),RIGHT(General!O262,2)),7)&gt;27,COUNTBLANK(General!P262),0))</f>
        <v>0</v>
      </c>
      <c r="AI262" s="86">
        <f t="shared" si="23"/>
        <v>0</v>
      </c>
      <c r="AJ262" s="86">
        <f t="shared" si="24"/>
        <v>0</v>
      </c>
      <c r="AK262" s="86">
        <f t="shared" si="25"/>
        <v>0</v>
      </c>
      <c r="AL262" s="128">
        <f>IF(ISBLANK(D262),0,IF(IFERROR(DATE(LEFT(D262,4),MID(D262,5,2),RIGHT(D262,2)),0)&lt;IFERROR(DATE(LEFT(Instructions!$C$6,4),MID(Instructions!$C$6,5,2),RIGHT(Instructions!$C$6,2)),0),0,1))</f>
        <v>0</v>
      </c>
      <c r="AM262" s="128">
        <f>IF(General!U262="Misconduct report has been filed",COUNTBLANK(General!V262),0)</f>
        <v>0</v>
      </c>
      <c r="AN262" s="128">
        <f t="shared" si="26"/>
        <v>0</v>
      </c>
      <c r="AO262" s="86">
        <f>IF(ISBLANK(C262),0,IF(ISNA(VLOOKUP(C262,Dropdowns!$A$1:$A$4,1,FALSE)),1,0))</f>
        <v>0</v>
      </c>
      <c r="AP262" s="86">
        <f>IF(ISBLANK(F262),0,IF(ISNA(VLOOKUP(F262,Dropdowns!$I$1:$I$5,1,FALSE)),1,0))</f>
        <v>0</v>
      </c>
      <c r="AQ262" s="86">
        <f>IF(ISBLANK(J262),0,IF(ISNA(VLOOKUP(J262,Dropdowns!$L$1:$L$4,1,FALSE)),1,0))</f>
        <v>0</v>
      </c>
      <c r="AR262" s="128">
        <f>IF(ISBLANK(K262),0,IF(ISNA(VLOOKUP(K262,Dropdowns!$J$1:$J$4,1,FALSE)),1,0))</f>
        <v>0</v>
      </c>
      <c r="AS262" s="128">
        <f t="shared" si="29"/>
        <v>0</v>
      </c>
      <c r="AT262" s="128">
        <f t="shared" si="27"/>
        <v>0</v>
      </c>
      <c r="AU262" s="128">
        <f t="shared" si="28"/>
        <v>0</v>
      </c>
    </row>
    <row r="263" spans="2:47" ht="15.75" x14ac:dyDescent="0.25">
      <c r="B263" s="62"/>
      <c r="C263" s="62"/>
      <c r="D263" s="63"/>
      <c r="E263" s="64"/>
      <c r="F263" s="62"/>
      <c r="G263" s="62"/>
      <c r="H263" s="63"/>
      <c r="I263" s="62"/>
      <c r="J263" s="62"/>
      <c r="K263" s="62"/>
      <c r="L263" s="62"/>
      <c r="M263" s="68"/>
      <c r="N263" s="69"/>
      <c r="O263" s="63"/>
      <c r="P263" s="68"/>
      <c r="Q263" s="62"/>
      <c r="R263" s="62"/>
      <c r="S263" s="68"/>
      <c r="T263" s="70"/>
      <c r="U263" s="66"/>
      <c r="V263" s="68"/>
      <c r="Z263" s="86">
        <f>IF(Instructions!$C$8="yes",COUNTA(General!B263),0)</f>
        <v>0</v>
      </c>
      <c r="AA263" s="86">
        <f>IF(COUNTA(B263:V263)&gt;0,3-(COUNTA(General!B263)+COUNTA(General!C263)+COUNTA(General!U263)),0)</f>
        <v>0</v>
      </c>
      <c r="AB263" s="86">
        <f>IF(General!U263="No",COUNTBLANK(General!D263:F263)+COUNTBLANK(General!J263),0)</f>
        <v>0</v>
      </c>
      <c r="AC263" s="86">
        <f>IF(General!F263="Others",COUNTBLANK(General!G263),0)</f>
        <v>0</v>
      </c>
      <c r="AD263" s="86">
        <f>IF(AND(U263="No",COUNTA(General!B263),ISBLANK(General!H263)),COUNTBLANK(General!I263),0)</f>
        <v>0</v>
      </c>
      <c r="AE263" s="86">
        <f>IF(ISBLANK(J263),0,IF(ISNUMBER(SEARCH("FI fully agreed with the client's requests/appeals",General!J263)),0,COUNTBLANK(General!K263)))</f>
        <v>0</v>
      </c>
      <c r="AF263" s="86">
        <f>IF(OR(General!J263="Others",General!K263="Others"),COUNTBLANK(General!L263),0)</f>
        <v>0</v>
      </c>
      <c r="AG263" s="86">
        <f>IF(ISBLANK(B263),0,IF(AND(ISBLANK(General!O263),NETWORKDAYS(IFERROR(DATE(LEFT(General!D263,4),MID(General!D263,5,2),RIGHT(General!D263,2)),0),IFERROR(DATE(LEFT(Instructions!$C$6,4),MID(Instructions!$C$6,5,2),RIGHT(Instructions!$C$6,2)),0),7)&gt;27),COUNTBLANK(General!P263),0))</f>
        <v>0</v>
      </c>
      <c r="AH263" s="86">
        <f>IF(OR(ISBLANK(B263),ISBLANK(O263)),0,IF(NETWORKDAYS(DATE(LEFT(General!D263,4),MID(General!D263,5,2),RIGHT(General!D263,2)),DATE(LEFT(General!O263,4),MID(General!O263,5,2),RIGHT(General!O263,2)),7)&gt;27,COUNTBLANK(General!P263),0))</f>
        <v>0</v>
      </c>
      <c r="AI263" s="86">
        <f t="shared" si="23"/>
        <v>0</v>
      </c>
      <c r="AJ263" s="86">
        <f t="shared" si="24"/>
        <v>0</v>
      </c>
      <c r="AK263" s="86">
        <f t="shared" si="25"/>
        <v>0</v>
      </c>
      <c r="AL263" s="128">
        <f>IF(ISBLANK(D263),0,IF(IFERROR(DATE(LEFT(D263,4),MID(D263,5,2),RIGHT(D263,2)),0)&lt;IFERROR(DATE(LEFT(Instructions!$C$6,4),MID(Instructions!$C$6,5,2),RIGHT(Instructions!$C$6,2)),0),0,1))</f>
        <v>0</v>
      </c>
      <c r="AM263" s="128">
        <f>IF(General!U263="Misconduct report has been filed",COUNTBLANK(General!V263),0)</f>
        <v>0</v>
      </c>
      <c r="AN263" s="128">
        <f t="shared" si="26"/>
        <v>0</v>
      </c>
      <c r="AO263" s="86">
        <f>IF(ISBLANK(C263),0,IF(ISNA(VLOOKUP(C263,Dropdowns!$A$1:$A$4,1,FALSE)),1,0))</f>
        <v>0</v>
      </c>
      <c r="AP263" s="86">
        <f>IF(ISBLANK(F263),0,IF(ISNA(VLOOKUP(F263,Dropdowns!$I$1:$I$5,1,FALSE)),1,0))</f>
        <v>0</v>
      </c>
      <c r="AQ263" s="86">
        <f>IF(ISBLANK(J263),0,IF(ISNA(VLOOKUP(J263,Dropdowns!$L$1:$L$4,1,FALSE)),1,0))</f>
        <v>0</v>
      </c>
      <c r="AR263" s="128">
        <f>IF(ISBLANK(K263),0,IF(ISNA(VLOOKUP(K263,Dropdowns!$J$1:$J$4,1,FALSE)),1,0))</f>
        <v>0</v>
      </c>
      <c r="AS263" s="128">
        <f t="shared" si="29"/>
        <v>0</v>
      </c>
      <c r="AT263" s="128">
        <f t="shared" si="27"/>
        <v>0</v>
      </c>
      <c r="AU263" s="128">
        <f t="shared" si="28"/>
        <v>0</v>
      </c>
    </row>
    <row r="264" spans="2:47" ht="15.75" x14ac:dyDescent="0.25">
      <c r="B264" s="62"/>
      <c r="C264" s="62"/>
      <c r="D264" s="63"/>
      <c r="E264" s="64"/>
      <c r="F264" s="62"/>
      <c r="G264" s="62"/>
      <c r="H264" s="63"/>
      <c r="I264" s="62"/>
      <c r="J264" s="62"/>
      <c r="K264" s="62"/>
      <c r="L264" s="62"/>
      <c r="M264" s="68"/>
      <c r="N264" s="69"/>
      <c r="O264" s="63"/>
      <c r="P264" s="68"/>
      <c r="Q264" s="62"/>
      <c r="R264" s="62"/>
      <c r="S264" s="68"/>
      <c r="T264" s="70"/>
      <c r="U264" s="66"/>
      <c r="V264" s="68"/>
      <c r="Z264" s="86">
        <f>IF(Instructions!$C$8="yes",COUNTA(General!B264),0)</f>
        <v>0</v>
      </c>
      <c r="AA264" s="86">
        <f>IF(COUNTA(B264:V264)&gt;0,3-(COUNTA(General!B264)+COUNTA(General!C264)+COUNTA(General!U264)),0)</f>
        <v>0</v>
      </c>
      <c r="AB264" s="86">
        <f>IF(General!U264="No",COUNTBLANK(General!D264:F264)+COUNTBLANK(General!J264),0)</f>
        <v>0</v>
      </c>
      <c r="AC264" s="86">
        <f>IF(General!F264="Others",COUNTBLANK(General!G264),0)</f>
        <v>0</v>
      </c>
      <c r="AD264" s="86">
        <f>IF(AND(U264="No",COUNTA(General!B264),ISBLANK(General!H264)),COUNTBLANK(General!I264),0)</f>
        <v>0</v>
      </c>
      <c r="AE264" s="86">
        <f>IF(ISBLANK(J264),0,IF(ISNUMBER(SEARCH("FI fully agreed with the client's requests/appeals",General!J264)),0,COUNTBLANK(General!K264)))</f>
        <v>0</v>
      </c>
      <c r="AF264" s="86">
        <f>IF(OR(General!J264="Others",General!K264="Others"),COUNTBLANK(General!L264),0)</f>
        <v>0</v>
      </c>
      <c r="AG264" s="86">
        <f>IF(ISBLANK(B264),0,IF(AND(ISBLANK(General!O264),NETWORKDAYS(IFERROR(DATE(LEFT(General!D264,4),MID(General!D264,5,2),RIGHT(General!D264,2)),0),IFERROR(DATE(LEFT(Instructions!$C$6,4),MID(Instructions!$C$6,5,2),RIGHT(Instructions!$C$6,2)),0),7)&gt;27),COUNTBLANK(General!P264),0))</f>
        <v>0</v>
      </c>
      <c r="AH264" s="86">
        <f>IF(OR(ISBLANK(B264),ISBLANK(O264)),0,IF(NETWORKDAYS(DATE(LEFT(General!D264,4),MID(General!D264,5,2),RIGHT(General!D264,2)),DATE(LEFT(General!O264,4),MID(General!O264,5,2),RIGHT(General!O264,2)),7)&gt;27,COUNTBLANK(General!P264),0))</f>
        <v>0</v>
      </c>
      <c r="AI264" s="86">
        <f t="shared" si="23"/>
        <v>0</v>
      </c>
      <c r="AJ264" s="86">
        <f t="shared" si="24"/>
        <v>0</v>
      </c>
      <c r="AK264" s="86">
        <f t="shared" si="25"/>
        <v>0</v>
      </c>
      <c r="AL264" s="128">
        <f>IF(ISBLANK(D264),0,IF(IFERROR(DATE(LEFT(D264,4),MID(D264,5,2),RIGHT(D264,2)),0)&lt;IFERROR(DATE(LEFT(Instructions!$C$6,4),MID(Instructions!$C$6,5,2),RIGHT(Instructions!$C$6,2)),0),0,1))</f>
        <v>0</v>
      </c>
      <c r="AM264" s="128">
        <f>IF(General!U264="Misconduct report has been filed",COUNTBLANK(General!V264),0)</f>
        <v>0</v>
      </c>
      <c r="AN264" s="128">
        <f t="shared" si="26"/>
        <v>0</v>
      </c>
      <c r="AO264" s="86">
        <f>IF(ISBLANK(C264),0,IF(ISNA(VLOOKUP(C264,Dropdowns!$A$1:$A$4,1,FALSE)),1,0))</f>
        <v>0</v>
      </c>
      <c r="AP264" s="86">
        <f>IF(ISBLANK(F264),0,IF(ISNA(VLOOKUP(F264,Dropdowns!$I$1:$I$5,1,FALSE)),1,0))</f>
        <v>0</v>
      </c>
      <c r="AQ264" s="86">
        <f>IF(ISBLANK(J264),0,IF(ISNA(VLOOKUP(J264,Dropdowns!$L$1:$L$4,1,FALSE)),1,0))</f>
        <v>0</v>
      </c>
      <c r="AR264" s="128">
        <f>IF(ISBLANK(K264),0,IF(ISNA(VLOOKUP(K264,Dropdowns!$J$1:$J$4,1,FALSE)),1,0))</f>
        <v>0</v>
      </c>
      <c r="AS264" s="128">
        <f t="shared" si="29"/>
        <v>0</v>
      </c>
      <c r="AT264" s="128">
        <f t="shared" si="27"/>
        <v>0</v>
      </c>
      <c r="AU264" s="128">
        <f t="shared" si="28"/>
        <v>0</v>
      </c>
    </row>
    <row r="265" spans="2:47" ht="15.75" x14ac:dyDescent="0.25">
      <c r="B265" s="62"/>
      <c r="C265" s="62"/>
      <c r="D265" s="63"/>
      <c r="E265" s="64"/>
      <c r="F265" s="62"/>
      <c r="G265" s="62"/>
      <c r="H265" s="63"/>
      <c r="I265" s="62"/>
      <c r="J265" s="62"/>
      <c r="K265" s="62"/>
      <c r="L265" s="62"/>
      <c r="M265" s="68"/>
      <c r="N265" s="69"/>
      <c r="O265" s="63"/>
      <c r="P265" s="68"/>
      <c r="Q265" s="62"/>
      <c r="R265" s="62"/>
      <c r="S265" s="68"/>
      <c r="T265" s="70"/>
      <c r="U265" s="66"/>
      <c r="V265" s="68"/>
      <c r="Z265" s="86">
        <f>IF(Instructions!$C$8="yes",COUNTA(General!B265),0)</f>
        <v>0</v>
      </c>
      <c r="AA265" s="86">
        <f>IF(COUNTA(B265:V265)&gt;0,3-(COUNTA(General!B265)+COUNTA(General!C265)+COUNTA(General!U265)),0)</f>
        <v>0</v>
      </c>
      <c r="AB265" s="86">
        <f>IF(General!U265="No",COUNTBLANK(General!D265:F265)+COUNTBLANK(General!J265),0)</f>
        <v>0</v>
      </c>
      <c r="AC265" s="86">
        <f>IF(General!F265="Others",COUNTBLANK(General!G265),0)</f>
        <v>0</v>
      </c>
      <c r="AD265" s="86">
        <f>IF(AND(U265="No",COUNTA(General!B265),ISBLANK(General!H265)),COUNTBLANK(General!I265),0)</f>
        <v>0</v>
      </c>
      <c r="AE265" s="86">
        <f>IF(ISBLANK(J265),0,IF(ISNUMBER(SEARCH("FI fully agreed with the client's requests/appeals",General!J265)),0,COUNTBLANK(General!K265)))</f>
        <v>0</v>
      </c>
      <c r="AF265" s="86">
        <f>IF(OR(General!J265="Others",General!K265="Others"),COUNTBLANK(General!L265),0)</f>
        <v>0</v>
      </c>
      <c r="AG265" s="86">
        <f>IF(ISBLANK(B265),0,IF(AND(ISBLANK(General!O265),NETWORKDAYS(IFERROR(DATE(LEFT(General!D265,4),MID(General!D265,5,2),RIGHT(General!D265,2)),0),IFERROR(DATE(LEFT(Instructions!$C$6,4),MID(Instructions!$C$6,5,2),RIGHT(Instructions!$C$6,2)),0),7)&gt;27),COUNTBLANK(General!P265),0))</f>
        <v>0</v>
      </c>
      <c r="AH265" s="86">
        <f>IF(OR(ISBLANK(B265),ISBLANK(O265)),0,IF(NETWORKDAYS(DATE(LEFT(General!D265,4),MID(General!D265,5,2),RIGHT(General!D265,2)),DATE(LEFT(General!O265,4),MID(General!O265,5,2),RIGHT(General!O265,2)),7)&gt;27,COUNTBLANK(General!P265),0))</f>
        <v>0</v>
      </c>
      <c r="AI265" s="86">
        <f t="shared" si="23"/>
        <v>0</v>
      </c>
      <c r="AJ265" s="86">
        <f t="shared" si="24"/>
        <v>0</v>
      </c>
      <c r="AK265" s="86">
        <f t="shared" si="25"/>
        <v>0</v>
      </c>
      <c r="AL265" s="128">
        <f>IF(ISBLANK(D265),0,IF(IFERROR(DATE(LEFT(D265,4),MID(D265,5,2),RIGHT(D265,2)),0)&lt;IFERROR(DATE(LEFT(Instructions!$C$6,4),MID(Instructions!$C$6,5,2),RIGHT(Instructions!$C$6,2)),0),0,1))</f>
        <v>0</v>
      </c>
      <c r="AM265" s="128">
        <f>IF(General!U265="Misconduct report has been filed",COUNTBLANK(General!V265),0)</f>
        <v>0</v>
      </c>
      <c r="AN265" s="128">
        <f t="shared" si="26"/>
        <v>0</v>
      </c>
      <c r="AO265" s="86">
        <f>IF(ISBLANK(C265),0,IF(ISNA(VLOOKUP(C265,Dropdowns!$A$1:$A$4,1,FALSE)),1,0))</f>
        <v>0</v>
      </c>
      <c r="AP265" s="86">
        <f>IF(ISBLANK(F265),0,IF(ISNA(VLOOKUP(F265,Dropdowns!$I$1:$I$5,1,FALSE)),1,0))</f>
        <v>0</v>
      </c>
      <c r="AQ265" s="86">
        <f>IF(ISBLANK(J265),0,IF(ISNA(VLOOKUP(J265,Dropdowns!$L$1:$L$4,1,FALSE)),1,0))</f>
        <v>0</v>
      </c>
      <c r="AR265" s="128">
        <f>IF(ISBLANK(K265),0,IF(ISNA(VLOOKUP(K265,Dropdowns!$J$1:$J$4,1,FALSE)),1,0))</f>
        <v>0</v>
      </c>
      <c r="AS265" s="128">
        <f t="shared" si="29"/>
        <v>0</v>
      </c>
      <c r="AT265" s="128">
        <f t="shared" si="27"/>
        <v>0</v>
      </c>
      <c r="AU265" s="128">
        <f t="shared" si="28"/>
        <v>0</v>
      </c>
    </row>
    <row r="266" spans="2:47" ht="15.75" x14ac:dyDescent="0.25">
      <c r="B266" s="62"/>
      <c r="C266" s="62"/>
      <c r="D266" s="63"/>
      <c r="E266" s="64"/>
      <c r="F266" s="62"/>
      <c r="G266" s="62"/>
      <c r="H266" s="63"/>
      <c r="I266" s="62"/>
      <c r="J266" s="62"/>
      <c r="K266" s="62"/>
      <c r="L266" s="62"/>
      <c r="M266" s="68"/>
      <c r="N266" s="69"/>
      <c r="O266" s="63"/>
      <c r="P266" s="68"/>
      <c r="Q266" s="62"/>
      <c r="R266" s="62"/>
      <c r="S266" s="68"/>
      <c r="T266" s="70"/>
      <c r="U266" s="66"/>
      <c r="V266" s="68"/>
      <c r="Z266" s="86">
        <f>IF(Instructions!$C$8="yes",COUNTA(General!B266),0)</f>
        <v>0</v>
      </c>
      <c r="AA266" s="86">
        <f>IF(COUNTA(B266:V266)&gt;0,3-(COUNTA(General!B266)+COUNTA(General!C266)+COUNTA(General!U266)),0)</f>
        <v>0</v>
      </c>
      <c r="AB266" s="86">
        <f>IF(General!U266="No",COUNTBLANK(General!D266:F266)+COUNTBLANK(General!J266),0)</f>
        <v>0</v>
      </c>
      <c r="AC266" s="86">
        <f>IF(General!F266="Others",COUNTBLANK(General!G266),0)</f>
        <v>0</v>
      </c>
      <c r="AD266" s="86">
        <f>IF(AND(U266="No",COUNTA(General!B266),ISBLANK(General!H266)),COUNTBLANK(General!I266),0)</f>
        <v>0</v>
      </c>
      <c r="AE266" s="86">
        <f>IF(ISBLANK(J266),0,IF(ISNUMBER(SEARCH("FI fully agreed with the client's requests/appeals",General!J266)),0,COUNTBLANK(General!K266)))</f>
        <v>0</v>
      </c>
      <c r="AF266" s="86">
        <f>IF(OR(General!J266="Others",General!K266="Others"),COUNTBLANK(General!L266),0)</f>
        <v>0</v>
      </c>
      <c r="AG266" s="86">
        <f>IF(ISBLANK(B266),0,IF(AND(ISBLANK(General!O266),NETWORKDAYS(IFERROR(DATE(LEFT(General!D266,4),MID(General!D266,5,2),RIGHT(General!D266,2)),0),IFERROR(DATE(LEFT(Instructions!$C$6,4),MID(Instructions!$C$6,5,2),RIGHT(Instructions!$C$6,2)),0),7)&gt;27),COUNTBLANK(General!P266),0))</f>
        <v>0</v>
      </c>
      <c r="AH266" s="86">
        <f>IF(OR(ISBLANK(B266),ISBLANK(O266)),0,IF(NETWORKDAYS(DATE(LEFT(General!D266,4),MID(General!D266,5,2),RIGHT(General!D266,2)),DATE(LEFT(General!O266,4),MID(General!O266,5,2),RIGHT(General!O266,2)),7)&gt;27,COUNTBLANK(General!P266),0))</f>
        <v>0</v>
      </c>
      <c r="AI266" s="86">
        <f t="shared" ref="AI266:AI329" si="30">IF(ISBLANK(D266),0,IF(AND(LEN(D266)=8, VALUE(MID(D266,5,2))&lt;13,VALUE(RIGHT(D266,2))&lt;32),0,1))</f>
        <v>0</v>
      </c>
      <c r="AJ266" s="86">
        <f t="shared" ref="AJ266:AJ329" si="31">IF(ISBLANK(H266),0,IF(AND(LEN(H266)=8, VALUE(MID(H266,5,2))&lt;13,VALUE(RIGHT(H266,2))&lt;32),0,1))</f>
        <v>0</v>
      </c>
      <c r="AK266" s="86">
        <f t="shared" ref="AK266:AK329" si="32">IF(ISBLANK(O266),0,IF(AND(LEN(O266)=8, VALUE(MID(O266,5,2))&lt;13,VALUE(RIGHT(O266,2))&lt;32),0,1))</f>
        <v>0</v>
      </c>
      <c r="AL266" s="128">
        <f>IF(ISBLANK(D266),0,IF(IFERROR(DATE(LEFT(D266,4),MID(D266,5,2),RIGHT(D266,2)),0)&lt;IFERROR(DATE(LEFT(Instructions!$C$6,4),MID(Instructions!$C$6,5,2),RIGHT(Instructions!$C$6,2)),0),0,1))</f>
        <v>0</v>
      </c>
      <c r="AM266" s="128">
        <f>IF(General!U266="Misconduct report has been filed",COUNTBLANK(General!V266),0)</f>
        <v>0</v>
      </c>
      <c r="AN266" s="128">
        <f t="shared" ref="AN266:AN329" si="33">IF(ISBLANK(V266),0,IF(AND(LEFT(V266,2)="MR",LEN(V266)&gt;=17),0,1))</f>
        <v>0</v>
      </c>
      <c r="AO266" s="86">
        <f>IF(ISBLANK(C266),0,IF(ISNA(VLOOKUP(C266,Dropdowns!$A$1:$A$4,1,FALSE)),1,0))</f>
        <v>0</v>
      </c>
      <c r="AP266" s="86">
        <f>IF(ISBLANK(F266),0,IF(ISNA(VLOOKUP(F266,Dropdowns!$I$1:$I$5,1,FALSE)),1,0))</f>
        <v>0</v>
      </c>
      <c r="AQ266" s="86">
        <f>IF(ISBLANK(J266),0,IF(ISNA(VLOOKUP(J266,Dropdowns!$L$1:$L$4,1,FALSE)),1,0))</f>
        <v>0</v>
      </c>
      <c r="AR266" s="128">
        <f>IF(ISBLANK(K266),0,IF(ISNA(VLOOKUP(K266,Dropdowns!$J$1:$J$4,1,FALSE)),1,0))</f>
        <v>0</v>
      </c>
      <c r="AS266" s="128">
        <f t="shared" si="29"/>
        <v>0</v>
      </c>
      <c r="AT266" s="128">
        <f t="shared" ref="AT266:AT329" si="34">IF(ISBLANK(R266),0,IF(OR(R266="YES",R266="No"),0,1))</f>
        <v>0</v>
      </c>
      <c r="AU266" s="128">
        <f t="shared" ref="AU266:AU329" si="35">IF(ISBLANK(U266),0,IF(OR(U266="No",U266="Misconduct report has been filed",U266="Misconduct report will be filed"),0,1))</f>
        <v>0</v>
      </c>
    </row>
    <row r="267" spans="2:47" ht="15.75" x14ac:dyDescent="0.25">
      <c r="B267" s="62"/>
      <c r="C267" s="62"/>
      <c r="D267" s="63"/>
      <c r="E267" s="64"/>
      <c r="F267" s="62"/>
      <c r="G267" s="62"/>
      <c r="H267" s="63"/>
      <c r="I267" s="62"/>
      <c r="J267" s="62"/>
      <c r="K267" s="62"/>
      <c r="L267" s="62"/>
      <c r="M267" s="68"/>
      <c r="N267" s="69"/>
      <c r="O267" s="63"/>
      <c r="P267" s="68"/>
      <c r="Q267" s="62"/>
      <c r="R267" s="62"/>
      <c r="S267" s="68"/>
      <c r="T267" s="70"/>
      <c r="U267" s="66"/>
      <c r="V267" s="68"/>
      <c r="Z267" s="86">
        <f>IF(Instructions!$C$8="yes",COUNTA(General!B267),0)</f>
        <v>0</v>
      </c>
      <c r="AA267" s="86">
        <f>IF(COUNTA(B267:V267)&gt;0,3-(COUNTA(General!B267)+COUNTA(General!C267)+COUNTA(General!U267)),0)</f>
        <v>0</v>
      </c>
      <c r="AB267" s="86">
        <f>IF(General!U267="No",COUNTBLANK(General!D267:F267)+COUNTBLANK(General!J267),0)</f>
        <v>0</v>
      </c>
      <c r="AC267" s="86">
        <f>IF(General!F267="Others",COUNTBLANK(General!G267),0)</f>
        <v>0</v>
      </c>
      <c r="AD267" s="86">
        <f>IF(AND(U267="No",COUNTA(General!B267),ISBLANK(General!H267)),COUNTBLANK(General!I267),0)</f>
        <v>0</v>
      </c>
      <c r="AE267" s="86">
        <f>IF(ISBLANK(J267),0,IF(ISNUMBER(SEARCH("FI fully agreed with the client's requests/appeals",General!J267)),0,COUNTBLANK(General!K267)))</f>
        <v>0</v>
      </c>
      <c r="AF267" s="86">
        <f>IF(OR(General!J267="Others",General!K267="Others"),COUNTBLANK(General!L267),0)</f>
        <v>0</v>
      </c>
      <c r="AG267" s="86">
        <f>IF(ISBLANK(B267),0,IF(AND(ISBLANK(General!O267),NETWORKDAYS(IFERROR(DATE(LEFT(General!D267,4),MID(General!D267,5,2),RIGHT(General!D267,2)),0),IFERROR(DATE(LEFT(Instructions!$C$6,4),MID(Instructions!$C$6,5,2),RIGHT(Instructions!$C$6,2)),0),7)&gt;27),COUNTBLANK(General!P267),0))</f>
        <v>0</v>
      </c>
      <c r="AH267" s="86">
        <f>IF(OR(ISBLANK(B267),ISBLANK(O267)),0,IF(NETWORKDAYS(DATE(LEFT(General!D267,4),MID(General!D267,5,2),RIGHT(General!D267,2)),DATE(LEFT(General!O267,4),MID(General!O267,5,2),RIGHT(General!O267,2)),7)&gt;27,COUNTBLANK(General!P267),0))</f>
        <v>0</v>
      </c>
      <c r="AI267" s="86">
        <f t="shared" si="30"/>
        <v>0</v>
      </c>
      <c r="AJ267" s="86">
        <f t="shared" si="31"/>
        <v>0</v>
      </c>
      <c r="AK267" s="86">
        <f t="shared" si="32"/>
        <v>0</v>
      </c>
      <c r="AL267" s="128">
        <f>IF(ISBLANK(D267),0,IF(IFERROR(DATE(LEFT(D267,4),MID(D267,5,2),RIGHT(D267,2)),0)&lt;IFERROR(DATE(LEFT(Instructions!$C$6,4),MID(Instructions!$C$6,5,2),RIGHT(Instructions!$C$6,2)),0),0,1))</f>
        <v>0</v>
      </c>
      <c r="AM267" s="128">
        <f>IF(General!U267="Misconduct report has been filed",COUNTBLANK(General!V267),0)</f>
        <v>0</v>
      </c>
      <c r="AN267" s="128">
        <f t="shared" si="33"/>
        <v>0</v>
      </c>
      <c r="AO267" s="86">
        <f>IF(ISBLANK(C267),0,IF(ISNA(VLOOKUP(C267,Dropdowns!$A$1:$A$4,1,FALSE)),1,0))</f>
        <v>0</v>
      </c>
      <c r="AP267" s="86">
        <f>IF(ISBLANK(F267),0,IF(ISNA(VLOOKUP(F267,Dropdowns!$I$1:$I$5,1,FALSE)),1,0))</f>
        <v>0</v>
      </c>
      <c r="AQ267" s="86">
        <f>IF(ISBLANK(J267),0,IF(ISNA(VLOOKUP(J267,Dropdowns!$L$1:$L$4,1,FALSE)),1,0))</f>
        <v>0</v>
      </c>
      <c r="AR267" s="128">
        <f>IF(ISBLANK(K267),0,IF(ISNA(VLOOKUP(K267,Dropdowns!$J$1:$J$4,1,FALSE)),1,0))</f>
        <v>0</v>
      </c>
      <c r="AS267" s="128">
        <f t="shared" si="29"/>
        <v>0</v>
      </c>
      <c r="AT267" s="128">
        <f t="shared" si="34"/>
        <v>0</v>
      </c>
      <c r="AU267" s="128">
        <f t="shared" si="35"/>
        <v>0</v>
      </c>
    </row>
    <row r="268" spans="2:47" ht="15.75" x14ac:dyDescent="0.25">
      <c r="B268" s="62"/>
      <c r="C268" s="62"/>
      <c r="D268" s="63"/>
      <c r="E268" s="64"/>
      <c r="F268" s="62"/>
      <c r="G268" s="62"/>
      <c r="H268" s="63"/>
      <c r="I268" s="62"/>
      <c r="J268" s="62"/>
      <c r="K268" s="62"/>
      <c r="L268" s="62"/>
      <c r="M268" s="68"/>
      <c r="N268" s="69"/>
      <c r="O268" s="63"/>
      <c r="P268" s="68"/>
      <c r="Q268" s="62"/>
      <c r="R268" s="62"/>
      <c r="S268" s="68"/>
      <c r="T268" s="70"/>
      <c r="U268" s="66"/>
      <c r="V268" s="68"/>
      <c r="Z268" s="86">
        <f>IF(Instructions!$C$8="yes",COUNTA(General!B268),0)</f>
        <v>0</v>
      </c>
      <c r="AA268" s="86">
        <f>IF(COUNTA(B268:V268)&gt;0,3-(COUNTA(General!B268)+COUNTA(General!C268)+COUNTA(General!U268)),0)</f>
        <v>0</v>
      </c>
      <c r="AB268" s="86">
        <f>IF(General!U268="No",COUNTBLANK(General!D268:F268)+COUNTBLANK(General!J268),0)</f>
        <v>0</v>
      </c>
      <c r="AC268" s="86">
        <f>IF(General!F268="Others",COUNTBLANK(General!G268),0)</f>
        <v>0</v>
      </c>
      <c r="AD268" s="86">
        <f>IF(AND(U268="No",COUNTA(General!B268),ISBLANK(General!H268)),COUNTBLANK(General!I268),0)</f>
        <v>0</v>
      </c>
      <c r="AE268" s="86">
        <f>IF(ISBLANK(J268),0,IF(ISNUMBER(SEARCH("FI fully agreed with the client's requests/appeals",General!J268)),0,COUNTBLANK(General!K268)))</f>
        <v>0</v>
      </c>
      <c r="AF268" s="86">
        <f>IF(OR(General!J268="Others",General!K268="Others"),COUNTBLANK(General!L268),0)</f>
        <v>0</v>
      </c>
      <c r="AG268" s="86">
        <f>IF(ISBLANK(B268),0,IF(AND(ISBLANK(General!O268),NETWORKDAYS(IFERROR(DATE(LEFT(General!D268,4),MID(General!D268,5,2),RIGHT(General!D268,2)),0),IFERROR(DATE(LEFT(Instructions!$C$6,4),MID(Instructions!$C$6,5,2),RIGHT(Instructions!$C$6,2)),0),7)&gt;27),COUNTBLANK(General!P268),0))</f>
        <v>0</v>
      </c>
      <c r="AH268" s="86">
        <f>IF(OR(ISBLANK(B268),ISBLANK(O268)),0,IF(NETWORKDAYS(DATE(LEFT(General!D268,4),MID(General!D268,5,2),RIGHT(General!D268,2)),DATE(LEFT(General!O268,4),MID(General!O268,5,2),RIGHT(General!O268,2)),7)&gt;27,COUNTBLANK(General!P268),0))</f>
        <v>0</v>
      </c>
      <c r="AI268" s="86">
        <f t="shared" si="30"/>
        <v>0</v>
      </c>
      <c r="AJ268" s="86">
        <f t="shared" si="31"/>
        <v>0</v>
      </c>
      <c r="AK268" s="86">
        <f t="shared" si="32"/>
        <v>0</v>
      </c>
      <c r="AL268" s="128">
        <f>IF(ISBLANK(D268),0,IF(IFERROR(DATE(LEFT(D268,4),MID(D268,5,2),RIGHT(D268,2)),0)&lt;IFERROR(DATE(LEFT(Instructions!$C$6,4),MID(Instructions!$C$6,5,2),RIGHT(Instructions!$C$6,2)),0),0,1))</f>
        <v>0</v>
      </c>
      <c r="AM268" s="128">
        <f>IF(General!U268="Misconduct report has been filed",COUNTBLANK(General!V268),0)</f>
        <v>0</v>
      </c>
      <c r="AN268" s="128">
        <f t="shared" si="33"/>
        <v>0</v>
      </c>
      <c r="AO268" s="86">
        <f>IF(ISBLANK(C268),0,IF(ISNA(VLOOKUP(C268,Dropdowns!$A$1:$A$4,1,FALSE)),1,0))</f>
        <v>0</v>
      </c>
      <c r="AP268" s="86">
        <f>IF(ISBLANK(F268),0,IF(ISNA(VLOOKUP(F268,Dropdowns!$I$1:$I$5,1,FALSE)),1,0))</f>
        <v>0</v>
      </c>
      <c r="AQ268" s="86">
        <f>IF(ISBLANK(J268),0,IF(ISNA(VLOOKUP(J268,Dropdowns!$L$1:$L$4,1,FALSE)),1,0))</f>
        <v>0</v>
      </c>
      <c r="AR268" s="128">
        <f>IF(ISBLANK(K268),0,IF(ISNA(VLOOKUP(K268,Dropdowns!$J$1:$J$4,1,FALSE)),1,0))</f>
        <v>0</v>
      </c>
      <c r="AS268" s="128">
        <f t="shared" si="29"/>
        <v>0</v>
      </c>
      <c r="AT268" s="128">
        <f t="shared" si="34"/>
        <v>0</v>
      </c>
      <c r="AU268" s="128">
        <f t="shared" si="35"/>
        <v>0</v>
      </c>
    </row>
    <row r="269" spans="2:47" ht="15.75" x14ac:dyDescent="0.25">
      <c r="B269" s="62"/>
      <c r="C269" s="62"/>
      <c r="D269" s="63"/>
      <c r="E269" s="64"/>
      <c r="F269" s="62"/>
      <c r="G269" s="62"/>
      <c r="H269" s="63"/>
      <c r="I269" s="62"/>
      <c r="J269" s="62"/>
      <c r="K269" s="62"/>
      <c r="L269" s="62"/>
      <c r="M269" s="68"/>
      <c r="N269" s="69"/>
      <c r="O269" s="63"/>
      <c r="P269" s="68"/>
      <c r="Q269" s="62"/>
      <c r="R269" s="62"/>
      <c r="S269" s="68"/>
      <c r="T269" s="70"/>
      <c r="U269" s="66"/>
      <c r="V269" s="68"/>
      <c r="Z269" s="86">
        <f>IF(Instructions!$C$8="yes",COUNTA(General!B269),0)</f>
        <v>0</v>
      </c>
      <c r="AA269" s="86">
        <f>IF(COUNTA(B269:V269)&gt;0,3-(COUNTA(General!B269)+COUNTA(General!C269)+COUNTA(General!U269)),0)</f>
        <v>0</v>
      </c>
      <c r="AB269" s="86">
        <f>IF(General!U269="No",COUNTBLANK(General!D269:F269)+COUNTBLANK(General!J269),0)</f>
        <v>0</v>
      </c>
      <c r="AC269" s="86">
        <f>IF(General!F269="Others",COUNTBLANK(General!G269),0)</f>
        <v>0</v>
      </c>
      <c r="AD269" s="86">
        <f>IF(AND(U269="No",COUNTA(General!B269),ISBLANK(General!H269)),COUNTBLANK(General!I269),0)</f>
        <v>0</v>
      </c>
      <c r="AE269" s="86">
        <f>IF(ISBLANK(J269),0,IF(ISNUMBER(SEARCH("FI fully agreed with the client's requests/appeals",General!J269)),0,COUNTBLANK(General!K269)))</f>
        <v>0</v>
      </c>
      <c r="AF269" s="86">
        <f>IF(OR(General!J269="Others",General!K269="Others"),COUNTBLANK(General!L269),0)</f>
        <v>0</v>
      </c>
      <c r="AG269" s="86">
        <f>IF(ISBLANK(B269),0,IF(AND(ISBLANK(General!O269),NETWORKDAYS(IFERROR(DATE(LEFT(General!D269,4),MID(General!D269,5,2),RIGHT(General!D269,2)),0),IFERROR(DATE(LEFT(Instructions!$C$6,4),MID(Instructions!$C$6,5,2),RIGHT(Instructions!$C$6,2)),0),7)&gt;27),COUNTBLANK(General!P269),0))</f>
        <v>0</v>
      </c>
      <c r="AH269" s="86">
        <f>IF(OR(ISBLANK(B269),ISBLANK(O269)),0,IF(NETWORKDAYS(DATE(LEFT(General!D269,4),MID(General!D269,5,2),RIGHT(General!D269,2)),DATE(LEFT(General!O269,4),MID(General!O269,5,2),RIGHT(General!O269,2)),7)&gt;27,COUNTBLANK(General!P269),0))</f>
        <v>0</v>
      </c>
      <c r="AI269" s="86">
        <f t="shared" si="30"/>
        <v>0</v>
      </c>
      <c r="AJ269" s="86">
        <f t="shared" si="31"/>
        <v>0</v>
      </c>
      <c r="AK269" s="86">
        <f t="shared" si="32"/>
        <v>0</v>
      </c>
      <c r="AL269" s="128">
        <f>IF(ISBLANK(D269),0,IF(IFERROR(DATE(LEFT(D269,4),MID(D269,5,2),RIGHT(D269,2)),0)&lt;IFERROR(DATE(LEFT(Instructions!$C$6,4),MID(Instructions!$C$6,5,2),RIGHT(Instructions!$C$6,2)),0),0,1))</f>
        <v>0</v>
      </c>
      <c r="AM269" s="128">
        <f>IF(General!U269="Misconduct report has been filed",COUNTBLANK(General!V269),0)</f>
        <v>0</v>
      </c>
      <c r="AN269" s="128">
        <f t="shared" si="33"/>
        <v>0</v>
      </c>
      <c r="AO269" s="86">
        <f>IF(ISBLANK(C269),0,IF(ISNA(VLOOKUP(C269,Dropdowns!$A$1:$A$4,1,FALSE)),1,0))</f>
        <v>0</v>
      </c>
      <c r="AP269" s="86">
        <f>IF(ISBLANK(F269),0,IF(ISNA(VLOOKUP(F269,Dropdowns!$I$1:$I$5,1,FALSE)),1,0))</f>
        <v>0</v>
      </c>
      <c r="AQ269" s="86">
        <f>IF(ISBLANK(J269),0,IF(ISNA(VLOOKUP(J269,Dropdowns!$L$1:$L$4,1,FALSE)),1,0))</f>
        <v>0</v>
      </c>
      <c r="AR269" s="128">
        <f>IF(ISBLANK(K269),0,IF(ISNA(VLOOKUP(K269,Dropdowns!$J$1:$J$4,1,FALSE)),1,0))</f>
        <v>0</v>
      </c>
      <c r="AS269" s="128">
        <f t="shared" si="29"/>
        <v>0</v>
      </c>
      <c r="AT269" s="128">
        <f t="shared" si="34"/>
        <v>0</v>
      </c>
      <c r="AU269" s="128">
        <f t="shared" si="35"/>
        <v>0</v>
      </c>
    </row>
    <row r="270" spans="2:47" ht="15.75" x14ac:dyDescent="0.25">
      <c r="B270" s="62"/>
      <c r="C270" s="62"/>
      <c r="D270" s="63"/>
      <c r="E270" s="64"/>
      <c r="F270" s="62"/>
      <c r="G270" s="62"/>
      <c r="H270" s="63"/>
      <c r="I270" s="62"/>
      <c r="J270" s="62"/>
      <c r="K270" s="62"/>
      <c r="L270" s="62"/>
      <c r="M270" s="68"/>
      <c r="N270" s="69"/>
      <c r="O270" s="63"/>
      <c r="P270" s="68"/>
      <c r="Q270" s="62"/>
      <c r="R270" s="62"/>
      <c r="S270" s="68"/>
      <c r="T270" s="70"/>
      <c r="U270" s="66"/>
      <c r="V270" s="68"/>
      <c r="Z270" s="86">
        <f>IF(Instructions!$C$8="yes",COUNTA(General!B270),0)</f>
        <v>0</v>
      </c>
      <c r="AA270" s="86">
        <f>IF(COUNTA(B270:V270)&gt;0,3-(COUNTA(General!B270)+COUNTA(General!C270)+COUNTA(General!U270)),0)</f>
        <v>0</v>
      </c>
      <c r="AB270" s="86">
        <f>IF(General!U270="No",COUNTBLANK(General!D270:F270)+COUNTBLANK(General!J270),0)</f>
        <v>0</v>
      </c>
      <c r="AC270" s="86">
        <f>IF(General!F270="Others",COUNTBLANK(General!G270),0)</f>
        <v>0</v>
      </c>
      <c r="AD270" s="86">
        <f>IF(AND(U270="No",COUNTA(General!B270),ISBLANK(General!H270)),COUNTBLANK(General!I270),0)</f>
        <v>0</v>
      </c>
      <c r="AE270" s="86">
        <f>IF(ISBLANK(J270),0,IF(ISNUMBER(SEARCH("FI fully agreed with the client's requests/appeals",General!J270)),0,COUNTBLANK(General!K270)))</f>
        <v>0</v>
      </c>
      <c r="AF270" s="86">
        <f>IF(OR(General!J270="Others",General!K270="Others"),COUNTBLANK(General!L270),0)</f>
        <v>0</v>
      </c>
      <c r="AG270" s="86">
        <f>IF(ISBLANK(B270),0,IF(AND(ISBLANK(General!O270),NETWORKDAYS(IFERROR(DATE(LEFT(General!D270,4),MID(General!D270,5,2),RIGHT(General!D270,2)),0),IFERROR(DATE(LEFT(Instructions!$C$6,4),MID(Instructions!$C$6,5,2),RIGHT(Instructions!$C$6,2)),0),7)&gt;27),COUNTBLANK(General!P270),0))</f>
        <v>0</v>
      </c>
      <c r="AH270" s="86">
        <f>IF(OR(ISBLANK(B270),ISBLANK(O270)),0,IF(NETWORKDAYS(DATE(LEFT(General!D270,4),MID(General!D270,5,2),RIGHT(General!D270,2)),DATE(LEFT(General!O270,4),MID(General!O270,5,2),RIGHT(General!O270,2)),7)&gt;27,COUNTBLANK(General!P270),0))</f>
        <v>0</v>
      </c>
      <c r="AI270" s="86">
        <f t="shared" si="30"/>
        <v>0</v>
      </c>
      <c r="AJ270" s="86">
        <f t="shared" si="31"/>
        <v>0</v>
      </c>
      <c r="AK270" s="86">
        <f t="shared" si="32"/>
        <v>0</v>
      </c>
      <c r="AL270" s="128">
        <f>IF(ISBLANK(D270),0,IF(IFERROR(DATE(LEFT(D270,4),MID(D270,5,2),RIGHT(D270,2)),0)&lt;IFERROR(DATE(LEFT(Instructions!$C$6,4),MID(Instructions!$C$6,5,2),RIGHT(Instructions!$C$6,2)),0),0,1))</f>
        <v>0</v>
      </c>
      <c r="AM270" s="128">
        <f>IF(General!U270="Misconduct report has been filed",COUNTBLANK(General!V270),0)</f>
        <v>0</v>
      </c>
      <c r="AN270" s="128">
        <f t="shared" si="33"/>
        <v>0</v>
      </c>
      <c r="AO270" s="86">
        <f>IF(ISBLANK(C270),0,IF(ISNA(VLOOKUP(C270,Dropdowns!$A$1:$A$4,1,FALSE)),1,0))</f>
        <v>0</v>
      </c>
      <c r="AP270" s="86">
        <f>IF(ISBLANK(F270),0,IF(ISNA(VLOOKUP(F270,Dropdowns!$I$1:$I$5,1,FALSE)),1,0))</f>
        <v>0</v>
      </c>
      <c r="AQ270" s="86">
        <f>IF(ISBLANK(J270),0,IF(ISNA(VLOOKUP(J270,Dropdowns!$L$1:$L$4,1,FALSE)),1,0))</f>
        <v>0</v>
      </c>
      <c r="AR270" s="128">
        <f>IF(ISBLANK(K270),0,IF(ISNA(VLOOKUP(K270,Dropdowns!$J$1:$J$4,1,FALSE)),1,0))</f>
        <v>0</v>
      </c>
      <c r="AS270" s="128">
        <f t="shared" si="29"/>
        <v>0</v>
      </c>
      <c r="AT270" s="128">
        <f t="shared" si="34"/>
        <v>0</v>
      </c>
      <c r="AU270" s="128">
        <f t="shared" si="35"/>
        <v>0</v>
      </c>
    </row>
    <row r="271" spans="2:47" ht="15.75" x14ac:dyDescent="0.25">
      <c r="B271" s="62"/>
      <c r="C271" s="62"/>
      <c r="D271" s="63"/>
      <c r="E271" s="64"/>
      <c r="F271" s="62"/>
      <c r="G271" s="62"/>
      <c r="H271" s="63"/>
      <c r="I271" s="62"/>
      <c r="J271" s="62"/>
      <c r="K271" s="62"/>
      <c r="L271" s="62"/>
      <c r="M271" s="68"/>
      <c r="N271" s="69"/>
      <c r="O271" s="63"/>
      <c r="P271" s="68"/>
      <c r="Q271" s="62"/>
      <c r="R271" s="62"/>
      <c r="S271" s="68"/>
      <c r="T271" s="70"/>
      <c r="U271" s="66"/>
      <c r="V271" s="68"/>
      <c r="Z271" s="86">
        <f>IF(Instructions!$C$8="yes",COUNTA(General!B271),0)</f>
        <v>0</v>
      </c>
      <c r="AA271" s="86">
        <f>IF(COUNTA(B271:V271)&gt;0,3-(COUNTA(General!B271)+COUNTA(General!C271)+COUNTA(General!U271)),0)</f>
        <v>0</v>
      </c>
      <c r="AB271" s="86">
        <f>IF(General!U271="No",COUNTBLANK(General!D271:F271)+COUNTBLANK(General!J271),0)</f>
        <v>0</v>
      </c>
      <c r="AC271" s="86">
        <f>IF(General!F271="Others",COUNTBLANK(General!G271),0)</f>
        <v>0</v>
      </c>
      <c r="AD271" s="86">
        <f>IF(AND(U271="No",COUNTA(General!B271),ISBLANK(General!H271)),COUNTBLANK(General!I271),0)</f>
        <v>0</v>
      </c>
      <c r="AE271" s="86">
        <f>IF(ISBLANK(J271),0,IF(ISNUMBER(SEARCH("FI fully agreed with the client's requests/appeals",General!J271)),0,COUNTBLANK(General!K271)))</f>
        <v>0</v>
      </c>
      <c r="AF271" s="86">
        <f>IF(OR(General!J271="Others",General!K271="Others"),COUNTBLANK(General!L271),0)</f>
        <v>0</v>
      </c>
      <c r="AG271" s="86">
        <f>IF(ISBLANK(B271),0,IF(AND(ISBLANK(General!O271),NETWORKDAYS(IFERROR(DATE(LEFT(General!D271,4),MID(General!D271,5,2),RIGHT(General!D271,2)),0),IFERROR(DATE(LEFT(Instructions!$C$6,4),MID(Instructions!$C$6,5,2),RIGHT(Instructions!$C$6,2)),0),7)&gt;27),COUNTBLANK(General!P271),0))</f>
        <v>0</v>
      </c>
      <c r="AH271" s="86">
        <f>IF(OR(ISBLANK(B271),ISBLANK(O271)),0,IF(NETWORKDAYS(DATE(LEFT(General!D271,4),MID(General!D271,5,2),RIGHT(General!D271,2)),DATE(LEFT(General!O271,4),MID(General!O271,5,2),RIGHT(General!O271,2)),7)&gt;27,COUNTBLANK(General!P271),0))</f>
        <v>0</v>
      </c>
      <c r="AI271" s="86">
        <f t="shared" si="30"/>
        <v>0</v>
      </c>
      <c r="AJ271" s="86">
        <f t="shared" si="31"/>
        <v>0</v>
      </c>
      <c r="AK271" s="86">
        <f t="shared" si="32"/>
        <v>0</v>
      </c>
      <c r="AL271" s="128">
        <f>IF(ISBLANK(D271),0,IF(IFERROR(DATE(LEFT(D271,4),MID(D271,5,2),RIGHT(D271,2)),0)&lt;IFERROR(DATE(LEFT(Instructions!$C$6,4),MID(Instructions!$C$6,5,2),RIGHT(Instructions!$C$6,2)),0),0,1))</f>
        <v>0</v>
      </c>
      <c r="AM271" s="128">
        <f>IF(General!U271="Misconduct report has been filed",COUNTBLANK(General!V271),0)</f>
        <v>0</v>
      </c>
      <c r="AN271" s="128">
        <f t="shared" si="33"/>
        <v>0</v>
      </c>
      <c r="AO271" s="86">
        <f>IF(ISBLANK(C271),0,IF(ISNA(VLOOKUP(C271,Dropdowns!$A$1:$A$4,1,FALSE)),1,0))</f>
        <v>0</v>
      </c>
      <c r="AP271" s="86">
        <f>IF(ISBLANK(F271),0,IF(ISNA(VLOOKUP(F271,Dropdowns!$I$1:$I$5,1,FALSE)),1,0))</f>
        <v>0</v>
      </c>
      <c r="AQ271" s="86">
        <f>IF(ISBLANK(J271),0,IF(ISNA(VLOOKUP(J271,Dropdowns!$L$1:$L$4,1,FALSE)),1,0))</f>
        <v>0</v>
      </c>
      <c r="AR271" s="128">
        <f>IF(ISBLANK(K271),0,IF(ISNA(VLOOKUP(K271,Dropdowns!$J$1:$J$4,1,FALSE)),1,0))</f>
        <v>0</v>
      </c>
      <c r="AS271" s="128">
        <f t="shared" si="29"/>
        <v>0</v>
      </c>
      <c r="AT271" s="128">
        <f t="shared" si="34"/>
        <v>0</v>
      </c>
      <c r="AU271" s="128">
        <f t="shared" si="35"/>
        <v>0</v>
      </c>
    </row>
    <row r="272" spans="2:47" ht="15.75" x14ac:dyDescent="0.25">
      <c r="B272" s="62"/>
      <c r="C272" s="62"/>
      <c r="D272" s="63"/>
      <c r="E272" s="64"/>
      <c r="F272" s="62"/>
      <c r="G272" s="62"/>
      <c r="H272" s="63"/>
      <c r="I272" s="62"/>
      <c r="J272" s="62"/>
      <c r="K272" s="62"/>
      <c r="L272" s="62"/>
      <c r="M272" s="68"/>
      <c r="N272" s="69"/>
      <c r="O272" s="63"/>
      <c r="P272" s="68"/>
      <c r="Q272" s="62"/>
      <c r="R272" s="62"/>
      <c r="S272" s="68"/>
      <c r="T272" s="70"/>
      <c r="U272" s="66"/>
      <c r="V272" s="68"/>
      <c r="Z272" s="86">
        <f>IF(Instructions!$C$8="yes",COUNTA(General!B272),0)</f>
        <v>0</v>
      </c>
      <c r="AA272" s="86">
        <f>IF(COUNTA(B272:V272)&gt;0,3-(COUNTA(General!B272)+COUNTA(General!C272)+COUNTA(General!U272)),0)</f>
        <v>0</v>
      </c>
      <c r="AB272" s="86">
        <f>IF(General!U272="No",COUNTBLANK(General!D272:F272)+COUNTBLANK(General!J272),0)</f>
        <v>0</v>
      </c>
      <c r="AC272" s="86">
        <f>IF(General!F272="Others",COUNTBLANK(General!G272),0)</f>
        <v>0</v>
      </c>
      <c r="AD272" s="86">
        <f>IF(AND(U272="No",COUNTA(General!B272),ISBLANK(General!H272)),COUNTBLANK(General!I272),0)</f>
        <v>0</v>
      </c>
      <c r="AE272" s="86">
        <f>IF(ISBLANK(J272),0,IF(ISNUMBER(SEARCH("FI fully agreed with the client's requests/appeals",General!J272)),0,COUNTBLANK(General!K272)))</f>
        <v>0</v>
      </c>
      <c r="AF272" s="86">
        <f>IF(OR(General!J272="Others",General!K272="Others"),COUNTBLANK(General!L272),0)</f>
        <v>0</v>
      </c>
      <c r="AG272" s="86">
        <f>IF(ISBLANK(B272),0,IF(AND(ISBLANK(General!O272),NETWORKDAYS(IFERROR(DATE(LEFT(General!D272,4),MID(General!D272,5,2),RIGHT(General!D272,2)),0),IFERROR(DATE(LEFT(Instructions!$C$6,4),MID(Instructions!$C$6,5,2),RIGHT(Instructions!$C$6,2)),0),7)&gt;27),COUNTBLANK(General!P272),0))</f>
        <v>0</v>
      </c>
      <c r="AH272" s="86">
        <f>IF(OR(ISBLANK(B272),ISBLANK(O272)),0,IF(NETWORKDAYS(DATE(LEFT(General!D272,4),MID(General!D272,5,2),RIGHT(General!D272,2)),DATE(LEFT(General!O272,4),MID(General!O272,5,2),RIGHT(General!O272,2)),7)&gt;27,COUNTBLANK(General!P272),0))</f>
        <v>0</v>
      </c>
      <c r="AI272" s="86">
        <f t="shared" si="30"/>
        <v>0</v>
      </c>
      <c r="AJ272" s="86">
        <f t="shared" si="31"/>
        <v>0</v>
      </c>
      <c r="AK272" s="86">
        <f t="shared" si="32"/>
        <v>0</v>
      </c>
      <c r="AL272" s="128">
        <f>IF(ISBLANK(D272),0,IF(IFERROR(DATE(LEFT(D272,4),MID(D272,5,2),RIGHT(D272,2)),0)&lt;IFERROR(DATE(LEFT(Instructions!$C$6,4),MID(Instructions!$C$6,5,2),RIGHT(Instructions!$C$6,2)),0),0,1))</f>
        <v>0</v>
      </c>
      <c r="AM272" s="128">
        <f>IF(General!U272="Misconduct report has been filed",COUNTBLANK(General!V272),0)</f>
        <v>0</v>
      </c>
      <c r="AN272" s="128">
        <f t="shared" si="33"/>
        <v>0</v>
      </c>
      <c r="AO272" s="86">
        <f>IF(ISBLANK(C272),0,IF(ISNA(VLOOKUP(C272,Dropdowns!$A$1:$A$4,1,FALSE)),1,0))</f>
        <v>0</v>
      </c>
      <c r="AP272" s="86">
        <f>IF(ISBLANK(F272),0,IF(ISNA(VLOOKUP(F272,Dropdowns!$I$1:$I$5,1,FALSE)),1,0))</f>
        <v>0</v>
      </c>
      <c r="AQ272" s="86">
        <f>IF(ISBLANK(J272),0,IF(ISNA(VLOOKUP(J272,Dropdowns!$L$1:$L$4,1,FALSE)),1,0))</f>
        <v>0</v>
      </c>
      <c r="AR272" s="128">
        <f>IF(ISBLANK(K272),0,IF(ISNA(VLOOKUP(K272,Dropdowns!$J$1:$J$4,1,FALSE)),1,0))</f>
        <v>0</v>
      </c>
      <c r="AS272" s="128">
        <f t="shared" si="29"/>
        <v>0</v>
      </c>
      <c r="AT272" s="128">
        <f t="shared" si="34"/>
        <v>0</v>
      </c>
      <c r="AU272" s="128">
        <f t="shared" si="35"/>
        <v>0</v>
      </c>
    </row>
    <row r="273" spans="2:47" ht="15.75" x14ac:dyDescent="0.25">
      <c r="B273" s="62"/>
      <c r="C273" s="62"/>
      <c r="D273" s="63"/>
      <c r="E273" s="64"/>
      <c r="F273" s="62"/>
      <c r="G273" s="62"/>
      <c r="H273" s="63"/>
      <c r="I273" s="62"/>
      <c r="J273" s="62"/>
      <c r="K273" s="62"/>
      <c r="L273" s="62"/>
      <c r="M273" s="68"/>
      <c r="N273" s="69"/>
      <c r="O273" s="63"/>
      <c r="P273" s="68"/>
      <c r="Q273" s="62"/>
      <c r="R273" s="62"/>
      <c r="S273" s="68"/>
      <c r="T273" s="70"/>
      <c r="U273" s="66"/>
      <c r="V273" s="68"/>
      <c r="Z273" s="86">
        <f>IF(Instructions!$C$8="yes",COUNTA(General!B273),0)</f>
        <v>0</v>
      </c>
      <c r="AA273" s="86">
        <f>IF(COUNTA(B273:V273)&gt;0,3-(COUNTA(General!B273)+COUNTA(General!C273)+COUNTA(General!U273)),0)</f>
        <v>0</v>
      </c>
      <c r="AB273" s="86">
        <f>IF(General!U273="No",COUNTBLANK(General!D273:F273)+COUNTBLANK(General!J273),0)</f>
        <v>0</v>
      </c>
      <c r="AC273" s="86">
        <f>IF(General!F273="Others",COUNTBLANK(General!G273),0)</f>
        <v>0</v>
      </c>
      <c r="AD273" s="86">
        <f>IF(AND(U273="No",COUNTA(General!B273),ISBLANK(General!H273)),COUNTBLANK(General!I273),0)</f>
        <v>0</v>
      </c>
      <c r="AE273" s="86">
        <f>IF(ISBLANK(J273),0,IF(ISNUMBER(SEARCH("FI fully agreed with the client's requests/appeals",General!J273)),0,COUNTBLANK(General!K273)))</f>
        <v>0</v>
      </c>
      <c r="AF273" s="86">
        <f>IF(OR(General!J273="Others",General!K273="Others"),COUNTBLANK(General!L273),0)</f>
        <v>0</v>
      </c>
      <c r="AG273" s="86">
        <f>IF(ISBLANK(B273),0,IF(AND(ISBLANK(General!O273),NETWORKDAYS(IFERROR(DATE(LEFT(General!D273,4),MID(General!D273,5,2),RIGHT(General!D273,2)),0),IFERROR(DATE(LEFT(Instructions!$C$6,4),MID(Instructions!$C$6,5,2),RIGHT(Instructions!$C$6,2)),0),7)&gt;27),COUNTBLANK(General!P273),0))</f>
        <v>0</v>
      </c>
      <c r="AH273" s="86">
        <f>IF(OR(ISBLANK(B273),ISBLANK(O273)),0,IF(NETWORKDAYS(DATE(LEFT(General!D273,4),MID(General!D273,5,2),RIGHT(General!D273,2)),DATE(LEFT(General!O273,4),MID(General!O273,5,2),RIGHT(General!O273,2)),7)&gt;27,COUNTBLANK(General!P273),0))</f>
        <v>0</v>
      </c>
      <c r="AI273" s="86">
        <f t="shared" si="30"/>
        <v>0</v>
      </c>
      <c r="AJ273" s="86">
        <f t="shared" si="31"/>
        <v>0</v>
      </c>
      <c r="AK273" s="86">
        <f t="shared" si="32"/>
        <v>0</v>
      </c>
      <c r="AL273" s="128">
        <f>IF(ISBLANK(D273),0,IF(IFERROR(DATE(LEFT(D273,4),MID(D273,5,2),RIGHT(D273,2)),0)&lt;IFERROR(DATE(LEFT(Instructions!$C$6,4),MID(Instructions!$C$6,5,2),RIGHT(Instructions!$C$6,2)),0),0,1))</f>
        <v>0</v>
      </c>
      <c r="AM273" s="128">
        <f>IF(General!U273="Misconduct report has been filed",COUNTBLANK(General!V273),0)</f>
        <v>0</v>
      </c>
      <c r="AN273" s="128">
        <f t="shared" si="33"/>
        <v>0</v>
      </c>
      <c r="AO273" s="86">
        <f>IF(ISBLANK(C273),0,IF(ISNA(VLOOKUP(C273,Dropdowns!$A$1:$A$4,1,FALSE)),1,0))</f>
        <v>0</v>
      </c>
      <c r="AP273" s="86">
        <f>IF(ISBLANK(F273),0,IF(ISNA(VLOOKUP(F273,Dropdowns!$I$1:$I$5,1,FALSE)),1,0))</f>
        <v>0</v>
      </c>
      <c r="AQ273" s="86">
        <f>IF(ISBLANK(J273),0,IF(ISNA(VLOOKUP(J273,Dropdowns!$L$1:$L$4,1,FALSE)),1,0))</f>
        <v>0</v>
      </c>
      <c r="AR273" s="128">
        <f>IF(ISBLANK(K273),0,IF(ISNA(VLOOKUP(K273,Dropdowns!$J$1:$J$4,1,FALSE)),1,0))</f>
        <v>0</v>
      </c>
      <c r="AS273" s="128">
        <f t="shared" si="29"/>
        <v>0</v>
      </c>
      <c r="AT273" s="128">
        <f t="shared" si="34"/>
        <v>0</v>
      </c>
      <c r="AU273" s="128">
        <f t="shared" si="35"/>
        <v>0</v>
      </c>
    </row>
    <row r="274" spans="2:47" ht="15.75" x14ac:dyDescent="0.25">
      <c r="B274" s="62"/>
      <c r="C274" s="62"/>
      <c r="D274" s="63"/>
      <c r="E274" s="64"/>
      <c r="F274" s="62"/>
      <c r="G274" s="62"/>
      <c r="H274" s="63"/>
      <c r="I274" s="62"/>
      <c r="J274" s="62"/>
      <c r="K274" s="62"/>
      <c r="L274" s="62"/>
      <c r="M274" s="68"/>
      <c r="N274" s="69"/>
      <c r="O274" s="63"/>
      <c r="P274" s="68"/>
      <c r="Q274" s="62"/>
      <c r="R274" s="62"/>
      <c r="S274" s="68"/>
      <c r="T274" s="70"/>
      <c r="U274" s="66"/>
      <c r="V274" s="68"/>
      <c r="Z274" s="86">
        <f>IF(Instructions!$C$8="yes",COUNTA(General!B274),0)</f>
        <v>0</v>
      </c>
      <c r="AA274" s="86">
        <f>IF(COUNTA(B274:V274)&gt;0,3-(COUNTA(General!B274)+COUNTA(General!C274)+COUNTA(General!U274)),0)</f>
        <v>0</v>
      </c>
      <c r="AB274" s="86">
        <f>IF(General!U274="No",COUNTBLANK(General!D274:F274)+COUNTBLANK(General!J274),0)</f>
        <v>0</v>
      </c>
      <c r="AC274" s="86">
        <f>IF(General!F274="Others",COUNTBLANK(General!G274),0)</f>
        <v>0</v>
      </c>
      <c r="AD274" s="86">
        <f>IF(AND(U274="No",COUNTA(General!B274),ISBLANK(General!H274)),COUNTBLANK(General!I274),0)</f>
        <v>0</v>
      </c>
      <c r="AE274" s="86">
        <f>IF(ISBLANK(J274),0,IF(ISNUMBER(SEARCH("FI fully agreed with the client's requests/appeals",General!J274)),0,COUNTBLANK(General!K274)))</f>
        <v>0</v>
      </c>
      <c r="AF274" s="86">
        <f>IF(OR(General!J274="Others",General!K274="Others"),COUNTBLANK(General!L274),0)</f>
        <v>0</v>
      </c>
      <c r="AG274" s="86">
        <f>IF(ISBLANK(B274),0,IF(AND(ISBLANK(General!O274),NETWORKDAYS(IFERROR(DATE(LEFT(General!D274,4),MID(General!D274,5,2),RIGHT(General!D274,2)),0),IFERROR(DATE(LEFT(Instructions!$C$6,4),MID(Instructions!$C$6,5,2),RIGHT(Instructions!$C$6,2)),0),7)&gt;27),COUNTBLANK(General!P274),0))</f>
        <v>0</v>
      </c>
      <c r="AH274" s="86">
        <f>IF(OR(ISBLANK(B274),ISBLANK(O274)),0,IF(NETWORKDAYS(DATE(LEFT(General!D274,4),MID(General!D274,5,2),RIGHT(General!D274,2)),DATE(LEFT(General!O274,4),MID(General!O274,5,2),RIGHT(General!O274,2)),7)&gt;27,COUNTBLANK(General!P274),0))</f>
        <v>0</v>
      </c>
      <c r="AI274" s="86">
        <f t="shared" si="30"/>
        <v>0</v>
      </c>
      <c r="AJ274" s="86">
        <f t="shared" si="31"/>
        <v>0</v>
      </c>
      <c r="AK274" s="86">
        <f t="shared" si="32"/>
        <v>0</v>
      </c>
      <c r="AL274" s="128">
        <f>IF(ISBLANK(D274),0,IF(IFERROR(DATE(LEFT(D274,4),MID(D274,5,2),RIGHT(D274,2)),0)&lt;IFERROR(DATE(LEFT(Instructions!$C$6,4),MID(Instructions!$C$6,5,2),RIGHT(Instructions!$C$6,2)),0),0,1))</f>
        <v>0</v>
      </c>
      <c r="AM274" s="128">
        <f>IF(General!U274="Misconduct report has been filed",COUNTBLANK(General!V274),0)</f>
        <v>0</v>
      </c>
      <c r="AN274" s="128">
        <f t="shared" si="33"/>
        <v>0</v>
      </c>
      <c r="AO274" s="86">
        <f>IF(ISBLANK(C274),0,IF(ISNA(VLOOKUP(C274,Dropdowns!$A$1:$A$4,1,FALSE)),1,0))</f>
        <v>0</v>
      </c>
      <c r="AP274" s="86">
        <f>IF(ISBLANK(F274),0,IF(ISNA(VLOOKUP(F274,Dropdowns!$I$1:$I$5,1,FALSE)),1,0))</f>
        <v>0</v>
      </c>
      <c r="AQ274" s="86">
        <f>IF(ISBLANK(J274),0,IF(ISNA(VLOOKUP(J274,Dropdowns!$L$1:$L$4,1,FALSE)),1,0))</f>
        <v>0</v>
      </c>
      <c r="AR274" s="128">
        <f>IF(ISBLANK(K274),0,IF(ISNA(VLOOKUP(K274,Dropdowns!$J$1:$J$4,1,FALSE)),1,0))</f>
        <v>0</v>
      </c>
      <c r="AS274" s="128">
        <f t="shared" si="29"/>
        <v>0</v>
      </c>
      <c r="AT274" s="128">
        <f t="shared" si="34"/>
        <v>0</v>
      </c>
      <c r="AU274" s="128">
        <f t="shared" si="35"/>
        <v>0</v>
      </c>
    </row>
    <row r="275" spans="2:47" ht="15.75" x14ac:dyDescent="0.25">
      <c r="B275" s="62"/>
      <c r="C275" s="62"/>
      <c r="D275" s="63"/>
      <c r="E275" s="64"/>
      <c r="F275" s="62"/>
      <c r="G275" s="62"/>
      <c r="H275" s="63"/>
      <c r="I275" s="62"/>
      <c r="J275" s="62"/>
      <c r="K275" s="62"/>
      <c r="L275" s="62"/>
      <c r="M275" s="68"/>
      <c r="N275" s="69"/>
      <c r="O275" s="63"/>
      <c r="P275" s="68"/>
      <c r="Q275" s="62"/>
      <c r="R275" s="62"/>
      <c r="S275" s="68"/>
      <c r="T275" s="70"/>
      <c r="U275" s="66"/>
      <c r="V275" s="68"/>
      <c r="Z275" s="86">
        <f>IF(Instructions!$C$8="yes",COUNTA(General!B275),0)</f>
        <v>0</v>
      </c>
      <c r="AA275" s="86">
        <f>IF(COUNTA(B275:V275)&gt;0,3-(COUNTA(General!B275)+COUNTA(General!C275)+COUNTA(General!U275)),0)</f>
        <v>0</v>
      </c>
      <c r="AB275" s="86">
        <f>IF(General!U275="No",COUNTBLANK(General!D275:F275)+COUNTBLANK(General!J275),0)</f>
        <v>0</v>
      </c>
      <c r="AC275" s="86">
        <f>IF(General!F275="Others",COUNTBLANK(General!G275),0)</f>
        <v>0</v>
      </c>
      <c r="AD275" s="86">
        <f>IF(AND(U275="No",COUNTA(General!B275),ISBLANK(General!H275)),COUNTBLANK(General!I275),0)</f>
        <v>0</v>
      </c>
      <c r="AE275" s="86">
        <f>IF(ISBLANK(J275),0,IF(ISNUMBER(SEARCH("FI fully agreed with the client's requests/appeals",General!J275)),0,COUNTBLANK(General!K275)))</f>
        <v>0</v>
      </c>
      <c r="AF275" s="86">
        <f>IF(OR(General!J275="Others",General!K275="Others"),COUNTBLANK(General!L275),0)</f>
        <v>0</v>
      </c>
      <c r="AG275" s="86">
        <f>IF(ISBLANK(B275),0,IF(AND(ISBLANK(General!O275),NETWORKDAYS(IFERROR(DATE(LEFT(General!D275,4),MID(General!D275,5,2),RIGHT(General!D275,2)),0),IFERROR(DATE(LEFT(Instructions!$C$6,4),MID(Instructions!$C$6,5,2),RIGHT(Instructions!$C$6,2)),0),7)&gt;27),COUNTBLANK(General!P275),0))</f>
        <v>0</v>
      </c>
      <c r="AH275" s="86">
        <f>IF(OR(ISBLANK(B275),ISBLANK(O275)),0,IF(NETWORKDAYS(DATE(LEFT(General!D275,4),MID(General!D275,5,2),RIGHT(General!D275,2)),DATE(LEFT(General!O275,4),MID(General!O275,5,2),RIGHT(General!O275,2)),7)&gt;27,COUNTBLANK(General!P275),0))</f>
        <v>0</v>
      </c>
      <c r="AI275" s="86">
        <f t="shared" si="30"/>
        <v>0</v>
      </c>
      <c r="AJ275" s="86">
        <f t="shared" si="31"/>
        <v>0</v>
      </c>
      <c r="AK275" s="86">
        <f t="shared" si="32"/>
        <v>0</v>
      </c>
      <c r="AL275" s="128">
        <f>IF(ISBLANK(D275),0,IF(IFERROR(DATE(LEFT(D275,4),MID(D275,5,2),RIGHT(D275,2)),0)&lt;IFERROR(DATE(LEFT(Instructions!$C$6,4),MID(Instructions!$C$6,5,2),RIGHT(Instructions!$C$6,2)),0),0,1))</f>
        <v>0</v>
      </c>
      <c r="AM275" s="128">
        <f>IF(General!U275="Misconduct report has been filed",COUNTBLANK(General!V275),0)</f>
        <v>0</v>
      </c>
      <c r="AN275" s="128">
        <f t="shared" si="33"/>
        <v>0</v>
      </c>
      <c r="AO275" s="86">
        <f>IF(ISBLANK(C275),0,IF(ISNA(VLOOKUP(C275,Dropdowns!$A$1:$A$4,1,FALSE)),1,0))</f>
        <v>0</v>
      </c>
      <c r="AP275" s="86">
        <f>IF(ISBLANK(F275),0,IF(ISNA(VLOOKUP(F275,Dropdowns!$I$1:$I$5,1,FALSE)),1,0))</f>
        <v>0</v>
      </c>
      <c r="AQ275" s="86">
        <f>IF(ISBLANK(J275),0,IF(ISNA(VLOOKUP(J275,Dropdowns!$L$1:$L$4,1,FALSE)),1,0))</f>
        <v>0</v>
      </c>
      <c r="AR275" s="128">
        <f>IF(ISBLANK(K275),0,IF(ISNA(VLOOKUP(K275,Dropdowns!$J$1:$J$4,1,FALSE)),1,0))</f>
        <v>0</v>
      </c>
      <c r="AS275" s="128">
        <f t="shared" si="29"/>
        <v>0</v>
      </c>
      <c r="AT275" s="128">
        <f t="shared" si="34"/>
        <v>0</v>
      </c>
      <c r="AU275" s="128">
        <f t="shared" si="35"/>
        <v>0</v>
      </c>
    </row>
    <row r="276" spans="2:47" ht="15.75" x14ac:dyDescent="0.25">
      <c r="B276" s="62"/>
      <c r="C276" s="62"/>
      <c r="D276" s="63"/>
      <c r="E276" s="64"/>
      <c r="F276" s="62"/>
      <c r="G276" s="62"/>
      <c r="H276" s="63"/>
      <c r="I276" s="62"/>
      <c r="J276" s="62"/>
      <c r="K276" s="62"/>
      <c r="L276" s="62"/>
      <c r="M276" s="68"/>
      <c r="N276" s="69"/>
      <c r="O276" s="63"/>
      <c r="P276" s="68"/>
      <c r="Q276" s="62"/>
      <c r="R276" s="62"/>
      <c r="S276" s="68"/>
      <c r="T276" s="70"/>
      <c r="U276" s="66"/>
      <c r="V276" s="68"/>
      <c r="Z276" s="86">
        <f>IF(Instructions!$C$8="yes",COUNTA(General!B276),0)</f>
        <v>0</v>
      </c>
      <c r="AA276" s="86">
        <f>IF(COUNTA(B276:V276)&gt;0,3-(COUNTA(General!B276)+COUNTA(General!C276)+COUNTA(General!U276)),0)</f>
        <v>0</v>
      </c>
      <c r="AB276" s="86">
        <f>IF(General!U276="No",COUNTBLANK(General!D276:F276)+COUNTBLANK(General!J276),0)</f>
        <v>0</v>
      </c>
      <c r="AC276" s="86">
        <f>IF(General!F276="Others",COUNTBLANK(General!G276),0)</f>
        <v>0</v>
      </c>
      <c r="AD276" s="86">
        <f>IF(AND(U276="No",COUNTA(General!B276),ISBLANK(General!H276)),COUNTBLANK(General!I276),0)</f>
        <v>0</v>
      </c>
      <c r="AE276" s="86">
        <f>IF(ISBLANK(J276),0,IF(ISNUMBER(SEARCH("FI fully agreed with the client's requests/appeals",General!J276)),0,COUNTBLANK(General!K276)))</f>
        <v>0</v>
      </c>
      <c r="AF276" s="86">
        <f>IF(OR(General!J276="Others",General!K276="Others"),COUNTBLANK(General!L276),0)</f>
        <v>0</v>
      </c>
      <c r="AG276" s="86">
        <f>IF(ISBLANK(B276),0,IF(AND(ISBLANK(General!O276),NETWORKDAYS(IFERROR(DATE(LEFT(General!D276,4),MID(General!D276,5,2),RIGHT(General!D276,2)),0),IFERROR(DATE(LEFT(Instructions!$C$6,4),MID(Instructions!$C$6,5,2),RIGHT(Instructions!$C$6,2)),0),7)&gt;27),COUNTBLANK(General!P276),0))</f>
        <v>0</v>
      </c>
      <c r="AH276" s="86">
        <f>IF(OR(ISBLANK(B276),ISBLANK(O276)),0,IF(NETWORKDAYS(DATE(LEFT(General!D276,4),MID(General!D276,5,2),RIGHT(General!D276,2)),DATE(LEFT(General!O276,4),MID(General!O276,5,2),RIGHT(General!O276,2)),7)&gt;27,COUNTBLANK(General!P276),0))</f>
        <v>0</v>
      </c>
      <c r="AI276" s="86">
        <f t="shared" si="30"/>
        <v>0</v>
      </c>
      <c r="AJ276" s="86">
        <f t="shared" si="31"/>
        <v>0</v>
      </c>
      <c r="AK276" s="86">
        <f t="shared" si="32"/>
        <v>0</v>
      </c>
      <c r="AL276" s="128">
        <f>IF(ISBLANK(D276),0,IF(IFERROR(DATE(LEFT(D276,4),MID(D276,5,2),RIGHT(D276,2)),0)&lt;IFERROR(DATE(LEFT(Instructions!$C$6,4),MID(Instructions!$C$6,5,2),RIGHT(Instructions!$C$6,2)),0),0,1))</f>
        <v>0</v>
      </c>
      <c r="AM276" s="128">
        <f>IF(General!U276="Misconduct report has been filed",COUNTBLANK(General!V276),0)</f>
        <v>0</v>
      </c>
      <c r="AN276" s="128">
        <f t="shared" si="33"/>
        <v>0</v>
      </c>
      <c r="AO276" s="86">
        <f>IF(ISBLANK(C276),0,IF(ISNA(VLOOKUP(C276,Dropdowns!$A$1:$A$4,1,FALSE)),1,0))</f>
        <v>0</v>
      </c>
      <c r="AP276" s="86">
        <f>IF(ISBLANK(F276),0,IF(ISNA(VLOOKUP(F276,Dropdowns!$I$1:$I$5,1,FALSE)),1,0))</f>
        <v>0</v>
      </c>
      <c r="AQ276" s="86">
        <f>IF(ISBLANK(J276),0,IF(ISNA(VLOOKUP(J276,Dropdowns!$L$1:$L$4,1,FALSE)),1,0))</f>
        <v>0</v>
      </c>
      <c r="AR276" s="128">
        <f>IF(ISBLANK(K276),0,IF(ISNA(VLOOKUP(K276,Dropdowns!$J$1:$J$4,1,FALSE)),1,0))</f>
        <v>0</v>
      </c>
      <c r="AS276" s="128">
        <f t="shared" si="29"/>
        <v>0</v>
      </c>
      <c r="AT276" s="128">
        <f t="shared" si="34"/>
        <v>0</v>
      </c>
      <c r="AU276" s="128">
        <f t="shared" si="35"/>
        <v>0</v>
      </c>
    </row>
    <row r="277" spans="2:47" ht="15.75" x14ac:dyDescent="0.25">
      <c r="B277" s="62"/>
      <c r="C277" s="62"/>
      <c r="D277" s="63"/>
      <c r="E277" s="64"/>
      <c r="F277" s="62"/>
      <c r="G277" s="62"/>
      <c r="H277" s="63"/>
      <c r="I277" s="62"/>
      <c r="J277" s="62"/>
      <c r="K277" s="62"/>
      <c r="L277" s="62"/>
      <c r="M277" s="68"/>
      <c r="N277" s="69"/>
      <c r="O277" s="63"/>
      <c r="P277" s="68"/>
      <c r="Q277" s="62"/>
      <c r="R277" s="62"/>
      <c r="S277" s="68"/>
      <c r="T277" s="70"/>
      <c r="U277" s="66"/>
      <c r="V277" s="68"/>
      <c r="Z277" s="86">
        <f>IF(Instructions!$C$8="yes",COUNTA(General!B277),0)</f>
        <v>0</v>
      </c>
      <c r="AA277" s="86">
        <f>IF(COUNTA(B277:V277)&gt;0,3-(COUNTA(General!B277)+COUNTA(General!C277)+COUNTA(General!U277)),0)</f>
        <v>0</v>
      </c>
      <c r="AB277" s="86">
        <f>IF(General!U277="No",COUNTBLANK(General!D277:F277)+COUNTBLANK(General!J277),0)</f>
        <v>0</v>
      </c>
      <c r="AC277" s="86">
        <f>IF(General!F277="Others",COUNTBLANK(General!G277),0)</f>
        <v>0</v>
      </c>
      <c r="AD277" s="86">
        <f>IF(AND(U277="No",COUNTA(General!B277),ISBLANK(General!H277)),COUNTBLANK(General!I277),0)</f>
        <v>0</v>
      </c>
      <c r="AE277" s="86">
        <f>IF(ISBLANK(J277),0,IF(ISNUMBER(SEARCH("FI fully agreed with the client's requests/appeals",General!J277)),0,COUNTBLANK(General!K277)))</f>
        <v>0</v>
      </c>
      <c r="AF277" s="86">
        <f>IF(OR(General!J277="Others",General!K277="Others"),COUNTBLANK(General!L277),0)</f>
        <v>0</v>
      </c>
      <c r="AG277" s="86">
        <f>IF(ISBLANK(B277),0,IF(AND(ISBLANK(General!O277),NETWORKDAYS(IFERROR(DATE(LEFT(General!D277,4),MID(General!D277,5,2),RIGHT(General!D277,2)),0),IFERROR(DATE(LEFT(Instructions!$C$6,4),MID(Instructions!$C$6,5,2),RIGHT(Instructions!$C$6,2)),0),7)&gt;27),COUNTBLANK(General!P277),0))</f>
        <v>0</v>
      </c>
      <c r="AH277" s="86">
        <f>IF(OR(ISBLANK(B277),ISBLANK(O277)),0,IF(NETWORKDAYS(DATE(LEFT(General!D277,4),MID(General!D277,5,2),RIGHT(General!D277,2)),DATE(LEFT(General!O277,4),MID(General!O277,5,2),RIGHT(General!O277,2)),7)&gt;27,COUNTBLANK(General!P277),0))</f>
        <v>0</v>
      </c>
      <c r="AI277" s="86">
        <f t="shared" si="30"/>
        <v>0</v>
      </c>
      <c r="AJ277" s="86">
        <f t="shared" si="31"/>
        <v>0</v>
      </c>
      <c r="AK277" s="86">
        <f t="shared" si="32"/>
        <v>0</v>
      </c>
      <c r="AL277" s="128">
        <f>IF(ISBLANK(D277),0,IF(IFERROR(DATE(LEFT(D277,4),MID(D277,5,2),RIGHT(D277,2)),0)&lt;IFERROR(DATE(LEFT(Instructions!$C$6,4),MID(Instructions!$C$6,5,2),RIGHT(Instructions!$C$6,2)),0),0,1))</f>
        <v>0</v>
      </c>
      <c r="AM277" s="128">
        <f>IF(General!U277="Misconduct report has been filed",COUNTBLANK(General!V277),0)</f>
        <v>0</v>
      </c>
      <c r="AN277" s="128">
        <f t="shared" si="33"/>
        <v>0</v>
      </c>
      <c r="AO277" s="86">
        <f>IF(ISBLANK(C277),0,IF(ISNA(VLOOKUP(C277,Dropdowns!$A$1:$A$4,1,FALSE)),1,0))</f>
        <v>0</v>
      </c>
      <c r="AP277" s="86">
        <f>IF(ISBLANK(F277),0,IF(ISNA(VLOOKUP(F277,Dropdowns!$I$1:$I$5,1,FALSE)),1,0))</f>
        <v>0</v>
      </c>
      <c r="AQ277" s="86">
        <f>IF(ISBLANK(J277),0,IF(ISNA(VLOOKUP(J277,Dropdowns!$L$1:$L$4,1,FALSE)),1,0))</f>
        <v>0</v>
      </c>
      <c r="AR277" s="128">
        <f>IF(ISBLANK(K277),0,IF(ISNA(VLOOKUP(K277,Dropdowns!$J$1:$J$4,1,FALSE)),1,0))</f>
        <v>0</v>
      </c>
      <c r="AS277" s="128">
        <f t="shared" si="29"/>
        <v>0</v>
      </c>
      <c r="AT277" s="128">
        <f t="shared" si="34"/>
        <v>0</v>
      </c>
      <c r="AU277" s="128">
        <f t="shared" si="35"/>
        <v>0</v>
      </c>
    </row>
    <row r="278" spans="2:47" ht="15.75" x14ac:dyDescent="0.25">
      <c r="B278" s="62"/>
      <c r="C278" s="62"/>
      <c r="D278" s="63"/>
      <c r="E278" s="64"/>
      <c r="F278" s="62"/>
      <c r="G278" s="62"/>
      <c r="H278" s="63"/>
      <c r="I278" s="62"/>
      <c r="J278" s="62"/>
      <c r="K278" s="62"/>
      <c r="L278" s="62"/>
      <c r="M278" s="68"/>
      <c r="N278" s="69"/>
      <c r="O278" s="63"/>
      <c r="P278" s="68"/>
      <c r="Q278" s="62"/>
      <c r="R278" s="62"/>
      <c r="S278" s="68"/>
      <c r="T278" s="70"/>
      <c r="U278" s="66"/>
      <c r="V278" s="68"/>
      <c r="Z278" s="86">
        <f>IF(Instructions!$C$8="yes",COUNTA(General!B278),0)</f>
        <v>0</v>
      </c>
      <c r="AA278" s="86">
        <f>IF(COUNTA(B278:V278)&gt;0,3-(COUNTA(General!B278)+COUNTA(General!C278)+COUNTA(General!U278)),0)</f>
        <v>0</v>
      </c>
      <c r="AB278" s="86">
        <f>IF(General!U278="No",COUNTBLANK(General!D278:F278)+COUNTBLANK(General!J278),0)</f>
        <v>0</v>
      </c>
      <c r="AC278" s="86">
        <f>IF(General!F278="Others",COUNTBLANK(General!G278),0)</f>
        <v>0</v>
      </c>
      <c r="AD278" s="86">
        <f>IF(AND(U278="No",COUNTA(General!B278),ISBLANK(General!H278)),COUNTBLANK(General!I278),0)</f>
        <v>0</v>
      </c>
      <c r="AE278" s="86">
        <f>IF(ISBLANK(J278),0,IF(ISNUMBER(SEARCH("FI fully agreed with the client's requests/appeals",General!J278)),0,COUNTBLANK(General!K278)))</f>
        <v>0</v>
      </c>
      <c r="AF278" s="86">
        <f>IF(OR(General!J278="Others",General!K278="Others"),COUNTBLANK(General!L278),0)</f>
        <v>0</v>
      </c>
      <c r="AG278" s="86">
        <f>IF(ISBLANK(B278),0,IF(AND(ISBLANK(General!O278),NETWORKDAYS(IFERROR(DATE(LEFT(General!D278,4),MID(General!D278,5,2),RIGHT(General!D278,2)),0),IFERROR(DATE(LEFT(Instructions!$C$6,4),MID(Instructions!$C$6,5,2),RIGHT(Instructions!$C$6,2)),0),7)&gt;27),COUNTBLANK(General!P278),0))</f>
        <v>0</v>
      </c>
      <c r="AH278" s="86">
        <f>IF(OR(ISBLANK(B278),ISBLANK(O278)),0,IF(NETWORKDAYS(DATE(LEFT(General!D278,4),MID(General!D278,5,2),RIGHT(General!D278,2)),DATE(LEFT(General!O278,4),MID(General!O278,5,2),RIGHT(General!O278,2)),7)&gt;27,COUNTBLANK(General!P278),0))</f>
        <v>0</v>
      </c>
      <c r="AI278" s="86">
        <f t="shared" si="30"/>
        <v>0</v>
      </c>
      <c r="AJ278" s="86">
        <f t="shared" si="31"/>
        <v>0</v>
      </c>
      <c r="AK278" s="86">
        <f t="shared" si="32"/>
        <v>0</v>
      </c>
      <c r="AL278" s="128">
        <f>IF(ISBLANK(D278),0,IF(IFERROR(DATE(LEFT(D278,4),MID(D278,5,2),RIGHT(D278,2)),0)&lt;IFERROR(DATE(LEFT(Instructions!$C$6,4),MID(Instructions!$C$6,5,2),RIGHT(Instructions!$C$6,2)),0),0,1))</f>
        <v>0</v>
      </c>
      <c r="AM278" s="128">
        <f>IF(General!U278="Misconduct report has been filed",COUNTBLANK(General!V278),0)</f>
        <v>0</v>
      </c>
      <c r="AN278" s="128">
        <f t="shared" si="33"/>
        <v>0</v>
      </c>
      <c r="AO278" s="86">
        <f>IF(ISBLANK(C278),0,IF(ISNA(VLOOKUP(C278,Dropdowns!$A$1:$A$4,1,FALSE)),1,0))</f>
        <v>0</v>
      </c>
      <c r="AP278" s="86">
        <f>IF(ISBLANK(F278),0,IF(ISNA(VLOOKUP(F278,Dropdowns!$I$1:$I$5,1,FALSE)),1,0))</f>
        <v>0</v>
      </c>
      <c r="AQ278" s="86">
        <f>IF(ISBLANK(J278),0,IF(ISNA(VLOOKUP(J278,Dropdowns!$L$1:$L$4,1,FALSE)),1,0))</f>
        <v>0</v>
      </c>
      <c r="AR278" s="128">
        <f>IF(ISBLANK(K278),0,IF(ISNA(VLOOKUP(K278,Dropdowns!$J$1:$J$4,1,FALSE)),1,0))</f>
        <v>0</v>
      </c>
      <c r="AS278" s="128">
        <f t="shared" si="29"/>
        <v>0</v>
      </c>
      <c r="AT278" s="128">
        <f t="shared" si="34"/>
        <v>0</v>
      </c>
      <c r="AU278" s="128">
        <f t="shared" si="35"/>
        <v>0</v>
      </c>
    </row>
    <row r="279" spans="2:47" ht="15.75" x14ac:dyDescent="0.25">
      <c r="B279" s="62"/>
      <c r="C279" s="62"/>
      <c r="D279" s="63"/>
      <c r="E279" s="64"/>
      <c r="F279" s="62"/>
      <c r="G279" s="62"/>
      <c r="H279" s="63"/>
      <c r="I279" s="62"/>
      <c r="J279" s="62"/>
      <c r="K279" s="62"/>
      <c r="L279" s="62"/>
      <c r="M279" s="68"/>
      <c r="N279" s="69"/>
      <c r="O279" s="63"/>
      <c r="P279" s="68"/>
      <c r="Q279" s="62"/>
      <c r="R279" s="62"/>
      <c r="S279" s="68"/>
      <c r="T279" s="70"/>
      <c r="U279" s="66"/>
      <c r="V279" s="68"/>
      <c r="Z279" s="86">
        <f>IF(Instructions!$C$8="yes",COUNTA(General!B279),0)</f>
        <v>0</v>
      </c>
      <c r="AA279" s="86">
        <f>IF(COUNTA(B279:V279)&gt;0,3-(COUNTA(General!B279)+COUNTA(General!C279)+COUNTA(General!U279)),0)</f>
        <v>0</v>
      </c>
      <c r="AB279" s="86">
        <f>IF(General!U279="No",COUNTBLANK(General!D279:F279)+COUNTBLANK(General!J279),0)</f>
        <v>0</v>
      </c>
      <c r="AC279" s="86">
        <f>IF(General!F279="Others",COUNTBLANK(General!G279),0)</f>
        <v>0</v>
      </c>
      <c r="AD279" s="86">
        <f>IF(AND(U279="No",COUNTA(General!B279),ISBLANK(General!H279)),COUNTBLANK(General!I279),0)</f>
        <v>0</v>
      </c>
      <c r="AE279" s="86">
        <f>IF(ISBLANK(J279),0,IF(ISNUMBER(SEARCH("FI fully agreed with the client's requests/appeals",General!J279)),0,COUNTBLANK(General!K279)))</f>
        <v>0</v>
      </c>
      <c r="AF279" s="86">
        <f>IF(OR(General!J279="Others",General!K279="Others"),COUNTBLANK(General!L279),0)</f>
        <v>0</v>
      </c>
      <c r="AG279" s="86">
        <f>IF(ISBLANK(B279),0,IF(AND(ISBLANK(General!O279),NETWORKDAYS(IFERROR(DATE(LEFT(General!D279,4),MID(General!D279,5,2),RIGHT(General!D279,2)),0),IFERROR(DATE(LEFT(Instructions!$C$6,4),MID(Instructions!$C$6,5,2),RIGHT(Instructions!$C$6,2)),0),7)&gt;27),COUNTBLANK(General!P279),0))</f>
        <v>0</v>
      </c>
      <c r="AH279" s="86">
        <f>IF(OR(ISBLANK(B279),ISBLANK(O279)),0,IF(NETWORKDAYS(DATE(LEFT(General!D279,4),MID(General!D279,5,2),RIGHT(General!D279,2)),DATE(LEFT(General!O279,4),MID(General!O279,5,2),RIGHT(General!O279,2)),7)&gt;27,COUNTBLANK(General!P279),0))</f>
        <v>0</v>
      </c>
      <c r="AI279" s="86">
        <f t="shared" si="30"/>
        <v>0</v>
      </c>
      <c r="AJ279" s="86">
        <f t="shared" si="31"/>
        <v>0</v>
      </c>
      <c r="AK279" s="86">
        <f t="shared" si="32"/>
        <v>0</v>
      </c>
      <c r="AL279" s="128">
        <f>IF(ISBLANK(D279),0,IF(IFERROR(DATE(LEFT(D279,4),MID(D279,5,2),RIGHT(D279,2)),0)&lt;IFERROR(DATE(LEFT(Instructions!$C$6,4),MID(Instructions!$C$6,5,2),RIGHT(Instructions!$C$6,2)),0),0,1))</f>
        <v>0</v>
      </c>
      <c r="AM279" s="128">
        <f>IF(General!U279="Misconduct report has been filed",COUNTBLANK(General!V279),0)</f>
        <v>0</v>
      </c>
      <c r="AN279" s="128">
        <f t="shared" si="33"/>
        <v>0</v>
      </c>
      <c r="AO279" s="86">
        <f>IF(ISBLANK(C279),0,IF(ISNA(VLOOKUP(C279,Dropdowns!$A$1:$A$4,1,FALSE)),1,0))</f>
        <v>0</v>
      </c>
      <c r="AP279" s="86">
        <f>IF(ISBLANK(F279),0,IF(ISNA(VLOOKUP(F279,Dropdowns!$I$1:$I$5,1,FALSE)),1,0))</f>
        <v>0</v>
      </c>
      <c r="AQ279" s="86">
        <f>IF(ISBLANK(J279),0,IF(ISNA(VLOOKUP(J279,Dropdowns!$L$1:$L$4,1,FALSE)),1,0))</f>
        <v>0</v>
      </c>
      <c r="AR279" s="128">
        <f>IF(ISBLANK(K279),0,IF(ISNA(VLOOKUP(K279,Dropdowns!$J$1:$J$4,1,FALSE)),1,0))</f>
        <v>0</v>
      </c>
      <c r="AS279" s="128">
        <f t="shared" si="29"/>
        <v>0</v>
      </c>
      <c r="AT279" s="128">
        <f t="shared" si="34"/>
        <v>0</v>
      </c>
      <c r="AU279" s="128">
        <f t="shared" si="35"/>
        <v>0</v>
      </c>
    </row>
    <row r="280" spans="2:47" ht="15.75" x14ac:dyDescent="0.25">
      <c r="B280" s="62"/>
      <c r="C280" s="62"/>
      <c r="D280" s="63"/>
      <c r="E280" s="64"/>
      <c r="F280" s="62"/>
      <c r="G280" s="62"/>
      <c r="H280" s="63"/>
      <c r="I280" s="62"/>
      <c r="J280" s="62"/>
      <c r="K280" s="62"/>
      <c r="L280" s="62"/>
      <c r="M280" s="68"/>
      <c r="N280" s="69"/>
      <c r="O280" s="63"/>
      <c r="P280" s="68"/>
      <c r="Q280" s="62"/>
      <c r="R280" s="62"/>
      <c r="S280" s="68"/>
      <c r="T280" s="70"/>
      <c r="U280" s="66"/>
      <c r="V280" s="68"/>
      <c r="Z280" s="86">
        <f>IF(Instructions!$C$8="yes",COUNTA(General!B280),0)</f>
        <v>0</v>
      </c>
      <c r="AA280" s="86">
        <f>IF(COUNTA(B280:V280)&gt;0,3-(COUNTA(General!B280)+COUNTA(General!C280)+COUNTA(General!U280)),0)</f>
        <v>0</v>
      </c>
      <c r="AB280" s="86">
        <f>IF(General!U280="No",COUNTBLANK(General!D280:F280)+COUNTBLANK(General!J280),0)</f>
        <v>0</v>
      </c>
      <c r="AC280" s="86">
        <f>IF(General!F280="Others",COUNTBLANK(General!G280),0)</f>
        <v>0</v>
      </c>
      <c r="AD280" s="86">
        <f>IF(AND(U280="No",COUNTA(General!B280),ISBLANK(General!H280)),COUNTBLANK(General!I280),0)</f>
        <v>0</v>
      </c>
      <c r="AE280" s="86">
        <f>IF(ISBLANK(J280),0,IF(ISNUMBER(SEARCH("FI fully agreed with the client's requests/appeals",General!J280)),0,COUNTBLANK(General!K280)))</f>
        <v>0</v>
      </c>
      <c r="AF280" s="86">
        <f>IF(OR(General!J280="Others",General!K280="Others"),COUNTBLANK(General!L280),0)</f>
        <v>0</v>
      </c>
      <c r="AG280" s="86">
        <f>IF(ISBLANK(B280),0,IF(AND(ISBLANK(General!O280),NETWORKDAYS(IFERROR(DATE(LEFT(General!D280,4),MID(General!D280,5,2),RIGHT(General!D280,2)),0),IFERROR(DATE(LEFT(Instructions!$C$6,4),MID(Instructions!$C$6,5,2),RIGHT(Instructions!$C$6,2)),0),7)&gt;27),COUNTBLANK(General!P280),0))</f>
        <v>0</v>
      </c>
      <c r="AH280" s="86">
        <f>IF(OR(ISBLANK(B280),ISBLANK(O280)),0,IF(NETWORKDAYS(DATE(LEFT(General!D280,4),MID(General!D280,5,2),RIGHT(General!D280,2)),DATE(LEFT(General!O280,4),MID(General!O280,5,2),RIGHT(General!O280,2)),7)&gt;27,COUNTBLANK(General!P280),0))</f>
        <v>0</v>
      </c>
      <c r="AI280" s="86">
        <f t="shared" si="30"/>
        <v>0</v>
      </c>
      <c r="AJ280" s="86">
        <f t="shared" si="31"/>
        <v>0</v>
      </c>
      <c r="AK280" s="86">
        <f t="shared" si="32"/>
        <v>0</v>
      </c>
      <c r="AL280" s="128">
        <f>IF(ISBLANK(D280),0,IF(IFERROR(DATE(LEFT(D280,4),MID(D280,5,2),RIGHT(D280,2)),0)&lt;IFERROR(DATE(LEFT(Instructions!$C$6,4),MID(Instructions!$C$6,5,2),RIGHT(Instructions!$C$6,2)),0),0,1))</f>
        <v>0</v>
      </c>
      <c r="AM280" s="128">
        <f>IF(General!U280="Misconduct report has been filed",COUNTBLANK(General!V280),0)</f>
        <v>0</v>
      </c>
      <c r="AN280" s="128">
        <f t="shared" si="33"/>
        <v>0</v>
      </c>
      <c r="AO280" s="86">
        <f>IF(ISBLANK(C280),0,IF(ISNA(VLOOKUP(C280,Dropdowns!$A$1:$A$4,1,FALSE)),1,0))</f>
        <v>0</v>
      </c>
      <c r="AP280" s="86">
        <f>IF(ISBLANK(F280),0,IF(ISNA(VLOOKUP(F280,Dropdowns!$I$1:$I$5,1,FALSE)),1,0))</f>
        <v>0</v>
      </c>
      <c r="AQ280" s="86">
        <f>IF(ISBLANK(J280),0,IF(ISNA(VLOOKUP(J280,Dropdowns!$L$1:$L$4,1,FALSE)),1,0))</f>
        <v>0</v>
      </c>
      <c r="AR280" s="128">
        <f>IF(ISBLANK(K280),0,IF(ISNA(VLOOKUP(K280,Dropdowns!$J$1:$J$4,1,FALSE)),1,0))</f>
        <v>0</v>
      </c>
      <c r="AS280" s="128">
        <f t="shared" si="29"/>
        <v>0</v>
      </c>
      <c r="AT280" s="128">
        <f t="shared" si="34"/>
        <v>0</v>
      </c>
      <c r="AU280" s="128">
        <f t="shared" si="35"/>
        <v>0</v>
      </c>
    </row>
    <row r="281" spans="2:47" ht="15.75" x14ac:dyDescent="0.25">
      <c r="B281" s="62"/>
      <c r="C281" s="62"/>
      <c r="D281" s="63"/>
      <c r="E281" s="64"/>
      <c r="F281" s="62"/>
      <c r="G281" s="62"/>
      <c r="H281" s="63"/>
      <c r="I281" s="62"/>
      <c r="J281" s="62"/>
      <c r="K281" s="62"/>
      <c r="L281" s="62"/>
      <c r="M281" s="68"/>
      <c r="N281" s="69"/>
      <c r="O281" s="63"/>
      <c r="P281" s="68"/>
      <c r="Q281" s="62"/>
      <c r="R281" s="62"/>
      <c r="S281" s="68"/>
      <c r="T281" s="70"/>
      <c r="U281" s="66"/>
      <c r="V281" s="68"/>
      <c r="Z281" s="86">
        <f>IF(Instructions!$C$8="yes",COUNTA(General!B281),0)</f>
        <v>0</v>
      </c>
      <c r="AA281" s="86">
        <f>IF(COUNTA(B281:V281)&gt;0,3-(COUNTA(General!B281)+COUNTA(General!C281)+COUNTA(General!U281)),0)</f>
        <v>0</v>
      </c>
      <c r="AB281" s="86">
        <f>IF(General!U281="No",COUNTBLANK(General!D281:F281)+COUNTBLANK(General!J281),0)</f>
        <v>0</v>
      </c>
      <c r="AC281" s="86">
        <f>IF(General!F281="Others",COUNTBLANK(General!G281),0)</f>
        <v>0</v>
      </c>
      <c r="AD281" s="86">
        <f>IF(AND(U281="No",COUNTA(General!B281),ISBLANK(General!H281)),COUNTBLANK(General!I281),0)</f>
        <v>0</v>
      </c>
      <c r="AE281" s="86">
        <f>IF(ISBLANK(J281),0,IF(ISNUMBER(SEARCH("FI fully agreed with the client's requests/appeals",General!J281)),0,COUNTBLANK(General!K281)))</f>
        <v>0</v>
      </c>
      <c r="AF281" s="86">
        <f>IF(OR(General!J281="Others",General!K281="Others"),COUNTBLANK(General!L281),0)</f>
        <v>0</v>
      </c>
      <c r="AG281" s="86">
        <f>IF(ISBLANK(B281),0,IF(AND(ISBLANK(General!O281),NETWORKDAYS(IFERROR(DATE(LEFT(General!D281,4),MID(General!D281,5,2),RIGHT(General!D281,2)),0),IFERROR(DATE(LEFT(Instructions!$C$6,4),MID(Instructions!$C$6,5,2),RIGHT(Instructions!$C$6,2)),0),7)&gt;27),COUNTBLANK(General!P281),0))</f>
        <v>0</v>
      </c>
      <c r="AH281" s="86">
        <f>IF(OR(ISBLANK(B281),ISBLANK(O281)),0,IF(NETWORKDAYS(DATE(LEFT(General!D281,4),MID(General!D281,5,2),RIGHT(General!D281,2)),DATE(LEFT(General!O281,4),MID(General!O281,5,2),RIGHT(General!O281,2)),7)&gt;27,COUNTBLANK(General!P281),0))</f>
        <v>0</v>
      </c>
      <c r="AI281" s="86">
        <f t="shared" si="30"/>
        <v>0</v>
      </c>
      <c r="AJ281" s="86">
        <f t="shared" si="31"/>
        <v>0</v>
      </c>
      <c r="AK281" s="86">
        <f t="shared" si="32"/>
        <v>0</v>
      </c>
      <c r="AL281" s="128">
        <f>IF(ISBLANK(D281),0,IF(IFERROR(DATE(LEFT(D281,4),MID(D281,5,2),RIGHT(D281,2)),0)&lt;IFERROR(DATE(LEFT(Instructions!$C$6,4),MID(Instructions!$C$6,5,2),RIGHT(Instructions!$C$6,2)),0),0,1))</f>
        <v>0</v>
      </c>
      <c r="AM281" s="128">
        <f>IF(General!U281="Misconduct report has been filed",COUNTBLANK(General!V281),0)</f>
        <v>0</v>
      </c>
      <c r="AN281" s="128">
        <f t="shared" si="33"/>
        <v>0</v>
      </c>
      <c r="AO281" s="86">
        <f>IF(ISBLANK(C281),0,IF(ISNA(VLOOKUP(C281,Dropdowns!$A$1:$A$4,1,FALSE)),1,0))</f>
        <v>0</v>
      </c>
      <c r="AP281" s="86">
        <f>IF(ISBLANK(F281),0,IF(ISNA(VLOOKUP(F281,Dropdowns!$I$1:$I$5,1,FALSE)),1,0))</f>
        <v>0</v>
      </c>
      <c r="AQ281" s="86">
        <f>IF(ISBLANK(J281),0,IF(ISNA(VLOOKUP(J281,Dropdowns!$L$1:$L$4,1,FALSE)),1,0))</f>
        <v>0</v>
      </c>
      <c r="AR281" s="128">
        <f>IF(ISBLANK(K281),0,IF(ISNA(VLOOKUP(K281,Dropdowns!$J$1:$J$4,1,FALSE)),1,0))</f>
        <v>0</v>
      </c>
      <c r="AS281" s="128">
        <f t="shared" si="29"/>
        <v>0</v>
      </c>
      <c r="AT281" s="128">
        <f t="shared" si="34"/>
        <v>0</v>
      </c>
      <c r="AU281" s="128">
        <f t="shared" si="35"/>
        <v>0</v>
      </c>
    </row>
    <row r="282" spans="2:47" ht="15.75" x14ac:dyDescent="0.25">
      <c r="B282" s="62"/>
      <c r="C282" s="62"/>
      <c r="D282" s="63"/>
      <c r="E282" s="64"/>
      <c r="F282" s="62"/>
      <c r="G282" s="62"/>
      <c r="H282" s="63"/>
      <c r="I282" s="62"/>
      <c r="J282" s="62"/>
      <c r="K282" s="62"/>
      <c r="L282" s="62"/>
      <c r="M282" s="68"/>
      <c r="N282" s="69"/>
      <c r="O282" s="63"/>
      <c r="P282" s="68"/>
      <c r="Q282" s="62"/>
      <c r="R282" s="62"/>
      <c r="S282" s="68"/>
      <c r="T282" s="70"/>
      <c r="U282" s="66"/>
      <c r="V282" s="68"/>
      <c r="Z282" s="86">
        <f>IF(Instructions!$C$8="yes",COUNTA(General!B282),0)</f>
        <v>0</v>
      </c>
      <c r="AA282" s="86">
        <f>IF(COUNTA(B282:V282)&gt;0,3-(COUNTA(General!B282)+COUNTA(General!C282)+COUNTA(General!U282)),0)</f>
        <v>0</v>
      </c>
      <c r="AB282" s="86">
        <f>IF(General!U282="No",COUNTBLANK(General!D282:F282)+COUNTBLANK(General!J282),0)</f>
        <v>0</v>
      </c>
      <c r="AC282" s="86">
        <f>IF(General!F282="Others",COUNTBLANK(General!G282),0)</f>
        <v>0</v>
      </c>
      <c r="AD282" s="86">
        <f>IF(AND(U282="No",COUNTA(General!B282),ISBLANK(General!H282)),COUNTBLANK(General!I282),0)</f>
        <v>0</v>
      </c>
      <c r="AE282" s="86">
        <f>IF(ISBLANK(J282),0,IF(ISNUMBER(SEARCH("FI fully agreed with the client's requests/appeals",General!J282)),0,COUNTBLANK(General!K282)))</f>
        <v>0</v>
      </c>
      <c r="AF282" s="86">
        <f>IF(OR(General!J282="Others",General!K282="Others"),COUNTBLANK(General!L282),0)</f>
        <v>0</v>
      </c>
      <c r="AG282" s="86">
        <f>IF(ISBLANK(B282),0,IF(AND(ISBLANK(General!O282),NETWORKDAYS(IFERROR(DATE(LEFT(General!D282,4),MID(General!D282,5,2),RIGHT(General!D282,2)),0),IFERROR(DATE(LEFT(Instructions!$C$6,4),MID(Instructions!$C$6,5,2),RIGHT(Instructions!$C$6,2)),0),7)&gt;27),COUNTBLANK(General!P282),0))</f>
        <v>0</v>
      </c>
      <c r="AH282" s="86">
        <f>IF(OR(ISBLANK(B282),ISBLANK(O282)),0,IF(NETWORKDAYS(DATE(LEFT(General!D282,4),MID(General!D282,5,2),RIGHT(General!D282,2)),DATE(LEFT(General!O282,4),MID(General!O282,5,2),RIGHT(General!O282,2)),7)&gt;27,COUNTBLANK(General!P282),0))</f>
        <v>0</v>
      </c>
      <c r="AI282" s="86">
        <f t="shared" si="30"/>
        <v>0</v>
      </c>
      <c r="AJ282" s="86">
        <f t="shared" si="31"/>
        <v>0</v>
      </c>
      <c r="AK282" s="86">
        <f t="shared" si="32"/>
        <v>0</v>
      </c>
      <c r="AL282" s="128">
        <f>IF(ISBLANK(D282),0,IF(IFERROR(DATE(LEFT(D282,4),MID(D282,5,2),RIGHT(D282,2)),0)&lt;IFERROR(DATE(LEFT(Instructions!$C$6,4),MID(Instructions!$C$6,5,2),RIGHT(Instructions!$C$6,2)),0),0,1))</f>
        <v>0</v>
      </c>
      <c r="AM282" s="128">
        <f>IF(General!U282="Misconduct report has been filed",COUNTBLANK(General!V282),0)</f>
        <v>0</v>
      </c>
      <c r="AN282" s="128">
        <f t="shared" si="33"/>
        <v>0</v>
      </c>
      <c r="AO282" s="86">
        <f>IF(ISBLANK(C282),0,IF(ISNA(VLOOKUP(C282,Dropdowns!$A$1:$A$4,1,FALSE)),1,0))</f>
        <v>0</v>
      </c>
      <c r="AP282" s="86">
        <f>IF(ISBLANK(F282),0,IF(ISNA(VLOOKUP(F282,Dropdowns!$I$1:$I$5,1,FALSE)),1,0))</f>
        <v>0</v>
      </c>
      <c r="AQ282" s="86">
        <f>IF(ISBLANK(J282),0,IF(ISNA(VLOOKUP(J282,Dropdowns!$L$1:$L$4,1,FALSE)),1,0))</f>
        <v>0</v>
      </c>
      <c r="AR282" s="128">
        <f>IF(ISBLANK(K282),0,IF(ISNA(VLOOKUP(K282,Dropdowns!$J$1:$J$4,1,FALSE)),1,0))</f>
        <v>0</v>
      </c>
      <c r="AS282" s="128">
        <f t="shared" si="29"/>
        <v>0</v>
      </c>
      <c r="AT282" s="128">
        <f t="shared" si="34"/>
        <v>0</v>
      </c>
      <c r="AU282" s="128">
        <f t="shared" si="35"/>
        <v>0</v>
      </c>
    </row>
    <row r="283" spans="2:47" ht="15.75" x14ac:dyDescent="0.25">
      <c r="B283" s="62"/>
      <c r="C283" s="62"/>
      <c r="D283" s="63"/>
      <c r="E283" s="64"/>
      <c r="F283" s="62"/>
      <c r="G283" s="62"/>
      <c r="H283" s="63"/>
      <c r="I283" s="62"/>
      <c r="J283" s="62"/>
      <c r="K283" s="62"/>
      <c r="L283" s="62"/>
      <c r="M283" s="68"/>
      <c r="N283" s="69"/>
      <c r="O283" s="63"/>
      <c r="P283" s="68"/>
      <c r="Q283" s="62"/>
      <c r="R283" s="62"/>
      <c r="S283" s="68"/>
      <c r="T283" s="70"/>
      <c r="U283" s="66"/>
      <c r="V283" s="68"/>
      <c r="Z283" s="86">
        <f>IF(Instructions!$C$8="yes",COUNTA(General!B283),0)</f>
        <v>0</v>
      </c>
      <c r="AA283" s="86">
        <f>IF(COUNTA(B283:V283)&gt;0,3-(COUNTA(General!B283)+COUNTA(General!C283)+COUNTA(General!U283)),0)</f>
        <v>0</v>
      </c>
      <c r="AB283" s="86">
        <f>IF(General!U283="No",COUNTBLANK(General!D283:F283)+COUNTBLANK(General!J283),0)</f>
        <v>0</v>
      </c>
      <c r="AC283" s="86">
        <f>IF(General!F283="Others",COUNTBLANK(General!G283),0)</f>
        <v>0</v>
      </c>
      <c r="AD283" s="86">
        <f>IF(AND(U283="No",COUNTA(General!B283),ISBLANK(General!H283)),COUNTBLANK(General!I283),0)</f>
        <v>0</v>
      </c>
      <c r="AE283" s="86">
        <f>IF(ISBLANK(J283),0,IF(ISNUMBER(SEARCH("FI fully agreed with the client's requests/appeals",General!J283)),0,COUNTBLANK(General!K283)))</f>
        <v>0</v>
      </c>
      <c r="AF283" s="86">
        <f>IF(OR(General!J283="Others",General!K283="Others"),COUNTBLANK(General!L283),0)</f>
        <v>0</v>
      </c>
      <c r="AG283" s="86">
        <f>IF(ISBLANK(B283),0,IF(AND(ISBLANK(General!O283),NETWORKDAYS(IFERROR(DATE(LEFT(General!D283,4),MID(General!D283,5,2),RIGHT(General!D283,2)),0),IFERROR(DATE(LEFT(Instructions!$C$6,4),MID(Instructions!$C$6,5,2),RIGHT(Instructions!$C$6,2)),0),7)&gt;27),COUNTBLANK(General!P283),0))</f>
        <v>0</v>
      </c>
      <c r="AH283" s="86">
        <f>IF(OR(ISBLANK(B283),ISBLANK(O283)),0,IF(NETWORKDAYS(DATE(LEFT(General!D283,4),MID(General!D283,5,2),RIGHT(General!D283,2)),DATE(LEFT(General!O283,4),MID(General!O283,5,2),RIGHT(General!O283,2)),7)&gt;27,COUNTBLANK(General!P283),0))</f>
        <v>0</v>
      </c>
      <c r="AI283" s="86">
        <f t="shared" si="30"/>
        <v>0</v>
      </c>
      <c r="AJ283" s="86">
        <f t="shared" si="31"/>
        <v>0</v>
      </c>
      <c r="AK283" s="86">
        <f t="shared" si="32"/>
        <v>0</v>
      </c>
      <c r="AL283" s="128">
        <f>IF(ISBLANK(D283),0,IF(IFERROR(DATE(LEFT(D283,4),MID(D283,5,2),RIGHT(D283,2)),0)&lt;IFERROR(DATE(LEFT(Instructions!$C$6,4),MID(Instructions!$C$6,5,2),RIGHT(Instructions!$C$6,2)),0),0,1))</f>
        <v>0</v>
      </c>
      <c r="AM283" s="128">
        <f>IF(General!U283="Misconduct report has been filed",COUNTBLANK(General!V283),0)</f>
        <v>0</v>
      </c>
      <c r="AN283" s="128">
        <f t="shared" si="33"/>
        <v>0</v>
      </c>
      <c r="AO283" s="86">
        <f>IF(ISBLANK(C283),0,IF(ISNA(VLOOKUP(C283,Dropdowns!$A$1:$A$4,1,FALSE)),1,0))</f>
        <v>0</v>
      </c>
      <c r="AP283" s="86">
        <f>IF(ISBLANK(F283),0,IF(ISNA(VLOOKUP(F283,Dropdowns!$I$1:$I$5,1,FALSE)),1,0))</f>
        <v>0</v>
      </c>
      <c r="AQ283" s="86">
        <f>IF(ISBLANK(J283),0,IF(ISNA(VLOOKUP(J283,Dropdowns!$L$1:$L$4,1,FALSE)),1,0))</f>
        <v>0</v>
      </c>
      <c r="AR283" s="128">
        <f>IF(ISBLANK(K283),0,IF(ISNA(VLOOKUP(K283,Dropdowns!$J$1:$J$4,1,FALSE)),1,0))</f>
        <v>0</v>
      </c>
      <c r="AS283" s="128">
        <f t="shared" si="29"/>
        <v>0</v>
      </c>
      <c r="AT283" s="128">
        <f t="shared" si="34"/>
        <v>0</v>
      </c>
      <c r="AU283" s="128">
        <f t="shared" si="35"/>
        <v>0</v>
      </c>
    </row>
    <row r="284" spans="2:47" ht="15.75" x14ac:dyDescent="0.25">
      <c r="B284" s="62"/>
      <c r="C284" s="62"/>
      <c r="D284" s="63"/>
      <c r="E284" s="64"/>
      <c r="F284" s="62"/>
      <c r="G284" s="62"/>
      <c r="H284" s="63"/>
      <c r="I284" s="62"/>
      <c r="J284" s="62"/>
      <c r="K284" s="62"/>
      <c r="L284" s="62"/>
      <c r="M284" s="68"/>
      <c r="N284" s="69"/>
      <c r="O284" s="63"/>
      <c r="P284" s="68"/>
      <c r="Q284" s="62"/>
      <c r="R284" s="62"/>
      <c r="S284" s="68"/>
      <c r="T284" s="70"/>
      <c r="U284" s="66"/>
      <c r="V284" s="68"/>
      <c r="Z284" s="86">
        <f>IF(Instructions!$C$8="yes",COUNTA(General!B284),0)</f>
        <v>0</v>
      </c>
      <c r="AA284" s="86">
        <f>IF(COUNTA(B284:V284)&gt;0,3-(COUNTA(General!B284)+COUNTA(General!C284)+COUNTA(General!U284)),0)</f>
        <v>0</v>
      </c>
      <c r="AB284" s="86">
        <f>IF(General!U284="No",COUNTBLANK(General!D284:F284)+COUNTBLANK(General!J284),0)</f>
        <v>0</v>
      </c>
      <c r="AC284" s="86">
        <f>IF(General!F284="Others",COUNTBLANK(General!G284),0)</f>
        <v>0</v>
      </c>
      <c r="AD284" s="86">
        <f>IF(AND(U284="No",COUNTA(General!B284),ISBLANK(General!H284)),COUNTBLANK(General!I284),0)</f>
        <v>0</v>
      </c>
      <c r="AE284" s="86">
        <f>IF(ISBLANK(J284),0,IF(ISNUMBER(SEARCH("FI fully agreed with the client's requests/appeals",General!J284)),0,COUNTBLANK(General!K284)))</f>
        <v>0</v>
      </c>
      <c r="AF284" s="86">
        <f>IF(OR(General!J284="Others",General!K284="Others"),COUNTBLANK(General!L284),0)</f>
        <v>0</v>
      </c>
      <c r="AG284" s="86">
        <f>IF(ISBLANK(B284),0,IF(AND(ISBLANK(General!O284),NETWORKDAYS(IFERROR(DATE(LEFT(General!D284,4),MID(General!D284,5,2),RIGHT(General!D284,2)),0),IFERROR(DATE(LEFT(Instructions!$C$6,4),MID(Instructions!$C$6,5,2),RIGHT(Instructions!$C$6,2)),0),7)&gt;27),COUNTBLANK(General!P284),0))</f>
        <v>0</v>
      </c>
      <c r="AH284" s="86">
        <f>IF(OR(ISBLANK(B284),ISBLANK(O284)),0,IF(NETWORKDAYS(DATE(LEFT(General!D284,4),MID(General!D284,5,2),RIGHT(General!D284,2)),DATE(LEFT(General!O284,4),MID(General!O284,5,2),RIGHT(General!O284,2)),7)&gt;27,COUNTBLANK(General!P284),0))</f>
        <v>0</v>
      </c>
      <c r="AI284" s="86">
        <f t="shared" si="30"/>
        <v>0</v>
      </c>
      <c r="AJ284" s="86">
        <f t="shared" si="31"/>
        <v>0</v>
      </c>
      <c r="AK284" s="86">
        <f t="shared" si="32"/>
        <v>0</v>
      </c>
      <c r="AL284" s="128">
        <f>IF(ISBLANK(D284),0,IF(IFERROR(DATE(LEFT(D284,4),MID(D284,5,2),RIGHT(D284,2)),0)&lt;IFERROR(DATE(LEFT(Instructions!$C$6,4),MID(Instructions!$C$6,5,2),RIGHT(Instructions!$C$6,2)),0),0,1))</f>
        <v>0</v>
      </c>
      <c r="AM284" s="128">
        <f>IF(General!U284="Misconduct report has been filed",COUNTBLANK(General!V284),0)</f>
        <v>0</v>
      </c>
      <c r="AN284" s="128">
        <f t="shared" si="33"/>
        <v>0</v>
      </c>
      <c r="AO284" s="86">
        <f>IF(ISBLANK(C284),0,IF(ISNA(VLOOKUP(C284,Dropdowns!$A$1:$A$4,1,FALSE)),1,0))</f>
        <v>0</v>
      </c>
      <c r="AP284" s="86">
        <f>IF(ISBLANK(F284),0,IF(ISNA(VLOOKUP(F284,Dropdowns!$I$1:$I$5,1,FALSE)),1,0))</f>
        <v>0</v>
      </c>
      <c r="AQ284" s="86">
        <f>IF(ISBLANK(J284),0,IF(ISNA(VLOOKUP(J284,Dropdowns!$L$1:$L$4,1,FALSE)),1,0))</f>
        <v>0</v>
      </c>
      <c r="AR284" s="128">
        <f>IF(ISBLANK(K284),0,IF(ISNA(VLOOKUP(K284,Dropdowns!$J$1:$J$4,1,FALSE)),1,0))</f>
        <v>0</v>
      </c>
      <c r="AS284" s="128">
        <f t="shared" si="29"/>
        <v>0</v>
      </c>
      <c r="AT284" s="128">
        <f t="shared" si="34"/>
        <v>0</v>
      </c>
      <c r="AU284" s="128">
        <f t="shared" si="35"/>
        <v>0</v>
      </c>
    </row>
    <row r="285" spans="2:47" ht="15.75" x14ac:dyDescent="0.25">
      <c r="B285" s="62"/>
      <c r="C285" s="62"/>
      <c r="D285" s="63"/>
      <c r="E285" s="64"/>
      <c r="F285" s="62"/>
      <c r="G285" s="62"/>
      <c r="H285" s="63"/>
      <c r="I285" s="62"/>
      <c r="J285" s="62"/>
      <c r="K285" s="62"/>
      <c r="L285" s="62"/>
      <c r="M285" s="68"/>
      <c r="N285" s="69"/>
      <c r="O285" s="63"/>
      <c r="P285" s="68"/>
      <c r="Q285" s="62"/>
      <c r="R285" s="62"/>
      <c r="S285" s="68"/>
      <c r="T285" s="70"/>
      <c r="U285" s="66"/>
      <c r="V285" s="68"/>
      <c r="Z285" s="86">
        <f>IF(Instructions!$C$8="yes",COUNTA(General!B285),0)</f>
        <v>0</v>
      </c>
      <c r="AA285" s="86">
        <f>IF(COUNTA(B285:V285)&gt;0,3-(COUNTA(General!B285)+COUNTA(General!C285)+COUNTA(General!U285)),0)</f>
        <v>0</v>
      </c>
      <c r="AB285" s="86">
        <f>IF(General!U285="No",COUNTBLANK(General!D285:F285)+COUNTBLANK(General!J285),0)</f>
        <v>0</v>
      </c>
      <c r="AC285" s="86">
        <f>IF(General!F285="Others",COUNTBLANK(General!G285),0)</f>
        <v>0</v>
      </c>
      <c r="AD285" s="86">
        <f>IF(AND(U285="No",COUNTA(General!B285),ISBLANK(General!H285)),COUNTBLANK(General!I285),0)</f>
        <v>0</v>
      </c>
      <c r="AE285" s="86">
        <f>IF(ISBLANK(J285),0,IF(ISNUMBER(SEARCH("FI fully agreed with the client's requests/appeals",General!J285)),0,COUNTBLANK(General!K285)))</f>
        <v>0</v>
      </c>
      <c r="AF285" s="86">
        <f>IF(OR(General!J285="Others",General!K285="Others"),COUNTBLANK(General!L285),0)</f>
        <v>0</v>
      </c>
      <c r="AG285" s="86">
        <f>IF(ISBLANK(B285),0,IF(AND(ISBLANK(General!O285),NETWORKDAYS(IFERROR(DATE(LEFT(General!D285,4),MID(General!D285,5,2),RIGHT(General!D285,2)),0),IFERROR(DATE(LEFT(Instructions!$C$6,4),MID(Instructions!$C$6,5,2),RIGHT(Instructions!$C$6,2)),0),7)&gt;27),COUNTBLANK(General!P285),0))</f>
        <v>0</v>
      </c>
      <c r="AH285" s="86">
        <f>IF(OR(ISBLANK(B285),ISBLANK(O285)),0,IF(NETWORKDAYS(DATE(LEFT(General!D285,4),MID(General!D285,5,2),RIGHT(General!D285,2)),DATE(LEFT(General!O285,4),MID(General!O285,5,2),RIGHT(General!O285,2)),7)&gt;27,COUNTBLANK(General!P285),0))</f>
        <v>0</v>
      </c>
      <c r="AI285" s="86">
        <f t="shared" si="30"/>
        <v>0</v>
      </c>
      <c r="AJ285" s="86">
        <f t="shared" si="31"/>
        <v>0</v>
      </c>
      <c r="AK285" s="86">
        <f t="shared" si="32"/>
        <v>0</v>
      </c>
      <c r="AL285" s="128">
        <f>IF(ISBLANK(D285),0,IF(IFERROR(DATE(LEFT(D285,4),MID(D285,5,2),RIGHT(D285,2)),0)&lt;IFERROR(DATE(LEFT(Instructions!$C$6,4),MID(Instructions!$C$6,5,2),RIGHT(Instructions!$C$6,2)),0),0,1))</f>
        <v>0</v>
      </c>
      <c r="AM285" s="128">
        <f>IF(General!U285="Misconduct report has been filed",COUNTBLANK(General!V285),0)</f>
        <v>0</v>
      </c>
      <c r="AN285" s="128">
        <f t="shared" si="33"/>
        <v>0</v>
      </c>
      <c r="AO285" s="86">
        <f>IF(ISBLANK(C285),0,IF(ISNA(VLOOKUP(C285,Dropdowns!$A$1:$A$4,1,FALSE)),1,0))</f>
        <v>0</v>
      </c>
      <c r="AP285" s="86">
        <f>IF(ISBLANK(F285),0,IF(ISNA(VLOOKUP(F285,Dropdowns!$I$1:$I$5,1,FALSE)),1,0))</f>
        <v>0</v>
      </c>
      <c r="AQ285" s="86">
        <f>IF(ISBLANK(J285),0,IF(ISNA(VLOOKUP(J285,Dropdowns!$L$1:$L$4,1,FALSE)),1,0))</f>
        <v>0</v>
      </c>
      <c r="AR285" s="128">
        <f>IF(ISBLANK(K285),0,IF(ISNA(VLOOKUP(K285,Dropdowns!$J$1:$J$4,1,FALSE)),1,0))</f>
        <v>0</v>
      </c>
      <c r="AS285" s="128">
        <f t="shared" si="29"/>
        <v>0</v>
      </c>
      <c r="AT285" s="128">
        <f t="shared" si="34"/>
        <v>0</v>
      </c>
      <c r="AU285" s="128">
        <f t="shared" si="35"/>
        <v>0</v>
      </c>
    </row>
    <row r="286" spans="2:47" ht="15.75" x14ac:dyDescent="0.25">
      <c r="B286" s="62"/>
      <c r="C286" s="62"/>
      <c r="D286" s="63"/>
      <c r="E286" s="64"/>
      <c r="F286" s="62"/>
      <c r="G286" s="62"/>
      <c r="H286" s="63"/>
      <c r="I286" s="62"/>
      <c r="J286" s="62"/>
      <c r="K286" s="62"/>
      <c r="L286" s="62"/>
      <c r="M286" s="68"/>
      <c r="N286" s="69"/>
      <c r="O286" s="63"/>
      <c r="P286" s="68"/>
      <c r="Q286" s="62"/>
      <c r="R286" s="62"/>
      <c r="S286" s="68"/>
      <c r="T286" s="70"/>
      <c r="U286" s="66"/>
      <c r="V286" s="68"/>
      <c r="Z286" s="86">
        <f>IF(Instructions!$C$8="yes",COUNTA(General!B286),0)</f>
        <v>0</v>
      </c>
      <c r="AA286" s="86">
        <f>IF(COUNTA(B286:V286)&gt;0,3-(COUNTA(General!B286)+COUNTA(General!C286)+COUNTA(General!U286)),0)</f>
        <v>0</v>
      </c>
      <c r="AB286" s="86">
        <f>IF(General!U286="No",COUNTBLANK(General!D286:F286)+COUNTBLANK(General!J286),0)</f>
        <v>0</v>
      </c>
      <c r="AC286" s="86">
        <f>IF(General!F286="Others",COUNTBLANK(General!G286),0)</f>
        <v>0</v>
      </c>
      <c r="AD286" s="86">
        <f>IF(AND(U286="No",COUNTA(General!B286),ISBLANK(General!H286)),COUNTBLANK(General!I286),0)</f>
        <v>0</v>
      </c>
      <c r="AE286" s="86">
        <f>IF(ISBLANK(J286),0,IF(ISNUMBER(SEARCH("FI fully agreed with the client's requests/appeals",General!J286)),0,COUNTBLANK(General!K286)))</f>
        <v>0</v>
      </c>
      <c r="AF286" s="86">
        <f>IF(OR(General!J286="Others",General!K286="Others"),COUNTBLANK(General!L286),0)</f>
        <v>0</v>
      </c>
      <c r="AG286" s="86">
        <f>IF(ISBLANK(B286),0,IF(AND(ISBLANK(General!O286),NETWORKDAYS(IFERROR(DATE(LEFT(General!D286,4),MID(General!D286,5,2),RIGHT(General!D286,2)),0),IFERROR(DATE(LEFT(Instructions!$C$6,4),MID(Instructions!$C$6,5,2),RIGHT(Instructions!$C$6,2)),0),7)&gt;27),COUNTBLANK(General!P286),0))</f>
        <v>0</v>
      </c>
      <c r="AH286" s="86">
        <f>IF(OR(ISBLANK(B286),ISBLANK(O286)),0,IF(NETWORKDAYS(DATE(LEFT(General!D286,4),MID(General!D286,5,2),RIGHT(General!D286,2)),DATE(LEFT(General!O286,4),MID(General!O286,5,2),RIGHT(General!O286,2)),7)&gt;27,COUNTBLANK(General!P286),0))</f>
        <v>0</v>
      </c>
      <c r="AI286" s="86">
        <f t="shared" si="30"/>
        <v>0</v>
      </c>
      <c r="AJ286" s="86">
        <f t="shared" si="31"/>
        <v>0</v>
      </c>
      <c r="AK286" s="86">
        <f t="shared" si="32"/>
        <v>0</v>
      </c>
      <c r="AL286" s="128">
        <f>IF(ISBLANK(D286),0,IF(IFERROR(DATE(LEFT(D286,4),MID(D286,5,2),RIGHT(D286,2)),0)&lt;IFERROR(DATE(LEFT(Instructions!$C$6,4),MID(Instructions!$C$6,5,2),RIGHT(Instructions!$C$6,2)),0),0,1))</f>
        <v>0</v>
      </c>
      <c r="AM286" s="128">
        <f>IF(General!U286="Misconduct report has been filed",COUNTBLANK(General!V286),0)</f>
        <v>0</v>
      </c>
      <c r="AN286" s="128">
        <f t="shared" si="33"/>
        <v>0</v>
      </c>
      <c r="AO286" s="86">
        <f>IF(ISBLANK(C286),0,IF(ISNA(VLOOKUP(C286,Dropdowns!$A$1:$A$4,1,FALSE)),1,0))</f>
        <v>0</v>
      </c>
      <c r="AP286" s="86">
        <f>IF(ISBLANK(F286),0,IF(ISNA(VLOOKUP(F286,Dropdowns!$I$1:$I$5,1,FALSE)),1,0))</f>
        <v>0</v>
      </c>
      <c r="AQ286" s="86">
        <f>IF(ISBLANK(J286),0,IF(ISNA(VLOOKUP(J286,Dropdowns!$L$1:$L$4,1,FALSE)),1,0))</f>
        <v>0</v>
      </c>
      <c r="AR286" s="128">
        <f>IF(ISBLANK(K286),0,IF(ISNA(VLOOKUP(K286,Dropdowns!$J$1:$J$4,1,FALSE)),1,0))</f>
        <v>0</v>
      </c>
      <c r="AS286" s="128">
        <f t="shared" si="29"/>
        <v>0</v>
      </c>
      <c r="AT286" s="128">
        <f t="shared" si="34"/>
        <v>0</v>
      </c>
      <c r="AU286" s="128">
        <f t="shared" si="35"/>
        <v>0</v>
      </c>
    </row>
    <row r="287" spans="2:47" ht="15.75" x14ac:dyDescent="0.25">
      <c r="B287" s="62"/>
      <c r="C287" s="62"/>
      <c r="D287" s="63"/>
      <c r="E287" s="64"/>
      <c r="F287" s="62"/>
      <c r="G287" s="62"/>
      <c r="H287" s="63"/>
      <c r="I287" s="62"/>
      <c r="J287" s="62"/>
      <c r="K287" s="62"/>
      <c r="L287" s="62"/>
      <c r="M287" s="68"/>
      <c r="N287" s="69"/>
      <c r="O287" s="63"/>
      <c r="P287" s="68"/>
      <c r="Q287" s="62"/>
      <c r="R287" s="62"/>
      <c r="S287" s="68"/>
      <c r="T287" s="70"/>
      <c r="U287" s="66"/>
      <c r="V287" s="68"/>
      <c r="Z287" s="86">
        <f>IF(Instructions!$C$8="yes",COUNTA(General!B287),0)</f>
        <v>0</v>
      </c>
      <c r="AA287" s="86">
        <f>IF(COUNTA(B287:V287)&gt;0,3-(COUNTA(General!B287)+COUNTA(General!C287)+COUNTA(General!U287)),0)</f>
        <v>0</v>
      </c>
      <c r="AB287" s="86">
        <f>IF(General!U287="No",COUNTBLANK(General!D287:F287)+COUNTBLANK(General!J287),0)</f>
        <v>0</v>
      </c>
      <c r="AC287" s="86">
        <f>IF(General!F287="Others",COUNTBLANK(General!G287),0)</f>
        <v>0</v>
      </c>
      <c r="AD287" s="86">
        <f>IF(AND(U287="No",COUNTA(General!B287),ISBLANK(General!H287)),COUNTBLANK(General!I287),0)</f>
        <v>0</v>
      </c>
      <c r="AE287" s="86">
        <f>IF(ISBLANK(J287),0,IF(ISNUMBER(SEARCH("FI fully agreed with the client's requests/appeals",General!J287)),0,COUNTBLANK(General!K287)))</f>
        <v>0</v>
      </c>
      <c r="AF287" s="86">
        <f>IF(OR(General!J287="Others",General!K287="Others"),COUNTBLANK(General!L287),0)</f>
        <v>0</v>
      </c>
      <c r="AG287" s="86">
        <f>IF(ISBLANK(B287),0,IF(AND(ISBLANK(General!O287),NETWORKDAYS(IFERROR(DATE(LEFT(General!D287,4),MID(General!D287,5,2),RIGHT(General!D287,2)),0),IFERROR(DATE(LEFT(Instructions!$C$6,4),MID(Instructions!$C$6,5,2),RIGHT(Instructions!$C$6,2)),0),7)&gt;27),COUNTBLANK(General!P287),0))</f>
        <v>0</v>
      </c>
      <c r="AH287" s="86">
        <f>IF(OR(ISBLANK(B287),ISBLANK(O287)),0,IF(NETWORKDAYS(DATE(LEFT(General!D287,4),MID(General!D287,5,2),RIGHT(General!D287,2)),DATE(LEFT(General!O287,4),MID(General!O287,5,2),RIGHT(General!O287,2)),7)&gt;27,COUNTBLANK(General!P287),0))</f>
        <v>0</v>
      </c>
      <c r="AI287" s="86">
        <f t="shared" si="30"/>
        <v>0</v>
      </c>
      <c r="AJ287" s="86">
        <f t="shared" si="31"/>
        <v>0</v>
      </c>
      <c r="AK287" s="86">
        <f t="shared" si="32"/>
        <v>0</v>
      </c>
      <c r="AL287" s="128">
        <f>IF(ISBLANK(D287),0,IF(IFERROR(DATE(LEFT(D287,4),MID(D287,5,2),RIGHT(D287,2)),0)&lt;IFERROR(DATE(LEFT(Instructions!$C$6,4),MID(Instructions!$C$6,5,2),RIGHT(Instructions!$C$6,2)),0),0,1))</f>
        <v>0</v>
      </c>
      <c r="AM287" s="128">
        <f>IF(General!U287="Misconduct report has been filed",COUNTBLANK(General!V287),0)</f>
        <v>0</v>
      </c>
      <c r="AN287" s="128">
        <f t="shared" si="33"/>
        <v>0</v>
      </c>
      <c r="AO287" s="86">
        <f>IF(ISBLANK(C287),0,IF(ISNA(VLOOKUP(C287,Dropdowns!$A$1:$A$4,1,FALSE)),1,0))</f>
        <v>0</v>
      </c>
      <c r="AP287" s="86">
        <f>IF(ISBLANK(F287),0,IF(ISNA(VLOOKUP(F287,Dropdowns!$I$1:$I$5,1,FALSE)),1,0))</f>
        <v>0</v>
      </c>
      <c r="AQ287" s="86">
        <f>IF(ISBLANK(J287),0,IF(ISNA(VLOOKUP(J287,Dropdowns!$L$1:$L$4,1,FALSE)),1,0))</f>
        <v>0</v>
      </c>
      <c r="AR287" s="128">
        <f>IF(ISBLANK(K287),0,IF(ISNA(VLOOKUP(K287,Dropdowns!$J$1:$J$4,1,FALSE)),1,0))</f>
        <v>0</v>
      </c>
      <c r="AS287" s="128">
        <f t="shared" si="29"/>
        <v>0</v>
      </c>
      <c r="AT287" s="128">
        <f t="shared" si="34"/>
        <v>0</v>
      </c>
      <c r="AU287" s="128">
        <f t="shared" si="35"/>
        <v>0</v>
      </c>
    </row>
    <row r="288" spans="2:47" ht="15.75" x14ac:dyDescent="0.25">
      <c r="B288" s="62"/>
      <c r="C288" s="62"/>
      <c r="D288" s="63"/>
      <c r="E288" s="64"/>
      <c r="F288" s="62"/>
      <c r="G288" s="62"/>
      <c r="H288" s="63"/>
      <c r="I288" s="62"/>
      <c r="J288" s="62"/>
      <c r="K288" s="62"/>
      <c r="L288" s="62"/>
      <c r="M288" s="68"/>
      <c r="N288" s="69"/>
      <c r="O288" s="63"/>
      <c r="P288" s="68"/>
      <c r="Q288" s="62"/>
      <c r="R288" s="62"/>
      <c r="S288" s="68"/>
      <c r="T288" s="70"/>
      <c r="U288" s="66"/>
      <c r="V288" s="68"/>
      <c r="Z288" s="86">
        <f>IF(Instructions!$C$8="yes",COUNTA(General!B288),0)</f>
        <v>0</v>
      </c>
      <c r="AA288" s="86">
        <f>IF(COUNTA(B288:V288)&gt;0,3-(COUNTA(General!B288)+COUNTA(General!C288)+COUNTA(General!U288)),0)</f>
        <v>0</v>
      </c>
      <c r="AB288" s="86">
        <f>IF(General!U288="No",COUNTBLANK(General!D288:F288)+COUNTBLANK(General!J288),0)</f>
        <v>0</v>
      </c>
      <c r="AC288" s="86">
        <f>IF(General!F288="Others",COUNTBLANK(General!G288),0)</f>
        <v>0</v>
      </c>
      <c r="AD288" s="86">
        <f>IF(AND(U288="No",COUNTA(General!B288),ISBLANK(General!H288)),COUNTBLANK(General!I288),0)</f>
        <v>0</v>
      </c>
      <c r="AE288" s="86">
        <f>IF(ISBLANK(J288),0,IF(ISNUMBER(SEARCH("FI fully agreed with the client's requests/appeals",General!J288)),0,COUNTBLANK(General!K288)))</f>
        <v>0</v>
      </c>
      <c r="AF288" s="86">
        <f>IF(OR(General!J288="Others",General!K288="Others"),COUNTBLANK(General!L288),0)</f>
        <v>0</v>
      </c>
      <c r="AG288" s="86">
        <f>IF(ISBLANK(B288),0,IF(AND(ISBLANK(General!O288),NETWORKDAYS(IFERROR(DATE(LEFT(General!D288,4),MID(General!D288,5,2),RIGHT(General!D288,2)),0),IFERROR(DATE(LEFT(Instructions!$C$6,4),MID(Instructions!$C$6,5,2),RIGHT(Instructions!$C$6,2)),0),7)&gt;27),COUNTBLANK(General!P288),0))</f>
        <v>0</v>
      </c>
      <c r="AH288" s="86">
        <f>IF(OR(ISBLANK(B288),ISBLANK(O288)),0,IF(NETWORKDAYS(DATE(LEFT(General!D288,4),MID(General!D288,5,2),RIGHT(General!D288,2)),DATE(LEFT(General!O288,4),MID(General!O288,5,2),RIGHT(General!O288,2)),7)&gt;27,COUNTBLANK(General!P288),0))</f>
        <v>0</v>
      </c>
      <c r="AI288" s="86">
        <f t="shared" si="30"/>
        <v>0</v>
      </c>
      <c r="AJ288" s="86">
        <f t="shared" si="31"/>
        <v>0</v>
      </c>
      <c r="AK288" s="86">
        <f t="shared" si="32"/>
        <v>0</v>
      </c>
      <c r="AL288" s="128">
        <f>IF(ISBLANK(D288),0,IF(IFERROR(DATE(LEFT(D288,4),MID(D288,5,2),RIGHT(D288,2)),0)&lt;IFERROR(DATE(LEFT(Instructions!$C$6,4),MID(Instructions!$C$6,5,2),RIGHT(Instructions!$C$6,2)),0),0,1))</f>
        <v>0</v>
      </c>
      <c r="AM288" s="128">
        <f>IF(General!U288="Misconduct report has been filed",COUNTBLANK(General!V288),0)</f>
        <v>0</v>
      </c>
      <c r="AN288" s="128">
        <f t="shared" si="33"/>
        <v>0</v>
      </c>
      <c r="AO288" s="86">
        <f>IF(ISBLANK(C288),0,IF(ISNA(VLOOKUP(C288,Dropdowns!$A$1:$A$4,1,FALSE)),1,0))</f>
        <v>0</v>
      </c>
      <c r="AP288" s="86">
        <f>IF(ISBLANK(F288),0,IF(ISNA(VLOOKUP(F288,Dropdowns!$I$1:$I$5,1,FALSE)),1,0))</f>
        <v>0</v>
      </c>
      <c r="AQ288" s="86">
        <f>IF(ISBLANK(J288),0,IF(ISNA(VLOOKUP(J288,Dropdowns!$L$1:$L$4,1,FALSE)),1,0))</f>
        <v>0</v>
      </c>
      <c r="AR288" s="128">
        <f>IF(ISBLANK(K288),0,IF(ISNA(VLOOKUP(K288,Dropdowns!$J$1:$J$4,1,FALSE)),1,0))</f>
        <v>0</v>
      </c>
      <c r="AS288" s="128">
        <f t="shared" si="29"/>
        <v>0</v>
      </c>
      <c r="AT288" s="128">
        <f t="shared" si="34"/>
        <v>0</v>
      </c>
      <c r="AU288" s="128">
        <f t="shared" si="35"/>
        <v>0</v>
      </c>
    </row>
    <row r="289" spans="2:47" ht="15.75" x14ac:dyDescent="0.25">
      <c r="B289" s="62"/>
      <c r="C289" s="62"/>
      <c r="D289" s="63"/>
      <c r="E289" s="64"/>
      <c r="F289" s="62"/>
      <c r="G289" s="62"/>
      <c r="H289" s="63"/>
      <c r="I289" s="62"/>
      <c r="J289" s="62"/>
      <c r="K289" s="62"/>
      <c r="L289" s="62"/>
      <c r="M289" s="68"/>
      <c r="N289" s="69"/>
      <c r="O289" s="63"/>
      <c r="P289" s="68"/>
      <c r="Q289" s="62"/>
      <c r="R289" s="62"/>
      <c r="S289" s="68"/>
      <c r="T289" s="70"/>
      <c r="U289" s="66"/>
      <c r="V289" s="68"/>
      <c r="Z289" s="86">
        <f>IF(Instructions!$C$8="yes",COUNTA(General!B289),0)</f>
        <v>0</v>
      </c>
      <c r="AA289" s="86">
        <f>IF(COUNTA(B289:V289)&gt;0,3-(COUNTA(General!B289)+COUNTA(General!C289)+COUNTA(General!U289)),0)</f>
        <v>0</v>
      </c>
      <c r="AB289" s="86">
        <f>IF(General!U289="No",COUNTBLANK(General!D289:F289)+COUNTBLANK(General!J289),0)</f>
        <v>0</v>
      </c>
      <c r="AC289" s="86">
        <f>IF(General!F289="Others",COUNTBLANK(General!G289),0)</f>
        <v>0</v>
      </c>
      <c r="AD289" s="86">
        <f>IF(AND(U289="No",COUNTA(General!B289),ISBLANK(General!H289)),COUNTBLANK(General!I289),0)</f>
        <v>0</v>
      </c>
      <c r="AE289" s="86">
        <f>IF(ISBLANK(J289),0,IF(ISNUMBER(SEARCH("FI fully agreed with the client's requests/appeals",General!J289)),0,COUNTBLANK(General!K289)))</f>
        <v>0</v>
      </c>
      <c r="AF289" s="86">
        <f>IF(OR(General!J289="Others",General!K289="Others"),COUNTBLANK(General!L289),0)</f>
        <v>0</v>
      </c>
      <c r="AG289" s="86">
        <f>IF(ISBLANK(B289),0,IF(AND(ISBLANK(General!O289),NETWORKDAYS(IFERROR(DATE(LEFT(General!D289,4),MID(General!D289,5,2),RIGHT(General!D289,2)),0),IFERROR(DATE(LEFT(Instructions!$C$6,4),MID(Instructions!$C$6,5,2),RIGHT(Instructions!$C$6,2)),0),7)&gt;27),COUNTBLANK(General!P289),0))</f>
        <v>0</v>
      </c>
      <c r="AH289" s="86">
        <f>IF(OR(ISBLANK(B289),ISBLANK(O289)),0,IF(NETWORKDAYS(DATE(LEFT(General!D289,4),MID(General!D289,5,2),RIGHT(General!D289,2)),DATE(LEFT(General!O289,4),MID(General!O289,5,2),RIGHT(General!O289,2)),7)&gt;27,COUNTBLANK(General!P289),0))</f>
        <v>0</v>
      </c>
      <c r="AI289" s="86">
        <f t="shared" si="30"/>
        <v>0</v>
      </c>
      <c r="AJ289" s="86">
        <f t="shared" si="31"/>
        <v>0</v>
      </c>
      <c r="AK289" s="86">
        <f t="shared" si="32"/>
        <v>0</v>
      </c>
      <c r="AL289" s="128">
        <f>IF(ISBLANK(D289),0,IF(IFERROR(DATE(LEFT(D289,4),MID(D289,5,2),RIGHT(D289,2)),0)&lt;IFERROR(DATE(LEFT(Instructions!$C$6,4),MID(Instructions!$C$6,5,2),RIGHT(Instructions!$C$6,2)),0),0,1))</f>
        <v>0</v>
      </c>
      <c r="AM289" s="128">
        <f>IF(General!U289="Misconduct report has been filed",COUNTBLANK(General!V289),0)</f>
        <v>0</v>
      </c>
      <c r="AN289" s="128">
        <f t="shared" si="33"/>
        <v>0</v>
      </c>
      <c r="AO289" s="86">
        <f>IF(ISBLANK(C289),0,IF(ISNA(VLOOKUP(C289,Dropdowns!$A$1:$A$4,1,FALSE)),1,0))</f>
        <v>0</v>
      </c>
      <c r="AP289" s="86">
        <f>IF(ISBLANK(F289),0,IF(ISNA(VLOOKUP(F289,Dropdowns!$I$1:$I$5,1,FALSE)),1,0))</f>
        <v>0</v>
      </c>
      <c r="AQ289" s="86">
        <f>IF(ISBLANK(J289),0,IF(ISNA(VLOOKUP(J289,Dropdowns!$L$1:$L$4,1,FALSE)),1,0))</f>
        <v>0</v>
      </c>
      <c r="AR289" s="128">
        <f>IF(ISBLANK(K289),0,IF(ISNA(VLOOKUP(K289,Dropdowns!$J$1:$J$4,1,FALSE)),1,0))</f>
        <v>0</v>
      </c>
      <c r="AS289" s="128">
        <f t="shared" si="29"/>
        <v>0</v>
      </c>
      <c r="AT289" s="128">
        <f t="shared" si="34"/>
        <v>0</v>
      </c>
      <c r="AU289" s="128">
        <f t="shared" si="35"/>
        <v>0</v>
      </c>
    </row>
    <row r="290" spans="2:47" ht="15.75" x14ac:dyDescent="0.25">
      <c r="B290" s="62"/>
      <c r="C290" s="62"/>
      <c r="D290" s="63"/>
      <c r="E290" s="64"/>
      <c r="F290" s="62"/>
      <c r="G290" s="62"/>
      <c r="H290" s="63"/>
      <c r="I290" s="62"/>
      <c r="J290" s="62"/>
      <c r="K290" s="62"/>
      <c r="L290" s="62"/>
      <c r="M290" s="68"/>
      <c r="N290" s="69"/>
      <c r="O290" s="63"/>
      <c r="P290" s="68"/>
      <c r="Q290" s="62"/>
      <c r="R290" s="62"/>
      <c r="S290" s="68"/>
      <c r="T290" s="70"/>
      <c r="U290" s="66"/>
      <c r="V290" s="68"/>
      <c r="Z290" s="86">
        <f>IF(Instructions!$C$8="yes",COUNTA(General!B290),0)</f>
        <v>0</v>
      </c>
      <c r="AA290" s="86">
        <f>IF(COUNTA(B290:V290)&gt;0,3-(COUNTA(General!B290)+COUNTA(General!C290)+COUNTA(General!U290)),0)</f>
        <v>0</v>
      </c>
      <c r="AB290" s="86">
        <f>IF(General!U290="No",COUNTBLANK(General!D290:F290)+COUNTBLANK(General!J290),0)</f>
        <v>0</v>
      </c>
      <c r="AC290" s="86">
        <f>IF(General!F290="Others",COUNTBLANK(General!G290),0)</f>
        <v>0</v>
      </c>
      <c r="AD290" s="86">
        <f>IF(AND(U290="No",COUNTA(General!B290),ISBLANK(General!H290)),COUNTBLANK(General!I290),0)</f>
        <v>0</v>
      </c>
      <c r="AE290" s="86">
        <f>IF(ISBLANK(J290),0,IF(ISNUMBER(SEARCH("FI fully agreed with the client's requests/appeals",General!J290)),0,COUNTBLANK(General!K290)))</f>
        <v>0</v>
      </c>
      <c r="AF290" s="86">
        <f>IF(OR(General!J290="Others",General!K290="Others"),COUNTBLANK(General!L290),0)</f>
        <v>0</v>
      </c>
      <c r="AG290" s="86">
        <f>IF(ISBLANK(B290),0,IF(AND(ISBLANK(General!O290),NETWORKDAYS(IFERROR(DATE(LEFT(General!D290,4),MID(General!D290,5,2),RIGHT(General!D290,2)),0),IFERROR(DATE(LEFT(Instructions!$C$6,4),MID(Instructions!$C$6,5,2),RIGHT(Instructions!$C$6,2)),0),7)&gt;27),COUNTBLANK(General!P290),0))</f>
        <v>0</v>
      </c>
      <c r="AH290" s="86">
        <f>IF(OR(ISBLANK(B290),ISBLANK(O290)),0,IF(NETWORKDAYS(DATE(LEFT(General!D290,4),MID(General!D290,5,2),RIGHT(General!D290,2)),DATE(LEFT(General!O290,4),MID(General!O290,5,2),RIGHT(General!O290,2)),7)&gt;27,COUNTBLANK(General!P290),0))</f>
        <v>0</v>
      </c>
      <c r="AI290" s="86">
        <f t="shared" si="30"/>
        <v>0</v>
      </c>
      <c r="AJ290" s="86">
        <f t="shared" si="31"/>
        <v>0</v>
      </c>
      <c r="AK290" s="86">
        <f t="shared" si="32"/>
        <v>0</v>
      </c>
      <c r="AL290" s="128">
        <f>IF(ISBLANK(D290),0,IF(IFERROR(DATE(LEFT(D290,4),MID(D290,5,2),RIGHT(D290,2)),0)&lt;IFERROR(DATE(LEFT(Instructions!$C$6,4),MID(Instructions!$C$6,5,2),RIGHT(Instructions!$C$6,2)),0),0,1))</f>
        <v>0</v>
      </c>
      <c r="AM290" s="128">
        <f>IF(General!U290="Misconduct report has been filed",COUNTBLANK(General!V290),0)</f>
        <v>0</v>
      </c>
      <c r="AN290" s="128">
        <f t="shared" si="33"/>
        <v>0</v>
      </c>
      <c r="AO290" s="86">
        <f>IF(ISBLANK(C290),0,IF(ISNA(VLOOKUP(C290,Dropdowns!$A$1:$A$4,1,FALSE)),1,0))</f>
        <v>0</v>
      </c>
      <c r="AP290" s="86">
        <f>IF(ISBLANK(F290),0,IF(ISNA(VLOOKUP(F290,Dropdowns!$I$1:$I$5,1,FALSE)),1,0))</f>
        <v>0</v>
      </c>
      <c r="AQ290" s="86">
        <f>IF(ISBLANK(J290),0,IF(ISNA(VLOOKUP(J290,Dropdowns!$L$1:$L$4,1,FALSE)),1,0))</f>
        <v>0</v>
      </c>
      <c r="AR290" s="128">
        <f>IF(ISBLANK(K290),0,IF(ISNA(VLOOKUP(K290,Dropdowns!$J$1:$J$4,1,FALSE)),1,0))</f>
        <v>0</v>
      </c>
      <c r="AS290" s="128">
        <f t="shared" ref="AS290:AS353" si="36">IF(ISBLANK(Q290),0,IF(OR(Q290="YES",Q290="No"),0,1))</f>
        <v>0</v>
      </c>
      <c r="AT290" s="128">
        <f t="shared" si="34"/>
        <v>0</v>
      </c>
      <c r="AU290" s="128">
        <f t="shared" si="35"/>
        <v>0</v>
      </c>
    </row>
    <row r="291" spans="2:47" ht="15.75" x14ac:dyDescent="0.25">
      <c r="B291" s="62"/>
      <c r="C291" s="62"/>
      <c r="D291" s="63"/>
      <c r="E291" s="64"/>
      <c r="F291" s="62"/>
      <c r="G291" s="62"/>
      <c r="H291" s="63"/>
      <c r="I291" s="62"/>
      <c r="J291" s="62"/>
      <c r="K291" s="62"/>
      <c r="L291" s="62"/>
      <c r="M291" s="68"/>
      <c r="N291" s="69"/>
      <c r="O291" s="63"/>
      <c r="P291" s="68"/>
      <c r="Q291" s="62"/>
      <c r="R291" s="62"/>
      <c r="S291" s="68"/>
      <c r="T291" s="70"/>
      <c r="U291" s="66"/>
      <c r="V291" s="68"/>
      <c r="Z291" s="86">
        <f>IF(Instructions!$C$8="yes",COUNTA(General!B291),0)</f>
        <v>0</v>
      </c>
      <c r="AA291" s="86">
        <f>IF(COUNTA(B291:V291)&gt;0,3-(COUNTA(General!B291)+COUNTA(General!C291)+COUNTA(General!U291)),0)</f>
        <v>0</v>
      </c>
      <c r="AB291" s="86">
        <f>IF(General!U291="No",COUNTBLANK(General!D291:F291)+COUNTBLANK(General!J291),0)</f>
        <v>0</v>
      </c>
      <c r="AC291" s="86">
        <f>IF(General!F291="Others",COUNTBLANK(General!G291),0)</f>
        <v>0</v>
      </c>
      <c r="AD291" s="86">
        <f>IF(AND(U291="No",COUNTA(General!B291),ISBLANK(General!H291)),COUNTBLANK(General!I291),0)</f>
        <v>0</v>
      </c>
      <c r="AE291" s="86">
        <f>IF(ISBLANK(J291),0,IF(ISNUMBER(SEARCH("FI fully agreed with the client's requests/appeals",General!J291)),0,COUNTBLANK(General!K291)))</f>
        <v>0</v>
      </c>
      <c r="AF291" s="86">
        <f>IF(OR(General!J291="Others",General!K291="Others"),COUNTBLANK(General!L291),0)</f>
        <v>0</v>
      </c>
      <c r="AG291" s="86">
        <f>IF(ISBLANK(B291),0,IF(AND(ISBLANK(General!O291),NETWORKDAYS(IFERROR(DATE(LEFT(General!D291,4),MID(General!D291,5,2),RIGHT(General!D291,2)),0),IFERROR(DATE(LEFT(Instructions!$C$6,4),MID(Instructions!$C$6,5,2),RIGHT(Instructions!$C$6,2)),0),7)&gt;27),COUNTBLANK(General!P291),0))</f>
        <v>0</v>
      </c>
      <c r="AH291" s="86">
        <f>IF(OR(ISBLANK(B291),ISBLANK(O291)),0,IF(NETWORKDAYS(DATE(LEFT(General!D291,4),MID(General!D291,5,2),RIGHT(General!D291,2)),DATE(LEFT(General!O291,4),MID(General!O291,5,2),RIGHT(General!O291,2)),7)&gt;27,COUNTBLANK(General!P291),0))</f>
        <v>0</v>
      </c>
      <c r="AI291" s="86">
        <f t="shared" si="30"/>
        <v>0</v>
      </c>
      <c r="AJ291" s="86">
        <f t="shared" si="31"/>
        <v>0</v>
      </c>
      <c r="AK291" s="86">
        <f t="shared" si="32"/>
        <v>0</v>
      </c>
      <c r="AL291" s="128">
        <f>IF(ISBLANK(D291),0,IF(IFERROR(DATE(LEFT(D291,4),MID(D291,5,2),RIGHT(D291,2)),0)&lt;IFERROR(DATE(LEFT(Instructions!$C$6,4),MID(Instructions!$C$6,5,2),RIGHT(Instructions!$C$6,2)),0),0,1))</f>
        <v>0</v>
      </c>
      <c r="AM291" s="128">
        <f>IF(General!U291="Misconduct report has been filed",COUNTBLANK(General!V291),0)</f>
        <v>0</v>
      </c>
      <c r="AN291" s="128">
        <f t="shared" si="33"/>
        <v>0</v>
      </c>
      <c r="AO291" s="86">
        <f>IF(ISBLANK(C291),0,IF(ISNA(VLOOKUP(C291,Dropdowns!$A$1:$A$4,1,FALSE)),1,0))</f>
        <v>0</v>
      </c>
      <c r="AP291" s="86">
        <f>IF(ISBLANK(F291),0,IF(ISNA(VLOOKUP(F291,Dropdowns!$I$1:$I$5,1,FALSE)),1,0))</f>
        <v>0</v>
      </c>
      <c r="AQ291" s="86">
        <f>IF(ISBLANK(J291),0,IF(ISNA(VLOOKUP(J291,Dropdowns!$L$1:$L$4,1,FALSE)),1,0))</f>
        <v>0</v>
      </c>
      <c r="AR291" s="128">
        <f>IF(ISBLANK(K291),0,IF(ISNA(VLOOKUP(K291,Dropdowns!$J$1:$J$4,1,FALSE)),1,0))</f>
        <v>0</v>
      </c>
      <c r="AS291" s="128">
        <f t="shared" si="36"/>
        <v>0</v>
      </c>
      <c r="AT291" s="128">
        <f t="shared" si="34"/>
        <v>0</v>
      </c>
      <c r="AU291" s="128">
        <f t="shared" si="35"/>
        <v>0</v>
      </c>
    </row>
    <row r="292" spans="2:47" ht="15.75" x14ac:dyDescent="0.25">
      <c r="B292" s="62"/>
      <c r="C292" s="62"/>
      <c r="D292" s="63"/>
      <c r="E292" s="64"/>
      <c r="F292" s="62"/>
      <c r="G292" s="62"/>
      <c r="H292" s="63"/>
      <c r="I292" s="62"/>
      <c r="J292" s="62"/>
      <c r="K292" s="62"/>
      <c r="L292" s="62"/>
      <c r="M292" s="68"/>
      <c r="N292" s="69"/>
      <c r="O292" s="63"/>
      <c r="P292" s="68"/>
      <c r="Q292" s="62"/>
      <c r="R292" s="62"/>
      <c r="S292" s="68"/>
      <c r="T292" s="70"/>
      <c r="U292" s="66"/>
      <c r="V292" s="68"/>
      <c r="Z292" s="86">
        <f>IF(Instructions!$C$8="yes",COUNTA(General!B292),0)</f>
        <v>0</v>
      </c>
      <c r="AA292" s="86">
        <f>IF(COUNTA(B292:V292)&gt;0,3-(COUNTA(General!B292)+COUNTA(General!C292)+COUNTA(General!U292)),0)</f>
        <v>0</v>
      </c>
      <c r="AB292" s="86">
        <f>IF(General!U292="No",COUNTBLANK(General!D292:F292)+COUNTBLANK(General!J292),0)</f>
        <v>0</v>
      </c>
      <c r="AC292" s="86">
        <f>IF(General!F292="Others",COUNTBLANK(General!G292),0)</f>
        <v>0</v>
      </c>
      <c r="AD292" s="86">
        <f>IF(AND(U292="No",COUNTA(General!B292),ISBLANK(General!H292)),COUNTBLANK(General!I292),0)</f>
        <v>0</v>
      </c>
      <c r="AE292" s="86">
        <f>IF(ISBLANK(J292),0,IF(ISNUMBER(SEARCH("FI fully agreed with the client's requests/appeals",General!J292)),0,COUNTBLANK(General!K292)))</f>
        <v>0</v>
      </c>
      <c r="AF292" s="86">
        <f>IF(OR(General!J292="Others",General!K292="Others"),COUNTBLANK(General!L292),0)</f>
        <v>0</v>
      </c>
      <c r="AG292" s="86">
        <f>IF(ISBLANK(B292),0,IF(AND(ISBLANK(General!O292),NETWORKDAYS(IFERROR(DATE(LEFT(General!D292,4),MID(General!D292,5,2),RIGHT(General!D292,2)),0),IFERROR(DATE(LEFT(Instructions!$C$6,4),MID(Instructions!$C$6,5,2),RIGHT(Instructions!$C$6,2)),0),7)&gt;27),COUNTBLANK(General!P292),0))</f>
        <v>0</v>
      </c>
      <c r="AH292" s="86">
        <f>IF(OR(ISBLANK(B292),ISBLANK(O292)),0,IF(NETWORKDAYS(DATE(LEFT(General!D292,4),MID(General!D292,5,2),RIGHT(General!D292,2)),DATE(LEFT(General!O292,4),MID(General!O292,5,2),RIGHT(General!O292,2)),7)&gt;27,COUNTBLANK(General!P292),0))</f>
        <v>0</v>
      </c>
      <c r="AI292" s="86">
        <f t="shared" si="30"/>
        <v>0</v>
      </c>
      <c r="AJ292" s="86">
        <f t="shared" si="31"/>
        <v>0</v>
      </c>
      <c r="AK292" s="86">
        <f t="shared" si="32"/>
        <v>0</v>
      </c>
      <c r="AL292" s="128">
        <f>IF(ISBLANK(D292),0,IF(IFERROR(DATE(LEFT(D292,4),MID(D292,5,2),RIGHT(D292,2)),0)&lt;IFERROR(DATE(LEFT(Instructions!$C$6,4),MID(Instructions!$C$6,5,2),RIGHT(Instructions!$C$6,2)),0),0,1))</f>
        <v>0</v>
      </c>
      <c r="AM292" s="128">
        <f>IF(General!U292="Misconduct report has been filed",COUNTBLANK(General!V292),0)</f>
        <v>0</v>
      </c>
      <c r="AN292" s="128">
        <f t="shared" si="33"/>
        <v>0</v>
      </c>
      <c r="AO292" s="86">
        <f>IF(ISBLANK(C292),0,IF(ISNA(VLOOKUP(C292,Dropdowns!$A$1:$A$4,1,FALSE)),1,0))</f>
        <v>0</v>
      </c>
      <c r="AP292" s="86">
        <f>IF(ISBLANK(F292),0,IF(ISNA(VLOOKUP(F292,Dropdowns!$I$1:$I$5,1,FALSE)),1,0))</f>
        <v>0</v>
      </c>
      <c r="AQ292" s="86">
        <f>IF(ISBLANK(J292),0,IF(ISNA(VLOOKUP(J292,Dropdowns!$L$1:$L$4,1,FALSE)),1,0))</f>
        <v>0</v>
      </c>
      <c r="AR292" s="128">
        <f>IF(ISBLANK(K292),0,IF(ISNA(VLOOKUP(K292,Dropdowns!$J$1:$J$4,1,FALSE)),1,0))</f>
        <v>0</v>
      </c>
      <c r="AS292" s="128">
        <f t="shared" si="36"/>
        <v>0</v>
      </c>
      <c r="AT292" s="128">
        <f t="shared" si="34"/>
        <v>0</v>
      </c>
      <c r="AU292" s="128">
        <f t="shared" si="35"/>
        <v>0</v>
      </c>
    </row>
    <row r="293" spans="2:47" ht="15.75" x14ac:dyDescent="0.25">
      <c r="B293" s="62"/>
      <c r="C293" s="62"/>
      <c r="D293" s="63"/>
      <c r="E293" s="64"/>
      <c r="F293" s="62"/>
      <c r="G293" s="62"/>
      <c r="H293" s="63"/>
      <c r="I293" s="62"/>
      <c r="J293" s="62"/>
      <c r="K293" s="62"/>
      <c r="L293" s="62"/>
      <c r="M293" s="68"/>
      <c r="N293" s="69"/>
      <c r="O293" s="63"/>
      <c r="P293" s="68"/>
      <c r="Q293" s="62"/>
      <c r="R293" s="62"/>
      <c r="S293" s="68"/>
      <c r="T293" s="70"/>
      <c r="U293" s="66"/>
      <c r="V293" s="68"/>
      <c r="Z293" s="86">
        <f>IF(Instructions!$C$8="yes",COUNTA(General!B293),0)</f>
        <v>0</v>
      </c>
      <c r="AA293" s="86">
        <f>IF(COUNTA(B293:V293)&gt;0,3-(COUNTA(General!B293)+COUNTA(General!C293)+COUNTA(General!U293)),0)</f>
        <v>0</v>
      </c>
      <c r="AB293" s="86">
        <f>IF(General!U293="No",COUNTBLANK(General!D293:F293)+COUNTBLANK(General!J293),0)</f>
        <v>0</v>
      </c>
      <c r="AC293" s="86">
        <f>IF(General!F293="Others",COUNTBLANK(General!G293),0)</f>
        <v>0</v>
      </c>
      <c r="AD293" s="86">
        <f>IF(AND(U293="No",COUNTA(General!B293),ISBLANK(General!H293)),COUNTBLANK(General!I293),0)</f>
        <v>0</v>
      </c>
      <c r="AE293" s="86">
        <f>IF(ISBLANK(J293),0,IF(ISNUMBER(SEARCH("FI fully agreed with the client's requests/appeals",General!J293)),0,COUNTBLANK(General!K293)))</f>
        <v>0</v>
      </c>
      <c r="AF293" s="86">
        <f>IF(OR(General!J293="Others",General!K293="Others"),COUNTBLANK(General!L293),0)</f>
        <v>0</v>
      </c>
      <c r="AG293" s="86">
        <f>IF(ISBLANK(B293),0,IF(AND(ISBLANK(General!O293),NETWORKDAYS(IFERROR(DATE(LEFT(General!D293,4),MID(General!D293,5,2),RIGHT(General!D293,2)),0),IFERROR(DATE(LEFT(Instructions!$C$6,4),MID(Instructions!$C$6,5,2),RIGHT(Instructions!$C$6,2)),0),7)&gt;27),COUNTBLANK(General!P293),0))</f>
        <v>0</v>
      </c>
      <c r="AH293" s="86">
        <f>IF(OR(ISBLANK(B293),ISBLANK(O293)),0,IF(NETWORKDAYS(DATE(LEFT(General!D293,4),MID(General!D293,5,2),RIGHT(General!D293,2)),DATE(LEFT(General!O293,4),MID(General!O293,5,2),RIGHT(General!O293,2)),7)&gt;27,COUNTBLANK(General!P293),0))</f>
        <v>0</v>
      </c>
      <c r="AI293" s="86">
        <f t="shared" si="30"/>
        <v>0</v>
      </c>
      <c r="AJ293" s="86">
        <f t="shared" si="31"/>
        <v>0</v>
      </c>
      <c r="AK293" s="86">
        <f t="shared" si="32"/>
        <v>0</v>
      </c>
      <c r="AL293" s="128">
        <f>IF(ISBLANK(D293),0,IF(IFERROR(DATE(LEFT(D293,4),MID(D293,5,2),RIGHT(D293,2)),0)&lt;IFERROR(DATE(LEFT(Instructions!$C$6,4),MID(Instructions!$C$6,5,2),RIGHT(Instructions!$C$6,2)),0),0,1))</f>
        <v>0</v>
      </c>
      <c r="AM293" s="128">
        <f>IF(General!U293="Misconduct report has been filed",COUNTBLANK(General!V293),0)</f>
        <v>0</v>
      </c>
      <c r="AN293" s="128">
        <f t="shared" si="33"/>
        <v>0</v>
      </c>
      <c r="AO293" s="86">
        <f>IF(ISBLANK(C293),0,IF(ISNA(VLOOKUP(C293,Dropdowns!$A$1:$A$4,1,FALSE)),1,0))</f>
        <v>0</v>
      </c>
      <c r="AP293" s="86">
        <f>IF(ISBLANK(F293),0,IF(ISNA(VLOOKUP(F293,Dropdowns!$I$1:$I$5,1,FALSE)),1,0))</f>
        <v>0</v>
      </c>
      <c r="AQ293" s="86">
        <f>IF(ISBLANK(J293),0,IF(ISNA(VLOOKUP(J293,Dropdowns!$L$1:$L$4,1,FALSE)),1,0))</f>
        <v>0</v>
      </c>
      <c r="AR293" s="128">
        <f>IF(ISBLANK(K293),0,IF(ISNA(VLOOKUP(K293,Dropdowns!$J$1:$J$4,1,FALSE)),1,0))</f>
        <v>0</v>
      </c>
      <c r="AS293" s="128">
        <f t="shared" si="36"/>
        <v>0</v>
      </c>
      <c r="AT293" s="128">
        <f t="shared" si="34"/>
        <v>0</v>
      </c>
      <c r="AU293" s="128">
        <f t="shared" si="35"/>
        <v>0</v>
      </c>
    </row>
    <row r="294" spans="2:47" ht="15.75" x14ac:dyDescent="0.25">
      <c r="B294" s="62"/>
      <c r="C294" s="62"/>
      <c r="D294" s="63"/>
      <c r="E294" s="64"/>
      <c r="F294" s="62"/>
      <c r="G294" s="62"/>
      <c r="H294" s="63"/>
      <c r="I294" s="62"/>
      <c r="J294" s="62"/>
      <c r="K294" s="62"/>
      <c r="L294" s="62"/>
      <c r="M294" s="68"/>
      <c r="N294" s="69"/>
      <c r="O294" s="63"/>
      <c r="P294" s="68"/>
      <c r="Q294" s="62"/>
      <c r="R294" s="62"/>
      <c r="S294" s="68"/>
      <c r="T294" s="70"/>
      <c r="U294" s="66"/>
      <c r="V294" s="68"/>
      <c r="Z294" s="86">
        <f>IF(Instructions!$C$8="yes",COUNTA(General!B294),0)</f>
        <v>0</v>
      </c>
      <c r="AA294" s="86">
        <f>IF(COUNTA(B294:V294)&gt;0,3-(COUNTA(General!B294)+COUNTA(General!C294)+COUNTA(General!U294)),0)</f>
        <v>0</v>
      </c>
      <c r="AB294" s="86">
        <f>IF(General!U294="No",COUNTBLANK(General!D294:F294)+COUNTBLANK(General!J294),0)</f>
        <v>0</v>
      </c>
      <c r="AC294" s="86">
        <f>IF(General!F294="Others",COUNTBLANK(General!G294),0)</f>
        <v>0</v>
      </c>
      <c r="AD294" s="86">
        <f>IF(AND(U294="No",COUNTA(General!B294),ISBLANK(General!H294)),COUNTBLANK(General!I294),0)</f>
        <v>0</v>
      </c>
      <c r="AE294" s="86">
        <f>IF(ISBLANK(J294),0,IF(ISNUMBER(SEARCH("FI fully agreed with the client's requests/appeals",General!J294)),0,COUNTBLANK(General!K294)))</f>
        <v>0</v>
      </c>
      <c r="AF294" s="86">
        <f>IF(OR(General!J294="Others",General!K294="Others"),COUNTBLANK(General!L294),0)</f>
        <v>0</v>
      </c>
      <c r="AG294" s="86">
        <f>IF(ISBLANK(B294),0,IF(AND(ISBLANK(General!O294),NETWORKDAYS(IFERROR(DATE(LEFT(General!D294,4),MID(General!D294,5,2),RIGHT(General!D294,2)),0),IFERROR(DATE(LEFT(Instructions!$C$6,4),MID(Instructions!$C$6,5,2),RIGHT(Instructions!$C$6,2)),0),7)&gt;27),COUNTBLANK(General!P294),0))</f>
        <v>0</v>
      </c>
      <c r="AH294" s="86">
        <f>IF(OR(ISBLANK(B294),ISBLANK(O294)),0,IF(NETWORKDAYS(DATE(LEFT(General!D294,4),MID(General!D294,5,2),RIGHT(General!D294,2)),DATE(LEFT(General!O294,4),MID(General!O294,5,2),RIGHT(General!O294,2)),7)&gt;27,COUNTBLANK(General!P294),0))</f>
        <v>0</v>
      </c>
      <c r="AI294" s="86">
        <f t="shared" si="30"/>
        <v>0</v>
      </c>
      <c r="AJ294" s="86">
        <f t="shared" si="31"/>
        <v>0</v>
      </c>
      <c r="AK294" s="86">
        <f t="shared" si="32"/>
        <v>0</v>
      </c>
      <c r="AL294" s="128">
        <f>IF(ISBLANK(D294),0,IF(IFERROR(DATE(LEFT(D294,4),MID(D294,5,2),RIGHT(D294,2)),0)&lt;IFERROR(DATE(LEFT(Instructions!$C$6,4),MID(Instructions!$C$6,5,2),RIGHT(Instructions!$C$6,2)),0),0,1))</f>
        <v>0</v>
      </c>
      <c r="AM294" s="128">
        <f>IF(General!U294="Misconduct report has been filed",COUNTBLANK(General!V294),0)</f>
        <v>0</v>
      </c>
      <c r="AN294" s="128">
        <f t="shared" si="33"/>
        <v>0</v>
      </c>
      <c r="AO294" s="86">
        <f>IF(ISBLANK(C294),0,IF(ISNA(VLOOKUP(C294,Dropdowns!$A$1:$A$4,1,FALSE)),1,0))</f>
        <v>0</v>
      </c>
      <c r="AP294" s="86">
        <f>IF(ISBLANK(F294),0,IF(ISNA(VLOOKUP(F294,Dropdowns!$I$1:$I$5,1,FALSE)),1,0))</f>
        <v>0</v>
      </c>
      <c r="AQ294" s="86">
        <f>IF(ISBLANK(J294),0,IF(ISNA(VLOOKUP(J294,Dropdowns!$L$1:$L$4,1,FALSE)),1,0))</f>
        <v>0</v>
      </c>
      <c r="AR294" s="128">
        <f>IF(ISBLANK(K294),0,IF(ISNA(VLOOKUP(K294,Dropdowns!$J$1:$J$4,1,FALSE)),1,0))</f>
        <v>0</v>
      </c>
      <c r="AS294" s="128">
        <f t="shared" si="36"/>
        <v>0</v>
      </c>
      <c r="AT294" s="128">
        <f t="shared" si="34"/>
        <v>0</v>
      </c>
      <c r="AU294" s="128">
        <f t="shared" si="35"/>
        <v>0</v>
      </c>
    </row>
    <row r="295" spans="2:47" ht="15.75" x14ac:dyDescent="0.25">
      <c r="B295" s="62"/>
      <c r="C295" s="62"/>
      <c r="D295" s="63"/>
      <c r="E295" s="64"/>
      <c r="F295" s="62"/>
      <c r="G295" s="62"/>
      <c r="H295" s="63"/>
      <c r="I295" s="62"/>
      <c r="J295" s="62"/>
      <c r="K295" s="62"/>
      <c r="L295" s="62"/>
      <c r="M295" s="68"/>
      <c r="N295" s="69"/>
      <c r="O295" s="63"/>
      <c r="P295" s="68"/>
      <c r="Q295" s="62"/>
      <c r="R295" s="62"/>
      <c r="S295" s="68"/>
      <c r="T295" s="70"/>
      <c r="U295" s="66"/>
      <c r="V295" s="68"/>
      <c r="Z295" s="86">
        <f>IF(Instructions!$C$8="yes",COUNTA(General!B295),0)</f>
        <v>0</v>
      </c>
      <c r="AA295" s="86">
        <f>IF(COUNTA(B295:V295)&gt;0,3-(COUNTA(General!B295)+COUNTA(General!C295)+COUNTA(General!U295)),0)</f>
        <v>0</v>
      </c>
      <c r="AB295" s="86">
        <f>IF(General!U295="No",COUNTBLANK(General!D295:F295)+COUNTBLANK(General!J295),0)</f>
        <v>0</v>
      </c>
      <c r="AC295" s="86">
        <f>IF(General!F295="Others",COUNTBLANK(General!G295),0)</f>
        <v>0</v>
      </c>
      <c r="AD295" s="86">
        <f>IF(AND(U295="No",COUNTA(General!B295),ISBLANK(General!H295)),COUNTBLANK(General!I295),0)</f>
        <v>0</v>
      </c>
      <c r="AE295" s="86">
        <f>IF(ISBLANK(J295),0,IF(ISNUMBER(SEARCH("FI fully agreed with the client's requests/appeals",General!J295)),0,COUNTBLANK(General!K295)))</f>
        <v>0</v>
      </c>
      <c r="AF295" s="86">
        <f>IF(OR(General!J295="Others",General!K295="Others"),COUNTBLANK(General!L295),0)</f>
        <v>0</v>
      </c>
      <c r="AG295" s="86">
        <f>IF(ISBLANK(B295),0,IF(AND(ISBLANK(General!O295),NETWORKDAYS(IFERROR(DATE(LEFT(General!D295,4),MID(General!D295,5,2),RIGHT(General!D295,2)),0),IFERROR(DATE(LEFT(Instructions!$C$6,4),MID(Instructions!$C$6,5,2),RIGHT(Instructions!$C$6,2)),0),7)&gt;27),COUNTBLANK(General!P295),0))</f>
        <v>0</v>
      </c>
      <c r="AH295" s="86">
        <f>IF(OR(ISBLANK(B295),ISBLANK(O295)),0,IF(NETWORKDAYS(DATE(LEFT(General!D295,4),MID(General!D295,5,2),RIGHT(General!D295,2)),DATE(LEFT(General!O295,4),MID(General!O295,5,2),RIGHT(General!O295,2)),7)&gt;27,COUNTBLANK(General!P295),0))</f>
        <v>0</v>
      </c>
      <c r="AI295" s="86">
        <f t="shared" si="30"/>
        <v>0</v>
      </c>
      <c r="AJ295" s="86">
        <f t="shared" si="31"/>
        <v>0</v>
      </c>
      <c r="AK295" s="86">
        <f t="shared" si="32"/>
        <v>0</v>
      </c>
      <c r="AL295" s="128">
        <f>IF(ISBLANK(D295),0,IF(IFERROR(DATE(LEFT(D295,4),MID(D295,5,2),RIGHT(D295,2)),0)&lt;IFERROR(DATE(LEFT(Instructions!$C$6,4),MID(Instructions!$C$6,5,2),RIGHT(Instructions!$C$6,2)),0),0,1))</f>
        <v>0</v>
      </c>
      <c r="AM295" s="128">
        <f>IF(General!U295="Misconduct report has been filed",COUNTBLANK(General!V295),0)</f>
        <v>0</v>
      </c>
      <c r="AN295" s="128">
        <f t="shared" si="33"/>
        <v>0</v>
      </c>
      <c r="AO295" s="86">
        <f>IF(ISBLANK(C295),0,IF(ISNA(VLOOKUP(C295,Dropdowns!$A$1:$A$4,1,FALSE)),1,0))</f>
        <v>0</v>
      </c>
      <c r="AP295" s="86">
        <f>IF(ISBLANK(F295),0,IF(ISNA(VLOOKUP(F295,Dropdowns!$I$1:$I$5,1,FALSE)),1,0))</f>
        <v>0</v>
      </c>
      <c r="AQ295" s="86">
        <f>IF(ISBLANK(J295),0,IF(ISNA(VLOOKUP(J295,Dropdowns!$L$1:$L$4,1,FALSE)),1,0))</f>
        <v>0</v>
      </c>
      <c r="AR295" s="128">
        <f>IF(ISBLANK(K295),0,IF(ISNA(VLOOKUP(K295,Dropdowns!$J$1:$J$4,1,FALSE)),1,0))</f>
        <v>0</v>
      </c>
      <c r="AS295" s="128">
        <f t="shared" si="36"/>
        <v>0</v>
      </c>
      <c r="AT295" s="128">
        <f t="shared" si="34"/>
        <v>0</v>
      </c>
      <c r="AU295" s="128">
        <f t="shared" si="35"/>
        <v>0</v>
      </c>
    </row>
    <row r="296" spans="2:47" ht="15.75" x14ac:dyDescent="0.25">
      <c r="B296" s="62"/>
      <c r="C296" s="62"/>
      <c r="D296" s="63"/>
      <c r="E296" s="64"/>
      <c r="F296" s="62"/>
      <c r="G296" s="62"/>
      <c r="H296" s="63"/>
      <c r="I296" s="62"/>
      <c r="J296" s="62"/>
      <c r="K296" s="62"/>
      <c r="L296" s="62"/>
      <c r="M296" s="68"/>
      <c r="N296" s="69"/>
      <c r="O296" s="63"/>
      <c r="P296" s="68"/>
      <c r="Q296" s="62"/>
      <c r="R296" s="62"/>
      <c r="S296" s="68"/>
      <c r="T296" s="70"/>
      <c r="U296" s="66"/>
      <c r="V296" s="68"/>
      <c r="Z296" s="86">
        <f>IF(Instructions!$C$8="yes",COUNTA(General!B296),0)</f>
        <v>0</v>
      </c>
      <c r="AA296" s="86">
        <f>IF(COUNTA(B296:V296)&gt;0,3-(COUNTA(General!B296)+COUNTA(General!C296)+COUNTA(General!U296)),0)</f>
        <v>0</v>
      </c>
      <c r="AB296" s="86">
        <f>IF(General!U296="No",COUNTBLANK(General!D296:F296)+COUNTBLANK(General!J296),0)</f>
        <v>0</v>
      </c>
      <c r="AC296" s="86">
        <f>IF(General!F296="Others",COUNTBLANK(General!G296),0)</f>
        <v>0</v>
      </c>
      <c r="AD296" s="86">
        <f>IF(AND(U296="No",COUNTA(General!B296),ISBLANK(General!H296)),COUNTBLANK(General!I296),0)</f>
        <v>0</v>
      </c>
      <c r="AE296" s="86">
        <f>IF(ISBLANK(J296),0,IF(ISNUMBER(SEARCH("FI fully agreed with the client's requests/appeals",General!J296)),0,COUNTBLANK(General!K296)))</f>
        <v>0</v>
      </c>
      <c r="AF296" s="86">
        <f>IF(OR(General!J296="Others",General!K296="Others"),COUNTBLANK(General!L296),0)</f>
        <v>0</v>
      </c>
      <c r="AG296" s="86">
        <f>IF(ISBLANK(B296),0,IF(AND(ISBLANK(General!O296),NETWORKDAYS(IFERROR(DATE(LEFT(General!D296,4),MID(General!D296,5,2),RIGHT(General!D296,2)),0),IFERROR(DATE(LEFT(Instructions!$C$6,4),MID(Instructions!$C$6,5,2),RIGHT(Instructions!$C$6,2)),0),7)&gt;27),COUNTBLANK(General!P296),0))</f>
        <v>0</v>
      </c>
      <c r="AH296" s="86">
        <f>IF(OR(ISBLANK(B296),ISBLANK(O296)),0,IF(NETWORKDAYS(DATE(LEFT(General!D296,4),MID(General!D296,5,2),RIGHT(General!D296,2)),DATE(LEFT(General!O296,4),MID(General!O296,5,2),RIGHT(General!O296,2)),7)&gt;27,COUNTBLANK(General!P296),0))</f>
        <v>0</v>
      </c>
      <c r="AI296" s="86">
        <f t="shared" si="30"/>
        <v>0</v>
      </c>
      <c r="AJ296" s="86">
        <f t="shared" si="31"/>
        <v>0</v>
      </c>
      <c r="AK296" s="86">
        <f t="shared" si="32"/>
        <v>0</v>
      </c>
      <c r="AL296" s="128">
        <f>IF(ISBLANK(D296),0,IF(IFERROR(DATE(LEFT(D296,4),MID(D296,5,2),RIGHT(D296,2)),0)&lt;IFERROR(DATE(LEFT(Instructions!$C$6,4),MID(Instructions!$C$6,5,2),RIGHT(Instructions!$C$6,2)),0),0,1))</f>
        <v>0</v>
      </c>
      <c r="AM296" s="128">
        <f>IF(General!U296="Misconduct report has been filed",COUNTBLANK(General!V296),0)</f>
        <v>0</v>
      </c>
      <c r="AN296" s="128">
        <f t="shared" si="33"/>
        <v>0</v>
      </c>
      <c r="AO296" s="86">
        <f>IF(ISBLANK(C296),0,IF(ISNA(VLOOKUP(C296,Dropdowns!$A$1:$A$4,1,FALSE)),1,0))</f>
        <v>0</v>
      </c>
      <c r="AP296" s="86">
        <f>IF(ISBLANK(F296),0,IF(ISNA(VLOOKUP(F296,Dropdowns!$I$1:$I$5,1,FALSE)),1,0))</f>
        <v>0</v>
      </c>
      <c r="AQ296" s="86">
        <f>IF(ISBLANK(J296),0,IF(ISNA(VLOOKUP(J296,Dropdowns!$L$1:$L$4,1,FALSE)),1,0))</f>
        <v>0</v>
      </c>
      <c r="AR296" s="128">
        <f>IF(ISBLANK(K296),0,IF(ISNA(VLOOKUP(K296,Dropdowns!$J$1:$J$4,1,FALSE)),1,0))</f>
        <v>0</v>
      </c>
      <c r="AS296" s="128">
        <f t="shared" si="36"/>
        <v>0</v>
      </c>
      <c r="AT296" s="128">
        <f t="shared" si="34"/>
        <v>0</v>
      </c>
      <c r="AU296" s="128">
        <f t="shared" si="35"/>
        <v>0</v>
      </c>
    </row>
    <row r="297" spans="2:47" ht="15.75" x14ac:dyDescent="0.25">
      <c r="B297" s="62"/>
      <c r="C297" s="62"/>
      <c r="D297" s="63"/>
      <c r="E297" s="64"/>
      <c r="F297" s="62"/>
      <c r="G297" s="62"/>
      <c r="H297" s="63"/>
      <c r="I297" s="62"/>
      <c r="J297" s="62"/>
      <c r="K297" s="62"/>
      <c r="L297" s="62"/>
      <c r="M297" s="68"/>
      <c r="N297" s="69"/>
      <c r="O297" s="63"/>
      <c r="P297" s="68"/>
      <c r="Q297" s="62"/>
      <c r="R297" s="62"/>
      <c r="S297" s="68"/>
      <c r="T297" s="70"/>
      <c r="U297" s="66"/>
      <c r="V297" s="68"/>
      <c r="Z297" s="86">
        <f>IF(Instructions!$C$8="yes",COUNTA(General!B297),0)</f>
        <v>0</v>
      </c>
      <c r="AA297" s="86">
        <f>IF(COUNTA(B297:V297)&gt;0,3-(COUNTA(General!B297)+COUNTA(General!C297)+COUNTA(General!U297)),0)</f>
        <v>0</v>
      </c>
      <c r="AB297" s="86">
        <f>IF(General!U297="No",COUNTBLANK(General!D297:F297)+COUNTBLANK(General!J297),0)</f>
        <v>0</v>
      </c>
      <c r="AC297" s="86">
        <f>IF(General!F297="Others",COUNTBLANK(General!G297),0)</f>
        <v>0</v>
      </c>
      <c r="AD297" s="86">
        <f>IF(AND(U297="No",COUNTA(General!B297),ISBLANK(General!H297)),COUNTBLANK(General!I297),0)</f>
        <v>0</v>
      </c>
      <c r="AE297" s="86">
        <f>IF(ISBLANK(J297),0,IF(ISNUMBER(SEARCH("FI fully agreed with the client's requests/appeals",General!J297)),0,COUNTBLANK(General!K297)))</f>
        <v>0</v>
      </c>
      <c r="AF297" s="86">
        <f>IF(OR(General!J297="Others",General!K297="Others"),COUNTBLANK(General!L297),0)</f>
        <v>0</v>
      </c>
      <c r="AG297" s="86">
        <f>IF(ISBLANK(B297),0,IF(AND(ISBLANK(General!O297),NETWORKDAYS(IFERROR(DATE(LEFT(General!D297,4),MID(General!D297,5,2),RIGHT(General!D297,2)),0),IFERROR(DATE(LEFT(Instructions!$C$6,4),MID(Instructions!$C$6,5,2),RIGHT(Instructions!$C$6,2)),0),7)&gt;27),COUNTBLANK(General!P297),0))</f>
        <v>0</v>
      </c>
      <c r="AH297" s="86">
        <f>IF(OR(ISBLANK(B297),ISBLANK(O297)),0,IF(NETWORKDAYS(DATE(LEFT(General!D297,4),MID(General!D297,5,2),RIGHT(General!D297,2)),DATE(LEFT(General!O297,4),MID(General!O297,5,2),RIGHT(General!O297,2)),7)&gt;27,COUNTBLANK(General!P297),0))</f>
        <v>0</v>
      </c>
      <c r="AI297" s="86">
        <f t="shared" si="30"/>
        <v>0</v>
      </c>
      <c r="AJ297" s="86">
        <f t="shared" si="31"/>
        <v>0</v>
      </c>
      <c r="AK297" s="86">
        <f t="shared" si="32"/>
        <v>0</v>
      </c>
      <c r="AL297" s="128">
        <f>IF(ISBLANK(D297),0,IF(IFERROR(DATE(LEFT(D297,4),MID(D297,5,2),RIGHT(D297,2)),0)&lt;IFERROR(DATE(LEFT(Instructions!$C$6,4),MID(Instructions!$C$6,5,2),RIGHT(Instructions!$C$6,2)),0),0,1))</f>
        <v>0</v>
      </c>
      <c r="AM297" s="128">
        <f>IF(General!U297="Misconduct report has been filed",COUNTBLANK(General!V297),0)</f>
        <v>0</v>
      </c>
      <c r="AN297" s="128">
        <f t="shared" si="33"/>
        <v>0</v>
      </c>
      <c r="AO297" s="86">
        <f>IF(ISBLANK(C297),0,IF(ISNA(VLOOKUP(C297,Dropdowns!$A$1:$A$4,1,FALSE)),1,0))</f>
        <v>0</v>
      </c>
      <c r="AP297" s="86">
        <f>IF(ISBLANK(F297),0,IF(ISNA(VLOOKUP(F297,Dropdowns!$I$1:$I$5,1,FALSE)),1,0))</f>
        <v>0</v>
      </c>
      <c r="AQ297" s="86">
        <f>IF(ISBLANK(J297),0,IF(ISNA(VLOOKUP(J297,Dropdowns!$L$1:$L$4,1,FALSE)),1,0))</f>
        <v>0</v>
      </c>
      <c r="AR297" s="128">
        <f>IF(ISBLANK(K297),0,IF(ISNA(VLOOKUP(K297,Dropdowns!$J$1:$J$4,1,FALSE)),1,0))</f>
        <v>0</v>
      </c>
      <c r="AS297" s="128">
        <f t="shared" si="36"/>
        <v>0</v>
      </c>
      <c r="AT297" s="128">
        <f t="shared" si="34"/>
        <v>0</v>
      </c>
      <c r="AU297" s="128">
        <f t="shared" si="35"/>
        <v>0</v>
      </c>
    </row>
    <row r="298" spans="2:47" ht="15.75" x14ac:dyDescent="0.25">
      <c r="B298" s="62"/>
      <c r="C298" s="62"/>
      <c r="D298" s="63"/>
      <c r="E298" s="64"/>
      <c r="F298" s="62"/>
      <c r="G298" s="62"/>
      <c r="H298" s="63"/>
      <c r="I298" s="62"/>
      <c r="J298" s="62"/>
      <c r="K298" s="62"/>
      <c r="L298" s="62"/>
      <c r="M298" s="68"/>
      <c r="N298" s="69"/>
      <c r="O298" s="63"/>
      <c r="P298" s="68"/>
      <c r="Q298" s="62"/>
      <c r="R298" s="62"/>
      <c r="S298" s="68"/>
      <c r="T298" s="70"/>
      <c r="U298" s="66"/>
      <c r="V298" s="68"/>
      <c r="Z298" s="86">
        <f>IF(Instructions!$C$8="yes",COUNTA(General!B298),0)</f>
        <v>0</v>
      </c>
      <c r="AA298" s="86">
        <f>IF(COUNTA(B298:V298)&gt;0,3-(COUNTA(General!B298)+COUNTA(General!C298)+COUNTA(General!U298)),0)</f>
        <v>0</v>
      </c>
      <c r="AB298" s="86">
        <f>IF(General!U298="No",COUNTBLANK(General!D298:F298)+COUNTBLANK(General!J298),0)</f>
        <v>0</v>
      </c>
      <c r="AC298" s="86">
        <f>IF(General!F298="Others",COUNTBLANK(General!G298),0)</f>
        <v>0</v>
      </c>
      <c r="AD298" s="86">
        <f>IF(AND(U298="No",COUNTA(General!B298),ISBLANK(General!H298)),COUNTBLANK(General!I298),0)</f>
        <v>0</v>
      </c>
      <c r="AE298" s="86">
        <f>IF(ISBLANK(J298),0,IF(ISNUMBER(SEARCH("FI fully agreed with the client's requests/appeals",General!J298)),0,COUNTBLANK(General!K298)))</f>
        <v>0</v>
      </c>
      <c r="AF298" s="86">
        <f>IF(OR(General!J298="Others",General!K298="Others"),COUNTBLANK(General!L298),0)</f>
        <v>0</v>
      </c>
      <c r="AG298" s="86">
        <f>IF(ISBLANK(B298),0,IF(AND(ISBLANK(General!O298),NETWORKDAYS(IFERROR(DATE(LEFT(General!D298,4),MID(General!D298,5,2),RIGHT(General!D298,2)),0),IFERROR(DATE(LEFT(Instructions!$C$6,4),MID(Instructions!$C$6,5,2),RIGHT(Instructions!$C$6,2)),0),7)&gt;27),COUNTBLANK(General!P298),0))</f>
        <v>0</v>
      </c>
      <c r="AH298" s="86">
        <f>IF(OR(ISBLANK(B298),ISBLANK(O298)),0,IF(NETWORKDAYS(DATE(LEFT(General!D298,4),MID(General!D298,5,2),RIGHT(General!D298,2)),DATE(LEFT(General!O298,4),MID(General!O298,5,2),RIGHT(General!O298,2)),7)&gt;27,COUNTBLANK(General!P298),0))</f>
        <v>0</v>
      </c>
      <c r="AI298" s="86">
        <f t="shared" si="30"/>
        <v>0</v>
      </c>
      <c r="AJ298" s="86">
        <f t="shared" si="31"/>
        <v>0</v>
      </c>
      <c r="AK298" s="86">
        <f t="shared" si="32"/>
        <v>0</v>
      </c>
      <c r="AL298" s="128">
        <f>IF(ISBLANK(D298),0,IF(IFERROR(DATE(LEFT(D298,4),MID(D298,5,2),RIGHT(D298,2)),0)&lt;IFERROR(DATE(LEFT(Instructions!$C$6,4),MID(Instructions!$C$6,5,2),RIGHT(Instructions!$C$6,2)),0),0,1))</f>
        <v>0</v>
      </c>
      <c r="AM298" s="128">
        <f>IF(General!U298="Misconduct report has been filed",COUNTBLANK(General!V298),0)</f>
        <v>0</v>
      </c>
      <c r="AN298" s="128">
        <f t="shared" si="33"/>
        <v>0</v>
      </c>
      <c r="AO298" s="86">
        <f>IF(ISBLANK(C298),0,IF(ISNA(VLOOKUP(C298,Dropdowns!$A$1:$A$4,1,FALSE)),1,0))</f>
        <v>0</v>
      </c>
      <c r="AP298" s="86">
        <f>IF(ISBLANK(F298),0,IF(ISNA(VLOOKUP(F298,Dropdowns!$I$1:$I$5,1,FALSE)),1,0))</f>
        <v>0</v>
      </c>
      <c r="AQ298" s="86">
        <f>IF(ISBLANK(J298),0,IF(ISNA(VLOOKUP(J298,Dropdowns!$L$1:$L$4,1,FALSE)),1,0))</f>
        <v>0</v>
      </c>
      <c r="AR298" s="128">
        <f>IF(ISBLANK(K298),0,IF(ISNA(VLOOKUP(K298,Dropdowns!$J$1:$J$4,1,FALSE)),1,0))</f>
        <v>0</v>
      </c>
      <c r="AS298" s="128">
        <f t="shared" si="36"/>
        <v>0</v>
      </c>
      <c r="AT298" s="128">
        <f t="shared" si="34"/>
        <v>0</v>
      </c>
      <c r="AU298" s="128">
        <f t="shared" si="35"/>
        <v>0</v>
      </c>
    </row>
    <row r="299" spans="2:47" ht="15.75" x14ac:dyDescent="0.25">
      <c r="B299" s="62"/>
      <c r="C299" s="62"/>
      <c r="D299" s="63"/>
      <c r="E299" s="64"/>
      <c r="F299" s="62"/>
      <c r="G299" s="62"/>
      <c r="H299" s="63"/>
      <c r="I299" s="62"/>
      <c r="J299" s="62"/>
      <c r="K299" s="62"/>
      <c r="L299" s="62"/>
      <c r="M299" s="68"/>
      <c r="N299" s="69"/>
      <c r="O299" s="63"/>
      <c r="P299" s="68"/>
      <c r="Q299" s="62"/>
      <c r="R299" s="62"/>
      <c r="S299" s="68"/>
      <c r="T299" s="70"/>
      <c r="U299" s="66"/>
      <c r="V299" s="68"/>
      <c r="Z299" s="86">
        <f>IF(Instructions!$C$8="yes",COUNTA(General!B299),0)</f>
        <v>0</v>
      </c>
      <c r="AA299" s="86">
        <f>IF(COUNTA(B299:V299)&gt;0,3-(COUNTA(General!B299)+COUNTA(General!C299)+COUNTA(General!U299)),0)</f>
        <v>0</v>
      </c>
      <c r="AB299" s="86">
        <f>IF(General!U299="No",COUNTBLANK(General!D299:F299)+COUNTBLANK(General!J299),0)</f>
        <v>0</v>
      </c>
      <c r="AC299" s="86">
        <f>IF(General!F299="Others",COUNTBLANK(General!G299),0)</f>
        <v>0</v>
      </c>
      <c r="AD299" s="86">
        <f>IF(AND(U299="No",COUNTA(General!B299),ISBLANK(General!H299)),COUNTBLANK(General!I299),0)</f>
        <v>0</v>
      </c>
      <c r="AE299" s="86">
        <f>IF(ISBLANK(J299),0,IF(ISNUMBER(SEARCH("FI fully agreed with the client's requests/appeals",General!J299)),0,COUNTBLANK(General!K299)))</f>
        <v>0</v>
      </c>
      <c r="AF299" s="86">
        <f>IF(OR(General!J299="Others",General!K299="Others"),COUNTBLANK(General!L299),0)</f>
        <v>0</v>
      </c>
      <c r="AG299" s="86">
        <f>IF(ISBLANK(B299),0,IF(AND(ISBLANK(General!O299),NETWORKDAYS(IFERROR(DATE(LEFT(General!D299,4),MID(General!D299,5,2),RIGHT(General!D299,2)),0),IFERROR(DATE(LEFT(Instructions!$C$6,4),MID(Instructions!$C$6,5,2),RIGHT(Instructions!$C$6,2)),0),7)&gt;27),COUNTBLANK(General!P299),0))</f>
        <v>0</v>
      </c>
      <c r="AH299" s="86">
        <f>IF(OR(ISBLANK(B299),ISBLANK(O299)),0,IF(NETWORKDAYS(DATE(LEFT(General!D299,4),MID(General!D299,5,2),RIGHT(General!D299,2)),DATE(LEFT(General!O299,4),MID(General!O299,5,2),RIGHT(General!O299,2)),7)&gt;27,COUNTBLANK(General!P299),0))</f>
        <v>0</v>
      </c>
      <c r="AI299" s="86">
        <f t="shared" si="30"/>
        <v>0</v>
      </c>
      <c r="AJ299" s="86">
        <f t="shared" si="31"/>
        <v>0</v>
      </c>
      <c r="AK299" s="86">
        <f t="shared" si="32"/>
        <v>0</v>
      </c>
      <c r="AL299" s="128">
        <f>IF(ISBLANK(D299),0,IF(IFERROR(DATE(LEFT(D299,4),MID(D299,5,2),RIGHT(D299,2)),0)&lt;IFERROR(DATE(LEFT(Instructions!$C$6,4),MID(Instructions!$C$6,5,2),RIGHT(Instructions!$C$6,2)),0),0,1))</f>
        <v>0</v>
      </c>
      <c r="AM299" s="128">
        <f>IF(General!U299="Misconduct report has been filed",COUNTBLANK(General!V299),0)</f>
        <v>0</v>
      </c>
      <c r="AN299" s="128">
        <f t="shared" si="33"/>
        <v>0</v>
      </c>
      <c r="AO299" s="86">
        <f>IF(ISBLANK(C299),0,IF(ISNA(VLOOKUP(C299,Dropdowns!$A$1:$A$4,1,FALSE)),1,0))</f>
        <v>0</v>
      </c>
      <c r="AP299" s="86">
        <f>IF(ISBLANK(F299),0,IF(ISNA(VLOOKUP(F299,Dropdowns!$I$1:$I$5,1,FALSE)),1,0))</f>
        <v>0</v>
      </c>
      <c r="AQ299" s="86">
        <f>IF(ISBLANK(J299),0,IF(ISNA(VLOOKUP(J299,Dropdowns!$L$1:$L$4,1,FALSE)),1,0))</f>
        <v>0</v>
      </c>
      <c r="AR299" s="128">
        <f>IF(ISBLANK(K299),0,IF(ISNA(VLOOKUP(K299,Dropdowns!$J$1:$J$4,1,FALSE)),1,0))</f>
        <v>0</v>
      </c>
      <c r="AS299" s="128">
        <f t="shared" si="36"/>
        <v>0</v>
      </c>
      <c r="AT299" s="128">
        <f t="shared" si="34"/>
        <v>0</v>
      </c>
      <c r="AU299" s="128">
        <f t="shared" si="35"/>
        <v>0</v>
      </c>
    </row>
    <row r="300" spans="2:47" ht="15.75" x14ac:dyDescent="0.25">
      <c r="B300" s="62"/>
      <c r="C300" s="62"/>
      <c r="D300" s="63"/>
      <c r="E300" s="64"/>
      <c r="F300" s="62"/>
      <c r="G300" s="62"/>
      <c r="H300" s="63"/>
      <c r="I300" s="62"/>
      <c r="J300" s="62"/>
      <c r="K300" s="62"/>
      <c r="L300" s="62"/>
      <c r="M300" s="68"/>
      <c r="N300" s="69"/>
      <c r="O300" s="63"/>
      <c r="P300" s="68"/>
      <c r="Q300" s="62"/>
      <c r="R300" s="62"/>
      <c r="S300" s="68"/>
      <c r="T300" s="70"/>
      <c r="U300" s="66"/>
      <c r="V300" s="68"/>
      <c r="Z300" s="86">
        <f>IF(Instructions!$C$8="yes",COUNTA(General!B300),0)</f>
        <v>0</v>
      </c>
      <c r="AA300" s="86">
        <f>IF(COUNTA(B300:V300)&gt;0,3-(COUNTA(General!B300)+COUNTA(General!C300)+COUNTA(General!U300)),0)</f>
        <v>0</v>
      </c>
      <c r="AB300" s="86">
        <f>IF(General!U300="No",COUNTBLANK(General!D300:F300)+COUNTBLANK(General!J300),0)</f>
        <v>0</v>
      </c>
      <c r="AC300" s="86">
        <f>IF(General!F300="Others",COUNTBLANK(General!G300),0)</f>
        <v>0</v>
      </c>
      <c r="AD300" s="86">
        <f>IF(AND(U300="No",COUNTA(General!B300),ISBLANK(General!H300)),COUNTBLANK(General!I300),0)</f>
        <v>0</v>
      </c>
      <c r="AE300" s="86">
        <f>IF(ISBLANK(J300),0,IF(ISNUMBER(SEARCH("FI fully agreed with the client's requests/appeals",General!J300)),0,COUNTBLANK(General!K300)))</f>
        <v>0</v>
      </c>
      <c r="AF300" s="86">
        <f>IF(OR(General!J300="Others",General!K300="Others"),COUNTBLANK(General!L300),0)</f>
        <v>0</v>
      </c>
      <c r="AG300" s="86">
        <f>IF(ISBLANK(B300),0,IF(AND(ISBLANK(General!O300),NETWORKDAYS(IFERROR(DATE(LEFT(General!D300,4),MID(General!D300,5,2),RIGHT(General!D300,2)),0),IFERROR(DATE(LEFT(Instructions!$C$6,4),MID(Instructions!$C$6,5,2),RIGHT(Instructions!$C$6,2)),0),7)&gt;27),COUNTBLANK(General!P300),0))</f>
        <v>0</v>
      </c>
      <c r="AH300" s="86">
        <f>IF(OR(ISBLANK(B300),ISBLANK(O300)),0,IF(NETWORKDAYS(DATE(LEFT(General!D300,4),MID(General!D300,5,2),RIGHT(General!D300,2)),DATE(LEFT(General!O300,4),MID(General!O300,5,2),RIGHT(General!O300,2)),7)&gt;27,COUNTBLANK(General!P300),0))</f>
        <v>0</v>
      </c>
      <c r="AI300" s="86">
        <f t="shared" si="30"/>
        <v>0</v>
      </c>
      <c r="AJ300" s="86">
        <f t="shared" si="31"/>
        <v>0</v>
      </c>
      <c r="AK300" s="86">
        <f t="shared" si="32"/>
        <v>0</v>
      </c>
      <c r="AL300" s="128">
        <f>IF(ISBLANK(D300),0,IF(IFERROR(DATE(LEFT(D300,4),MID(D300,5,2),RIGHT(D300,2)),0)&lt;IFERROR(DATE(LEFT(Instructions!$C$6,4),MID(Instructions!$C$6,5,2),RIGHT(Instructions!$C$6,2)),0),0,1))</f>
        <v>0</v>
      </c>
      <c r="AM300" s="128">
        <f>IF(General!U300="Misconduct report has been filed",COUNTBLANK(General!V300),0)</f>
        <v>0</v>
      </c>
      <c r="AN300" s="128">
        <f t="shared" si="33"/>
        <v>0</v>
      </c>
      <c r="AO300" s="86">
        <f>IF(ISBLANK(C300),0,IF(ISNA(VLOOKUP(C300,Dropdowns!$A$1:$A$4,1,FALSE)),1,0))</f>
        <v>0</v>
      </c>
      <c r="AP300" s="86">
        <f>IF(ISBLANK(F300),0,IF(ISNA(VLOOKUP(F300,Dropdowns!$I$1:$I$5,1,FALSE)),1,0))</f>
        <v>0</v>
      </c>
      <c r="AQ300" s="86">
        <f>IF(ISBLANK(J300),0,IF(ISNA(VLOOKUP(J300,Dropdowns!$L$1:$L$4,1,FALSE)),1,0))</f>
        <v>0</v>
      </c>
      <c r="AR300" s="128">
        <f>IF(ISBLANK(K300),0,IF(ISNA(VLOOKUP(K300,Dropdowns!$J$1:$J$4,1,FALSE)),1,0))</f>
        <v>0</v>
      </c>
      <c r="AS300" s="128">
        <f t="shared" si="36"/>
        <v>0</v>
      </c>
      <c r="AT300" s="128">
        <f t="shared" si="34"/>
        <v>0</v>
      </c>
      <c r="AU300" s="128">
        <f t="shared" si="35"/>
        <v>0</v>
      </c>
    </row>
    <row r="301" spans="2:47" ht="15.75" x14ac:dyDescent="0.25">
      <c r="B301" s="62"/>
      <c r="C301" s="62"/>
      <c r="D301" s="63"/>
      <c r="E301" s="64"/>
      <c r="F301" s="62"/>
      <c r="G301" s="62"/>
      <c r="H301" s="63"/>
      <c r="I301" s="62"/>
      <c r="J301" s="62"/>
      <c r="K301" s="62"/>
      <c r="L301" s="62"/>
      <c r="M301" s="68"/>
      <c r="N301" s="69"/>
      <c r="O301" s="63"/>
      <c r="P301" s="68"/>
      <c r="Q301" s="62"/>
      <c r="R301" s="62"/>
      <c r="S301" s="68"/>
      <c r="T301" s="70"/>
      <c r="U301" s="66"/>
      <c r="V301" s="68"/>
      <c r="Z301" s="86">
        <f>IF(Instructions!$C$8="yes",COUNTA(General!B301),0)</f>
        <v>0</v>
      </c>
      <c r="AA301" s="86">
        <f>IF(COUNTA(B301:V301)&gt;0,3-(COUNTA(General!B301)+COUNTA(General!C301)+COUNTA(General!U301)),0)</f>
        <v>0</v>
      </c>
      <c r="AB301" s="86">
        <f>IF(General!U301="No",COUNTBLANK(General!D301:F301)+COUNTBLANK(General!J301),0)</f>
        <v>0</v>
      </c>
      <c r="AC301" s="86">
        <f>IF(General!F301="Others",COUNTBLANK(General!G301),0)</f>
        <v>0</v>
      </c>
      <c r="AD301" s="86">
        <f>IF(AND(U301="No",COUNTA(General!B301),ISBLANK(General!H301)),COUNTBLANK(General!I301),0)</f>
        <v>0</v>
      </c>
      <c r="AE301" s="86">
        <f>IF(ISBLANK(J301),0,IF(ISNUMBER(SEARCH("FI fully agreed with the client's requests/appeals",General!J301)),0,COUNTBLANK(General!K301)))</f>
        <v>0</v>
      </c>
      <c r="AF301" s="86">
        <f>IF(OR(General!J301="Others",General!K301="Others"),COUNTBLANK(General!L301),0)</f>
        <v>0</v>
      </c>
      <c r="AG301" s="86">
        <f>IF(ISBLANK(B301),0,IF(AND(ISBLANK(General!O301),NETWORKDAYS(IFERROR(DATE(LEFT(General!D301,4),MID(General!D301,5,2),RIGHT(General!D301,2)),0),IFERROR(DATE(LEFT(Instructions!$C$6,4),MID(Instructions!$C$6,5,2),RIGHT(Instructions!$C$6,2)),0),7)&gt;27),COUNTBLANK(General!P301),0))</f>
        <v>0</v>
      </c>
      <c r="AH301" s="86">
        <f>IF(OR(ISBLANK(B301),ISBLANK(O301)),0,IF(NETWORKDAYS(DATE(LEFT(General!D301,4),MID(General!D301,5,2),RIGHT(General!D301,2)),DATE(LEFT(General!O301,4),MID(General!O301,5,2),RIGHT(General!O301,2)),7)&gt;27,COUNTBLANK(General!P301),0))</f>
        <v>0</v>
      </c>
      <c r="AI301" s="86">
        <f t="shared" si="30"/>
        <v>0</v>
      </c>
      <c r="AJ301" s="86">
        <f t="shared" si="31"/>
        <v>0</v>
      </c>
      <c r="AK301" s="86">
        <f t="shared" si="32"/>
        <v>0</v>
      </c>
      <c r="AL301" s="128">
        <f>IF(ISBLANK(D301),0,IF(IFERROR(DATE(LEFT(D301,4),MID(D301,5,2),RIGHT(D301,2)),0)&lt;IFERROR(DATE(LEFT(Instructions!$C$6,4),MID(Instructions!$C$6,5,2),RIGHT(Instructions!$C$6,2)),0),0,1))</f>
        <v>0</v>
      </c>
      <c r="AM301" s="128">
        <f>IF(General!U301="Misconduct report has been filed",COUNTBLANK(General!V301),0)</f>
        <v>0</v>
      </c>
      <c r="AN301" s="128">
        <f t="shared" si="33"/>
        <v>0</v>
      </c>
      <c r="AO301" s="86">
        <f>IF(ISBLANK(C301),0,IF(ISNA(VLOOKUP(C301,Dropdowns!$A$1:$A$4,1,FALSE)),1,0))</f>
        <v>0</v>
      </c>
      <c r="AP301" s="86">
        <f>IF(ISBLANK(F301),0,IF(ISNA(VLOOKUP(F301,Dropdowns!$I$1:$I$5,1,FALSE)),1,0))</f>
        <v>0</v>
      </c>
      <c r="AQ301" s="86">
        <f>IF(ISBLANK(J301),0,IF(ISNA(VLOOKUP(J301,Dropdowns!$L$1:$L$4,1,FALSE)),1,0))</f>
        <v>0</v>
      </c>
      <c r="AR301" s="128">
        <f>IF(ISBLANK(K301),0,IF(ISNA(VLOOKUP(K301,Dropdowns!$J$1:$J$4,1,FALSE)),1,0))</f>
        <v>0</v>
      </c>
      <c r="AS301" s="128">
        <f t="shared" si="36"/>
        <v>0</v>
      </c>
      <c r="AT301" s="128">
        <f t="shared" si="34"/>
        <v>0</v>
      </c>
      <c r="AU301" s="128">
        <f t="shared" si="35"/>
        <v>0</v>
      </c>
    </row>
    <row r="302" spans="2:47" ht="15.75" x14ac:dyDescent="0.25">
      <c r="B302" s="62"/>
      <c r="C302" s="62"/>
      <c r="D302" s="63"/>
      <c r="E302" s="64"/>
      <c r="F302" s="62"/>
      <c r="G302" s="62"/>
      <c r="H302" s="63"/>
      <c r="I302" s="62"/>
      <c r="J302" s="62"/>
      <c r="K302" s="62"/>
      <c r="L302" s="62"/>
      <c r="M302" s="68"/>
      <c r="N302" s="69"/>
      <c r="O302" s="63"/>
      <c r="P302" s="68"/>
      <c r="Q302" s="62"/>
      <c r="R302" s="62"/>
      <c r="S302" s="68"/>
      <c r="T302" s="70"/>
      <c r="U302" s="66"/>
      <c r="V302" s="68"/>
      <c r="Z302" s="86">
        <f>IF(Instructions!$C$8="yes",COUNTA(General!B302),0)</f>
        <v>0</v>
      </c>
      <c r="AA302" s="86">
        <f>IF(COUNTA(B302:V302)&gt;0,3-(COUNTA(General!B302)+COUNTA(General!C302)+COUNTA(General!U302)),0)</f>
        <v>0</v>
      </c>
      <c r="AB302" s="86">
        <f>IF(General!U302="No",COUNTBLANK(General!D302:F302)+COUNTBLANK(General!J302),0)</f>
        <v>0</v>
      </c>
      <c r="AC302" s="86">
        <f>IF(General!F302="Others",COUNTBLANK(General!G302),0)</f>
        <v>0</v>
      </c>
      <c r="AD302" s="86">
        <f>IF(AND(U302="No",COUNTA(General!B302),ISBLANK(General!H302)),COUNTBLANK(General!I302),0)</f>
        <v>0</v>
      </c>
      <c r="AE302" s="86">
        <f>IF(ISBLANK(J302),0,IF(ISNUMBER(SEARCH("FI fully agreed with the client's requests/appeals",General!J302)),0,COUNTBLANK(General!K302)))</f>
        <v>0</v>
      </c>
      <c r="AF302" s="86">
        <f>IF(OR(General!J302="Others",General!K302="Others"),COUNTBLANK(General!L302),0)</f>
        <v>0</v>
      </c>
      <c r="AG302" s="86">
        <f>IF(ISBLANK(B302),0,IF(AND(ISBLANK(General!O302),NETWORKDAYS(IFERROR(DATE(LEFT(General!D302,4),MID(General!D302,5,2),RIGHT(General!D302,2)),0),IFERROR(DATE(LEFT(Instructions!$C$6,4),MID(Instructions!$C$6,5,2),RIGHT(Instructions!$C$6,2)),0),7)&gt;27),COUNTBLANK(General!P302),0))</f>
        <v>0</v>
      </c>
      <c r="AH302" s="86">
        <f>IF(OR(ISBLANK(B302),ISBLANK(O302)),0,IF(NETWORKDAYS(DATE(LEFT(General!D302,4),MID(General!D302,5,2),RIGHT(General!D302,2)),DATE(LEFT(General!O302,4),MID(General!O302,5,2),RIGHT(General!O302,2)),7)&gt;27,COUNTBLANK(General!P302),0))</f>
        <v>0</v>
      </c>
      <c r="AI302" s="86">
        <f t="shared" si="30"/>
        <v>0</v>
      </c>
      <c r="AJ302" s="86">
        <f t="shared" si="31"/>
        <v>0</v>
      </c>
      <c r="AK302" s="86">
        <f t="shared" si="32"/>
        <v>0</v>
      </c>
      <c r="AL302" s="128">
        <f>IF(ISBLANK(D302),0,IF(IFERROR(DATE(LEFT(D302,4),MID(D302,5,2),RIGHT(D302,2)),0)&lt;IFERROR(DATE(LEFT(Instructions!$C$6,4),MID(Instructions!$C$6,5,2),RIGHT(Instructions!$C$6,2)),0),0,1))</f>
        <v>0</v>
      </c>
      <c r="AM302" s="128">
        <f>IF(General!U302="Misconduct report has been filed",COUNTBLANK(General!V302),0)</f>
        <v>0</v>
      </c>
      <c r="AN302" s="128">
        <f t="shared" si="33"/>
        <v>0</v>
      </c>
      <c r="AO302" s="86">
        <f>IF(ISBLANK(C302),0,IF(ISNA(VLOOKUP(C302,Dropdowns!$A$1:$A$4,1,FALSE)),1,0))</f>
        <v>0</v>
      </c>
      <c r="AP302" s="86">
        <f>IF(ISBLANK(F302),0,IF(ISNA(VLOOKUP(F302,Dropdowns!$I$1:$I$5,1,FALSE)),1,0))</f>
        <v>0</v>
      </c>
      <c r="AQ302" s="86">
        <f>IF(ISBLANK(J302),0,IF(ISNA(VLOOKUP(J302,Dropdowns!$L$1:$L$4,1,FALSE)),1,0))</f>
        <v>0</v>
      </c>
      <c r="AR302" s="128">
        <f>IF(ISBLANK(K302),0,IF(ISNA(VLOOKUP(K302,Dropdowns!$J$1:$J$4,1,FALSE)),1,0))</f>
        <v>0</v>
      </c>
      <c r="AS302" s="128">
        <f t="shared" si="36"/>
        <v>0</v>
      </c>
      <c r="AT302" s="128">
        <f t="shared" si="34"/>
        <v>0</v>
      </c>
      <c r="AU302" s="128">
        <f t="shared" si="35"/>
        <v>0</v>
      </c>
    </row>
    <row r="303" spans="2:47" ht="15.75" x14ac:dyDescent="0.25">
      <c r="B303" s="62"/>
      <c r="C303" s="62"/>
      <c r="D303" s="63"/>
      <c r="E303" s="64"/>
      <c r="F303" s="62"/>
      <c r="G303" s="62"/>
      <c r="H303" s="63"/>
      <c r="I303" s="62"/>
      <c r="J303" s="62"/>
      <c r="K303" s="62"/>
      <c r="L303" s="62"/>
      <c r="M303" s="68"/>
      <c r="N303" s="69"/>
      <c r="O303" s="63"/>
      <c r="P303" s="68"/>
      <c r="Q303" s="62"/>
      <c r="R303" s="62"/>
      <c r="S303" s="68"/>
      <c r="T303" s="70"/>
      <c r="U303" s="66"/>
      <c r="V303" s="68"/>
      <c r="Z303" s="86">
        <f>IF(Instructions!$C$8="yes",COUNTA(General!B303),0)</f>
        <v>0</v>
      </c>
      <c r="AA303" s="86">
        <f>IF(COUNTA(B303:V303)&gt;0,3-(COUNTA(General!B303)+COUNTA(General!C303)+COUNTA(General!U303)),0)</f>
        <v>0</v>
      </c>
      <c r="AB303" s="86">
        <f>IF(General!U303="No",COUNTBLANK(General!D303:F303)+COUNTBLANK(General!J303),0)</f>
        <v>0</v>
      </c>
      <c r="AC303" s="86">
        <f>IF(General!F303="Others",COUNTBLANK(General!G303),0)</f>
        <v>0</v>
      </c>
      <c r="AD303" s="86">
        <f>IF(AND(U303="No",COUNTA(General!B303),ISBLANK(General!H303)),COUNTBLANK(General!I303),0)</f>
        <v>0</v>
      </c>
      <c r="AE303" s="86">
        <f>IF(ISBLANK(J303),0,IF(ISNUMBER(SEARCH("FI fully agreed with the client's requests/appeals",General!J303)),0,COUNTBLANK(General!K303)))</f>
        <v>0</v>
      </c>
      <c r="AF303" s="86">
        <f>IF(OR(General!J303="Others",General!K303="Others"),COUNTBLANK(General!L303),0)</f>
        <v>0</v>
      </c>
      <c r="AG303" s="86">
        <f>IF(ISBLANK(B303),0,IF(AND(ISBLANK(General!O303),NETWORKDAYS(IFERROR(DATE(LEFT(General!D303,4),MID(General!D303,5,2),RIGHT(General!D303,2)),0),IFERROR(DATE(LEFT(Instructions!$C$6,4),MID(Instructions!$C$6,5,2),RIGHT(Instructions!$C$6,2)),0),7)&gt;27),COUNTBLANK(General!P303),0))</f>
        <v>0</v>
      </c>
      <c r="AH303" s="86">
        <f>IF(OR(ISBLANK(B303),ISBLANK(O303)),0,IF(NETWORKDAYS(DATE(LEFT(General!D303,4),MID(General!D303,5,2),RIGHT(General!D303,2)),DATE(LEFT(General!O303,4),MID(General!O303,5,2),RIGHT(General!O303,2)),7)&gt;27,COUNTBLANK(General!P303),0))</f>
        <v>0</v>
      </c>
      <c r="AI303" s="86">
        <f t="shared" si="30"/>
        <v>0</v>
      </c>
      <c r="AJ303" s="86">
        <f t="shared" si="31"/>
        <v>0</v>
      </c>
      <c r="AK303" s="86">
        <f t="shared" si="32"/>
        <v>0</v>
      </c>
      <c r="AL303" s="128">
        <f>IF(ISBLANK(D303),0,IF(IFERROR(DATE(LEFT(D303,4),MID(D303,5,2),RIGHT(D303,2)),0)&lt;IFERROR(DATE(LEFT(Instructions!$C$6,4),MID(Instructions!$C$6,5,2),RIGHT(Instructions!$C$6,2)),0),0,1))</f>
        <v>0</v>
      </c>
      <c r="AM303" s="128">
        <f>IF(General!U303="Misconduct report has been filed",COUNTBLANK(General!V303),0)</f>
        <v>0</v>
      </c>
      <c r="AN303" s="128">
        <f t="shared" si="33"/>
        <v>0</v>
      </c>
      <c r="AO303" s="86">
        <f>IF(ISBLANK(C303),0,IF(ISNA(VLOOKUP(C303,Dropdowns!$A$1:$A$4,1,FALSE)),1,0))</f>
        <v>0</v>
      </c>
      <c r="AP303" s="86">
        <f>IF(ISBLANK(F303),0,IF(ISNA(VLOOKUP(F303,Dropdowns!$I$1:$I$5,1,FALSE)),1,0))</f>
        <v>0</v>
      </c>
      <c r="AQ303" s="86">
        <f>IF(ISBLANK(J303),0,IF(ISNA(VLOOKUP(J303,Dropdowns!$L$1:$L$4,1,FALSE)),1,0))</f>
        <v>0</v>
      </c>
      <c r="AR303" s="128">
        <f>IF(ISBLANK(K303),0,IF(ISNA(VLOOKUP(K303,Dropdowns!$J$1:$J$4,1,FALSE)),1,0))</f>
        <v>0</v>
      </c>
      <c r="AS303" s="128">
        <f t="shared" si="36"/>
        <v>0</v>
      </c>
      <c r="AT303" s="128">
        <f t="shared" si="34"/>
        <v>0</v>
      </c>
      <c r="AU303" s="128">
        <f t="shared" si="35"/>
        <v>0</v>
      </c>
    </row>
    <row r="304" spans="2:47" ht="15.75" x14ac:dyDescent="0.25">
      <c r="B304" s="62"/>
      <c r="C304" s="62"/>
      <c r="D304" s="63"/>
      <c r="E304" s="64"/>
      <c r="F304" s="62"/>
      <c r="G304" s="62"/>
      <c r="H304" s="63"/>
      <c r="I304" s="62"/>
      <c r="J304" s="62"/>
      <c r="K304" s="62"/>
      <c r="L304" s="62"/>
      <c r="M304" s="68"/>
      <c r="N304" s="69"/>
      <c r="O304" s="63"/>
      <c r="P304" s="68"/>
      <c r="Q304" s="62"/>
      <c r="R304" s="62"/>
      <c r="S304" s="68"/>
      <c r="T304" s="70"/>
      <c r="U304" s="66"/>
      <c r="V304" s="68"/>
      <c r="Z304" s="86">
        <f>IF(Instructions!$C$8="yes",COUNTA(General!B304),0)</f>
        <v>0</v>
      </c>
      <c r="AA304" s="86">
        <f>IF(COUNTA(B304:V304)&gt;0,3-(COUNTA(General!B304)+COUNTA(General!C304)+COUNTA(General!U304)),0)</f>
        <v>0</v>
      </c>
      <c r="AB304" s="86">
        <f>IF(General!U304="No",COUNTBLANK(General!D304:F304)+COUNTBLANK(General!J304),0)</f>
        <v>0</v>
      </c>
      <c r="AC304" s="86">
        <f>IF(General!F304="Others",COUNTBLANK(General!G304),0)</f>
        <v>0</v>
      </c>
      <c r="AD304" s="86">
        <f>IF(AND(U304="No",COUNTA(General!B304),ISBLANK(General!H304)),COUNTBLANK(General!I304),0)</f>
        <v>0</v>
      </c>
      <c r="AE304" s="86">
        <f>IF(ISBLANK(J304),0,IF(ISNUMBER(SEARCH("FI fully agreed with the client's requests/appeals",General!J304)),0,COUNTBLANK(General!K304)))</f>
        <v>0</v>
      </c>
      <c r="AF304" s="86">
        <f>IF(OR(General!J304="Others",General!K304="Others"),COUNTBLANK(General!L304),0)</f>
        <v>0</v>
      </c>
      <c r="AG304" s="86">
        <f>IF(ISBLANK(B304),0,IF(AND(ISBLANK(General!O304),NETWORKDAYS(IFERROR(DATE(LEFT(General!D304,4),MID(General!D304,5,2),RIGHT(General!D304,2)),0),IFERROR(DATE(LEFT(Instructions!$C$6,4),MID(Instructions!$C$6,5,2),RIGHT(Instructions!$C$6,2)),0),7)&gt;27),COUNTBLANK(General!P304),0))</f>
        <v>0</v>
      </c>
      <c r="AH304" s="86">
        <f>IF(OR(ISBLANK(B304),ISBLANK(O304)),0,IF(NETWORKDAYS(DATE(LEFT(General!D304,4),MID(General!D304,5,2),RIGHT(General!D304,2)),DATE(LEFT(General!O304,4),MID(General!O304,5,2),RIGHT(General!O304,2)),7)&gt;27,COUNTBLANK(General!P304),0))</f>
        <v>0</v>
      </c>
      <c r="AI304" s="86">
        <f t="shared" si="30"/>
        <v>0</v>
      </c>
      <c r="AJ304" s="86">
        <f t="shared" si="31"/>
        <v>0</v>
      </c>
      <c r="AK304" s="86">
        <f t="shared" si="32"/>
        <v>0</v>
      </c>
      <c r="AL304" s="128">
        <f>IF(ISBLANK(D304),0,IF(IFERROR(DATE(LEFT(D304,4),MID(D304,5,2),RIGHT(D304,2)),0)&lt;IFERROR(DATE(LEFT(Instructions!$C$6,4),MID(Instructions!$C$6,5,2),RIGHT(Instructions!$C$6,2)),0),0,1))</f>
        <v>0</v>
      </c>
      <c r="AM304" s="128">
        <f>IF(General!U304="Misconduct report has been filed",COUNTBLANK(General!V304),0)</f>
        <v>0</v>
      </c>
      <c r="AN304" s="128">
        <f t="shared" si="33"/>
        <v>0</v>
      </c>
      <c r="AO304" s="86">
        <f>IF(ISBLANK(C304),0,IF(ISNA(VLOOKUP(C304,Dropdowns!$A$1:$A$4,1,FALSE)),1,0))</f>
        <v>0</v>
      </c>
      <c r="AP304" s="86">
        <f>IF(ISBLANK(F304),0,IF(ISNA(VLOOKUP(F304,Dropdowns!$I$1:$I$5,1,FALSE)),1,0))</f>
        <v>0</v>
      </c>
      <c r="AQ304" s="86">
        <f>IF(ISBLANK(J304),0,IF(ISNA(VLOOKUP(J304,Dropdowns!$L$1:$L$4,1,FALSE)),1,0))</f>
        <v>0</v>
      </c>
      <c r="AR304" s="128">
        <f>IF(ISBLANK(K304),0,IF(ISNA(VLOOKUP(K304,Dropdowns!$J$1:$J$4,1,FALSE)),1,0))</f>
        <v>0</v>
      </c>
      <c r="AS304" s="128">
        <f t="shared" si="36"/>
        <v>0</v>
      </c>
      <c r="AT304" s="128">
        <f t="shared" si="34"/>
        <v>0</v>
      </c>
      <c r="AU304" s="128">
        <f t="shared" si="35"/>
        <v>0</v>
      </c>
    </row>
    <row r="305" spans="2:47" ht="15.75" x14ac:dyDescent="0.25">
      <c r="B305" s="62"/>
      <c r="C305" s="62"/>
      <c r="D305" s="63"/>
      <c r="E305" s="64"/>
      <c r="F305" s="62"/>
      <c r="G305" s="62"/>
      <c r="H305" s="63"/>
      <c r="I305" s="62"/>
      <c r="J305" s="62"/>
      <c r="K305" s="62"/>
      <c r="L305" s="62"/>
      <c r="M305" s="68"/>
      <c r="N305" s="69"/>
      <c r="O305" s="63"/>
      <c r="P305" s="68"/>
      <c r="Q305" s="62"/>
      <c r="R305" s="62"/>
      <c r="S305" s="68"/>
      <c r="T305" s="70"/>
      <c r="U305" s="66"/>
      <c r="V305" s="68"/>
      <c r="Z305" s="86">
        <f>IF(Instructions!$C$8="yes",COUNTA(General!B305),0)</f>
        <v>0</v>
      </c>
      <c r="AA305" s="86">
        <f>IF(COUNTA(B305:V305)&gt;0,3-(COUNTA(General!B305)+COUNTA(General!C305)+COUNTA(General!U305)),0)</f>
        <v>0</v>
      </c>
      <c r="AB305" s="86">
        <f>IF(General!U305="No",COUNTBLANK(General!D305:F305)+COUNTBLANK(General!J305),0)</f>
        <v>0</v>
      </c>
      <c r="AC305" s="86">
        <f>IF(General!F305="Others",COUNTBLANK(General!G305),0)</f>
        <v>0</v>
      </c>
      <c r="AD305" s="86">
        <f>IF(AND(U305="No",COUNTA(General!B305),ISBLANK(General!H305)),COUNTBLANK(General!I305),0)</f>
        <v>0</v>
      </c>
      <c r="AE305" s="86">
        <f>IF(ISBLANK(J305),0,IF(ISNUMBER(SEARCH("FI fully agreed with the client's requests/appeals",General!J305)),0,COUNTBLANK(General!K305)))</f>
        <v>0</v>
      </c>
      <c r="AF305" s="86">
        <f>IF(OR(General!J305="Others",General!K305="Others"),COUNTBLANK(General!L305),0)</f>
        <v>0</v>
      </c>
      <c r="AG305" s="86">
        <f>IF(ISBLANK(B305),0,IF(AND(ISBLANK(General!O305),NETWORKDAYS(IFERROR(DATE(LEFT(General!D305,4),MID(General!D305,5,2),RIGHT(General!D305,2)),0),IFERROR(DATE(LEFT(Instructions!$C$6,4),MID(Instructions!$C$6,5,2),RIGHT(Instructions!$C$6,2)),0),7)&gt;27),COUNTBLANK(General!P305),0))</f>
        <v>0</v>
      </c>
      <c r="AH305" s="86">
        <f>IF(OR(ISBLANK(B305),ISBLANK(O305)),0,IF(NETWORKDAYS(DATE(LEFT(General!D305,4),MID(General!D305,5,2),RIGHT(General!D305,2)),DATE(LEFT(General!O305,4),MID(General!O305,5,2),RIGHT(General!O305,2)),7)&gt;27,COUNTBLANK(General!P305),0))</f>
        <v>0</v>
      </c>
      <c r="AI305" s="86">
        <f t="shared" si="30"/>
        <v>0</v>
      </c>
      <c r="AJ305" s="86">
        <f t="shared" si="31"/>
        <v>0</v>
      </c>
      <c r="AK305" s="86">
        <f t="shared" si="32"/>
        <v>0</v>
      </c>
      <c r="AL305" s="128">
        <f>IF(ISBLANK(D305),0,IF(IFERROR(DATE(LEFT(D305,4),MID(D305,5,2),RIGHT(D305,2)),0)&lt;IFERROR(DATE(LEFT(Instructions!$C$6,4),MID(Instructions!$C$6,5,2),RIGHT(Instructions!$C$6,2)),0),0,1))</f>
        <v>0</v>
      </c>
      <c r="AM305" s="128">
        <f>IF(General!U305="Misconduct report has been filed",COUNTBLANK(General!V305),0)</f>
        <v>0</v>
      </c>
      <c r="AN305" s="128">
        <f t="shared" si="33"/>
        <v>0</v>
      </c>
      <c r="AO305" s="86">
        <f>IF(ISBLANK(C305),0,IF(ISNA(VLOOKUP(C305,Dropdowns!$A$1:$A$4,1,FALSE)),1,0))</f>
        <v>0</v>
      </c>
      <c r="AP305" s="86">
        <f>IF(ISBLANK(F305),0,IF(ISNA(VLOOKUP(F305,Dropdowns!$I$1:$I$5,1,FALSE)),1,0))</f>
        <v>0</v>
      </c>
      <c r="AQ305" s="86">
        <f>IF(ISBLANK(J305),0,IF(ISNA(VLOOKUP(J305,Dropdowns!$L$1:$L$4,1,FALSE)),1,0))</f>
        <v>0</v>
      </c>
      <c r="AR305" s="128">
        <f>IF(ISBLANK(K305),0,IF(ISNA(VLOOKUP(K305,Dropdowns!$J$1:$J$4,1,FALSE)),1,0))</f>
        <v>0</v>
      </c>
      <c r="AS305" s="128">
        <f t="shared" si="36"/>
        <v>0</v>
      </c>
      <c r="AT305" s="128">
        <f t="shared" si="34"/>
        <v>0</v>
      </c>
      <c r="AU305" s="128">
        <f t="shared" si="35"/>
        <v>0</v>
      </c>
    </row>
    <row r="306" spans="2:47" ht="15.75" x14ac:dyDescent="0.25">
      <c r="B306" s="62"/>
      <c r="C306" s="62"/>
      <c r="D306" s="63"/>
      <c r="E306" s="64"/>
      <c r="F306" s="62"/>
      <c r="G306" s="62"/>
      <c r="H306" s="63"/>
      <c r="I306" s="62"/>
      <c r="J306" s="62"/>
      <c r="K306" s="62"/>
      <c r="L306" s="62"/>
      <c r="M306" s="68"/>
      <c r="N306" s="69"/>
      <c r="O306" s="63"/>
      <c r="P306" s="68"/>
      <c r="Q306" s="62"/>
      <c r="R306" s="62"/>
      <c r="S306" s="68"/>
      <c r="T306" s="70"/>
      <c r="U306" s="66"/>
      <c r="V306" s="68"/>
      <c r="Z306" s="86">
        <f>IF(Instructions!$C$8="yes",COUNTA(General!B306),0)</f>
        <v>0</v>
      </c>
      <c r="AA306" s="86">
        <f>IF(COUNTA(B306:V306)&gt;0,3-(COUNTA(General!B306)+COUNTA(General!C306)+COUNTA(General!U306)),0)</f>
        <v>0</v>
      </c>
      <c r="AB306" s="86">
        <f>IF(General!U306="No",COUNTBLANK(General!D306:F306)+COUNTBLANK(General!J306),0)</f>
        <v>0</v>
      </c>
      <c r="AC306" s="86">
        <f>IF(General!F306="Others",COUNTBLANK(General!G306),0)</f>
        <v>0</v>
      </c>
      <c r="AD306" s="86">
        <f>IF(AND(U306="No",COUNTA(General!B306),ISBLANK(General!H306)),COUNTBLANK(General!I306),0)</f>
        <v>0</v>
      </c>
      <c r="AE306" s="86">
        <f>IF(ISBLANK(J306),0,IF(ISNUMBER(SEARCH("FI fully agreed with the client's requests/appeals",General!J306)),0,COUNTBLANK(General!K306)))</f>
        <v>0</v>
      </c>
      <c r="AF306" s="86">
        <f>IF(OR(General!J306="Others",General!K306="Others"),COUNTBLANK(General!L306),0)</f>
        <v>0</v>
      </c>
      <c r="AG306" s="86">
        <f>IF(ISBLANK(B306),0,IF(AND(ISBLANK(General!O306),NETWORKDAYS(IFERROR(DATE(LEFT(General!D306,4),MID(General!D306,5,2),RIGHT(General!D306,2)),0),IFERROR(DATE(LEFT(Instructions!$C$6,4),MID(Instructions!$C$6,5,2),RIGHT(Instructions!$C$6,2)),0),7)&gt;27),COUNTBLANK(General!P306),0))</f>
        <v>0</v>
      </c>
      <c r="AH306" s="86">
        <f>IF(OR(ISBLANK(B306),ISBLANK(O306)),0,IF(NETWORKDAYS(DATE(LEFT(General!D306,4),MID(General!D306,5,2),RIGHT(General!D306,2)),DATE(LEFT(General!O306,4),MID(General!O306,5,2),RIGHT(General!O306,2)),7)&gt;27,COUNTBLANK(General!P306),0))</f>
        <v>0</v>
      </c>
      <c r="AI306" s="86">
        <f t="shared" si="30"/>
        <v>0</v>
      </c>
      <c r="AJ306" s="86">
        <f t="shared" si="31"/>
        <v>0</v>
      </c>
      <c r="AK306" s="86">
        <f t="shared" si="32"/>
        <v>0</v>
      </c>
      <c r="AL306" s="128">
        <f>IF(ISBLANK(D306),0,IF(IFERROR(DATE(LEFT(D306,4),MID(D306,5,2),RIGHT(D306,2)),0)&lt;IFERROR(DATE(LEFT(Instructions!$C$6,4),MID(Instructions!$C$6,5,2),RIGHT(Instructions!$C$6,2)),0),0,1))</f>
        <v>0</v>
      </c>
      <c r="AM306" s="128">
        <f>IF(General!U306="Misconduct report has been filed",COUNTBLANK(General!V306),0)</f>
        <v>0</v>
      </c>
      <c r="AN306" s="128">
        <f t="shared" si="33"/>
        <v>0</v>
      </c>
      <c r="AO306" s="86">
        <f>IF(ISBLANK(C306),0,IF(ISNA(VLOOKUP(C306,Dropdowns!$A$1:$A$4,1,FALSE)),1,0))</f>
        <v>0</v>
      </c>
      <c r="AP306" s="86">
        <f>IF(ISBLANK(F306),0,IF(ISNA(VLOOKUP(F306,Dropdowns!$I$1:$I$5,1,FALSE)),1,0))</f>
        <v>0</v>
      </c>
      <c r="AQ306" s="86">
        <f>IF(ISBLANK(J306),0,IF(ISNA(VLOOKUP(J306,Dropdowns!$L$1:$L$4,1,FALSE)),1,0))</f>
        <v>0</v>
      </c>
      <c r="AR306" s="128">
        <f>IF(ISBLANK(K306),0,IF(ISNA(VLOOKUP(K306,Dropdowns!$J$1:$J$4,1,FALSE)),1,0))</f>
        <v>0</v>
      </c>
      <c r="AS306" s="128">
        <f t="shared" si="36"/>
        <v>0</v>
      </c>
      <c r="AT306" s="128">
        <f t="shared" si="34"/>
        <v>0</v>
      </c>
      <c r="AU306" s="128">
        <f t="shared" si="35"/>
        <v>0</v>
      </c>
    </row>
    <row r="307" spans="2:47" ht="15.75" x14ac:dyDescent="0.25">
      <c r="B307" s="62"/>
      <c r="C307" s="62"/>
      <c r="D307" s="63"/>
      <c r="E307" s="64"/>
      <c r="F307" s="62"/>
      <c r="G307" s="62"/>
      <c r="H307" s="63"/>
      <c r="I307" s="62"/>
      <c r="J307" s="62"/>
      <c r="K307" s="62"/>
      <c r="L307" s="62"/>
      <c r="M307" s="68"/>
      <c r="N307" s="69"/>
      <c r="O307" s="63"/>
      <c r="P307" s="68"/>
      <c r="Q307" s="62"/>
      <c r="R307" s="62"/>
      <c r="S307" s="68"/>
      <c r="T307" s="70"/>
      <c r="U307" s="66"/>
      <c r="V307" s="68"/>
      <c r="Z307" s="86">
        <f>IF(Instructions!$C$8="yes",COUNTA(General!B307),0)</f>
        <v>0</v>
      </c>
      <c r="AA307" s="86">
        <f>IF(COUNTA(B307:V307)&gt;0,3-(COUNTA(General!B307)+COUNTA(General!C307)+COUNTA(General!U307)),0)</f>
        <v>0</v>
      </c>
      <c r="AB307" s="86">
        <f>IF(General!U307="No",COUNTBLANK(General!D307:F307)+COUNTBLANK(General!J307),0)</f>
        <v>0</v>
      </c>
      <c r="AC307" s="86">
        <f>IF(General!F307="Others",COUNTBLANK(General!G307),0)</f>
        <v>0</v>
      </c>
      <c r="AD307" s="86">
        <f>IF(AND(U307="No",COUNTA(General!B307),ISBLANK(General!H307)),COUNTBLANK(General!I307),0)</f>
        <v>0</v>
      </c>
      <c r="AE307" s="86">
        <f>IF(ISBLANK(J307),0,IF(ISNUMBER(SEARCH("FI fully agreed with the client's requests/appeals",General!J307)),0,COUNTBLANK(General!K307)))</f>
        <v>0</v>
      </c>
      <c r="AF307" s="86">
        <f>IF(OR(General!J307="Others",General!K307="Others"),COUNTBLANK(General!L307),0)</f>
        <v>0</v>
      </c>
      <c r="AG307" s="86">
        <f>IF(ISBLANK(B307),0,IF(AND(ISBLANK(General!O307),NETWORKDAYS(IFERROR(DATE(LEFT(General!D307,4),MID(General!D307,5,2),RIGHT(General!D307,2)),0),IFERROR(DATE(LEFT(Instructions!$C$6,4),MID(Instructions!$C$6,5,2),RIGHT(Instructions!$C$6,2)),0),7)&gt;27),COUNTBLANK(General!P307),0))</f>
        <v>0</v>
      </c>
      <c r="AH307" s="86">
        <f>IF(OR(ISBLANK(B307),ISBLANK(O307)),0,IF(NETWORKDAYS(DATE(LEFT(General!D307,4),MID(General!D307,5,2),RIGHT(General!D307,2)),DATE(LEFT(General!O307,4),MID(General!O307,5,2),RIGHT(General!O307,2)),7)&gt;27,COUNTBLANK(General!P307),0))</f>
        <v>0</v>
      </c>
      <c r="AI307" s="86">
        <f t="shared" si="30"/>
        <v>0</v>
      </c>
      <c r="AJ307" s="86">
        <f t="shared" si="31"/>
        <v>0</v>
      </c>
      <c r="AK307" s="86">
        <f t="shared" si="32"/>
        <v>0</v>
      </c>
      <c r="AL307" s="128">
        <f>IF(ISBLANK(D307),0,IF(IFERROR(DATE(LEFT(D307,4),MID(D307,5,2),RIGHT(D307,2)),0)&lt;IFERROR(DATE(LEFT(Instructions!$C$6,4),MID(Instructions!$C$6,5,2),RIGHT(Instructions!$C$6,2)),0),0,1))</f>
        <v>0</v>
      </c>
      <c r="AM307" s="128">
        <f>IF(General!U307="Misconduct report has been filed",COUNTBLANK(General!V307),0)</f>
        <v>0</v>
      </c>
      <c r="AN307" s="128">
        <f t="shared" si="33"/>
        <v>0</v>
      </c>
      <c r="AO307" s="86">
        <f>IF(ISBLANK(C307),0,IF(ISNA(VLOOKUP(C307,Dropdowns!$A$1:$A$4,1,FALSE)),1,0))</f>
        <v>0</v>
      </c>
      <c r="AP307" s="86">
        <f>IF(ISBLANK(F307),0,IF(ISNA(VLOOKUP(F307,Dropdowns!$I$1:$I$5,1,FALSE)),1,0))</f>
        <v>0</v>
      </c>
      <c r="AQ307" s="86">
        <f>IF(ISBLANK(J307),0,IF(ISNA(VLOOKUP(J307,Dropdowns!$L$1:$L$4,1,FALSE)),1,0))</f>
        <v>0</v>
      </c>
      <c r="AR307" s="128">
        <f>IF(ISBLANK(K307),0,IF(ISNA(VLOOKUP(K307,Dropdowns!$J$1:$J$4,1,FALSE)),1,0))</f>
        <v>0</v>
      </c>
      <c r="AS307" s="128">
        <f t="shared" si="36"/>
        <v>0</v>
      </c>
      <c r="AT307" s="128">
        <f t="shared" si="34"/>
        <v>0</v>
      </c>
      <c r="AU307" s="128">
        <f t="shared" si="35"/>
        <v>0</v>
      </c>
    </row>
    <row r="308" spans="2:47" ht="15.75" x14ac:dyDescent="0.25">
      <c r="B308" s="62"/>
      <c r="C308" s="62"/>
      <c r="D308" s="63"/>
      <c r="E308" s="64"/>
      <c r="F308" s="62"/>
      <c r="G308" s="62"/>
      <c r="H308" s="63"/>
      <c r="I308" s="62"/>
      <c r="J308" s="62"/>
      <c r="K308" s="62"/>
      <c r="L308" s="62"/>
      <c r="M308" s="68"/>
      <c r="N308" s="69"/>
      <c r="O308" s="63"/>
      <c r="P308" s="68"/>
      <c r="Q308" s="62"/>
      <c r="R308" s="62"/>
      <c r="S308" s="68"/>
      <c r="T308" s="70"/>
      <c r="U308" s="66"/>
      <c r="V308" s="68"/>
      <c r="Z308" s="86">
        <f>IF(Instructions!$C$8="yes",COUNTA(General!B308),0)</f>
        <v>0</v>
      </c>
      <c r="AA308" s="86">
        <f>IF(COUNTA(B308:V308)&gt;0,3-(COUNTA(General!B308)+COUNTA(General!C308)+COUNTA(General!U308)),0)</f>
        <v>0</v>
      </c>
      <c r="AB308" s="86">
        <f>IF(General!U308="No",COUNTBLANK(General!D308:F308)+COUNTBLANK(General!J308),0)</f>
        <v>0</v>
      </c>
      <c r="AC308" s="86">
        <f>IF(General!F308="Others",COUNTBLANK(General!G308),0)</f>
        <v>0</v>
      </c>
      <c r="AD308" s="86">
        <f>IF(AND(U308="No",COUNTA(General!B308),ISBLANK(General!H308)),COUNTBLANK(General!I308),0)</f>
        <v>0</v>
      </c>
      <c r="AE308" s="86">
        <f>IF(ISBLANK(J308),0,IF(ISNUMBER(SEARCH("FI fully agreed with the client's requests/appeals",General!J308)),0,COUNTBLANK(General!K308)))</f>
        <v>0</v>
      </c>
      <c r="AF308" s="86">
        <f>IF(OR(General!J308="Others",General!K308="Others"),COUNTBLANK(General!L308),0)</f>
        <v>0</v>
      </c>
      <c r="AG308" s="86">
        <f>IF(ISBLANK(B308),0,IF(AND(ISBLANK(General!O308),NETWORKDAYS(IFERROR(DATE(LEFT(General!D308,4),MID(General!D308,5,2),RIGHT(General!D308,2)),0),IFERROR(DATE(LEFT(Instructions!$C$6,4),MID(Instructions!$C$6,5,2),RIGHT(Instructions!$C$6,2)),0),7)&gt;27),COUNTBLANK(General!P308),0))</f>
        <v>0</v>
      </c>
      <c r="AH308" s="86">
        <f>IF(OR(ISBLANK(B308),ISBLANK(O308)),0,IF(NETWORKDAYS(DATE(LEFT(General!D308,4),MID(General!D308,5,2),RIGHT(General!D308,2)),DATE(LEFT(General!O308,4),MID(General!O308,5,2),RIGHT(General!O308,2)),7)&gt;27,COUNTBLANK(General!P308),0))</f>
        <v>0</v>
      </c>
      <c r="AI308" s="86">
        <f t="shared" si="30"/>
        <v>0</v>
      </c>
      <c r="AJ308" s="86">
        <f t="shared" si="31"/>
        <v>0</v>
      </c>
      <c r="AK308" s="86">
        <f t="shared" si="32"/>
        <v>0</v>
      </c>
      <c r="AL308" s="128">
        <f>IF(ISBLANK(D308),0,IF(IFERROR(DATE(LEFT(D308,4),MID(D308,5,2),RIGHT(D308,2)),0)&lt;IFERROR(DATE(LEFT(Instructions!$C$6,4),MID(Instructions!$C$6,5,2),RIGHT(Instructions!$C$6,2)),0),0,1))</f>
        <v>0</v>
      </c>
      <c r="AM308" s="128">
        <f>IF(General!U308="Misconduct report has been filed",COUNTBLANK(General!V308),0)</f>
        <v>0</v>
      </c>
      <c r="AN308" s="128">
        <f t="shared" si="33"/>
        <v>0</v>
      </c>
      <c r="AO308" s="86">
        <f>IF(ISBLANK(C308),0,IF(ISNA(VLOOKUP(C308,Dropdowns!$A$1:$A$4,1,FALSE)),1,0))</f>
        <v>0</v>
      </c>
      <c r="AP308" s="86">
        <f>IF(ISBLANK(F308),0,IF(ISNA(VLOOKUP(F308,Dropdowns!$I$1:$I$5,1,FALSE)),1,0))</f>
        <v>0</v>
      </c>
      <c r="AQ308" s="86">
        <f>IF(ISBLANK(J308),0,IF(ISNA(VLOOKUP(J308,Dropdowns!$L$1:$L$4,1,FALSE)),1,0))</f>
        <v>0</v>
      </c>
      <c r="AR308" s="128">
        <f>IF(ISBLANK(K308),0,IF(ISNA(VLOOKUP(K308,Dropdowns!$J$1:$J$4,1,FALSE)),1,0))</f>
        <v>0</v>
      </c>
      <c r="AS308" s="128">
        <f t="shared" si="36"/>
        <v>0</v>
      </c>
      <c r="AT308" s="128">
        <f t="shared" si="34"/>
        <v>0</v>
      </c>
      <c r="AU308" s="128">
        <f t="shared" si="35"/>
        <v>0</v>
      </c>
    </row>
    <row r="309" spans="2:47" ht="15.75" x14ac:dyDescent="0.25">
      <c r="B309" s="62"/>
      <c r="C309" s="62"/>
      <c r="D309" s="63"/>
      <c r="E309" s="64"/>
      <c r="F309" s="62"/>
      <c r="G309" s="62"/>
      <c r="H309" s="63"/>
      <c r="I309" s="62"/>
      <c r="J309" s="62"/>
      <c r="K309" s="62"/>
      <c r="L309" s="62"/>
      <c r="M309" s="68"/>
      <c r="N309" s="69"/>
      <c r="O309" s="63"/>
      <c r="P309" s="68"/>
      <c r="Q309" s="62"/>
      <c r="R309" s="62"/>
      <c r="S309" s="68"/>
      <c r="T309" s="70"/>
      <c r="U309" s="66"/>
      <c r="V309" s="68"/>
      <c r="Z309" s="86">
        <f>IF(Instructions!$C$8="yes",COUNTA(General!B309),0)</f>
        <v>0</v>
      </c>
      <c r="AA309" s="86">
        <f>IF(COUNTA(B309:V309)&gt;0,3-(COUNTA(General!B309)+COUNTA(General!C309)+COUNTA(General!U309)),0)</f>
        <v>0</v>
      </c>
      <c r="AB309" s="86">
        <f>IF(General!U309="No",COUNTBLANK(General!D309:F309)+COUNTBLANK(General!J309),0)</f>
        <v>0</v>
      </c>
      <c r="AC309" s="86">
        <f>IF(General!F309="Others",COUNTBLANK(General!G309),0)</f>
        <v>0</v>
      </c>
      <c r="AD309" s="86">
        <f>IF(AND(U309="No",COUNTA(General!B309),ISBLANK(General!H309)),COUNTBLANK(General!I309),0)</f>
        <v>0</v>
      </c>
      <c r="AE309" s="86">
        <f>IF(ISBLANK(J309),0,IF(ISNUMBER(SEARCH("FI fully agreed with the client's requests/appeals",General!J309)),0,COUNTBLANK(General!K309)))</f>
        <v>0</v>
      </c>
      <c r="AF309" s="86">
        <f>IF(OR(General!J309="Others",General!K309="Others"),COUNTBLANK(General!L309),0)</f>
        <v>0</v>
      </c>
      <c r="AG309" s="86">
        <f>IF(ISBLANK(B309),0,IF(AND(ISBLANK(General!O309),NETWORKDAYS(IFERROR(DATE(LEFT(General!D309,4),MID(General!D309,5,2),RIGHT(General!D309,2)),0),IFERROR(DATE(LEFT(Instructions!$C$6,4),MID(Instructions!$C$6,5,2),RIGHT(Instructions!$C$6,2)),0),7)&gt;27),COUNTBLANK(General!P309),0))</f>
        <v>0</v>
      </c>
      <c r="AH309" s="86">
        <f>IF(OR(ISBLANK(B309),ISBLANK(O309)),0,IF(NETWORKDAYS(DATE(LEFT(General!D309,4),MID(General!D309,5,2),RIGHT(General!D309,2)),DATE(LEFT(General!O309,4),MID(General!O309,5,2),RIGHT(General!O309,2)),7)&gt;27,COUNTBLANK(General!P309),0))</f>
        <v>0</v>
      </c>
      <c r="AI309" s="86">
        <f t="shared" si="30"/>
        <v>0</v>
      </c>
      <c r="AJ309" s="86">
        <f t="shared" si="31"/>
        <v>0</v>
      </c>
      <c r="AK309" s="86">
        <f t="shared" si="32"/>
        <v>0</v>
      </c>
      <c r="AL309" s="128">
        <f>IF(ISBLANK(D309),0,IF(IFERROR(DATE(LEFT(D309,4),MID(D309,5,2),RIGHT(D309,2)),0)&lt;IFERROR(DATE(LEFT(Instructions!$C$6,4),MID(Instructions!$C$6,5,2),RIGHT(Instructions!$C$6,2)),0),0,1))</f>
        <v>0</v>
      </c>
      <c r="AM309" s="128">
        <f>IF(General!U309="Misconduct report has been filed",COUNTBLANK(General!V309),0)</f>
        <v>0</v>
      </c>
      <c r="AN309" s="128">
        <f t="shared" si="33"/>
        <v>0</v>
      </c>
      <c r="AO309" s="86">
        <f>IF(ISBLANK(C309),0,IF(ISNA(VLOOKUP(C309,Dropdowns!$A$1:$A$4,1,FALSE)),1,0))</f>
        <v>0</v>
      </c>
      <c r="AP309" s="86">
        <f>IF(ISBLANK(F309),0,IF(ISNA(VLOOKUP(F309,Dropdowns!$I$1:$I$5,1,FALSE)),1,0))</f>
        <v>0</v>
      </c>
      <c r="AQ309" s="86">
        <f>IF(ISBLANK(J309),0,IF(ISNA(VLOOKUP(J309,Dropdowns!$L$1:$L$4,1,FALSE)),1,0))</f>
        <v>0</v>
      </c>
      <c r="AR309" s="128">
        <f>IF(ISBLANK(K309),0,IF(ISNA(VLOOKUP(K309,Dropdowns!$J$1:$J$4,1,FALSE)),1,0))</f>
        <v>0</v>
      </c>
      <c r="AS309" s="128">
        <f t="shared" si="36"/>
        <v>0</v>
      </c>
      <c r="AT309" s="128">
        <f t="shared" si="34"/>
        <v>0</v>
      </c>
      <c r="AU309" s="128">
        <f t="shared" si="35"/>
        <v>0</v>
      </c>
    </row>
    <row r="310" spans="2:47" ht="15.75" x14ac:dyDescent="0.25">
      <c r="B310" s="62"/>
      <c r="C310" s="62"/>
      <c r="D310" s="63"/>
      <c r="E310" s="64"/>
      <c r="F310" s="62"/>
      <c r="G310" s="62"/>
      <c r="H310" s="63"/>
      <c r="I310" s="62"/>
      <c r="J310" s="62"/>
      <c r="K310" s="62"/>
      <c r="L310" s="62"/>
      <c r="M310" s="68"/>
      <c r="N310" s="69"/>
      <c r="O310" s="63"/>
      <c r="P310" s="68"/>
      <c r="Q310" s="62"/>
      <c r="R310" s="62"/>
      <c r="S310" s="68"/>
      <c r="T310" s="70"/>
      <c r="U310" s="66"/>
      <c r="V310" s="68"/>
      <c r="Z310" s="86">
        <f>IF(Instructions!$C$8="yes",COUNTA(General!B310),0)</f>
        <v>0</v>
      </c>
      <c r="AA310" s="86">
        <f>IF(COUNTA(B310:V310)&gt;0,3-(COUNTA(General!B310)+COUNTA(General!C310)+COUNTA(General!U310)),0)</f>
        <v>0</v>
      </c>
      <c r="AB310" s="86">
        <f>IF(General!U310="No",COUNTBLANK(General!D310:F310)+COUNTBLANK(General!J310),0)</f>
        <v>0</v>
      </c>
      <c r="AC310" s="86">
        <f>IF(General!F310="Others",COUNTBLANK(General!G310),0)</f>
        <v>0</v>
      </c>
      <c r="AD310" s="86">
        <f>IF(AND(U310="No",COUNTA(General!B310),ISBLANK(General!H310)),COUNTBLANK(General!I310),0)</f>
        <v>0</v>
      </c>
      <c r="AE310" s="86">
        <f>IF(ISBLANK(J310),0,IF(ISNUMBER(SEARCH("FI fully agreed with the client's requests/appeals",General!J310)),0,COUNTBLANK(General!K310)))</f>
        <v>0</v>
      </c>
      <c r="AF310" s="86">
        <f>IF(OR(General!J310="Others",General!K310="Others"),COUNTBLANK(General!L310),0)</f>
        <v>0</v>
      </c>
      <c r="AG310" s="86">
        <f>IF(ISBLANK(B310),0,IF(AND(ISBLANK(General!O310),NETWORKDAYS(IFERROR(DATE(LEFT(General!D310,4),MID(General!D310,5,2),RIGHT(General!D310,2)),0),IFERROR(DATE(LEFT(Instructions!$C$6,4),MID(Instructions!$C$6,5,2),RIGHT(Instructions!$C$6,2)),0),7)&gt;27),COUNTBLANK(General!P310),0))</f>
        <v>0</v>
      </c>
      <c r="AH310" s="86">
        <f>IF(OR(ISBLANK(B310),ISBLANK(O310)),0,IF(NETWORKDAYS(DATE(LEFT(General!D310,4),MID(General!D310,5,2),RIGHT(General!D310,2)),DATE(LEFT(General!O310,4),MID(General!O310,5,2),RIGHT(General!O310,2)),7)&gt;27,COUNTBLANK(General!P310),0))</f>
        <v>0</v>
      </c>
      <c r="AI310" s="86">
        <f t="shared" si="30"/>
        <v>0</v>
      </c>
      <c r="AJ310" s="86">
        <f t="shared" si="31"/>
        <v>0</v>
      </c>
      <c r="AK310" s="86">
        <f t="shared" si="32"/>
        <v>0</v>
      </c>
      <c r="AL310" s="128">
        <f>IF(ISBLANK(D310),0,IF(IFERROR(DATE(LEFT(D310,4),MID(D310,5,2),RIGHT(D310,2)),0)&lt;IFERROR(DATE(LEFT(Instructions!$C$6,4),MID(Instructions!$C$6,5,2),RIGHT(Instructions!$C$6,2)),0),0,1))</f>
        <v>0</v>
      </c>
      <c r="AM310" s="128">
        <f>IF(General!U310="Misconduct report has been filed",COUNTBLANK(General!V310),0)</f>
        <v>0</v>
      </c>
      <c r="AN310" s="128">
        <f t="shared" si="33"/>
        <v>0</v>
      </c>
      <c r="AO310" s="86">
        <f>IF(ISBLANK(C310),0,IF(ISNA(VLOOKUP(C310,Dropdowns!$A$1:$A$4,1,FALSE)),1,0))</f>
        <v>0</v>
      </c>
      <c r="AP310" s="86">
        <f>IF(ISBLANK(F310),0,IF(ISNA(VLOOKUP(F310,Dropdowns!$I$1:$I$5,1,FALSE)),1,0))</f>
        <v>0</v>
      </c>
      <c r="AQ310" s="86">
        <f>IF(ISBLANK(J310),0,IF(ISNA(VLOOKUP(J310,Dropdowns!$L$1:$L$4,1,FALSE)),1,0))</f>
        <v>0</v>
      </c>
      <c r="AR310" s="128">
        <f>IF(ISBLANK(K310),0,IF(ISNA(VLOOKUP(K310,Dropdowns!$J$1:$J$4,1,FALSE)),1,0))</f>
        <v>0</v>
      </c>
      <c r="AS310" s="128">
        <f t="shared" si="36"/>
        <v>0</v>
      </c>
      <c r="AT310" s="128">
        <f t="shared" si="34"/>
        <v>0</v>
      </c>
      <c r="AU310" s="128">
        <f t="shared" si="35"/>
        <v>0</v>
      </c>
    </row>
    <row r="311" spans="2:47" ht="15.75" x14ac:dyDescent="0.25">
      <c r="B311" s="62"/>
      <c r="C311" s="62"/>
      <c r="D311" s="63"/>
      <c r="E311" s="64"/>
      <c r="F311" s="62"/>
      <c r="G311" s="62"/>
      <c r="H311" s="63"/>
      <c r="I311" s="62"/>
      <c r="J311" s="62"/>
      <c r="K311" s="62"/>
      <c r="L311" s="62"/>
      <c r="M311" s="68"/>
      <c r="N311" s="69"/>
      <c r="O311" s="63"/>
      <c r="P311" s="68"/>
      <c r="Q311" s="62"/>
      <c r="R311" s="62"/>
      <c r="S311" s="68"/>
      <c r="T311" s="70"/>
      <c r="U311" s="66"/>
      <c r="V311" s="68"/>
      <c r="Z311" s="86">
        <f>IF(Instructions!$C$8="yes",COUNTA(General!B311),0)</f>
        <v>0</v>
      </c>
      <c r="AA311" s="86">
        <f>IF(COUNTA(B311:V311)&gt;0,3-(COUNTA(General!B311)+COUNTA(General!C311)+COUNTA(General!U311)),0)</f>
        <v>0</v>
      </c>
      <c r="AB311" s="86">
        <f>IF(General!U311="No",COUNTBLANK(General!D311:F311)+COUNTBLANK(General!J311),0)</f>
        <v>0</v>
      </c>
      <c r="AC311" s="86">
        <f>IF(General!F311="Others",COUNTBLANK(General!G311),0)</f>
        <v>0</v>
      </c>
      <c r="AD311" s="86">
        <f>IF(AND(U311="No",COUNTA(General!B311),ISBLANK(General!H311)),COUNTBLANK(General!I311),0)</f>
        <v>0</v>
      </c>
      <c r="AE311" s="86">
        <f>IF(ISBLANK(J311),0,IF(ISNUMBER(SEARCH("FI fully agreed with the client's requests/appeals",General!J311)),0,COUNTBLANK(General!K311)))</f>
        <v>0</v>
      </c>
      <c r="AF311" s="86">
        <f>IF(OR(General!J311="Others",General!K311="Others"),COUNTBLANK(General!L311),0)</f>
        <v>0</v>
      </c>
      <c r="AG311" s="86">
        <f>IF(ISBLANK(B311),0,IF(AND(ISBLANK(General!O311),NETWORKDAYS(IFERROR(DATE(LEFT(General!D311,4),MID(General!D311,5,2),RIGHT(General!D311,2)),0),IFERROR(DATE(LEFT(Instructions!$C$6,4),MID(Instructions!$C$6,5,2),RIGHT(Instructions!$C$6,2)),0),7)&gt;27),COUNTBLANK(General!P311),0))</f>
        <v>0</v>
      </c>
      <c r="AH311" s="86">
        <f>IF(OR(ISBLANK(B311),ISBLANK(O311)),0,IF(NETWORKDAYS(DATE(LEFT(General!D311,4),MID(General!D311,5,2),RIGHT(General!D311,2)),DATE(LEFT(General!O311,4),MID(General!O311,5,2),RIGHT(General!O311,2)),7)&gt;27,COUNTBLANK(General!P311),0))</f>
        <v>0</v>
      </c>
      <c r="AI311" s="86">
        <f t="shared" si="30"/>
        <v>0</v>
      </c>
      <c r="AJ311" s="86">
        <f t="shared" si="31"/>
        <v>0</v>
      </c>
      <c r="AK311" s="86">
        <f t="shared" si="32"/>
        <v>0</v>
      </c>
      <c r="AL311" s="128">
        <f>IF(ISBLANK(D311),0,IF(IFERROR(DATE(LEFT(D311,4),MID(D311,5,2),RIGHT(D311,2)),0)&lt;IFERROR(DATE(LEFT(Instructions!$C$6,4),MID(Instructions!$C$6,5,2),RIGHT(Instructions!$C$6,2)),0),0,1))</f>
        <v>0</v>
      </c>
      <c r="AM311" s="128">
        <f>IF(General!U311="Misconduct report has been filed",COUNTBLANK(General!V311),0)</f>
        <v>0</v>
      </c>
      <c r="AN311" s="128">
        <f t="shared" si="33"/>
        <v>0</v>
      </c>
      <c r="AO311" s="86">
        <f>IF(ISBLANK(C311),0,IF(ISNA(VLOOKUP(C311,Dropdowns!$A$1:$A$4,1,FALSE)),1,0))</f>
        <v>0</v>
      </c>
      <c r="AP311" s="86">
        <f>IF(ISBLANK(F311),0,IF(ISNA(VLOOKUP(F311,Dropdowns!$I$1:$I$5,1,FALSE)),1,0))</f>
        <v>0</v>
      </c>
      <c r="AQ311" s="86">
        <f>IF(ISBLANK(J311),0,IF(ISNA(VLOOKUP(J311,Dropdowns!$L$1:$L$4,1,FALSE)),1,0))</f>
        <v>0</v>
      </c>
      <c r="AR311" s="128">
        <f>IF(ISBLANK(K311),0,IF(ISNA(VLOOKUP(K311,Dropdowns!$J$1:$J$4,1,FALSE)),1,0))</f>
        <v>0</v>
      </c>
      <c r="AS311" s="128">
        <f t="shared" si="36"/>
        <v>0</v>
      </c>
      <c r="AT311" s="128">
        <f t="shared" si="34"/>
        <v>0</v>
      </c>
      <c r="AU311" s="128">
        <f t="shared" si="35"/>
        <v>0</v>
      </c>
    </row>
    <row r="312" spans="2:47" ht="15.75" x14ac:dyDescent="0.25">
      <c r="B312" s="62"/>
      <c r="C312" s="62"/>
      <c r="D312" s="63"/>
      <c r="E312" s="64"/>
      <c r="F312" s="62"/>
      <c r="G312" s="62"/>
      <c r="H312" s="63"/>
      <c r="I312" s="62"/>
      <c r="J312" s="62"/>
      <c r="K312" s="62"/>
      <c r="L312" s="62"/>
      <c r="M312" s="68"/>
      <c r="N312" s="69"/>
      <c r="O312" s="63"/>
      <c r="P312" s="68"/>
      <c r="Q312" s="62"/>
      <c r="R312" s="62"/>
      <c r="S312" s="68"/>
      <c r="T312" s="70"/>
      <c r="U312" s="66"/>
      <c r="V312" s="68"/>
      <c r="Z312" s="86">
        <f>IF(Instructions!$C$8="yes",COUNTA(General!B312),0)</f>
        <v>0</v>
      </c>
      <c r="AA312" s="86">
        <f>IF(COUNTA(B312:V312)&gt;0,3-(COUNTA(General!B312)+COUNTA(General!C312)+COUNTA(General!U312)),0)</f>
        <v>0</v>
      </c>
      <c r="AB312" s="86">
        <f>IF(General!U312="No",COUNTBLANK(General!D312:F312)+COUNTBLANK(General!J312),0)</f>
        <v>0</v>
      </c>
      <c r="AC312" s="86">
        <f>IF(General!F312="Others",COUNTBLANK(General!G312),0)</f>
        <v>0</v>
      </c>
      <c r="AD312" s="86">
        <f>IF(AND(U312="No",COUNTA(General!B312),ISBLANK(General!H312)),COUNTBLANK(General!I312),0)</f>
        <v>0</v>
      </c>
      <c r="AE312" s="86">
        <f>IF(ISBLANK(J312),0,IF(ISNUMBER(SEARCH("FI fully agreed with the client's requests/appeals",General!J312)),0,COUNTBLANK(General!K312)))</f>
        <v>0</v>
      </c>
      <c r="AF312" s="86">
        <f>IF(OR(General!J312="Others",General!K312="Others"),COUNTBLANK(General!L312),0)</f>
        <v>0</v>
      </c>
      <c r="AG312" s="86">
        <f>IF(ISBLANK(B312),0,IF(AND(ISBLANK(General!O312),NETWORKDAYS(IFERROR(DATE(LEFT(General!D312,4),MID(General!D312,5,2),RIGHT(General!D312,2)),0),IFERROR(DATE(LEFT(Instructions!$C$6,4),MID(Instructions!$C$6,5,2),RIGHT(Instructions!$C$6,2)),0),7)&gt;27),COUNTBLANK(General!P312),0))</f>
        <v>0</v>
      </c>
      <c r="AH312" s="86">
        <f>IF(OR(ISBLANK(B312),ISBLANK(O312)),0,IF(NETWORKDAYS(DATE(LEFT(General!D312,4),MID(General!D312,5,2),RIGHT(General!D312,2)),DATE(LEFT(General!O312,4),MID(General!O312,5,2),RIGHT(General!O312,2)),7)&gt;27,COUNTBLANK(General!P312),0))</f>
        <v>0</v>
      </c>
      <c r="AI312" s="86">
        <f t="shared" si="30"/>
        <v>0</v>
      </c>
      <c r="AJ312" s="86">
        <f t="shared" si="31"/>
        <v>0</v>
      </c>
      <c r="AK312" s="86">
        <f t="shared" si="32"/>
        <v>0</v>
      </c>
      <c r="AL312" s="128">
        <f>IF(ISBLANK(D312),0,IF(IFERROR(DATE(LEFT(D312,4),MID(D312,5,2),RIGHT(D312,2)),0)&lt;IFERROR(DATE(LEFT(Instructions!$C$6,4),MID(Instructions!$C$6,5,2),RIGHT(Instructions!$C$6,2)),0),0,1))</f>
        <v>0</v>
      </c>
      <c r="AM312" s="128">
        <f>IF(General!U312="Misconduct report has been filed",COUNTBLANK(General!V312),0)</f>
        <v>0</v>
      </c>
      <c r="AN312" s="128">
        <f t="shared" si="33"/>
        <v>0</v>
      </c>
      <c r="AO312" s="86">
        <f>IF(ISBLANK(C312),0,IF(ISNA(VLOOKUP(C312,Dropdowns!$A$1:$A$4,1,FALSE)),1,0))</f>
        <v>0</v>
      </c>
      <c r="AP312" s="86">
        <f>IF(ISBLANK(F312),0,IF(ISNA(VLOOKUP(F312,Dropdowns!$I$1:$I$5,1,FALSE)),1,0))</f>
        <v>0</v>
      </c>
      <c r="AQ312" s="86">
        <f>IF(ISBLANK(J312),0,IF(ISNA(VLOOKUP(J312,Dropdowns!$L$1:$L$4,1,FALSE)),1,0))</f>
        <v>0</v>
      </c>
      <c r="AR312" s="128">
        <f>IF(ISBLANK(K312),0,IF(ISNA(VLOOKUP(K312,Dropdowns!$J$1:$J$4,1,FALSE)),1,0))</f>
        <v>0</v>
      </c>
      <c r="AS312" s="128">
        <f t="shared" si="36"/>
        <v>0</v>
      </c>
      <c r="AT312" s="128">
        <f t="shared" si="34"/>
        <v>0</v>
      </c>
      <c r="AU312" s="128">
        <f t="shared" si="35"/>
        <v>0</v>
      </c>
    </row>
    <row r="313" spans="2:47" ht="15.75" x14ac:dyDescent="0.25">
      <c r="B313" s="62"/>
      <c r="C313" s="62"/>
      <c r="D313" s="63"/>
      <c r="E313" s="64"/>
      <c r="F313" s="62"/>
      <c r="G313" s="62"/>
      <c r="H313" s="63"/>
      <c r="I313" s="62"/>
      <c r="J313" s="62"/>
      <c r="K313" s="62"/>
      <c r="L313" s="62"/>
      <c r="M313" s="68"/>
      <c r="N313" s="69"/>
      <c r="O313" s="63"/>
      <c r="P313" s="68"/>
      <c r="Q313" s="62"/>
      <c r="R313" s="62"/>
      <c r="S313" s="68"/>
      <c r="T313" s="70"/>
      <c r="U313" s="66"/>
      <c r="V313" s="68"/>
      <c r="Z313" s="86">
        <f>IF(Instructions!$C$8="yes",COUNTA(General!B313),0)</f>
        <v>0</v>
      </c>
      <c r="AA313" s="86">
        <f>IF(COUNTA(B313:V313)&gt;0,3-(COUNTA(General!B313)+COUNTA(General!C313)+COUNTA(General!U313)),0)</f>
        <v>0</v>
      </c>
      <c r="AB313" s="86">
        <f>IF(General!U313="No",COUNTBLANK(General!D313:F313)+COUNTBLANK(General!J313),0)</f>
        <v>0</v>
      </c>
      <c r="AC313" s="86">
        <f>IF(General!F313="Others",COUNTBLANK(General!G313),0)</f>
        <v>0</v>
      </c>
      <c r="AD313" s="86">
        <f>IF(AND(U313="No",COUNTA(General!B313),ISBLANK(General!H313)),COUNTBLANK(General!I313),0)</f>
        <v>0</v>
      </c>
      <c r="AE313" s="86">
        <f>IF(ISBLANK(J313),0,IF(ISNUMBER(SEARCH("FI fully agreed with the client's requests/appeals",General!J313)),0,COUNTBLANK(General!K313)))</f>
        <v>0</v>
      </c>
      <c r="AF313" s="86">
        <f>IF(OR(General!J313="Others",General!K313="Others"),COUNTBLANK(General!L313),0)</f>
        <v>0</v>
      </c>
      <c r="AG313" s="86">
        <f>IF(ISBLANK(B313),0,IF(AND(ISBLANK(General!O313),NETWORKDAYS(IFERROR(DATE(LEFT(General!D313,4),MID(General!D313,5,2),RIGHT(General!D313,2)),0),IFERROR(DATE(LEFT(Instructions!$C$6,4),MID(Instructions!$C$6,5,2),RIGHT(Instructions!$C$6,2)),0),7)&gt;27),COUNTBLANK(General!P313),0))</f>
        <v>0</v>
      </c>
      <c r="AH313" s="86">
        <f>IF(OR(ISBLANK(B313),ISBLANK(O313)),0,IF(NETWORKDAYS(DATE(LEFT(General!D313,4),MID(General!D313,5,2),RIGHT(General!D313,2)),DATE(LEFT(General!O313,4),MID(General!O313,5,2),RIGHT(General!O313,2)),7)&gt;27,COUNTBLANK(General!P313),0))</f>
        <v>0</v>
      </c>
      <c r="AI313" s="86">
        <f t="shared" si="30"/>
        <v>0</v>
      </c>
      <c r="AJ313" s="86">
        <f t="shared" si="31"/>
        <v>0</v>
      </c>
      <c r="AK313" s="86">
        <f t="shared" si="32"/>
        <v>0</v>
      </c>
      <c r="AL313" s="128">
        <f>IF(ISBLANK(D313),0,IF(IFERROR(DATE(LEFT(D313,4),MID(D313,5,2),RIGHT(D313,2)),0)&lt;IFERROR(DATE(LEFT(Instructions!$C$6,4),MID(Instructions!$C$6,5,2),RIGHT(Instructions!$C$6,2)),0),0,1))</f>
        <v>0</v>
      </c>
      <c r="AM313" s="128">
        <f>IF(General!U313="Misconduct report has been filed",COUNTBLANK(General!V313),0)</f>
        <v>0</v>
      </c>
      <c r="AN313" s="128">
        <f t="shared" si="33"/>
        <v>0</v>
      </c>
      <c r="AO313" s="86">
        <f>IF(ISBLANK(C313),0,IF(ISNA(VLOOKUP(C313,Dropdowns!$A$1:$A$4,1,FALSE)),1,0))</f>
        <v>0</v>
      </c>
      <c r="AP313" s="86">
        <f>IF(ISBLANK(F313),0,IF(ISNA(VLOOKUP(F313,Dropdowns!$I$1:$I$5,1,FALSE)),1,0))</f>
        <v>0</v>
      </c>
      <c r="AQ313" s="86">
        <f>IF(ISBLANK(J313),0,IF(ISNA(VLOOKUP(J313,Dropdowns!$L$1:$L$4,1,FALSE)),1,0))</f>
        <v>0</v>
      </c>
      <c r="AR313" s="128">
        <f>IF(ISBLANK(K313),0,IF(ISNA(VLOOKUP(K313,Dropdowns!$J$1:$J$4,1,FALSE)),1,0))</f>
        <v>0</v>
      </c>
      <c r="AS313" s="128">
        <f t="shared" si="36"/>
        <v>0</v>
      </c>
      <c r="AT313" s="128">
        <f t="shared" si="34"/>
        <v>0</v>
      </c>
      <c r="AU313" s="128">
        <f t="shared" si="35"/>
        <v>0</v>
      </c>
    </row>
    <row r="314" spans="2:47" ht="15.75" x14ac:dyDescent="0.25">
      <c r="B314" s="62"/>
      <c r="C314" s="62"/>
      <c r="D314" s="63"/>
      <c r="E314" s="64"/>
      <c r="F314" s="62"/>
      <c r="G314" s="62"/>
      <c r="H314" s="63"/>
      <c r="I314" s="62"/>
      <c r="J314" s="62"/>
      <c r="K314" s="62"/>
      <c r="L314" s="62"/>
      <c r="M314" s="68"/>
      <c r="N314" s="69"/>
      <c r="O314" s="63"/>
      <c r="P314" s="68"/>
      <c r="Q314" s="62"/>
      <c r="R314" s="62"/>
      <c r="S314" s="68"/>
      <c r="T314" s="70"/>
      <c r="U314" s="66"/>
      <c r="V314" s="68"/>
      <c r="Z314" s="86">
        <f>IF(Instructions!$C$8="yes",COUNTA(General!B314),0)</f>
        <v>0</v>
      </c>
      <c r="AA314" s="86">
        <f>IF(COUNTA(B314:V314)&gt;0,3-(COUNTA(General!B314)+COUNTA(General!C314)+COUNTA(General!U314)),0)</f>
        <v>0</v>
      </c>
      <c r="AB314" s="86">
        <f>IF(General!U314="No",COUNTBLANK(General!D314:F314)+COUNTBLANK(General!J314),0)</f>
        <v>0</v>
      </c>
      <c r="AC314" s="86">
        <f>IF(General!F314="Others",COUNTBLANK(General!G314),0)</f>
        <v>0</v>
      </c>
      <c r="AD314" s="86">
        <f>IF(AND(U314="No",COUNTA(General!B314),ISBLANK(General!H314)),COUNTBLANK(General!I314),0)</f>
        <v>0</v>
      </c>
      <c r="AE314" s="86">
        <f>IF(ISBLANK(J314),0,IF(ISNUMBER(SEARCH("FI fully agreed with the client's requests/appeals",General!J314)),0,COUNTBLANK(General!K314)))</f>
        <v>0</v>
      </c>
      <c r="AF314" s="86">
        <f>IF(OR(General!J314="Others",General!K314="Others"),COUNTBLANK(General!L314),0)</f>
        <v>0</v>
      </c>
      <c r="AG314" s="86">
        <f>IF(ISBLANK(B314),0,IF(AND(ISBLANK(General!O314),NETWORKDAYS(IFERROR(DATE(LEFT(General!D314,4),MID(General!D314,5,2),RIGHT(General!D314,2)),0),IFERROR(DATE(LEFT(Instructions!$C$6,4),MID(Instructions!$C$6,5,2),RIGHT(Instructions!$C$6,2)),0),7)&gt;27),COUNTBLANK(General!P314),0))</f>
        <v>0</v>
      </c>
      <c r="AH314" s="86">
        <f>IF(OR(ISBLANK(B314),ISBLANK(O314)),0,IF(NETWORKDAYS(DATE(LEFT(General!D314,4),MID(General!D314,5,2),RIGHT(General!D314,2)),DATE(LEFT(General!O314,4),MID(General!O314,5,2),RIGHT(General!O314,2)),7)&gt;27,COUNTBLANK(General!P314),0))</f>
        <v>0</v>
      </c>
      <c r="AI314" s="86">
        <f t="shared" si="30"/>
        <v>0</v>
      </c>
      <c r="AJ314" s="86">
        <f t="shared" si="31"/>
        <v>0</v>
      </c>
      <c r="AK314" s="86">
        <f t="shared" si="32"/>
        <v>0</v>
      </c>
      <c r="AL314" s="128">
        <f>IF(ISBLANK(D314),0,IF(IFERROR(DATE(LEFT(D314,4),MID(D314,5,2),RIGHT(D314,2)),0)&lt;IFERROR(DATE(LEFT(Instructions!$C$6,4),MID(Instructions!$C$6,5,2),RIGHT(Instructions!$C$6,2)),0),0,1))</f>
        <v>0</v>
      </c>
      <c r="AM314" s="128">
        <f>IF(General!U314="Misconduct report has been filed",COUNTBLANK(General!V314),0)</f>
        <v>0</v>
      </c>
      <c r="AN314" s="128">
        <f t="shared" si="33"/>
        <v>0</v>
      </c>
      <c r="AO314" s="86">
        <f>IF(ISBLANK(C314),0,IF(ISNA(VLOOKUP(C314,Dropdowns!$A$1:$A$4,1,FALSE)),1,0))</f>
        <v>0</v>
      </c>
      <c r="AP314" s="86">
        <f>IF(ISBLANK(F314),0,IF(ISNA(VLOOKUP(F314,Dropdowns!$I$1:$I$5,1,FALSE)),1,0))</f>
        <v>0</v>
      </c>
      <c r="AQ314" s="86">
        <f>IF(ISBLANK(J314),0,IF(ISNA(VLOOKUP(J314,Dropdowns!$L$1:$L$4,1,FALSE)),1,0))</f>
        <v>0</v>
      </c>
      <c r="AR314" s="128">
        <f>IF(ISBLANK(K314),0,IF(ISNA(VLOOKUP(K314,Dropdowns!$J$1:$J$4,1,FALSE)),1,0))</f>
        <v>0</v>
      </c>
      <c r="AS314" s="128">
        <f t="shared" si="36"/>
        <v>0</v>
      </c>
      <c r="AT314" s="128">
        <f t="shared" si="34"/>
        <v>0</v>
      </c>
      <c r="AU314" s="128">
        <f t="shared" si="35"/>
        <v>0</v>
      </c>
    </row>
    <row r="315" spans="2:47" ht="15.75" x14ac:dyDescent="0.25">
      <c r="B315" s="62"/>
      <c r="C315" s="62"/>
      <c r="D315" s="63"/>
      <c r="E315" s="64"/>
      <c r="F315" s="62"/>
      <c r="G315" s="62"/>
      <c r="H315" s="63"/>
      <c r="I315" s="62"/>
      <c r="J315" s="62"/>
      <c r="K315" s="62"/>
      <c r="L315" s="62"/>
      <c r="M315" s="68"/>
      <c r="N315" s="69"/>
      <c r="O315" s="63"/>
      <c r="P315" s="68"/>
      <c r="Q315" s="62"/>
      <c r="R315" s="62"/>
      <c r="S315" s="68"/>
      <c r="T315" s="70"/>
      <c r="U315" s="66"/>
      <c r="V315" s="68"/>
      <c r="Z315" s="86">
        <f>IF(Instructions!$C$8="yes",COUNTA(General!B315),0)</f>
        <v>0</v>
      </c>
      <c r="AA315" s="86">
        <f>IF(COUNTA(B315:V315)&gt;0,3-(COUNTA(General!B315)+COUNTA(General!C315)+COUNTA(General!U315)),0)</f>
        <v>0</v>
      </c>
      <c r="AB315" s="86">
        <f>IF(General!U315="No",COUNTBLANK(General!D315:F315)+COUNTBLANK(General!J315),0)</f>
        <v>0</v>
      </c>
      <c r="AC315" s="86">
        <f>IF(General!F315="Others",COUNTBLANK(General!G315),0)</f>
        <v>0</v>
      </c>
      <c r="AD315" s="86">
        <f>IF(AND(U315="No",COUNTA(General!B315),ISBLANK(General!H315)),COUNTBLANK(General!I315),0)</f>
        <v>0</v>
      </c>
      <c r="AE315" s="86">
        <f>IF(ISBLANK(J315),0,IF(ISNUMBER(SEARCH("FI fully agreed with the client's requests/appeals",General!J315)),0,COUNTBLANK(General!K315)))</f>
        <v>0</v>
      </c>
      <c r="AF315" s="86">
        <f>IF(OR(General!J315="Others",General!K315="Others"),COUNTBLANK(General!L315),0)</f>
        <v>0</v>
      </c>
      <c r="AG315" s="86">
        <f>IF(ISBLANK(B315),0,IF(AND(ISBLANK(General!O315),NETWORKDAYS(IFERROR(DATE(LEFT(General!D315,4),MID(General!D315,5,2),RIGHT(General!D315,2)),0),IFERROR(DATE(LEFT(Instructions!$C$6,4),MID(Instructions!$C$6,5,2),RIGHT(Instructions!$C$6,2)),0),7)&gt;27),COUNTBLANK(General!P315),0))</f>
        <v>0</v>
      </c>
      <c r="AH315" s="86">
        <f>IF(OR(ISBLANK(B315),ISBLANK(O315)),0,IF(NETWORKDAYS(DATE(LEFT(General!D315,4),MID(General!D315,5,2),RIGHT(General!D315,2)),DATE(LEFT(General!O315,4),MID(General!O315,5,2),RIGHT(General!O315,2)),7)&gt;27,COUNTBLANK(General!P315),0))</f>
        <v>0</v>
      </c>
      <c r="AI315" s="86">
        <f t="shared" si="30"/>
        <v>0</v>
      </c>
      <c r="AJ315" s="86">
        <f t="shared" si="31"/>
        <v>0</v>
      </c>
      <c r="AK315" s="86">
        <f t="shared" si="32"/>
        <v>0</v>
      </c>
      <c r="AL315" s="128">
        <f>IF(ISBLANK(D315),0,IF(IFERROR(DATE(LEFT(D315,4),MID(D315,5,2),RIGHT(D315,2)),0)&lt;IFERROR(DATE(LEFT(Instructions!$C$6,4),MID(Instructions!$C$6,5,2),RIGHT(Instructions!$C$6,2)),0),0,1))</f>
        <v>0</v>
      </c>
      <c r="AM315" s="128">
        <f>IF(General!U315="Misconduct report has been filed",COUNTBLANK(General!V315),0)</f>
        <v>0</v>
      </c>
      <c r="AN315" s="128">
        <f t="shared" si="33"/>
        <v>0</v>
      </c>
      <c r="AO315" s="86">
        <f>IF(ISBLANK(C315),0,IF(ISNA(VLOOKUP(C315,Dropdowns!$A$1:$A$4,1,FALSE)),1,0))</f>
        <v>0</v>
      </c>
      <c r="AP315" s="86">
        <f>IF(ISBLANK(F315),0,IF(ISNA(VLOOKUP(F315,Dropdowns!$I$1:$I$5,1,FALSE)),1,0))</f>
        <v>0</v>
      </c>
      <c r="AQ315" s="86">
        <f>IF(ISBLANK(J315),0,IF(ISNA(VLOOKUP(J315,Dropdowns!$L$1:$L$4,1,FALSE)),1,0))</f>
        <v>0</v>
      </c>
      <c r="AR315" s="128">
        <f>IF(ISBLANK(K315),0,IF(ISNA(VLOOKUP(K315,Dropdowns!$J$1:$J$4,1,FALSE)),1,0))</f>
        <v>0</v>
      </c>
      <c r="AS315" s="128">
        <f t="shared" si="36"/>
        <v>0</v>
      </c>
      <c r="AT315" s="128">
        <f t="shared" si="34"/>
        <v>0</v>
      </c>
      <c r="AU315" s="128">
        <f t="shared" si="35"/>
        <v>0</v>
      </c>
    </row>
    <row r="316" spans="2:47" ht="15.75" x14ac:dyDescent="0.25">
      <c r="B316" s="62"/>
      <c r="C316" s="62"/>
      <c r="D316" s="63"/>
      <c r="E316" s="64"/>
      <c r="F316" s="62"/>
      <c r="G316" s="62"/>
      <c r="H316" s="63"/>
      <c r="I316" s="62"/>
      <c r="J316" s="62"/>
      <c r="K316" s="62"/>
      <c r="L316" s="62"/>
      <c r="M316" s="68"/>
      <c r="N316" s="69"/>
      <c r="O316" s="63"/>
      <c r="P316" s="68"/>
      <c r="Q316" s="62"/>
      <c r="R316" s="62"/>
      <c r="S316" s="68"/>
      <c r="T316" s="70"/>
      <c r="U316" s="66"/>
      <c r="V316" s="68"/>
      <c r="Z316" s="86">
        <f>IF(Instructions!$C$8="yes",COUNTA(General!B316),0)</f>
        <v>0</v>
      </c>
      <c r="AA316" s="86">
        <f>IF(COUNTA(B316:V316)&gt;0,3-(COUNTA(General!B316)+COUNTA(General!C316)+COUNTA(General!U316)),0)</f>
        <v>0</v>
      </c>
      <c r="AB316" s="86">
        <f>IF(General!U316="No",COUNTBLANK(General!D316:F316)+COUNTBLANK(General!J316),0)</f>
        <v>0</v>
      </c>
      <c r="AC316" s="86">
        <f>IF(General!F316="Others",COUNTBLANK(General!G316),0)</f>
        <v>0</v>
      </c>
      <c r="AD316" s="86">
        <f>IF(AND(U316="No",COUNTA(General!B316),ISBLANK(General!H316)),COUNTBLANK(General!I316),0)</f>
        <v>0</v>
      </c>
      <c r="AE316" s="86">
        <f>IF(ISBLANK(J316),0,IF(ISNUMBER(SEARCH("FI fully agreed with the client's requests/appeals",General!J316)),0,COUNTBLANK(General!K316)))</f>
        <v>0</v>
      </c>
      <c r="AF316" s="86">
        <f>IF(OR(General!J316="Others",General!K316="Others"),COUNTBLANK(General!L316),0)</f>
        <v>0</v>
      </c>
      <c r="AG316" s="86">
        <f>IF(ISBLANK(B316),0,IF(AND(ISBLANK(General!O316),NETWORKDAYS(IFERROR(DATE(LEFT(General!D316,4),MID(General!D316,5,2),RIGHT(General!D316,2)),0),IFERROR(DATE(LEFT(Instructions!$C$6,4),MID(Instructions!$C$6,5,2),RIGHT(Instructions!$C$6,2)),0),7)&gt;27),COUNTBLANK(General!P316),0))</f>
        <v>0</v>
      </c>
      <c r="AH316" s="86">
        <f>IF(OR(ISBLANK(B316),ISBLANK(O316)),0,IF(NETWORKDAYS(DATE(LEFT(General!D316,4),MID(General!D316,5,2),RIGHT(General!D316,2)),DATE(LEFT(General!O316,4),MID(General!O316,5,2),RIGHT(General!O316,2)),7)&gt;27,COUNTBLANK(General!P316),0))</f>
        <v>0</v>
      </c>
      <c r="AI316" s="86">
        <f t="shared" si="30"/>
        <v>0</v>
      </c>
      <c r="AJ316" s="86">
        <f t="shared" si="31"/>
        <v>0</v>
      </c>
      <c r="AK316" s="86">
        <f t="shared" si="32"/>
        <v>0</v>
      </c>
      <c r="AL316" s="128">
        <f>IF(ISBLANK(D316),0,IF(IFERROR(DATE(LEFT(D316,4),MID(D316,5,2),RIGHT(D316,2)),0)&lt;IFERROR(DATE(LEFT(Instructions!$C$6,4),MID(Instructions!$C$6,5,2),RIGHT(Instructions!$C$6,2)),0),0,1))</f>
        <v>0</v>
      </c>
      <c r="AM316" s="128">
        <f>IF(General!U316="Misconduct report has been filed",COUNTBLANK(General!V316),0)</f>
        <v>0</v>
      </c>
      <c r="AN316" s="128">
        <f t="shared" si="33"/>
        <v>0</v>
      </c>
      <c r="AO316" s="86">
        <f>IF(ISBLANK(C316),0,IF(ISNA(VLOOKUP(C316,Dropdowns!$A$1:$A$4,1,FALSE)),1,0))</f>
        <v>0</v>
      </c>
      <c r="AP316" s="86">
        <f>IF(ISBLANK(F316),0,IF(ISNA(VLOOKUP(F316,Dropdowns!$I$1:$I$5,1,FALSE)),1,0))</f>
        <v>0</v>
      </c>
      <c r="AQ316" s="86">
        <f>IF(ISBLANK(J316),0,IF(ISNA(VLOOKUP(J316,Dropdowns!$L$1:$L$4,1,FALSE)),1,0))</f>
        <v>0</v>
      </c>
      <c r="AR316" s="128">
        <f>IF(ISBLANK(K316),0,IF(ISNA(VLOOKUP(K316,Dropdowns!$J$1:$J$4,1,FALSE)),1,0))</f>
        <v>0</v>
      </c>
      <c r="AS316" s="128">
        <f t="shared" si="36"/>
        <v>0</v>
      </c>
      <c r="AT316" s="128">
        <f t="shared" si="34"/>
        <v>0</v>
      </c>
      <c r="AU316" s="128">
        <f t="shared" si="35"/>
        <v>0</v>
      </c>
    </row>
    <row r="317" spans="2:47" ht="15.75" x14ac:dyDescent="0.25">
      <c r="B317" s="62"/>
      <c r="C317" s="62"/>
      <c r="D317" s="63"/>
      <c r="E317" s="64"/>
      <c r="F317" s="62"/>
      <c r="G317" s="62"/>
      <c r="H317" s="63"/>
      <c r="I317" s="62"/>
      <c r="J317" s="62"/>
      <c r="K317" s="62"/>
      <c r="L317" s="62"/>
      <c r="M317" s="68"/>
      <c r="N317" s="69"/>
      <c r="O317" s="63"/>
      <c r="P317" s="68"/>
      <c r="Q317" s="62"/>
      <c r="R317" s="62"/>
      <c r="S317" s="68"/>
      <c r="T317" s="70"/>
      <c r="U317" s="66"/>
      <c r="V317" s="68"/>
      <c r="Z317" s="86">
        <f>IF(Instructions!$C$8="yes",COUNTA(General!B317),0)</f>
        <v>0</v>
      </c>
      <c r="AA317" s="86">
        <f>IF(COUNTA(B317:V317)&gt;0,3-(COUNTA(General!B317)+COUNTA(General!C317)+COUNTA(General!U317)),0)</f>
        <v>0</v>
      </c>
      <c r="AB317" s="86">
        <f>IF(General!U317="No",COUNTBLANK(General!D317:F317)+COUNTBLANK(General!J317),0)</f>
        <v>0</v>
      </c>
      <c r="AC317" s="86">
        <f>IF(General!F317="Others",COUNTBLANK(General!G317),0)</f>
        <v>0</v>
      </c>
      <c r="AD317" s="86">
        <f>IF(AND(U317="No",COUNTA(General!B317),ISBLANK(General!H317)),COUNTBLANK(General!I317),0)</f>
        <v>0</v>
      </c>
      <c r="AE317" s="86">
        <f>IF(ISBLANK(J317),0,IF(ISNUMBER(SEARCH("FI fully agreed with the client's requests/appeals",General!J317)),0,COUNTBLANK(General!K317)))</f>
        <v>0</v>
      </c>
      <c r="AF317" s="86">
        <f>IF(OR(General!J317="Others",General!K317="Others"),COUNTBLANK(General!L317),0)</f>
        <v>0</v>
      </c>
      <c r="AG317" s="86">
        <f>IF(ISBLANK(B317),0,IF(AND(ISBLANK(General!O317),NETWORKDAYS(IFERROR(DATE(LEFT(General!D317,4),MID(General!D317,5,2),RIGHT(General!D317,2)),0),IFERROR(DATE(LEFT(Instructions!$C$6,4),MID(Instructions!$C$6,5,2),RIGHT(Instructions!$C$6,2)),0),7)&gt;27),COUNTBLANK(General!P317),0))</f>
        <v>0</v>
      </c>
      <c r="AH317" s="86">
        <f>IF(OR(ISBLANK(B317),ISBLANK(O317)),0,IF(NETWORKDAYS(DATE(LEFT(General!D317,4),MID(General!D317,5,2),RIGHT(General!D317,2)),DATE(LEFT(General!O317,4),MID(General!O317,5,2),RIGHT(General!O317,2)),7)&gt;27,COUNTBLANK(General!P317),0))</f>
        <v>0</v>
      </c>
      <c r="AI317" s="86">
        <f t="shared" si="30"/>
        <v>0</v>
      </c>
      <c r="AJ317" s="86">
        <f t="shared" si="31"/>
        <v>0</v>
      </c>
      <c r="AK317" s="86">
        <f t="shared" si="32"/>
        <v>0</v>
      </c>
      <c r="AL317" s="128">
        <f>IF(ISBLANK(D317),0,IF(IFERROR(DATE(LEFT(D317,4),MID(D317,5,2),RIGHT(D317,2)),0)&lt;IFERROR(DATE(LEFT(Instructions!$C$6,4),MID(Instructions!$C$6,5,2),RIGHT(Instructions!$C$6,2)),0),0,1))</f>
        <v>0</v>
      </c>
      <c r="AM317" s="128">
        <f>IF(General!U317="Misconduct report has been filed",COUNTBLANK(General!V317),0)</f>
        <v>0</v>
      </c>
      <c r="AN317" s="128">
        <f t="shared" si="33"/>
        <v>0</v>
      </c>
      <c r="AO317" s="86">
        <f>IF(ISBLANK(C317),0,IF(ISNA(VLOOKUP(C317,Dropdowns!$A$1:$A$4,1,FALSE)),1,0))</f>
        <v>0</v>
      </c>
      <c r="AP317" s="86">
        <f>IF(ISBLANK(F317),0,IF(ISNA(VLOOKUP(F317,Dropdowns!$I$1:$I$5,1,FALSE)),1,0))</f>
        <v>0</v>
      </c>
      <c r="AQ317" s="86">
        <f>IF(ISBLANK(J317),0,IF(ISNA(VLOOKUP(J317,Dropdowns!$L$1:$L$4,1,FALSE)),1,0))</f>
        <v>0</v>
      </c>
      <c r="AR317" s="128">
        <f>IF(ISBLANK(K317),0,IF(ISNA(VLOOKUP(K317,Dropdowns!$J$1:$J$4,1,FALSE)),1,0))</f>
        <v>0</v>
      </c>
      <c r="AS317" s="128">
        <f t="shared" si="36"/>
        <v>0</v>
      </c>
      <c r="AT317" s="128">
        <f t="shared" si="34"/>
        <v>0</v>
      </c>
      <c r="AU317" s="128">
        <f t="shared" si="35"/>
        <v>0</v>
      </c>
    </row>
    <row r="318" spans="2:47" ht="15.75" x14ac:dyDescent="0.25">
      <c r="B318" s="62"/>
      <c r="C318" s="62"/>
      <c r="D318" s="63"/>
      <c r="E318" s="64"/>
      <c r="F318" s="62"/>
      <c r="G318" s="62"/>
      <c r="H318" s="63"/>
      <c r="I318" s="62"/>
      <c r="J318" s="62"/>
      <c r="K318" s="62"/>
      <c r="L318" s="62"/>
      <c r="M318" s="68"/>
      <c r="N318" s="69"/>
      <c r="O318" s="63"/>
      <c r="P318" s="68"/>
      <c r="Q318" s="62"/>
      <c r="R318" s="62"/>
      <c r="S318" s="68"/>
      <c r="T318" s="70"/>
      <c r="U318" s="66"/>
      <c r="V318" s="68"/>
      <c r="Z318" s="86">
        <f>IF(Instructions!$C$8="yes",COUNTA(General!B318),0)</f>
        <v>0</v>
      </c>
      <c r="AA318" s="86">
        <f>IF(COUNTA(B318:V318)&gt;0,3-(COUNTA(General!B318)+COUNTA(General!C318)+COUNTA(General!U318)),0)</f>
        <v>0</v>
      </c>
      <c r="AB318" s="86">
        <f>IF(General!U318="No",COUNTBLANK(General!D318:F318)+COUNTBLANK(General!J318),0)</f>
        <v>0</v>
      </c>
      <c r="AC318" s="86">
        <f>IF(General!F318="Others",COUNTBLANK(General!G318),0)</f>
        <v>0</v>
      </c>
      <c r="AD318" s="86">
        <f>IF(AND(U318="No",COUNTA(General!B318),ISBLANK(General!H318)),COUNTBLANK(General!I318),0)</f>
        <v>0</v>
      </c>
      <c r="AE318" s="86">
        <f>IF(ISBLANK(J318),0,IF(ISNUMBER(SEARCH("FI fully agreed with the client's requests/appeals",General!J318)),0,COUNTBLANK(General!K318)))</f>
        <v>0</v>
      </c>
      <c r="AF318" s="86">
        <f>IF(OR(General!J318="Others",General!K318="Others"),COUNTBLANK(General!L318),0)</f>
        <v>0</v>
      </c>
      <c r="AG318" s="86">
        <f>IF(ISBLANK(B318),0,IF(AND(ISBLANK(General!O318),NETWORKDAYS(IFERROR(DATE(LEFT(General!D318,4),MID(General!D318,5,2),RIGHT(General!D318,2)),0),IFERROR(DATE(LEFT(Instructions!$C$6,4),MID(Instructions!$C$6,5,2),RIGHT(Instructions!$C$6,2)),0),7)&gt;27),COUNTBLANK(General!P318),0))</f>
        <v>0</v>
      </c>
      <c r="AH318" s="86">
        <f>IF(OR(ISBLANK(B318),ISBLANK(O318)),0,IF(NETWORKDAYS(DATE(LEFT(General!D318,4),MID(General!D318,5,2),RIGHT(General!D318,2)),DATE(LEFT(General!O318,4),MID(General!O318,5,2),RIGHT(General!O318,2)),7)&gt;27,COUNTBLANK(General!P318),0))</f>
        <v>0</v>
      </c>
      <c r="AI318" s="86">
        <f t="shared" si="30"/>
        <v>0</v>
      </c>
      <c r="AJ318" s="86">
        <f t="shared" si="31"/>
        <v>0</v>
      </c>
      <c r="AK318" s="86">
        <f t="shared" si="32"/>
        <v>0</v>
      </c>
      <c r="AL318" s="128">
        <f>IF(ISBLANK(D318),0,IF(IFERROR(DATE(LEFT(D318,4),MID(D318,5,2),RIGHT(D318,2)),0)&lt;IFERROR(DATE(LEFT(Instructions!$C$6,4),MID(Instructions!$C$6,5,2),RIGHT(Instructions!$C$6,2)),0),0,1))</f>
        <v>0</v>
      </c>
      <c r="AM318" s="128">
        <f>IF(General!U318="Misconduct report has been filed",COUNTBLANK(General!V318),0)</f>
        <v>0</v>
      </c>
      <c r="AN318" s="128">
        <f t="shared" si="33"/>
        <v>0</v>
      </c>
      <c r="AO318" s="86">
        <f>IF(ISBLANK(C318),0,IF(ISNA(VLOOKUP(C318,Dropdowns!$A$1:$A$4,1,FALSE)),1,0))</f>
        <v>0</v>
      </c>
      <c r="AP318" s="86">
        <f>IF(ISBLANK(F318),0,IF(ISNA(VLOOKUP(F318,Dropdowns!$I$1:$I$5,1,FALSE)),1,0))</f>
        <v>0</v>
      </c>
      <c r="AQ318" s="86">
        <f>IF(ISBLANK(J318),0,IF(ISNA(VLOOKUP(J318,Dropdowns!$L$1:$L$4,1,FALSE)),1,0))</f>
        <v>0</v>
      </c>
      <c r="AR318" s="128">
        <f>IF(ISBLANK(K318),0,IF(ISNA(VLOOKUP(K318,Dropdowns!$J$1:$J$4,1,FALSE)),1,0))</f>
        <v>0</v>
      </c>
      <c r="AS318" s="128">
        <f t="shared" si="36"/>
        <v>0</v>
      </c>
      <c r="AT318" s="128">
        <f t="shared" si="34"/>
        <v>0</v>
      </c>
      <c r="AU318" s="128">
        <f t="shared" si="35"/>
        <v>0</v>
      </c>
    </row>
    <row r="319" spans="2:47" ht="15.75" x14ac:dyDescent="0.25">
      <c r="B319" s="62"/>
      <c r="C319" s="62"/>
      <c r="D319" s="63"/>
      <c r="E319" s="64"/>
      <c r="F319" s="62"/>
      <c r="G319" s="62"/>
      <c r="H319" s="63"/>
      <c r="I319" s="62"/>
      <c r="J319" s="62"/>
      <c r="K319" s="62"/>
      <c r="L319" s="62"/>
      <c r="M319" s="68"/>
      <c r="N319" s="69"/>
      <c r="O319" s="63"/>
      <c r="P319" s="68"/>
      <c r="Q319" s="62"/>
      <c r="R319" s="62"/>
      <c r="S319" s="68"/>
      <c r="T319" s="70"/>
      <c r="U319" s="66"/>
      <c r="V319" s="68"/>
      <c r="Z319" s="86">
        <f>IF(Instructions!$C$8="yes",COUNTA(General!B319),0)</f>
        <v>0</v>
      </c>
      <c r="AA319" s="86">
        <f>IF(COUNTA(B319:V319)&gt;0,3-(COUNTA(General!B319)+COUNTA(General!C319)+COUNTA(General!U319)),0)</f>
        <v>0</v>
      </c>
      <c r="AB319" s="86">
        <f>IF(General!U319="No",COUNTBLANK(General!D319:F319)+COUNTBLANK(General!J319),0)</f>
        <v>0</v>
      </c>
      <c r="AC319" s="86">
        <f>IF(General!F319="Others",COUNTBLANK(General!G319),0)</f>
        <v>0</v>
      </c>
      <c r="AD319" s="86">
        <f>IF(AND(U319="No",COUNTA(General!B319),ISBLANK(General!H319)),COUNTBLANK(General!I319),0)</f>
        <v>0</v>
      </c>
      <c r="AE319" s="86">
        <f>IF(ISBLANK(J319),0,IF(ISNUMBER(SEARCH("FI fully agreed with the client's requests/appeals",General!J319)),0,COUNTBLANK(General!K319)))</f>
        <v>0</v>
      </c>
      <c r="AF319" s="86">
        <f>IF(OR(General!J319="Others",General!K319="Others"),COUNTBLANK(General!L319),0)</f>
        <v>0</v>
      </c>
      <c r="AG319" s="86">
        <f>IF(ISBLANK(B319),0,IF(AND(ISBLANK(General!O319),NETWORKDAYS(IFERROR(DATE(LEFT(General!D319,4),MID(General!D319,5,2),RIGHT(General!D319,2)),0),IFERROR(DATE(LEFT(Instructions!$C$6,4),MID(Instructions!$C$6,5,2),RIGHT(Instructions!$C$6,2)),0),7)&gt;27),COUNTBLANK(General!P319),0))</f>
        <v>0</v>
      </c>
      <c r="AH319" s="86">
        <f>IF(OR(ISBLANK(B319),ISBLANK(O319)),0,IF(NETWORKDAYS(DATE(LEFT(General!D319,4),MID(General!D319,5,2),RIGHT(General!D319,2)),DATE(LEFT(General!O319,4),MID(General!O319,5,2),RIGHT(General!O319,2)),7)&gt;27,COUNTBLANK(General!P319),0))</f>
        <v>0</v>
      </c>
      <c r="AI319" s="86">
        <f t="shared" si="30"/>
        <v>0</v>
      </c>
      <c r="AJ319" s="86">
        <f t="shared" si="31"/>
        <v>0</v>
      </c>
      <c r="AK319" s="86">
        <f t="shared" si="32"/>
        <v>0</v>
      </c>
      <c r="AL319" s="128">
        <f>IF(ISBLANK(D319),0,IF(IFERROR(DATE(LEFT(D319,4),MID(D319,5,2),RIGHT(D319,2)),0)&lt;IFERROR(DATE(LEFT(Instructions!$C$6,4),MID(Instructions!$C$6,5,2),RIGHT(Instructions!$C$6,2)),0),0,1))</f>
        <v>0</v>
      </c>
      <c r="AM319" s="128">
        <f>IF(General!U319="Misconduct report has been filed",COUNTBLANK(General!V319),0)</f>
        <v>0</v>
      </c>
      <c r="AN319" s="128">
        <f t="shared" si="33"/>
        <v>0</v>
      </c>
      <c r="AO319" s="86">
        <f>IF(ISBLANK(C319),0,IF(ISNA(VLOOKUP(C319,Dropdowns!$A$1:$A$4,1,FALSE)),1,0))</f>
        <v>0</v>
      </c>
      <c r="AP319" s="86">
        <f>IF(ISBLANK(F319),0,IF(ISNA(VLOOKUP(F319,Dropdowns!$I$1:$I$5,1,FALSE)),1,0))</f>
        <v>0</v>
      </c>
      <c r="AQ319" s="86">
        <f>IF(ISBLANK(J319),0,IF(ISNA(VLOOKUP(J319,Dropdowns!$L$1:$L$4,1,FALSE)),1,0))</f>
        <v>0</v>
      </c>
      <c r="AR319" s="128">
        <f>IF(ISBLANK(K319),0,IF(ISNA(VLOOKUP(K319,Dropdowns!$J$1:$J$4,1,FALSE)),1,0))</f>
        <v>0</v>
      </c>
      <c r="AS319" s="128">
        <f t="shared" si="36"/>
        <v>0</v>
      </c>
      <c r="AT319" s="128">
        <f t="shared" si="34"/>
        <v>0</v>
      </c>
      <c r="AU319" s="128">
        <f t="shared" si="35"/>
        <v>0</v>
      </c>
    </row>
    <row r="320" spans="2:47" ht="15.75" x14ac:dyDescent="0.25">
      <c r="B320" s="62"/>
      <c r="C320" s="62"/>
      <c r="D320" s="63"/>
      <c r="E320" s="64"/>
      <c r="F320" s="62"/>
      <c r="G320" s="62"/>
      <c r="H320" s="63"/>
      <c r="I320" s="62"/>
      <c r="J320" s="62"/>
      <c r="K320" s="62"/>
      <c r="L320" s="62"/>
      <c r="M320" s="68"/>
      <c r="N320" s="69"/>
      <c r="O320" s="63"/>
      <c r="P320" s="68"/>
      <c r="Q320" s="62"/>
      <c r="R320" s="62"/>
      <c r="S320" s="68"/>
      <c r="T320" s="70"/>
      <c r="U320" s="66"/>
      <c r="V320" s="68"/>
      <c r="Z320" s="86">
        <f>IF(Instructions!$C$8="yes",COUNTA(General!B320),0)</f>
        <v>0</v>
      </c>
      <c r="AA320" s="86">
        <f>IF(COUNTA(B320:V320)&gt;0,3-(COUNTA(General!B320)+COUNTA(General!C320)+COUNTA(General!U320)),0)</f>
        <v>0</v>
      </c>
      <c r="AB320" s="86">
        <f>IF(General!U320="No",COUNTBLANK(General!D320:F320)+COUNTBLANK(General!J320),0)</f>
        <v>0</v>
      </c>
      <c r="AC320" s="86">
        <f>IF(General!F320="Others",COUNTBLANK(General!G320),0)</f>
        <v>0</v>
      </c>
      <c r="AD320" s="86">
        <f>IF(AND(U320="No",COUNTA(General!B320),ISBLANK(General!H320)),COUNTBLANK(General!I320),0)</f>
        <v>0</v>
      </c>
      <c r="AE320" s="86">
        <f>IF(ISBLANK(J320),0,IF(ISNUMBER(SEARCH("FI fully agreed with the client's requests/appeals",General!J320)),0,COUNTBLANK(General!K320)))</f>
        <v>0</v>
      </c>
      <c r="AF320" s="86">
        <f>IF(OR(General!J320="Others",General!K320="Others"),COUNTBLANK(General!L320),0)</f>
        <v>0</v>
      </c>
      <c r="AG320" s="86">
        <f>IF(ISBLANK(B320),0,IF(AND(ISBLANK(General!O320),NETWORKDAYS(IFERROR(DATE(LEFT(General!D320,4),MID(General!D320,5,2),RIGHT(General!D320,2)),0),IFERROR(DATE(LEFT(Instructions!$C$6,4),MID(Instructions!$C$6,5,2),RIGHT(Instructions!$C$6,2)),0),7)&gt;27),COUNTBLANK(General!P320),0))</f>
        <v>0</v>
      </c>
      <c r="AH320" s="86">
        <f>IF(OR(ISBLANK(B320),ISBLANK(O320)),0,IF(NETWORKDAYS(DATE(LEFT(General!D320,4),MID(General!D320,5,2),RIGHT(General!D320,2)),DATE(LEFT(General!O320,4),MID(General!O320,5,2),RIGHT(General!O320,2)),7)&gt;27,COUNTBLANK(General!P320),0))</f>
        <v>0</v>
      </c>
      <c r="AI320" s="86">
        <f t="shared" si="30"/>
        <v>0</v>
      </c>
      <c r="AJ320" s="86">
        <f t="shared" si="31"/>
        <v>0</v>
      </c>
      <c r="AK320" s="86">
        <f t="shared" si="32"/>
        <v>0</v>
      </c>
      <c r="AL320" s="128">
        <f>IF(ISBLANK(D320),0,IF(IFERROR(DATE(LEFT(D320,4),MID(D320,5,2),RIGHT(D320,2)),0)&lt;IFERROR(DATE(LEFT(Instructions!$C$6,4),MID(Instructions!$C$6,5,2),RIGHT(Instructions!$C$6,2)),0),0,1))</f>
        <v>0</v>
      </c>
      <c r="AM320" s="128">
        <f>IF(General!U320="Misconduct report has been filed",COUNTBLANK(General!V320),0)</f>
        <v>0</v>
      </c>
      <c r="AN320" s="128">
        <f t="shared" si="33"/>
        <v>0</v>
      </c>
      <c r="AO320" s="86">
        <f>IF(ISBLANK(C320),0,IF(ISNA(VLOOKUP(C320,Dropdowns!$A$1:$A$4,1,FALSE)),1,0))</f>
        <v>0</v>
      </c>
      <c r="AP320" s="86">
        <f>IF(ISBLANK(F320),0,IF(ISNA(VLOOKUP(F320,Dropdowns!$I$1:$I$5,1,FALSE)),1,0))</f>
        <v>0</v>
      </c>
      <c r="AQ320" s="86">
        <f>IF(ISBLANK(J320),0,IF(ISNA(VLOOKUP(J320,Dropdowns!$L$1:$L$4,1,FALSE)),1,0))</f>
        <v>0</v>
      </c>
      <c r="AR320" s="128">
        <f>IF(ISBLANK(K320),0,IF(ISNA(VLOOKUP(K320,Dropdowns!$J$1:$J$4,1,FALSE)),1,0))</f>
        <v>0</v>
      </c>
      <c r="AS320" s="128">
        <f t="shared" si="36"/>
        <v>0</v>
      </c>
      <c r="AT320" s="128">
        <f t="shared" si="34"/>
        <v>0</v>
      </c>
      <c r="AU320" s="128">
        <f t="shared" si="35"/>
        <v>0</v>
      </c>
    </row>
    <row r="321" spans="2:47" ht="15.75" x14ac:dyDescent="0.25">
      <c r="B321" s="62"/>
      <c r="C321" s="62"/>
      <c r="D321" s="63"/>
      <c r="E321" s="64"/>
      <c r="F321" s="62"/>
      <c r="G321" s="62"/>
      <c r="H321" s="63"/>
      <c r="I321" s="62"/>
      <c r="J321" s="62"/>
      <c r="K321" s="62"/>
      <c r="L321" s="62"/>
      <c r="M321" s="68"/>
      <c r="N321" s="69"/>
      <c r="O321" s="63"/>
      <c r="P321" s="68"/>
      <c r="Q321" s="62"/>
      <c r="R321" s="62"/>
      <c r="S321" s="68"/>
      <c r="T321" s="70"/>
      <c r="U321" s="66"/>
      <c r="V321" s="68"/>
      <c r="Z321" s="86">
        <f>IF(Instructions!$C$8="yes",COUNTA(General!B321),0)</f>
        <v>0</v>
      </c>
      <c r="AA321" s="86">
        <f>IF(COUNTA(B321:V321)&gt;0,3-(COUNTA(General!B321)+COUNTA(General!C321)+COUNTA(General!U321)),0)</f>
        <v>0</v>
      </c>
      <c r="AB321" s="86">
        <f>IF(General!U321="No",COUNTBLANK(General!D321:F321)+COUNTBLANK(General!J321),0)</f>
        <v>0</v>
      </c>
      <c r="AC321" s="86">
        <f>IF(General!F321="Others",COUNTBLANK(General!G321),0)</f>
        <v>0</v>
      </c>
      <c r="AD321" s="86">
        <f>IF(AND(U321="No",COUNTA(General!B321),ISBLANK(General!H321)),COUNTBLANK(General!I321),0)</f>
        <v>0</v>
      </c>
      <c r="AE321" s="86">
        <f>IF(ISBLANK(J321),0,IF(ISNUMBER(SEARCH("FI fully agreed with the client's requests/appeals",General!J321)),0,COUNTBLANK(General!K321)))</f>
        <v>0</v>
      </c>
      <c r="AF321" s="86">
        <f>IF(OR(General!J321="Others",General!K321="Others"),COUNTBLANK(General!L321),0)</f>
        <v>0</v>
      </c>
      <c r="AG321" s="86">
        <f>IF(ISBLANK(B321),0,IF(AND(ISBLANK(General!O321),NETWORKDAYS(IFERROR(DATE(LEFT(General!D321,4),MID(General!D321,5,2),RIGHT(General!D321,2)),0),IFERROR(DATE(LEFT(Instructions!$C$6,4),MID(Instructions!$C$6,5,2),RIGHT(Instructions!$C$6,2)),0),7)&gt;27),COUNTBLANK(General!P321),0))</f>
        <v>0</v>
      </c>
      <c r="AH321" s="86">
        <f>IF(OR(ISBLANK(B321),ISBLANK(O321)),0,IF(NETWORKDAYS(DATE(LEFT(General!D321,4),MID(General!D321,5,2),RIGHT(General!D321,2)),DATE(LEFT(General!O321,4),MID(General!O321,5,2),RIGHT(General!O321,2)),7)&gt;27,COUNTBLANK(General!P321),0))</f>
        <v>0</v>
      </c>
      <c r="AI321" s="86">
        <f t="shared" si="30"/>
        <v>0</v>
      </c>
      <c r="AJ321" s="86">
        <f t="shared" si="31"/>
        <v>0</v>
      </c>
      <c r="AK321" s="86">
        <f t="shared" si="32"/>
        <v>0</v>
      </c>
      <c r="AL321" s="128">
        <f>IF(ISBLANK(D321),0,IF(IFERROR(DATE(LEFT(D321,4),MID(D321,5,2),RIGHT(D321,2)),0)&lt;IFERROR(DATE(LEFT(Instructions!$C$6,4),MID(Instructions!$C$6,5,2),RIGHT(Instructions!$C$6,2)),0),0,1))</f>
        <v>0</v>
      </c>
      <c r="AM321" s="128">
        <f>IF(General!U321="Misconduct report has been filed",COUNTBLANK(General!V321),0)</f>
        <v>0</v>
      </c>
      <c r="AN321" s="128">
        <f t="shared" si="33"/>
        <v>0</v>
      </c>
      <c r="AO321" s="86">
        <f>IF(ISBLANK(C321),0,IF(ISNA(VLOOKUP(C321,Dropdowns!$A$1:$A$4,1,FALSE)),1,0))</f>
        <v>0</v>
      </c>
      <c r="AP321" s="86">
        <f>IF(ISBLANK(F321),0,IF(ISNA(VLOOKUP(F321,Dropdowns!$I$1:$I$5,1,FALSE)),1,0))</f>
        <v>0</v>
      </c>
      <c r="AQ321" s="86">
        <f>IF(ISBLANK(J321),0,IF(ISNA(VLOOKUP(J321,Dropdowns!$L$1:$L$4,1,FALSE)),1,0))</f>
        <v>0</v>
      </c>
      <c r="AR321" s="128">
        <f>IF(ISBLANK(K321),0,IF(ISNA(VLOOKUP(K321,Dropdowns!$J$1:$J$4,1,FALSE)),1,0))</f>
        <v>0</v>
      </c>
      <c r="AS321" s="128">
        <f t="shared" si="36"/>
        <v>0</v>
      </c>
      <c r="AT321" s="128">
        <f t="shared" si="34"/>
        <v>0</v>
      </c>
      <c r="AU321" s="128">
        <f t="shared" si="35"/>
        <v>0</v>
      </c>
    </row>
    <row r="322" spans="2:47" ht="15.75" x14ac:dyDescent="0.25">
      <c r="B322" s="62"/>
      <c r="C322" s="62"/>
      <c r="D322" s="63"/>
      <c r="E322" s="64"/>
      <c r="F322" s="62"/>
      <c r="G322" s="62"/>
      <c r="H322" s="63"/>
      <c r="I322" s="62"/>
      <c r="J322" s="62"/>
      <c r="K322" s="62"/>
      <c r="L322" s="62"/>
      <c r="M322" s="68"/>
      <c r="N322" s="69"/>
      <c r="O322" s="63"/>
      <c r="P322" s="68"/>
      <c r="Q322" s="62"/>
      <c r="R322" s="62"/>
      <c r="S322" s="68"/>
      <c r="T322" s="70"/>
      <c r="U322" s="66"/>
      <c r="V322" s="68"/>
      <c r="Z322" s="86">
        <f>IF(Instructions!$C$8="yes",COUNTA(General!B322),0)</f>
        <v>0</v>
      </c>
      <c r="AA322" s="86">
        <f>IF(COUNTA(B322:V322)&gt;0,3-(COUNTA(General!B322)+COUNTA(General!C322)+COUNTA(General!U322)),0)</f>
        <v>0</v>
      </c>
      <c r="AB322" s="86">
        <f>IF(General!U322="No",COUNTBLANK(General!D322:F322)+COUNTBLANK(General!J322),0)</f>
        <v>0</v>
      </c>
      <c r="AC322" s="86">
        <f>IF(General!F322="Others",COUNTBLANK(General!G322),0)</f>
        <v>0</v>
      </c>
      <c r="AD322" s="86">
        <f>IF(AND(U322="No",COUNTA(General!B322),ISBLANK(General!H322)),COUNTBLANK(General!I322),0)</f>
        <v>0</v>
      </c>
      <c r="AE322" s="86">
        <f>IF(ISBLANK(J322),0,IF(ISNUMBER(SEARCH("FI fully agreed with the client's requests/appeals",General!J322)),0,COUNTBLANK(General!K322)))</f>
        <v>0</v>
      </c>
      <c r="AF322" s="86">
        <f>IF(OR(General!J322="Others",General!K322="Others"),COUNTBLANK(General!L322),0)</f>
        <v>0</v>
      </c>
      <c r="AG322" s="86">
        <f>IF(ISBLANK(B322),0,IF(AND(ISBLANK(General!O322),NETWORKDAYS(IFERROR(DATE(LEFT(General!D322,4),MID(General!D322,5,2),RIGHT(General!D322,2)),0),IFERROR(DATE(LEFT(Instructions!$C$6,4),MID(Instructions!$C$6,5,2),RIGHT(Instructions!$C$6,2)),0),7)&gt;27),COUNTBLANK(General!P322),0))</f>
        <v>0</v>
      </c>
      <c r="AH322" s="86">
        <f>IF(OR(ISBLANK(B322),ISBLANK(O322)),0,IF(NETWORKDAYS(DATE(LEFT(General!D322,4),MID(General!D322,5,2),RIGHT(General!D322,2)),DATE(LEFT(General!O322,4),MID(General!O322,5,2),RIGHT(General!O322,2)),7)&gt;27,COUNTBLANK(General!P322),0))</f>
        <v>0</v>
      </c>
      <c r="AI322" s="86">
        <f t="shared" si="30"/>
        <v>0</v>
      </c>
      <c r="AJ322" s="86">
        <f t="shared" si="31"/>
        <v>0</v>
      </c>
      <c r="AK322" s="86">
        <f t="shared" si="32"/>
        <v>0</v>
      </c>
      <c r="AL322" s="128">
        <f>IF(ISBLANK(D322),0,IF(IFERROR(DATE(LEFT(D322,4),MID(D322,5,2),RIGHT(D322,2)),0)&lt;IFERROR(DATE(LEFT(Instructions!$C$6,4),MID(Instructions!$C$6,5,2),RIGHT(Instructions!$C$6,2)),0),0,1))</f>
        <v>0</v>
      </c>
      <c r="AM322" s="128">
        <f>IF(General!U322="Misconduct report has been filed",COUNTBLANK(General!V322),0)</f>
        <v>0</v>
      </c>
      <c r="AN322" s="128">
        <f t="shared" si="33"/>
        <v>0</v>
      </c>
      <c r="AO322" s="86">
        <f>IF(ISBLANK(C322),0,IF(ISNA(VLOOKUP(C322,Dropdowns!$A$1:$A$4,1,FALSE)),1,0))</f>
        <v>0</v>
      </c>
      <c r="AP322" s="86">
        <f>IF(ISBLANK(F322),0,IF(ISNA(VLOOKUP(F322,Dropdowns!$I$1:$I$5,1,FALSE)),1,0))</f>
        <v>0</v>
      </c>
      <c r="AQ322" s="86">
        <f>IF(ISBLANK(J322),0,IF(ISNA(VLOOKUP(J322,Dropdowns!$L$1:$L$4,1,FALSE)),1,0))</f>
        <v>0</v>
      </c>
      <c r="AR322" s="128">
        <f>IF(ISBLANK(K322),0,IF(ISNA(VLOOKUP(K322,Dropdowns!$J$1:$J$4,1,FALSE)),1,0))</f>
        <v>0</v>
      </c>
      <c r="AS322" s="128">
        <f t="shared" si="36"/>
        <v>0</v>
      </c>
      <c r="AT322" s="128">
        <f t="shared" si="34"/>
        <v>0</v>
      </c>
      <c r="AU322" s="128">
        <f t="shared" si="35"/>
        <v>0</v>
      </c>
    </row>
    <row r="323" spans="2:47" ht="15.75" x14ac:dyDescent="0.25">
      <c r="B323" s="62"/>
      <c r="C323" s="62"/>
      <c r="D323" s="63"/>
      <c r="E323" s="64"/>
      <c r="F323" s="62"/>
      <c r="G323" s="62"/>
      <c r="H323" s="63"/>
      <c r="I323" s="62"/>
      <c r="J323" s="62"/>
      <c r="K323" s="62"/>
      <c r="L323" s="62"/>
      <c r="M323" s="68"/>
      <c r="N323" s="69"/>
      <c r="O323" s="63"/>
      <c r="P323" s="68"/>
      <c r="Q323" s="62"/>
      <c r="R323" s="62"/>
      <c r="S323" s="68"/>
      <c r="T323" s="70"/>
      <c r="U323" s="66"/>
      <c r="V323" s="68"/>
      <c r="Z323" s="86">
        <f>IF(Instructions!$C$8="yes",COUNTA(General!B323),0)</f>
        <v>0</v>
      </c>
      <c r="AA323" s="86">
        <f>IF(COUNTA(B323:V323)&gt;0,3-(COUNTA(General!B323)+COUNTA(General!C323)+COUNTA(General!U323)),0)</f>
        <v>0</v>
      </c>
      <c r="AB323" s="86">
        <f>IF(General!U323="No",COUNTBLANK(General!D323:F323)+COUNTBLANK(General!J323),0)</f>
        <v>0</v>
      </c>
      <c r="AC323" s="86">
        <f>IF(General!F323="Others",COUNTBLANK(General!G323),0)</f>
        <v>0</v>
      </c>
      <c r="AD323" s="86">
        <f>IF(AND(U323="No",COUNTA(General!B323),ISBLANK(General!H323)),COUNTBLANK(General!I323),0)</f>
        <v>0</v>
      </c>
      <c r="AE323" s="86">
        <f>IF(ISBLANK(J323),0,IF(ISNUMBER(SEARCH("FI fully agreed with the client's requests/appeals",General!J323)),0,COUNTBLANK(General!K323)))</f>
        <v>0</v>
      </c>
      <c r="AF323" s="86">
        <f>IF(OR(General!J323="Others",General!K323="Others"),COUNTBLANK(General!L323),0)</f>
        <v>0</v>
      </c>
      <c r="AG323" s="86">
        <f>IF(ISBLANK(B323),0,IF(AND(ISBLANK(General!O323),NETWORKDAYS(IFERROR(DATE(LEFT(General!D323,4),MID(General!D323,5,2),RIGHT(General!D323,2)),0),IFERROR(DATE(LEFT(Instructions!$C$6,4),MID(Instructions!$C$6,5,2),RIGHT(Instructions!$C$6,2)),0),7)&gt;27),COUNTBLANK(General!P323),0))</f>
        <v>0</v>
      </c>
      <c r="AH323" s="86">
        <f>IF(OR(ISBLANK(B323),ISBLANK(O323)),0,IF(NETWORKDAYS(DATE(LEFT(General!D323,4),MID(General!D323,5,2),RIGHT(General!D323,2)),DATE(LEFT(General!O323,4),MID(General!O323,5,2),RIGHT(General!O323,2)),7)&gt;27,COUNTBLANK(General!P323),0))</f>
        <v>0</v>
      </c>
      <c r="AI323" s="86">
        <f t="shared" si="30"/>
        <v>0</v>
      </c>
      <c r="AJ323" s="86">
        <f t="shared" si="31"/>
        <v>0</v>
      </c>
      <c r="AK323" s="86">
        <f t="shared" si="32"/>
        <v>0</v>
      </c>
      <c r="AL323" s="128">
        <f>IF(ISBLANK(D323),0,IF(IFERROR(DATE(LEFT(D323,4),MID(D323,5,2),RIGHT(D323,2)),0)&lt;IFERROR(DATE(LEFT(Instructions!$C$6,4),MID(Instructions!$C$6,5,2),RIGHT(Instructions!$C$6,2)),0),0,1))</f>
        <v>0</v>
      </c>
      <c r="AM323" s="128">
        <f>IF(General!U323="Misconduct report has been filed",COUNTBLANK(General!V323),0)</f>
        <v>0</v>
      </c>
      <c r="AN323" s="128">
        <f t="shared" si="33"/>
        <v>0</v>
      </c>
      <c r="AO323" s="86">
        <f>IF(ISBLANK(C323),0,IF(ISNA(VLOOKUP(C323,Dropdowns!$A$1:$A$4,1,FALSE)),1,0))</f>
        <v>0</v>
      </c>
      <c r="AP323" s="86">
        <f>IF(ISBLANK(F323),0,IF(ISNA(VLOOKUP(F323,Dropdowns!$I$1:$I$5,1,FALSE)),1,0))</f>
        <v>0</v>
      </c>
      <c r="AQ323" s="86">
        <f>IF(ISBLANK(J323),0,IF(ISNA(VLOOKUP(J323,Dropdowns!$L$1:$L$4,1,FALSE)),1,0))</f>
        <v>0</v>
      </c>
      <c r="AR323" s="128">
        <f>IF(ISBLANK(K323),0,IF(ISNA(VLOOKUP(K323,Dropdowns!$J$1:$J$4,1,FALSE)),1,0))</f>
        <v>0</v>
      </c>
      <c r="AS323" s="128">
        <f t="shared" si="36"/>
        <v>0</v>
      </c>
      <c r="AT323" s="128">
        <f t="shared" si="34"/>
        <v>0</v>
      </c>
      <c r="AU323" s="128">
        <f t="shared" si="35"/>
        <v>0</v>
      </c>
    </row>
    <row r="324" spans="2:47" ht="15.75" x14ac:dyDescent="0.25">
      <c r="B324" s="62"/>
      <c r="C324" s="62"/>
      <c r="D324" s="63"/>
      <c r="E324" s="64"/>
      <c r="F324" s="62"/>
      <c r="G324" s="62"/>
      <c r="H324" s="63"/>
      <c r="I324" s="62"/>
      <c r="J324" s="62"/>
      <c r="K324" s="62"/>
      <c r="L324" s="62"/>
      <c r="M324" s="68"/>
      <c r="N324" s="69"/>
      <c r="O324" s="63"/>
      <c r="P324" s="68"/>
      <c r="Q324" s="62"/>
      <c r="R324" s="62"/>
      <c r="S324" s="68"/>
      <c r="T324" s="70"/>
      <c r="U324" s="66"/>
      <c r="V324" s="68"/>
      <c r="Z324" s="86">
        <f>IF(Instructions!$C$8="yes",COUNTA(General!B324),0)</f>
        <v>0</v>
      </c>
      <c r="AA324" s="86">
        <f>IF(COUNTA(B324:V324)&gt;0,3-(COUNTA(General!B324)+COUNTA(General!C324)+COUNTA(General!U324)),0)</f>
        <v>0</v>
      </c>
      <c r="AB324" s="86">
        <f>IF(General!U324="No",COUNTBLANK(General!D324:F324)+COUNTBLANK(General!J324),0)</f>
        <v>0</v>
      </c>
      <c r="AC324" s="86">
        <f>IF(General!F324="Others",COUNTBLANK(General!G324),0)</f>
        <v>0</v>
      </c>
      <c r="AD324" s="86">
        <f>IF(AND(U324="No",COUNTA(General!B324),ISBLANK(General!H324)),COUNTBLANK(General!I324),0)</f>
        <v>0</v>
      </c>
      <c r="AE324" s="86">
        <f>IF(ISBLANK(J324),0,IF(ISNUMBER(SEARCH("FI fully agreed with the client's requests/appeals",General!J324)),0,COUNTBLANK(General!K324)))</f>
        <v>0</v>
      </c>
      <c r="AF324" s="86">
        <f>IF(OR(General!J324="Others",General!K324="Others"),COUNTBLANK(General!L324),0)</f>
        <v>0</v>
      </c>
      <c r="AG324" s="86">
        <f>IF(ISBLANK(B324),0,IF(AND(ISBLANK(General!O324),NETWORKDAYS(IFERROR(DATE(LEFT(General!D324,4),MID(General!D324,5,2),RIGHT(General!D324,2)),0),IFERROR(DATE(LEFT(Instructions!$C$6,4),MID(Instructions!$C$6,5,2),RIGHT(Instructions!$C$6,2)),0),7)&gt;27),COUNTBLANK(General!P324),0))</f>
        <v>0</v>
      </c>
      <c r="AH324" s="86">
        <f>IF(OR(ISBLANK(B324),ISBLANK(O324)),0,IF(NETWORKDAYS(DATE(LEFT(General!D324,4),MID(General!D324,5,2),RIGHT(General!D324,2)),DATE(LEFT(General!O324,4),MID(General!O324,5,2),RIGHT(General!O324,2)),7)&gt;27,COUNTBLANK(General!P324),0))</f>
        <v>0</v>
      </c>
      <c r="AI324" s="86">
        <f t="shared" si="30"/>
        <v>0</v>
      </c>
      <c r="AJ324" s="86">
        <f t="shared" si="31"/>
        <v>0</v>
      </c>
      <c r="AK324" s="86">
        <f t="shared" si="32"/>
        <v>0</v>
      </c>
      <c r="AL324" s="128">
        <f>IF(ISBLANK(D324),0,IF(IFERROR(DATE(LEFT(D324,4),MID(D324,5,2),RIGHT(D324,2)),0)&lt;IFERROR(DATE(LEFT(Instructions!$C$6,4),MID(Instructions!$C$6,5,2),RIGHT(Instructions!$C$6,2)),0),0,1))</f>
        <v>0</v>
      </c>
      <c r="AM324" s="128">
        <f>IF(General!U324="Misconduct report has been filed",COUNTBLANK(General!V324),0)</f>
        <v>0</v>
      </c>
      <c r="AN324" s="128">
        <f t="shared" si="33"/>
        <v>0</v>
      </c>
      <c r="AO324" s="86">
        <f>IF(ISBLANK(C324),0,IF(ISNA(VLOOKUP(C324,Dropdowns!$A$1:$A$4,1,FALSE)),1,0))</f>
        <v>0</v>
      </c>
      <c r="AP324" s="86">
        <f>IF(ISBLANK(F324),0,IF(ISNA(VLOOKUP(F324,Dropdowns!$I$1:$I$5,1,FALSE)),1,0))</f>
        <v>0</v>
      </c>
      <c r="AQ324" s="86">
        <f>IF(ISBLANK(J324),0,IF(ISNA(VLOOKUP(J324,Dropdowns!$L$1:$L$4,1,FALSE)),1,0))</f>
        <v>0</v>
      </c>
      <c r="AR324" s="128">
        <f>IF(ISBLANK(K324),0,IF(ISNA(VLOOKUP(K324,Dropdowns!$J$1:$J$4,1,FALSE)),1,0))</f>
        <v>0</v>
      </c>
      <c r="AS324" s="128">
        <f t="shared" si="36"/>
        <v>0</v>
      </c>
      <c r="AT324" s="128">
        <f t="shared" si="34"/>
        <v>0</v>
      </c>
      <c r="AU324" s="128">
        <f t="shared" si="35"/>
        <v>0</v>
      </c>
    </row>
    <row r="325" spans="2:47" ht="15.75" x14ac:dyDescent="0.25">
      <c r="B325" s="62"/>
      <c r="C325" s="62"/>
      <c r="D325" s="63"/>
      <c r="E325" s="64"/>
      <c r="F325" s="62"/>
      <c r="G325" s="62"/>
      <c r="H325" s="63"/>
      <c r="I325" s="62"/>
      <c r="J325" s="62"/>
      <c r="K325" s="62"/>
      <c r="L325" s="62"/>
      <c r="M325" s="68"/>
      <c r="N325" s="69"/>
      <c r="O325" s="63"/>
      <c r="P325" s="68"/>
      <c r="Q325" s="62"/>
      <c r="R325" s="62"/>
      <c r="S325" s="68"/>
      <c r="T325" s="70"/>
      <c r="U325" s="66"/>
      <c r="V325" s="68"/>
      <c r="Z325" s="86">
        <f>IF(Instructions!$C$8="yes",COUNTA(General!B325),0)</f>
        <v>0</v>
      </c>
      <c r="AA325" s="86">
        <f>IF(COUNTA(B325:V325)&gt;0,3-(COUNTA(General!B325)+COUNTA(General!C325)+COUNTA(General!U325)),0)</f>
        <v>0</v>
      </c>
      <c r="AB325" s="86">
        <f>IF(General!U325="No",COUNTBLANK(General!D325:F325)+COUNTBLANK(General!J325),0)</f>
        <v>0</v>
      </c>
      <c r="AC325" s="86">
        <f>IF(General!F325="Others",COUNTBLANK(General!G325),0)</f>
        <v>0</v>
      </c>
      <c r="AD325" s="86">
        <f>IF(AND(U325="No",COUNTA(General!B325),ISBLANK(General!H325)),COUNTBLANK(General!I325),0)</f>
        <v>0</v>
      </c>
      <c r="AE325" s="86">
        <f>IF(ISBLANK(J325),0,IF(ISNUMBER(SEARCH("FI fully agreed with the client's requests/appeals",General!J325)),0,COUNTBLANK(General!K325)))</f>
        <v>0</v>
      </c>
      <c r="AF325" s="86">
        <f>IF(OR(General!J325="Others",General!K325="Others"),COUNTBLANK(General!L325),0)</f>
        <v>0</v>
      </c>
      <c r="AG325" s="86">
        <f>IF(ISBLANK(B325),0,IF(AND(ISBLANK(General!O325),NETWORKDAYS(IFERROR(DATE(LEFT(General!D325,4),MID(General!D325,5,2),RIGHT(General!D325,2)),0),IFERROR(DATE(LEFT(Instructions!$C$6,4),MID(Instructions!$C$6,5,2),RIGHT(Instructions!$C$6,2)),0),7)&gt;27),COUNTBLANK(General!P325),0))</f>
        <v>0</v>
      </c>
      <c r="AH325" s="86">
        <f>IF(OR(ISBLANK(B325),ISBLANK(O325)),0,IF(NETWORKDAYS(DATE(LEFT(General!D325,4),MID(General!D325,5,2),RIGHT(General!D325,2)),DATE(LEFT(General!O325,4),MID(General!O325,5,2),RIGHT(General!O325,2)),7)&gt;27,COUNTBLANK(General!P325),0))</f>
        <v>0</v>
      </c>
      <c r="AI325" s="86">
        <f t="shared" si="30"/>
        <v>0</v>
      </c>
      <c r="AJ325" s="86">
        <f t="shared" si="31"/>
        <v>0</v>
      </c>
      <c r="AK325" s="86">
        <f t="shared" si="32"/>
        <v>0</v>
      </c>
      <c r="AL325" s="128">
        <f>IF(ISBLANK(D325),0,IF(IFERROR(DATE(LEFT(D325,4),MID(D325,5,2),RIGHT(D325,2)),0)&lt;IFERROR(DATE(LEFT(Instructions!$C$6,4),MID(Instructions!$C$6,5,2),RIGHT(Instructions!$C$6,2)),0),0,1))</f>
        <v>0</v>
      </c>
      <c r="AM325" s="128">
        <f>IF(General!U325="Misconduct report has been filed",COUNTBLANK(General!V325),0)</f>
        <v>0</v>
      </c>
      <c r="AN325" s="128">
        <f t="shared" si="33"/>
        <v>0</v>
      </c>
      <c r="AO325" s="86">
        <f>IF(ISBLANK(C325),0,IF(ISNA(VLOOKUP(C325,Dropdowns!$A$1:$A$4,1,FALSE)),1,0))</f>
        <v>0</v>
      </c>
      <c r="AP325" s="86">
        <f>IF(ISBLANK(F325),0,IF(ISNA(VLOOKUP(F325,Dropdowns!$I$1:$I$5,1,FALSE)),1,0))</f>
        <v>0</v>
      </c>
      <c r="AQ325" s="86">
        <f>IF(ISBLANK(J325),0,IF(ISNA(VLOOKUP(J325,Dropdowns!$L$1:$L$4,1,FALSE)),1,0))</f>
        <v>0</v>
      </c>
      <c r="AR325" s="128">
        <f>IF(ISBLANK(K325),0,IF(ISNA(VLOOKUP(K325,Dropdowns!$J$1:$J$4,1,FALSE)),1,0))</f>
        <v>0</v>
      </c>
      <c r="AS325" s="128">
        <f t="shared" si="36"/>
        <v>0</v>
      </c>
      <c r="AT325" s="128">
        <f t="shared" si="34"/>
        <v>0</v>
      </c>
      <c r="AU325" s="128">
        <f t="shared" si="35"/>
        <v>0</v>
      </c>
    </row>
    <row r="326" spans="2:47" ht="15.75" x14ac:dyDescent="0.25">
      <c r="B326" s="62"/>
      <c r="C326" s="62"/>
      <c r="D326" s="63"/>
      <c r="E326" s="64"/>
      <c r="F326" s="62"/>
      <c r="G326" s="62"/>
      <c r="H326" s="63"/>
      <c r="I326" s="62"/>
      <c r="J326" s="62"/>
      <c r="K326" s="62"/>
      <c r="L326" s="62"/>
      <c r="M326" s="68"/>
      <c r="N326" s="69"/>
      <c r="O326" s="63"/>
      <c r="P326" s="68"/>
      <c r="Q326" s="62"/>
      <c r="R326" s="62"/>
      <c r="S326" s="68"/>
      <c r="T326" s="70"/>
      <c r="U326" s="66"/>
      <c r="V326" s="68"/>
      <c r="Z326" s="86">
        <f>IF(Instructions!$C$8="yes",COUNTA(General!B326),0)</f>
        <v>0</v>
      </c>
      <c r="AA326" s="86">
        <f>IF(COUNTA(B326:V326)&gt;0,3-(COUNTA(General!B326)+COUNTA(General!C326)+COUNTA(General!U326)),0)</f>
        <v>0</v>
      </c>
      <c r="AB326" s="86">
        <f>IF(General!U326="No",COUNTBLANK(General!D326:F326)+COUNTBLANK(General!J326),0)</f>
        <v>0</v>
      </c>
      <c r="AC326" s="86">
        <f>IF(General!F326="Others",COUNTBLANK(General!G326),0)</f>
        <v>0</v>
      </c>
      <c r="AD326" s="86">
        <f>IF(AND(U326="No",COUNTA(General!B326),ISBLANK(General!H326)),COUNTBLANK(General!I326),0)</f>
        <v>0</v>
      </c>
      <c r="AE326" s="86">
        <f>IF(ISBLANK(J326),0,IF(ISNUMBER(SEARCH("FI fully agreed with the client's requests/appeals",General!J326)),0,COUNTBLANK(General!K326)))</f>
        <v>0</v>
      </c>
      <c r="AF326" s="86">
        <f>IF(OR(General!J326="Others",General!K326="Others"),COUNTBLANK(General!L326),0)</f>
        <v>0</v>
      </c>
      <c r="AG326" s="86">
        <f>IF(ISBLANK(B326),0,IF(AND(ISBLANK(General!O326),NETWORKDAYS(IFERROR(DATE(LEFT(General!D326,4),MID(General!D326,5,2),RIGHT(General!D326,2)),0),IFERROR(DATE(LEFT(Instructions!$C$6,4),MID(Instructions!$C$6,5,2),RIGHT(Instructions!$C$6,2)),0),7)&gt;27),COUNTBLANK(General!P326),0))</f>
        <v>0</v>
      </c>
      <c r="AH326" s="86">
        <f>IF(OR(ISBLANK(B326),ISBLANK(O326)),0,IF(NETWORKDAYS(DATE(LEFT(General!D326,4),MID(General!D326,5,2),RIGHT(General!D326,2)),DATE(LEFT(General!O326,4),MID(General!O326,5,2),RIGHT(General!O326,2)),7)&gt;27,COUNTBLANK(General!P326),0))</f>
        <v>0</v>
      </c>
      <c r="AI326" s="86">
        <f t="shared" si="30"/>
        <v>0</v>
      </c>
      <c r="AJ326" s="86">
        <f t="shared" si="31"/>
        <v>0</v>
      </c>
      <c r="AK326" s="86">
        <f t="shared" si="32"/>
        <v>0</v>
      </c>
      <c r="AL326" s="128">
        <f>IF(ISBLANK(D326),0,IF(IFERROR(DATE(LEFT(D326,4),MID(D326,5,2),RIGHT(D326,2)),0)&lt;IFERROR(DATE(LEFT(Instructions!$C$6,4),MID(Instructions!$C$6,5,2),RIGHT(Instructions!$C$6,2)),0),0,1))</f>
        <v>0</v>
      </c>
      <c r="AM326" s="128">
        <f>IF(General!U326="Misconduct report has been filed",COUNTBLANK(General!V326),0)</f>
        <v>0</v>
      </c>
      <c r="AN326" s="128">
        <f t="shared" si="33"/>
        <v>0</v>
      </c>
      <c r="AO326" s="86">
        <f>IF(ISBLANK(C326),0,IF(ISNA(VLOOKUP(C326,Dropdowns!$A$1:$A$4,1,FALSE)),1,0))</f>
        <v>0</v>
      </c>
      <c r="AP326" s="86">
        <f>IF(ISBLANK(F326),0,IF(ISNA(VLOOKUP(F326,Dropdowns!$I$1:$I$5,1,FALSE)),1,0))</f>
        <v>0</v>
      </c>
      <c r="AQ326" s="86">
        <f>IF(ISBLANK(J326),0,IF(ISNA(VLOOKUP(J326,Dropdowns!$L$1:$L$4,1,FALSE)),1,0))</f>
        <v>0</v>
      </c>
      <c r="AR326" s="128">
        <f>IF(ISBLANK(K326),0,IF(ISNA(VLOOKUP(K326,Dropdowns!$J$1:$J$4,1,FALSE)),1,0))</f>
        <v>0</v>
      </c>
      <c r="AS326" s="128">
        <f t="shared" si="36"/>
        <v>0</v>
      </c>
      <c r="AT326" s="128">
        <f t="shared" si="34"/>
        <v>0</v>
      </c>
      <c r="AU326" s="128">
        <f t="shared" si="35"/>
        <v>0</v>
      </c>
    </row>
    <row r="327" spans="2:47" ht="15.75" x14ac:dyDescent="0.25">
      <c r="B327" s="62"/>
      <c r="C327" s="62"/>
      <c r="D327" s="63"/>
      <c r="E327" s="64"/>
      <c r="F327" s="62"/>
      <c r="G327" s="62"/>
      <c r="H327" s="63"/>
      <c r="I327" s="62"/>
      <c r="J327" s="62"/>
      <c r="K327" s="62"/>
      <c r="L327" s="62"/>
      <c r="M327" s="68"/>
      <c r="N327" s="69"/>
      <c r="O327" s="63"/>
      <c r="P327" s="68"/>
      <c r="Q327" s="62"/>
      <c r="R327" s="62"/>
      <c r="S327" s="68"/>
      <c r="T327" s="70"/>
      <c r="U327" s="66"/>
      <c r="V327" s="68"/>
      <c r="Z327" s="86">
        <f>IF(Instructions!$C$8="yes",COUNTA(General!B327),0)</f>
        <v>0</v>
      </c>
      <c r="AA327" s="86">
        <f>IF(COUNTA(B327:V327)&gt;0,3-(COUNTA(General!B327)+COUNTA(General!C327)+COUNTA(General!U327)),0)</f>
        <v>0</v>
      </c>
      <c r="AB327" s="86">
        <f>IF(General!U327="No",COUNTBLANK(General!D327:F327)+COUNTBLANK(General!J327),0)</f>
        <v>0</v>
      </c>
      <c r="AC327" s="86">
        <f>IF(General!F327="Others",COUNTBLANK(General!G327),0)</f>
        <v>0</v>
      </c>
      <c r="AD327" s="86">
        <f>IF(AND(U327="No",COUNTA(General!B327),ISBLANK(General!H327)),COUNTBLANK(General!I327),0)</f>
        <v>0</v>
      </c>
      <c r="AE327" s="86">
        <f>IF(ISBLANK(J327),0,IF(ISNUMBER(SEARCH("FI fully agreed with the client's requests/appeals",General!J327)),0,COUNTBLANK(General!K327)))</f>
        <v>0</v>
      </c>
      <c r="AF327" s="86">
        <f>IF(OR(General!J327="Others",General!K327="Others"),COUNTBLANK(General!L327),0)</f>
        <v>0</v>
      </c>
      <c r="AG327" s="86">
        <f>IF(ISBLANK(B327),0,IF(AND(ISBLANK(General!O327),NETWORKDAYS(IFERROR(DATE(LEFT(General!D327,4),MID(General!D327,5,2),RIGHT(General!D327,2)),0),IFERROR(DATE(LEFT(Instructions!$C$6,4),MID(Instructions!$C$6,5,2),RIGHT(Instructions!$C$6,2)),0),7)&gt;27),COUNTBLANK(General!P327),0))</f>
        <v>0</v>
      </c>
      <c r="AH327" s="86">
        <f>IF(OR(ISBLANK(B327),ISBLANK(O327)),0,IF(NETWORKDAYS(DATE(LEFT(General!D327,4),MID(General!D327,5,2),RIGHT(General!D327,2)),DATE(LEFT(General!O327,4),MID(General!O327,5,2),RIGHT(General!O327,2)),7)&gt;27,COUNTBLANK(General!P327),0))</f>
        <v>0</v>
      </c>
      <c r="AI327" s="86">
        <f t="shared" si="30"/>
        <v>0</v>
      </c>
      <c r="AJ327" s="86">
        <f t="shared" si="31"/>
        <v>0</v>
      </c>
      <c r="AK327" s="86">
        <f t="shared" si="32"/>
        <v>0</v>
      </c>
      <c r="AL327" s="128">
        <f>IF(ISBLANK(D327),0,IF(IFERROR(DATE(LEFT(D327,4),MID(D327,5,2),RIGHT(D327,2)),0)&lt;IFERROR(DATE(LEFT(Instructions!$C$6,4),MID(Instructions!$C$6,5,2),RIGHT(Instructions!$C$6,2)),0),0,1))</f>
        <v>0</v>
      </c>
      <c r="AM327" s="128">
        <f>IF(General!U327="Misconduct report has been filed",COUNTBLANK(General!V327),0)</f>
        <v>0</v>
      </c>
      <c r="AN327" s="128">
        <f t="shared" si="33"/>
        <v>0</v>
      </c>
      <c r="AO327" s="86">
        <f>IF(ISBLANK(C327),0,IF(ISNA(VLOOKUP(C327,Dropdowns!$A$1:$A$4,1,FALSE)),1,0))</f>
        <v>0</v>
      </c>
      <c r="AP327" s="86">
        <f>IF(ISBLANK(F327),0,IF(ISNA(VLOOKUP(F327,Dropdowns!$I$1:$I$5,1,FALSE)),1,0))</f>
        <v>0</v>
      </c>
      <c r="AQ327" s="86">
        <f>IF(ISBLANK(J327),0,IF(ISNA(VLOOKUP(J327,Dropdowns!$L$1:$L$4,1,FALSE)),1,0))</f>
        <v>0</v>
      </c>
      <c r="AR327" s="128">
        <f>IF(ISBLANK(K327),0,IF(ISNA(VLOOKUP(K327,Dropdowns!$J$1:$J$4,1,FALSE)),1,0))</f>
        <v>0</v>
      </c>
      <c r="AS327" s="128">
        <f t="shared" si="36"/>
        <v>0</v>
      </c>
      <c r="AT327" s="128">
        <f t="shared" si="34"/>
        <v>0</v>
      </c>
      <c r="AU327" s="128">
        <f t="shared" si="35"/>
        <v>0</v>
      </c>
    </row>
    <row r="328" spans="2:47" ht="15.75" x14ac:dyDescent="0.25">
      <c r="B328" s="62"/>
      <c r="C328" s="62"/>
      <c r="D328" s="63"/>
      <c r="E328" s="64"/>
      <c r="F328" s="62"/>
      <c r="G328" s="62"/>
      <c r="H328" s="63"/>
      <c r="I328" s="62"/>
      <c r="J328" s="62"/>
      <c r="K328" s="62"/>
      <c r="L328" s="62"/>
      <c r="M328" s="68"/>
      <c r="N328" s="69"/>
      <c r="O328" s="63"/>
      <c r="P328" s="68"/>
      <c r="Q328" s="62"/>
      <c r="R328" s="62"/>
      <c r="S328" s="68"/>
      <c r="T328" s="70"/>
      <c r="U328" s="66"/>
      <c r="V328" s="68"/>
      <c r="Z328" s="86">
        <f>IF(Instructions!$C$8="yes",COUNTA(General!B328),0)</f>
        <v>0</v>
      </c>
      <c r="AA328" s="86">
        <f>IF(COUNTA(B328:V328)&gt;0,3-(COUNTA(General!B328)+COUNTA(General!C328)+COUNTA(General!U328)),0)</f>
        <v>0</v>
      </c>
      <c r="AB328" s="86">
        <f>IF(General!U328="No",COUNTBLANK(General!D328:F328)+COUNTBLANK(General!J328),0)</f>
        <v>0</v>
      </c>
      <c r="AC328" s="86">
        <f>IF(General!F328="Others",COUNTBLANK(General!G328),0)</f>
        <v>0</v>
      </c>
      <c r="AD328" s="86">
        <f>IF(AND(U328="No",COUNTA(General!B328),ISBLANK(General!H328)),COUNTBLANK(General!I328),0)</f>
        <v>0</v>
      </c>
      <c r="AE328" s="86">
        <f>IF(ISBLANK(J328),0,IF(ISNUMBER(SEARCH("FI fully agreed with the client's requests/appeals",General!J328)),0,COUNTBLANK(General!K328)))</f>
        <v>0</v>
      </c>
      <c r="AF328" s="86">
        <f>IF(OR(General!J328="Others",General!K328="Others"),COUNTBLANK(General!L328),0)</f>
        <v>0</v>
      </c>
      <c r="AG328" s="86">
        <f>IF(ISBLANK(B328),0,IF(AND(ISBLANK(General!O328),NETWORKDAYS(IFERROR(DATE(LEFT(General!D328,4),MID(General!D328,5,2),RIGHT(General!D328,2)),0),IFERROR(DATE(LEFT(Instructions!$C$6,4),MID(Instructions!$C$6,5,2),RIGHT(Instructions!$C$6,2)),0),7)&gt;27),COUNTBLANK(General!P328),0))</f>
        <v>0</v>
      </c>
      <c r="AH328" s="86">
        <f>IF(OR(ISBLANK(B328),ISBLANK(O328)),0,IF(NETWORKDAYS(DATE(LEFT(General!D328,4),MID(General!D328,5,2),RIGHT(General!D328,2)),DATE(LEFT(General!O328,4),MID(General!O328,5,2),RIGHT(General!O328,2)),7)&gt;27,COUNTBLANK(General!P328),0))</f>
        <v>0</v>
      </c>
      <c r="AI328" s="86">
        <f t="shared" si="30"/>
        <v>0</v>
      </c>
      <c r="AJ328" s="86">
        <f t="shared" si="31"/>
        <v>0</v>
      </c>
      <c r="AK328" s="86">
        <f t="shared" si="32"/>
        <v>0</v>
      </c>
      <c r="AL328" s="128">
        <f>IF(ISBLANK(D328),0,IF(IFERROR(DATE(LEFT(D328,4),MID(D328,5,2),RIGHT(D328,2)),0)&lt;IFERROR(DATE(LEFT(Instructions!$C$6,4),MID(Instructions!$C$6,5,2),RIGHT(Instructions!$C$6,2)),0),0,1))</f>
        <v>0</v>
      </c>
      <c r="AM328" s="128">
        <f>IF(General!U328="Misconduct report has been filed",COUNTBLANK(General!V328),0)</f>
        <v>0</v>
      </c>
      <c r="AN328" s="128">
        <f t="shared" si="33"/>
        <v>0</v>
      </c>
      <c r="AO328" s="86">
        <f>IF(ISBLANK(C328),0,IF(ISNA(VLOOKUP(C328,Dropdowns!$A$1:$A$4,1,FALSE)),1,0))</f>
        <v>0</v>
      </c>
      <c r="AP328" s="86">
        <f>IF(ISBLANK(F328),0,IF(ISNA(VLOOKUP(F328,Dropdowns!$I$1:$I$5,1,FALSE)),1,0))</f>
        <v>0</v>
      </c>
      <c r="AQ328" s="86">
        <f>IF(ISBLANK(J328),0,IF(ISNA(VLOOKUP(J328,Dropdowns!$L$1:$L$4,1,FALSE)),1,0))</f>
        <v>0</v>
      </c>
      <c r="AR328" s="128">
        <f>IF(ISBLANK(K328),0,IF(ISNA(VLOOKUP(K328,Dropdowns!$J$1:$J$4,1,FALSE)),1,0))</f>
        <v>0</v>
      </c>
      <c r="AS328" s="128">
        <f t="shared" si="36"/>
        <v>0</v>
      </c>
      <c r="AT328" s="128">
        <f t="shared" si="34"/>
        <v>0</v>
      </c>
      <c r="AU328" s="128">
        <f t="shared" si="35"/>
        <v>0</v>
      </c>
    </row>
    <row r="329" spans="2:47" ht="15.75" x14ac:dyDescent="0.25">
      <c r="B329" s="62"/>
      <c r="C329" s="62"/>
      <c r="D329" s="63"/>
      <c r="E329" s="64"/>
      <c r="F329" s="62"/>
      <c r="G329" s="62"/>
      <c r="H329" s="63"/>
      <c r="I329" s="62"/>
      <c r="J329" s="62"/>
      <c r="K329" s="62"/>
      <c r="L329" s="62"/>
      <c r="M329" s="68"/>
      <c r="N329" s="69"/>
      <c r="O329" s="63"/>
      <c r="P329" s="68"/>
      <c r="Q329" s="62"/>
      <c r="R329" s="62"/>
      <c r="S329" s="68"/>
      <c r="T329" s="70"/>
      <c r="U329" s="66"/>
      <c r="V329" s="68"/>
      <c r="Z329" s="86">
        <f>IF(Instructions!$C$8="yes",COUNTA(General!B329),0)</f>
        <v>0</v>
      </c>
      <c r="AA329" s="86">
        <f>IF(COUNTA(B329:V329)&gt;0,3-(COUNTA(General!B329)+COUNTA(General!C329)+COUNTA(General!U329)),0)</f>
        <v>0</v>
      </c>
      <c r="AB329" s="86">
        <f>IF(General!U329="No",COUNTBLANK(General!D329:F329)+COUNTBLANK(General!J329),0)</f>
        <v>0</v>
      </c>
      <c r="AC329" s="86">
        <f>IF(General!F329="Others",COUNTBLANK(General!G329),0)</f>
        <v>0</v>
      </c>
      <c r="AD329" s="86">
        <f>IF(AND(U329="No",COUNTA(General!B329),ISBLANK(General!H329)),COUNTBLANK(General!I329),0)</f>
        <v>0</v>
      </c>
      <c r="AE329" s="86">
        <f>IF(ISBLANK(J329),0,IF(ISNUMBER(SEARCH("FI fully agreed with the client's requests/appeals",General!J329)),0,COUNTBLANK(General!K329)))</f>
        <v>0</v>
      </c>
      <c r="AF329" s="86">
        <f>IF(OR(General!J329="Others",General!K329="Others"),COUNTBLANK(General!L329),0)</f>
        <v>0</v>
      </c>
      <c r="AG329" s="86">
        <f>IF(ISBLANK(B329),0,IF(AND(ISBLANK(General!O329),NETWORKDAYS(IFERROR(DATE(LEFT(General!D329,4),MID(General!D329,5,2),RIGHT(General!D329,2)),0),IFERROR(DATE(LEFT(Instructions!$C$6,4),MID(Instructions!$C$6,5,2),RIGHT(Instructions!$C$6,2)),0),7)&gt;27),COUNTBLANK(General!P329),0))</f>
        <v>0</v>
      </c>
      <c r="AH329" s="86">
        <f>IF(OR(ISBLANK(B329),ISBLANK(O329)),0,IF(NETWORKDAYS(DATE(LEFT(General!D329,4),MID(General!D329,5,2),RIGHT(General!D329,2)),DATE(LEFT(General!O329,4),MID(General!O329,5,2),RIGHT(General!O329,2)),7)&gt;27,COUNTBLANK(General!P329),0))</f>
        <v>0</v>
      </c>
      <c r="AI329" s="86">
        <f t="shared" si="30"/>
        <v>0</v>
      </c>
      <c r="AJ329" s="86">
        <f t="shared" si="31"/>
        <v>0</v>
      </c>
      <c r="AK329" s="86">
        <f t="shared" si="32"/>
        <v>0</v>
      </c>
      <c r="AL329" s="128">
        <f>IF(ISBLANK(D329),0,IF(IFERROR(DATE(LEFT(D329,4),MID(D329,5,2),RIGHT(D329,2)),0)&lt;IFERROR(DATE(LEFT(Instructions!$C$6,4),MID(Instructions!$C$6,5,2),RIGHT(Instructions!$C$6,2)),0),0,1))</f>
        <v>0</v>
      </c>
      <c r="AM329" s="128">
        <f>IF(General!U329="Misconduct report has been filed",COUNTBLANK(General!V329),0)</f>
        <v>0</v>
      </c>
      <c r="AN329" s="128">
        <f t="shared" si="33"/>
        <v>0</v>
      </c>
      <c r="AO329" s="86">
        <f>IF(ISBLANK(C329),0,IF(ISNA(VLOOKUP(C329,Dropdowns!$A$1:$A$4,1,FALSE)),1,0))</f>
        <v>0</v>
      </c>
      <c r="AP329" s="86">
        <f>IF(ISBLANK(F329),0,IF(ISNA(VLOOKUP(F329,Dropdowns!$I$1:$I$5,1,FALSE)),1,0))</f>
        <v>0</v>
      </c>
      <c r="AQ329" s="86">
        <f>IF(ISBLANK(J329),0,IF(ISNA(VLOOKUP(J329,Dropdowns!$L$1:$L$4,1,FALSE)),1,0))</f>
        <v>0</v>
      </c>
      <c r="AR329" s="128">
        <f>IF(ISBLANK(K329),0,IF(ISNA(VLOOKUP(K329,Dropdowns!$J$1:$J$4,1,FALSE)),1,0))</f>
        <v>0</v>
      </c>
      <c r="AS329" s="128">
        <f t="shared" si="36"/>
        <v>0</v>
      </c>
      <c r="AT329" s="128">
        <f t="shared" si="34"/>
        <v>0</v>
      </c>
      <c r="AU329" s="128">
        <f t="shared" si="35"/>
        <v>0</v>
      </c>
    </row>
    <row r="330" spans="2:47" ht="15.75" x14ac:dyDescent="0.25">
      <c r="B330" s="62"/>
      <c r="C330" s="62"/>
      <c r="D330" s="63"/>
      <c r="E330" s="64"/>
      <c r="F330" s="62"/>
      <c r="G330" s="62"/>
      <c r="H330" s="63"/>
      <c r="I330" s="62"/>
      <c r="J330" s="62"/>
      <c r="K330" s="62"/>
      <c r="L330" s="62"/>
      <c r="M330" s="68"/>
      <c r="N330" s="69"/>
      <c r="O330" s="63"/>
      <c r="P330" s="68"/>
      <c r="Q330" s="62"/>
      <c r="R330" s="62"/>
      <c r="S330" s="68"/>
      <c r="T330" s="70"/>
      <c r="U330" s="66"/>
      <c r="V330" s="68"/>
      <c r="Z330" s="86">
        <f>IF(Instructions!$C$8="yes",COUNTA(General!B330),0)</f>
        <v>0</v>
      </c>
      <c r="AA330" s="86">
        <f>IF(COUNTA(B330:V330)&gt;0,3-(COUNTA(General!B330)+COUNTA(General!C330)+COUNTA(General!U330)),0)</f>
        <v>0</v>
      </c>
      <c r="AB330" s="86">
        <f>IF(General!U330="No",COUNTBLANK(General!D330:F330)+COUNTBLANK(General!J330),0)</f>
        <v>0</v>
      </c>
      <c r="AC330" s="86">
        <f>IF(General!F330="Others",COUNTBLANK(General!G330),0)</f>
        <v>0</v>
      </c>
      <c r="AD330" s="86">
        <f>IF(AND(U330="No",COUNTA(General!B330),ISBLANK(General!H330)),COUNTBLANK(General!I330),0)</f>
        <v>0</v>
      </c>
      <c r="AE330" s="86">
        <f>IF(ISBLANK(J330),0,IF(ISNUMBER(SEARCH("FI fully agreed with the client's requests/appeals",General!J330)),0,COUNTBLANK(General!K330)))</f>
        <v>0</v>
      </c>
      <c r="AF330" s="86">
        <f>IF(OR(General!J330="Others",General!K330="Others"),COUNTBLANK(General!L330),0)</f>
        <v>0</v>
      </c>
      <c r="AG330" s="86">
        <f>IF(ISBLANK(B330),0,IF(AND(ISBLANK(General!O330),NETWORKDAYS(IFERROR(DATE(LEFT(General!D330,4),MID(General!D330,5,2),RIGHT(General!D330,2)),0),IFERROR(DATE(LEFT(Instructions!$C$6,4),MID(Instructions!$C$6,5,2),RIGHT(Instructions!$C$6,2)),0),7)&gt;27),COUNTBLANK(General!P330),0))</f>
        <v>0</v>
      </c>
      <c r="AH330" s="86">
        <f>IF(OR(ISBLANK(B330),ISBLANK(O330)),0,IF(NETWORKDAYS(DATE(LEFT(General!D330,4),MID(General!D330,5,2),RIGHT(General!D330,2)),DATE(LEFT(General!O330,4),MID(General!O330,5,2),RIGHT(General!O330,2)),7)&gt;27,COUNTBLANK(General!P330),0))</f>
        <v>0</v>
      </c>
      <c r="AI330" s="86">
        <f t="shared" ref="AI330:AI393" si="37">IF(ISBLANK(D330),0,IF(AND(LEN(D330)=8, VALUE(MID(D330,5,2))&lt;13,VALUE(RIGHT(D330,2))&lt;32),0,1))</f>
        <v>0</v>
      </c>
      <c r="AJ330" s="86">
        <f t="shared" ref="AJ330:AJ393" si="38">IF(ISBLANK(H330),0,IF(AND(LEN(H330)=8, VALUE(MID(H330,5,2))&lt;13,VALUE(RIGHT(H330,2))&lt;32),0,1))</f>
        <v>0</v>
      </c>
      <c r="AK330" s="86">
        <f t="shared" ref="AK330:AK393" si="39">IF(ISBLANK(O330),0,IF(AND(LEN(O330)=8, VALUE(MID(O330,5,2))&lt;13,VALUE(RIGHT(O330,2))&lt;32),0,1))</f>
        <v>0</v>
      </c>
      <c r="AL330" s="128">
        <f>IF(ISBLANK(D330),0,IF(IFERROR(DATE(LEFT(D330,4),MID(D330,5,2),RIGHT(D330,2)),0)&lt;IFERROR(DATE(LEFT(Instructions!$C$6,4),MID(Instructions!$C$6,5,2),RIGHT(Instructions!$C$6,2)),0),0,1))</f>
        <v>0</v>
      </c>
      <c r="AM330" s="128">
        <f>IF(General!U330="Misconduct report has been filed",COUNTBLANK(General!V330),0)</f>
        <v>0</v>
      </c>
      <c r="AN330" s="128">
        <f t="shared" ref="AN330:AN393" si="40">IF(ISBLANK(V330),0,IF(AND(LEFT(V330,2)="MR",LEN(V330)&gt;=17),0,1))</f>
        <v>0</v>
      </c>
      <c r="AO330" s="86">
        <f>IF(ISBLANK(C330),0,IF(ISNA(VLOOKUP(C330,Dropdowns!$A$1:$A$4,1,FALSE)),1,0))</f>
        <v>0</v>
      </c>
      <c r="AP330" s="86">
        <f>IF(ISBLANK(F330),0,IF(ISNA(VLOOKUP(F330,Dropdowns!$I$1:$I$5,1,FALSE)),1,0))</f>
        <v>0</v>
      </c>
      <c r="AQ330" s="86">
        <f>IF(ISBLANK(J330),0,IF(ISNA(VLOOKUP(J330,Dropdowns!$L$1:$L$4,1,FALSE)),1,0))</f>
        <v>0</v>
      </c>
      <c r="AR330" s="128">
        <f>IF(ISBLANK(K330),0,IF(ISNA(VLOOKUP(K330,Dropdowns!$J$1:$J$4,1,FALSE)),1,0))</f>
        <v>0</v>
      </c>
      <c r="AS330" s="128">
        <f t="shared" si="36"/>
        <v>0</v>
      </c>
      <c r="AT330" s="128">
        <f t="shared" ref="AT330:AT393" si="41">IF(ISBLANK(R330),0,IF(OR(R330="YES",R330="No"),0,1))</f>
        <v>0</v>
      </c>
      <c r="AU330" s="128">
        <f t="shared" ref="AU330:AU393" si="42">IF(ISBLANK(U330),0,IF(OR(U330="No",U330="Misconduct report has been filed",U330="Misconduct report will be filed"),0,1))</f>
        <v>0</v>
      </c>
    </row>
    <row r="331" spans="2:47" ht="15.75" x14ac:dyDescent="0.25">
      <c r="B331" s="62"/>
      <c r="C331" s="62"/>
      <c r="D331" s="63"/>
      <c r="E331" s="64"/>
      <c r="F331" s="62"/>
      <c r="G331" s="62"/>
      <c r="H331" s="63"/>
      <c r="I331" s="62"/>
      <c r="J331" s="62"/>
      <c r="K331" s="62"/>
      <c r="L331" s="62"/>
      <c r="M331" s="68"/>
      <c r="N331" s="69"/>
      <c r="O331" s="63"/>
      <c r="P331" s="68"/>
      <c r="Q331" s="62"/>
      <c r="R331" s="62"/>
      <c r="S331" s="68"/>
      <c r="T331" s="70"/>
      <c r="U331" s="66"/>
      <c r="V331" s="68"/>
      <c r="Z331" s="86">
        <f>IF(Instructions!$C$8="yes",COUNTA(General!B331),0)</f>
        <v>0</v>
      </c>
      <c r="AA331" s="86">
        <f>IF(COUNTA(B331:V331)&gt;0,3-(COUNTA(General!B331)+COUNTA(General!C331)+COUNTA(General!U331)),0)</f>
        <v>0</v>
      </c>
      <c r="AB331" s="86">
        <f>IF(General!U331="No",COUNTBLANK(General!D331:F331)+COUNTBLANK(General!J331),0)</f>
        <v>0</v>
      </c>
      <c r="AC331" s="86">
        <f>IF(General!F331="Others",COUNTBLANK(General!G331),0)</f>
        <v>0</v>
      </c>
      <c r="AD331" s="86">
        <f>IF(AND(U331="No",COUNTA(General!B331),ISBLANK(General!H331)),COUNTBLANK(General!I331),0)</f>
        <v>0</v>
      </c>
      <c r="AE331" s="86">
        <f>IF(ISBLANK(J331),0,IF(ISNUMBER(SEARCH("FI fully agreed with the client's requests/appeals",General!J331)),0,COUNTBLANK(General!K331)))</f>
        <v>0</v>
      </c>
      <c r="AF331" s="86">
        <f>IF(OR(General!J331="Others",General!K331="Others"),COUNTBLANK(General!L331),0)</f>
        <v>0</v>
      </c>
      <c r="AG331" s="86">
        <f>IF(ISBLANK(B331),0,IF(AND(ISBLANK(General!O331),NETWORKDAYS(IFERROR(DATE(LEFT(General!D331,4),MID(General!D331,5,2),RIGHT(General!D331,2)),0),IFERROR(DATE(LEFT(Instructions!$C$6,4),MID(Instructions!$C$6,5,2),RIGHT(Instructions!$C$6,2)),0),7)&gt;27),COUNTBLANK(General!P331),0))</f>
        <v>0</v>
      </c>
      <c r="AH331" s="86">
        <f>IF(OR(ISBLANK(B331),ISBLANK(O331)),0,IF(NETWORKDAYS(DATE(LEFT(General!D331,4),MID(General!D331,5,2),RIGHT(General!D331,2)),DATE(LEFT(General!O331,4),MID(General!O331,5,2),RIGHT(General!O331,2)),7)&gt;27,COUNTBLANK(General!P331),0))</f>
        <v>0</v>
      </c>
      <c r="AI331" s="86">
        <f t="shared" si="37"/>
        <v>0</v>
      </c>
      <c r="AJ331" s="86">
        <f t="shared" si="38"/>
        <v>0</v>
      </c>
      <c r="AK331" s="86">
        <f t="shared" si="39"/>
        <v>0</v>
      </c>
      <c r="AL331" s="128">
        <f>IF(ISBLANK(D331),0,IF(IFERROR(DATE(LEFT(D331,4),MID(D331,5,2),RIGHT(D331,2)),0)&lt;IFERROR(DATE(LEFT(Instructions!$C$6,4),MID(Instructions!$C$6,5,2),RIGHT(Instructions!$C$6,2)),0),0,1))</f>
        <v>0</v>
      </c>
      <c r="AM331" s="128">
        <f>IF(General!U331="Misconduct report has been filed",COUNTBLANK(General!V331),0)</f>
        <v>0</v>
      </c>
      <c r="AN331" s="128">
        <f t="shared" si="40"/>
        <v>0</v>
      </c>
      <c r="AO331" s="86">
        <f>IF(ISBLANK(C331),0,IF(ISNA(VLOOKUP(C331,Dropdowns!$A$1:$A$4,1,FALSE)),1,0))</f>
        <v>0</v>
      </c>
      <c r="AP331" s="86">
        <f>IF(ISBLANK(F331),0,IF(ISNA(VLOOKUP(F331,Dropdowns!$I$1:$I$5,1,FALSE)),1,0))</f>
        <v>0</v>
      </c>
      <c r="AQ331" s="86">
        <f>IF(ISBLANK(J331),0,IF(ISNA(VLOOKUP(J331,Dropdowns!$L$1:$L$4,1,FALSE)),1,0))</f>
        <v>0</v>
      </c>
      <c r="AR331" s="128">
        <f>IF(ISBLANK(K331),0,IF(ISNA(VLOOKUP(K331,Dropdowns!$J$1:$J$4,1,FALSE)),1,0))</f>
        <v>0</v>
      </c>
      <c r="AS331" s="128">
        <f t="shared" si="36"/>
        <v>0</v>
      </c>
      <c r="AT331" s="128">
        <f t="shared" si="41"/>
        <v>0</v>
      </c>
      <c r="AU331" s="128">
        <f t="shared" si="42"/>
        <v>0</v>
      </c>
    </row>
    <row r="332" spans="2:47" ht="15.75" x14ac:dyDescent="0.25">
      <c r="B332" s="62"/>
      <c r="C332" s="62"/>
      <c r="D332" s="63"/>
      <c r="E332" s="64"/>
      <c r="F332" s="62"/>
      <c r="G332" s="62"/>
      <c r="H332" s="63"/>
      <c r="I332" s="62"/>
      <c r="J332" s="62"/>
      <c r="K332" s="62"/>
      <c r="L332" s="62"/>
      <c r="M332" s="68"/>
      <c r="N332" s="69"/>
      <c r="O332" s="63"/>
      <c r="P332" s="68"/>
      <c r="Q332" s="62"/>
      <c r="R332" s="62"/>
      <c r="S332" s="68"/>
      <c r="T332" s="70"/>
      <c r="U332" s="66"/>
      <c r="V332" s="68"/>
      <c r="Z332" s="86">
        <f>IF(Instructions!$C$8="yes",COUNTA(General!B332),0)</f>
        <v>0</v>
      </c>
      <c r="AA332" s="86">
        <f>IF(COUNTA(B332:V332)&gt;0,3-(COUNTA(General!B332)+COUNTA(General!C332)+COUNTA(General!U332)),0)</f>
        <v>0</v>
      </c>
      <c r="AB332" s="86">
        <f>IF(General!U332="No",COUNTBLANK(General!D332:F332)+COUNTBLANK(General!J332),0)</f>
        <v>0</v>
      </c>
      <c r="AC332" s="86">
        <f>IF(General!F332="Others",COUNTBLANK(General!G332),0)</f>
        <v>0</v>
      </c>
      <c r="AD332" s="86">
        <f>IF(AND(U332="No",COUNTA(General!B332),ISBLANK(General!H332)),COUNTBLANK(General!I332),0)</f>
        <v>0</v>
      </c>
      <c r="AE332" s="86">
        <f>IF(ISBLANK(J332),0,IF(ISNUMBER(SEARCH("FI fully agreed with the client's requests/appeals",General!J332)),0,COUNTBLANK(General!K332)))</f>
        <v>0</v>
      </c>
      <c r="AF332" s="86">
        <f>IF(OR(General!J332="Others",General!K332="Others"),COUNTBLANK(General!L332),0)</f>
        <v>0</v>
      </c>
      <c r="AG332" s="86">
        <f>IF(ISBLANK(B332),0,IF(AND(ISBLANK(General!O332),NETWORKDAYS(IFERROR(DATE(LEFT(General!D332,4),MID(General!D332,5,2),RIGHT(General!D332,2)),0),IFERROR(DATE(LEFT(Instructions!$C$6,4),MID(Instructions!$C$6,5,2),RIGHT(Instructions!$C$6,2)),0),7)&gt;27),COUNTBLANK(General!P332),0))</f>
        <v>0</v>
      </c>
      <c r="AH332" s="86">
        <f>IF(OR(ISBLANK(B332),ISBLANK(O332)),0,IF(NETWORKDAYS(DATE(LEFT(General!D332,4),MID(General!D332,5,2),RIGHT(General!D332,2)),DATE(LEFT(General!O332,4),MID(General!O332,5,2),RIGHT(General!O332,2)),7)&gt;27,COUNTBLANK(General!P332),0))</f>
        <v>0</v>
      </c>
      <c r="AI332" s="86">
        <f t="shared" si="37"/>
        <v>0</v>
      </c>
      <c r="AJ332" s="86">
        <f t="shared" si="38"/>
        <v>0</v>
      </c>
      <c r="AK332" s="86">
        <f t="shared" si="39"/>
        <v>0</v>
      </c>
      <c r="AL332" s="128">
        <f>IF(ISBLANK(D332),0,IF(IFERROR(DATE(LEFT(D332,4),MID(D332,5,2),RIGHT(D332,2)),0)&lt;IFERROR(DATE(LEFT(Instructions!$C$6,4),MID(Instructions!$C$6,5,2),RIGHT(Instructions!$C$6,2)),0),0,1))</f>
        <v>0</v>
      </c>
      <c r="AM332" s="128">
        <f>IF(General!U332="Misconduct report has been filed",COUNTBLANK(General!V332),0)</f>
        <v>0</v>
      </c>
      <c r="AN332" s="128">
        <f t="shared" si="40"/>
        <v>0</v>
      </c>
      <c r="AO332" s="86">
        <f>IF(ISBLANK(C332),0,IF(ISNA(VLOOKUP(C332,Dropdowns!$A$1:$A$4,1,FALSE)),1,0))</f>
        <v>0</v>
      </c>
      <c r="AP332" s="86">
        <f>IF(ISBLANK(F332),0,IF(ISNA(VLOOKUP(F332,Dropdowns!$I$1:$I$5,1,FALSE)),1,0))</f>
        <v>0</v>
      </c>
      <c r="AQ332" s="86">
        <f>IF(ISBLANK(J332),0,IF(ISNA(VLOOKUP(J332,Dropdowns!$L$1:$L$4,1,FALSE)),1,0))</f>
        <v>0</v>
      </c>
      <c r="AR332" s="128">
        <f>IF(ISBLANK(K332),0,IF(ISNA(VLOOKUP(K332,Dropdowns!$J$1:$J$4,1,FALSE)),1,0))</f>
        <v>0</v>
      </c>
      <c r="AS332" s="128">
        <f t="shared" si="36"/>
        <v>0</v>
      </c>
      <c r="AT332" s="128">
        <f t="shared" si="41"/>
        <v>0</v>
      </c>
      <c r="AU332" s="128">
        <f t="shared" si="42"/>
        <v>0</v>
      </c>
    </row>
    <row r="333" spans="2:47" ht="15.75" x14ac:dyDescent="0.25">
      <c r="B333" s="62"/>
      <c r="C333" s="62"/>
      <c r="D333" s="63"/>
      <c r="E333" s="64"/>
      <c r="F333" s="62"/>
      <c r="G333" s="62"/>
      <c r="H333" s="63"/>
      <c r="I333" s="62"/>
      <c r="J333" s="62"/>
      <c r="K333" s="62"/>
      <c r="L333" s="62"/>
      <c r="M333" s="68"/>
      <c r="N333" s="69"/>
      <c r="O333" s="63"/>
      <c r="P333" s="68"/>
      <c r="Q333" s="62"/>
      <c r="R333" s="62"/>
      <c r="S333" s="68"/>
      <c r="T333" s="70"/>
      <c r="U333" s="66"/>
      <c r="V333" s="68"/>
      <c r="Z333" s="86">
        <f>IF(Instructions!$C$8="yes",COUNTA(General!B333),0)</f>
        <v>0</v>
      </c>
      <c r="AA333" s="86">
        <f>IF(COUNTA(B333:V333)&gt;0,3-(COUNTA(General!B333)+COUNTA(General!C333)+COUNTA(General!U333)),0)</f>
        <v>0</v>
      </c>
      <c r="AB333" s="86">
        <f>IF(General!U333="No",COUNTBLANK(General!D333:F333)+COUNTBLANK(General!J333),0)</f>
        <v>0</v>
      </c>
      <c r="AC333" s="86">
        <f>IF(General!F333="Others",COUNTBLANK(General!G333),0)</f>
        <v>0</v>
      </c>
      <c r="AD333" s="86">
        <f>IF(AND(U333="No",COUNTA(General!B333),ISBLANK(General!H333)),COUNTBLANK(General!I333),0)</f>
        <v>0</v>
      </c>
      <c r="AE333" s="86">
        <f>IF(ISBLANK(J333),0,IF(ISNUMBER(SEARCH("FI fully agreed with the client's requests/appeals",General!J333)),0,COUNTBLANK(General!K333)))</f>
        <v>0</v>
      </c>
      <c r="AF333" s="86">
        <f>IF(OR(General!J333="Others",General!K333="Others"),COUNTBLANK(General!L333),0)</f>
        <v>0</v>
      </c>
      <c r="AG333" s="86">
        <f>IF(ISBLANK(B333),0,IF(AND(ISBLANK(General!O333),NETWORKDAYS(IFERROR(DATE(LEFT(General!D333,4),MID(General!D333,5,2),RIGHT(General!D333,2)),0),IFERROR(DATE(LEFT(Instructions!$C$6,4),MID(Instructions!$C$6,5,2),RIGHT(Instructions!$C$6,2)),0),7)&gt;27),COUNTBLANK(General!P333),0))</f>
        <v>0</v>
      </c>
      <c r="AH333" s="86">
        <f>IF(OR(ISBLANK(B333),ISBLANK(O333)),0,IF(NETWORKDAYS(DATE(LEFT(General!D333,4),MID(General!D333,5,2),RIGHT(General!D333,2)),DATE(LEFT(General!O333,4),MID(General!O333,5,2),RIGHT(General!O333,2)),7)&gt;27,COUNTBLANK(General!P333),0))</f>
        <v>0</v>
      </c>
      <c r="AI333" s="86">
        <f t="shared" si="37"/>
        <v>0</v>
      </c>
      <c r="AJ333" s="86">
        <f t="shared" si="38"/>
        <v>0</v>
      </c>
      <c r="AK333" s="86">
        <f t="shared" si="39"/>
        <v>0</v>
      </c>
      <c r="AL333" s="128">
        <f>IF(ISBLANK(D333),0,IF(IFERROR(DATE(LEFT(D333,4),MID(D333,5,2),RIGHT(D333,2)),0)&lt;IFERROR(DATE(LEFT(Instructions!$C$6,4),MID(Instructions!$C$6,5,2),RIGHT(Instructions!$C$6,2)),0),0,1))</f>
        <v>0</v>
      </c>
      <c r="AM333" s="128">
        <f>IF(General!U333="Misconduct report has been filed",COUNTBLANK(General!V333),0)</f>
        <v>0</v>
      </c>
      <c r="AN333" s="128">
        <f t="shared" si="40"/>
        <v>0</v>
      </c>
      <c r="AO333" s="86">
        <f>IF(ISBLANK(C333),0,IF(ISNA(VLOOKUP(C333,Dropdowns!$A$1:$A$4,1,FALSE)),1,0))</f>
        <v>0</v>
      </c>
      <c r="AP333" s="86">
        <f>IF(ISBLANK(F333),0,IF(ISNA(VLOOKUP(F333,Dropdowns!$I$1:$I$5,1,FALSE)),1,0))</f>
        <v>0</v>
      </c>
      <c r="AQ333" s="86">
        <f>IF(ISBLANK(J333),0,IF(ISNA(VLOOKUP(J333,Dropdowns!$L$1:$L$4,1,FALSE)),1,0))</f>
        <v>0</v>
      </c>
      <c r="AR333" s="128">
        <f>IF(ISBLANK(K333),0,IF(ISNA(VLOOKUP(K333,Dropdowns!$J$1:$J$4,1,FALSE)),1,0))</f>
        <v>0</v>
      </c>
      <c r="AS333" s="128">
        <f t="shared" si="36"/>
        <v>0</v>
      </c>
      <c r="AT333" s="128">
        <f t="shared" si="41"/>
        <v>0</v>
      </c>
      <c r="AU333" s="128">
        <f t="shared" si="42"/>
        <v>0</v>
      </c>
    </row>
    <row r="334" spans="2:47" ht="15.75" x14ac:dyDescent="0.25">
      <c r="B334" s="62"/>
      <c r="C334" s="62"/>
      <c r="D334" s="63"/>
      <c r="E334" s="64"/>
      <c r="F334" s="62"/>
      <c r="G334" s="62"/>
      <c r="H334" s="63"/>
      <c r="I334" s="62"/>
      <c r="J334" s="62"/>
      <c r="K334" s="62"/>
      <c r="L334" s="62"/>
      <c r="M334" s="68"/>
      <c r="N334" s="69"/>
      <c r="O334" s="63"/>
      <c r="P334" s="68"/>
      <c r="Q334" s="62"/>
      <c r="R334" s="62"/>
      <c r="S334" s="68"/>
      <c r="T334" s="70"/>
      <c r="U334" s="66"/>
      <c r="V334" s="68"/>
      <c r="Z334" s="86">
        <f>IF(Instructions!$C$8="yes",COUNTA(General!B334),0)</f>
        <v>0</v>
      </c>
      <c r="AA334" s="86">
        <f>IF(COUNTA(B334:V334)&gt;0,3-(COUNTA(General!B334)+COUNTA(General!C334)+COUNTA(General!U334)),0)</f>
        <v>0</v>
      </c>
      <c r="AB334" s="86">
        <f>IF(General!U334="No",COUNTBLANK(General!D334:F334)+COUNTBLANK(General!J334),0)</f>
        <v>0</v>
      </c>
      <c r="AC334" s="86">
        <f>IF(General!F334="Others",COUNTBLANK(General!G334),0)</f>
        <v>0</v>
      </c>
      <c r="AD334" s="86">
        <f>IF(AND(U334="No",COUNTA(General!B334),ISBLANK(General!H334)),COUNTBLANK(General!I334),0)</f>
        <v>0</v>
      </c>
      <c r="AE334" s="86">
        <f>IF(ISBLANK(J334),0,IF(ISNUMBER(SEARCH("FI fully agreed with the client's requests/appeals",General!J334)),0,COUNTBLANK(General!K334)))</f>
        <v>0</v>
      </c>
      <c r="AF334" s="86">
        <f>IF(OR(General!J334="Others",General!K334="Others"),COUNTBLANK(General!L334),0)</f>
        <v>0</v>
      </c>
      <c r="AG334" s="86">
        <f>IF(ISBLANK(B334),0,IF(AND(ISBLANK(General!O334),NETWORKDAYS(IFERROR(DATE(LEFT(General!D334,4),MID(General!D334,5,2),RIGHT(General!D334,2)),0),IFERROR(DATE(LEFT(Instructions!$C$6,4),MID(Instructions!$C$6,5,2),RIGHT(Instructions!$C$6,2)),0),7)&gt;27),COUNTBLANK(General!P334),0))</f>
        <v>0</v>
      </c>
      <c r="AH334" s="86">
        <f>IF(OR(ISBLANK(B334),ISBLANK(O334)),0,IF(NETWORKDAYS(DATE(LEFT(General!D334,4),MID(General!D334,5,2),RIGHT(General!D334,2)),DATE(LEFT(General!O334,4),MID(General!O334,5,2),RIGHT(General!O334,2)),7)&gt;27,COUNTBLANK(General!P334),0))</f>
        <v>0</v>
      </c>
      <c r="AI334" s="86">
        <f t="shared" si="37"/>
        <v>0</v>
      </c>
      <c r="AJ334" s="86">
        <f t="shared" si="38"/>
        <v>0</v>
      </c>
      <c r="AK334" s="86">
        <f t="shared" si="39"/>
        <v>0</v>
      </c>
      <c r="AL334" s="128">
        <f>IF(ISBLANK(D334),0,IF(IFERROR(DATE(LEFT(D334,4),MID(D334,5,2),RIGHT(D334,2)),0)&lt;IFERROR(DATE(LEFT(Instructions!$C$6,4),MID(Instructions!$C$6,5,2),RIGHT(Instructions!$C$6,2)),0),0,1))</f>
        <v>0</v>
      </c>
      <c r="AM334" s="128">
        <f>IF(General!U334="Misconduct report has been filed",COUNTBLANK(General!V334),0)</f>
        <v>0</v>
      </c>
      <c r="AN334" s="128">
        <f t="shared" si="40"/>
        <v>0</v>
      </c>
      <c r="AO334" s="86">
        <f>IF(ISBLANK(C334),0,IF(ISNA(VLOOKUP(C334,Dropdowns!$A$1:$A$4,1,FALSE)),1,0))</f>
        <v>0</v>
      </c>
      <c r="AP334" s="86">
        <f>IF(ISBLANK(F334),0,IF(ISNA(VLOOKUP(F334,Dropdowns!$I$1:$I$5,1,FALSE)),1,0))</f>
        <v>0</v>
      </c>
      <c r="AQ334" s="86">
        <f>IF(ISBLANK(J334),0,IF(ISNA(VLOOKUP(J334,Dropdowns!$L$1:$L$4,1,FALSE)),1,0))</f>
        <v>0</v>
      </c>
      <c r="AR334" s="128">
        <f>IF(ISBLANK(K334),0,IF(ISNA(VLOOKUP(K334,Dropdowns!$J$1:$J$4,1,FALSE)),1,0))</f>
        <v>0</v>
      </c>
      <c r="AS334" s="128">
        <f t="shared" si="36"/>
        <v>0</v>
      </c>
      <c r="AT334" s="128">
        <f t="shared" si="41"/>
        <v>0</v>
      </c>
      <c r="AU334" s="128">
        <f t="shared" si="42"/>
        <v>0</v>
      </c>
    </row>
    <row r="335" spans="2:47" ht="15.75" x14ac:dyDescent="0.25">
      <c r="B335" s="62"/>
      <c r="C335" s="62"/>
      <c r="D335" s="63"/>
      <c r="E335" s="64"/>
      <c r="F335" s="62"/>
      <c r="G335" s="62"/>
      <c r="H335" s="63"/>
      <c r="I335" s="62"/>
      <c r="J335" s="62"/>
      <c r="K335" s="62"/>
      <c r="L335" s="62"/>
      <c r="M335" s="68"/>
      <c r="N335" s="69"/>
      <c r="O335" s="63"/>
      <c r="P335" s="68"/>
      <c r="Q335" s="62"/>
      <c r="R335" s="62"/>
      <c r="S335" s="68"/>
      <c r="T335" s="70"/>
      <c r="U335" s="66"/>
      <c r="V335" s="68"/>
      <c r="Z335" s="86">
        <f>IF(Instructions!$C$8="yes",COUNTA(General!B335),0)</f>
        <v>0</v>
      </c>
      <c r="AA335" s="86">
        <f>IF(COUNTA(B335:V335)&gt;0,3-(COUNTA(General!B335)+COUNTA(General!C335)+COUNTA(General!U335)),0)</f>
        <v>0</v>
      </c>
      <c r="AB335" s="86">
        <f>IF(General!U335="No",COUNTBLANK(General!D335:F335)+COUNTBLANK(General!J335),0)</f>
        <v>0</v>
      </c>
      <c r="AC335" s="86">
        <f>IF(General!F335="Others",COUNTBLANK(General!G335),0)</f>
        <v>0</v>
      </c>
      <c r="AD335" s="86">
        <f>IF(AND(U335="No",COUNTA(General!B335),ISBLANK(General!H335)),COUNTBLANK(General!I335),0)</f>
        <v>0</v>
      </c>
      <c r="AE335" s="86">
        <f>IF(ISBLANK(J335),0,IF(ISNUMBER(SEARCH("FI fully agreed with the client's requests/appeals",General!J335)),0,COUNTBLANK(General!K335)))</f>
        <v>0</v>
      </c>
      <c r="AF335" s="86">
        <f>IF(OR(General!J335="Others",General!K335="Others"),COUNTBLANK(General!L335),0)</f>
        <v>0</v>
      </c>
      <c r="AG335" s="86">
        <f>IF(ISBLANK(B335),0,IF(AND(ISBLANK(General!O335),NETWORKDAYS(IFERROR(DATE(LEFT(General!D335,4),MID(General!D335,5,2),RIGHT(General!D335,2)),0),IFERROR(DATE(LEFT(Instructions!$C$6,4),MID(Instructions!$C$6,5,2),RIGHT(Instructions!$C$6,2)),0),7)&gt;27),COUNTBLANK(General!P335),0))</f>
        <v>0</v>
      </c>
      <c r="AH335" s="86">
        <f>IF(OR(ISBLANK(B335),ISBLANK(O335)),0,IF(NETWORKDAYS(DATE(LEFT(General!D335,4),MID(General!D335,5,2),RIGHT(General!D335,2)),DATE(LEFT(General!O335,4),MID(General!O335,5,2),RIGHT(General!O335,2)),7)&gt;27,COUNTBLANK(General!P335),0))</f>
        <v>0</v>
      </c>
      <c r="AI335" s="86">
        <f t="shared" si="37"/>
        <v>0</v>
      </c>
      <c r="AJ335" s="86">
        <f t="shared" si="38"/>
        <v>0</v>
      </c>
      <c r="AK335" s="86">
        <f t="shared" si="39"/>
        <v>0</v>
      </c>
      <c r="AL335" s="128">
        <f>IF(ISBLANK(D335),0,IF(IFERROR(DATE(LEFT(D335,4),MID(D335,5,2),RIGHT(D335,2)),0)&lt;IFERROR(DATE(LEFT(Instructions!$C$6,4),MID(Instructions!$C$6,5,2),RIGHT(Instructions!$C$6,2)),0),0,1))</f>
        <v>0</v>
      </c>
      <c r="AM335" s="128">
        <f>IF(General!U335="Misconduct report has been filed",COUNTBLANK(General!V335),0)</f>
        <v>0</v>
      </c>
      <c r="AN335" s="128">
        <f t="shared" si="40"/>
        <v>0</v>
      </c>
      <c r="AO335" s="86">
        <f>IF(ISBLANK(C335),0,IF(ISNA(VLOOKUP(C335,Dropdowns!$A$1:$A$4,1,FALSE)),1,0))</f>
        <v>0</v>
      </c>
      <c r="AP335" s="86">
        <f>IF(ISBLANK(F335),0,IF(ISNA(VLOOKUP(F335,Dropdowns!$I$1:$I$5,1,FALSE)),1,0))</f>
        <v>0</v>
      </c>
      <c r="AQ335" s="86">
        <f>IF(ISBLANK(J335),0,IF(ISNA(VLOOKUP(J335,Dropdowns!$L$1:$L$4,1,FALSE)),1,0))</f>
        <v>0</v>
      </c>
      <c r="AR335" s="128">
        <f>IF(ISBLANK(K335),0,IF(ISNA(VLOOKUP(K335,Dropdowns!$J$1:$J$4,1,FALSE)),1,0))</f>
        <v>0</v>
      </c>
      <c r="AS335" s="128">
        <f t="shared" si="36"/>
        <v>0</v>
      </c>
      <c r="AT335" s="128">
        <f t="shared" si="41"/>
        <v>0</v>
      </c>
      <c r="AU335" s="128">
        <f t="shared" si="42"/>
        <v>0</v>
      </c>
    </row>
    <row r="336" spans="2:47" ht="15.75" x14ac:dyDescent="0.25">
      <c r="B336" s="62"/>
      <c r="C336" s="62"/>
      <c r="D336" s="63"/>
      <c r="E336" s="64"/>
      <c r="F336" s="62"/>
      <c r="G336" s="62"/>
      <c r="H336" s="63"/>
      <c r="I336" s="62"/>
      <c r="J336" s="62"/>
      <c r="K336" s="62"/>
      <c r="L336" s="62"/>
      <c r="M336" s="68"/>
      <c r="N336" s="69"/>
      <c r="O336" s="63"/>
      <c r="P336" s="68"/>
      <c r="Q336" s="62"/>
      <c r="R336" s="62"/>
      <c r="S336" s="68"/>
      <c r="T336" s="70"/>
      <c r="U336" s="66"/>
      <c r="V336" s="68"/>
      <c r="Z336" s="86">
        <f>IF(Instructions!$C$8="yes",COUNTA(General!B336),0)</f>
        <v>0</v>
      </c>
      <c r="AA336" s="86">
        <f>IF(COUNTA(B336:V336)&gt;0,3-(COUNTA(General!B336)+COUNTA(General!C336)+COUNTA(General!U336)),0)</f>
        <v>0</v>
      </c>
      <c r="AB336" s="86">
        <f>IF(General!U336="No",COUNTBLANK(General!D336:F336)+COUNTBLANK(General!J336),0)</f>
        <v>0</v>
      </c>
      <c r="AC336" s="86">
        <f>IF(General!F336="Others",COUNTBLANK(General!G336),0)</f>
        <v>0</v>
      </c>
      <c r="AD336" s="86">
        <f>IF(AND(U336="No",COUNTA(General!B336),ISBLANK(General!H336)),COUNTBLANK(General!I336),0)</f>
        <v>0</v>
      </c>
      <c r="AE336" s="86">
        <f>IF(ISBLANK(J336),0,IF(ISNUMBER(SEARCH("FI fully agreed with the client's requests/appeals",General!J336)),0,COUNTBLANK(General!K336)))</f>
        <v>0</v>
      </c>
      <c r="AF336" s="86">
        <f>IF(OR(General!J336="Others",General!K336="Others"),COUNTBLANK(General!L336),0)</f>
        <v>0</v>
      </c>
      <c r="AG336" s="86">
        <f>IF(ISBLANK(B336),0,IF(AND(ISBLANK(General!O336),NETWORKDAYS(IFERROR(DATE(LEFT(General!D336,4),MID(General!D336,5,2),RIGHT(General!D336,2)),0),IFERROR(DATE(LEFT(Instructions!$C$6,4),MID(Instructions!$C$6,5,2),RIGHT(Instructions!$C$6,2)),0),7)&gt;27),COUNTBLANK(General!P336),0))</f>
        <v>0</v>
      </c>
      <c r="AH336" s="86">
        <f>IF(OR(ISBLANK(B336),ISBLANK(O336)),0,IF(NETWORKDAYS(DATE(LEFT(General!D336,4),MID(General!D336,5,2),RIGHT(General!D336,2)),DATE(LEFT(General!O336,4),MID(General!O336,5,2),RIGHT(General!O336,2)),7)&gt;27,COUNTBLANK(General!P336),0))</f>
        <v>0</v>
      </c>
      <c r="AI336" s="86">
        <f t="shared" si="37"/>
        <v>0</v>
      </c>
      <c r="AJ336" s="86">
        <f t="shared" si="38"/>
        <v>0</v>
      </c>
      <c r="AK336" s="86">
        <f t="shared" si="39"/>
        <v>0</v>
      </c>
      <c r="AL336" s="128">
        <f>IF(ISBLANK(D336),0,IF(IFERROR(DATE(LEFT(D336,4),MID(D336,5,2),RIGHT(D336,2)),0)&lt;IFERROR(DATE(LEFT(Instructions!$C$6,4),MID(Instructions!$C$6,5,2),RIGHT(Instructions!$C$6,2)),0),0,1))</f>
        <v>0</v>
      </c>
      <c r="AM336" s="128">
        <f>IF(General!U336="Misconduct report has been filed",COUNTBLANK(General!V336),0)</f>
        <v>0</v>
      </c>
      <c r="AN336" s="128">
        <f t="shared" si="40"/>
        <v>0</v>
      </c>
      <c r="AO336" s="86">
        <f>IF(ISBLANK(C336),0,IF(ISNA(VLOOKUP(C336,Dropdowns!$A$1:$A$4,1,FALSE)),1,0))</f>
        <v>0</v>
      </c>
      <c r="AP336" s="86">
        <f>IF(ISBLANK(F336),0,IF(ISNA(VLOOKUP(F336,Dropdowns!$I$1:$I$5,1,FALSE)),1,0))</f>
        <v>0</v>
      </c>
      <c r="AQ336" s="86">
        <f>IF(ISBLANK(J336),0,IF(ISNA(VLOOKUP(J336,Dropdowns!$L$1:$L$4,1,FALSE)),1,0))</f>
        <v>0</v>
      </c>
      <c r="AR336" s="128">
        <f>IF(ISBLANK(K336),0,IF(ISNA(VLOOKUP(K336,Dropdowns!$J$1:$J$4,1,FALSE)),1,0))</f>
        <v>0</v>
      </c>
      <c r="AS336" s="128">
        <f t="shared" si="36"/>
        <v>0</v>
      </c>
      <c r="AT336" s="128">
        <f t="shared" si="41"/>
        <v>0</v>
      </c>
      <c r="AU336" s="128">
        <f t="shared" si="42"/>
        <v>0</v>
      </c>
    </row>
    <row r="337" spans="2:47" ht="15.75" x14ac:dyDescent="0.25">
      <c r="B337" s="62"/>
      <c r="C337" s="62"/>
      <c r="D337" s="63"/>
      <c r="E337" s="64"/>
      <c r="F337" s="62"/>
      <c r="G337" s="62"/>
      <c r="H337" s="63"/>
      <c r="I337" s="62"/>
      <c r="J337" s="62"/>
      <c r="K337" s="62"/>
      <c r="L337" s="62"/>
      <c r="M337" s="68"/>
      <c r="N337" s="69"/>
      <c r="O337" s="63"/>
      <c r="P337" s="68"/>
      <c r="Q337" s="62"/>
      <c r="R337" s="62"/>
      <c r="S337" s="68"/>
      <c r="T337" s="70"/>
      <c r="U337" s="66"/>
      <c r="V337" s="68"/>
      <c r="Z337" s="86">
        <f>IF(Instructions!$C$8="yes",COUNTA(General!B337),0)</f>
        <v>0</v>
      </c>
      <c r="AA337" s="86">
        <f>IF(COUNTA(B337:V337)&gt;0,3-(COUNTA(General!B337)+COUNTA(General!C337)+COUNTA(General!U337)),0)</f>
        <v>0</v>
      </c>
      <c r="AB337" s="86">
        <f>IF(General!U337="No",COUNTBLANK(General!D337:F337)+COUNTBLANK(General!J337),0)</f>
        <v>0</v>
      </c>
      <c r="AC337" s="86">
        <f>IF(General!F337="Others",COUNTBLANK(General!G337),0)</f>
        <v>0</v>
      </c>
      <c r="AD337" s="86">
        <f>IF(AND(U337="No",COUNTA(General!B337),ISBLANK(General!H337)),COUNTBLANK(General!I337),0)</f>
        <v>0</v>
      </c>
      <c r="AE337" s="86">
        <f>IF(ISBLANK(J337),0,IF(ISNUMBER(SEARCH("FI fully agreed with the client's requests/appeals",General!J337)),0,COUNTBLANK(General!K337)))</f>
        <v>0</v>
      </c>
      <c r="AF337" s="86">
        <f>IF(OR(General!J337="Others",General!K337="Others"),COUNTBLANK(General!L337),0)</f>
        <v>0</v>
      </c>
      <c r="AG337" s="86">
        <f>IF(ISBLANK(B337),0,IF(AND(ISBLANK(General!O337),NETWORKDAYS(IFERROR(DATE(LEFT(General!D337,4),MID(General!D337,5,2),RIGHT(General!D337,2)),0),IFERROR(DATE(LEFT(Instructions!$C$6,4),MID(Instructions!$C$6,5,2),RIGHT(Instructions!$C$6,2)),0),7)&gt;27),COUNTBLANK(General!P337),0))</f>
        <v>0</v>
      </c>
      <c r="AH337" s="86">
        <f>IF(OR(ISBLANK(B337),ISBLANK(O337)),0,IF(NETWORKDAYS(DATE(LEFT(General!D337,4),MID(General!D337,5,2),RIGHT(General!D337,2)),DATE(LEFT(General!O337,4),MID(General!O337,5,2),RIGHT(General!O337,2)),7)&gt;27,COUNTBLANK(General!P337),0))</f>
        <v>0</v>
      </c>
      <c r="AI337" s="86">
        <f t="shared" si="37"/>
        <v>0</v>
      </c>
      <c r="AJ337" s="86">
        <f t="shared" si="38"/>
        <v>0</v>
      </c>
      <c r="AK337" s="86">
        <f t="shared" si="39"/>
        <v>0</v>
      </c>
      <c r="AL337" s="128">
        <f>IF(ISBLANK(D337),0,IF(IFERROR(DATE(LEFT(D337,4),MID(D337,5,2),RIGHT(D337,2)),0)&lt;IFERROR(DATE(LEFT(Instructions!$C$6,4),MID(Instructions!$C$6,5,2),RIGHT(Instructions!$C$6,2)),0),0,1))</f>
        <v>0</v>
      </c>
      <c r="AM337" s="128">
        <f>IF(General!U337="Misconduct report has been filed",COUNTBLANK(General!V337),0)</f>
        <v>0</v>
      </c>
      <c r="AN337" s="128">
        <f t="shared" si="40"/>
        <v>0</v>
      </c>
      <c r="AO337" s="86">
        <f>IF(ISBLANK(C337),0,IF(ISNA(VLOOKUP(C337,Dropdowns!$A$1:$A$4,1,FALSE)),1,0))</f>
        <v>0</v>
      </c>
      <c r="AP337" s="86">
        <f>IF(ISBLANK(F337),0,IF(ISNA(VLOOKUP(F337,Dropdowns!$I$1:$I$5,1,FALSE)),1,0))</f>
        <v>0</v>
      </c>
      <c r="AQ337" s="86">
        <f>IF(ISBLANK(J337),0,IF(ISNA(VLOOKUP(J337,Dropdowns!$L$1:$L$4,1,FALSE)),1,0))</f>
        <v>0</v>
      </c>
      <c r="AR337" s="128">
        <f>IF(ISBLANK(K337),0,IF(ISNA(VLOOKUP(K337,Dropdowns!$J$1:$J$4,1,FALSE)),1,0))</f>
        <v>0</v>
      </c>
      <c r="AS337" s="128">
        <f t="shared" si="36"/>
        <v>0</v>
      </c>
      <c r="AT337" s="128">
        <f t="shared" si="41"/>
        <v>0</v>
      </c>
      <c r="AU337" s="128">
        <f t="shared" si="42"/>
        <v>0</v>
      </c>
    </row>
    <row r="338" spans="2:47" ht="15.75" x14ac:dyDescent="0.25">
      <c r="B338" s="62"/>
      <c r="C338" s="62"/>
      <c r="D338" s="63"/>
      <c r="E338" s="64"/>
      <c r="F338" s="62"/>
      <c r="G338" s="62"/>
      <c r="H338" s="63"/>
      <c r="I338" s="62"/>
      <c r="J338" s="62"/>
      <c r="K338" s="62"/>
      <c r="L338" s="62"/>
      <c r="M338" s="68"/>
      <c r="N338" s="69"/>
      <c r="O338" s="63"/>
      <c r="P338" s="68"/>
      <c r="Q338" s="62"/>
      <c r="R338" s="62"/>
      <c r="S338" s="68"/>
      <c r="T338" s="70"/>
      <c r="U338" s="66"/>
      <c r="V338" s="68"/>
      <c r="Z338" s="86">
        <f>IF(Instructions!$C$8="yes",COUNTA(General!B338),0)</f>
        <v>0</v>
      </c>
      <c r="AA338" s="86">
        <f>IF(COUNTA(B338:V338)&gt;0,3-(COUNTA(General!B338)+COUNTA(General!C338)+COUNTA(General!U338)),0)</f>
        <v>0</v>
      </c>
      <c r="AB338" s="86">
        <f>IF(General!U338="No",COUNTBLANK(General!D338:F338)+COUNTBLANK(General!J338),0)</f>
        <v>0</v>
      </c>
      <c r="AC338" s="86">
        <f>IF(General!F338="Others",COUNTBLANK(General!G338),0)</f>
        <v>0</v>
      </c>
      <c r="AD338" s="86">
        <f>IF(AND(U338="No",COUNTA(General!B338),ISBLANK(General!H338)),COUNTBLANK(General!I338),0)</f>
        <v>0</v>
      </c>
      <c r="AE338" s="86">
        <f>IF(ISBLANK(J338),0,IF(ISNUMBER(SEARCH("FI fully agreed with the client's requests/appeals",General!J338)),0,COUNTBLANK(General!K338)))</f>
        <v>0</v>
      </c>
      <c r="AF338" s="86">
        <f>IF(OR(General!J338="Others",General!K338="Others"),COUNTBLANK(General!L338),0)</f>
        <v>0</v>
      </c>
      <c r="AG338" s="86">
        <f>IF(ISBLANK(B338),0,IF(AND(ISBLANK(General!O338),NETWORKDAYS(IFERROR(DATE(LEFT(General!D338,4),MID(General!D338,5,2),RIGHT(General!D338,2)),0),IFERROR(DATE(LEFT(Instructions!$C$6,4),MID(Instructions!$C$6,5,2),RIGHT(Instructions!$C$6,2)),0),7)&gt;27),COUNTBLANK(General!P338),0))</f>
        <v>0</v>
      </c>
      <c r="AH338" s="86">
        <f>IF(OR(ISBLANK(B338),ISBLANK(O338)),0,IF(NETWORKDAYS(DATE(LEFT(General!D338,4),MID(General!D338,5,2),RIGHT(General!D338,2)),DATE(LEFT(General!O338,4),MID(General!O338,5,2),RIGHT(General!O338,2)),7)&gt;27,COUNTBLANK(General!P338),0))</f>
        <v>0</v>
      </c>
      <c r="AI338" s="86">
        <f t="shared" si="37"/>
        <v>0</v>
      </c>
      <c r="AJ338" s="86">
        <f t="shared" si="38"/>
        <v>0</v>
      </c>
      <c r="AK338" s="86">
        <f t="shared" si="39"/>
        <v>0</v>
      </c>
      <c r="AL338" s="128">
        <f>IF(ISBLANK(D338),0,IF(IFERROR(DATE(LEFT(D338,4),MID(D338,5,2),RIGHT(D338,2)),0)&lt;IFERROR(DATE(LEFT(Instructions!$C$6,4),MID(Instructions!$C$6,5,2),RIGHT(Instructions!$C$6,2)),0),0,1))</f>
        <v>0</v>
      </c>
      <c r="AM338" s="128">
        <f>IF(General!U338="Misconduct report has been filed",COUNTBLANK(General!V338),0)</f>
        <v>0</v>
      </c>
      <c r="AN338" s="128">
        <f t="shared" si="40"/>
        <v>0</v>
      </c>
      <c r="AO338" s="86">
        <f>IF(ISBLANK(C338),0,IF(ISNA(VLOOKUP(C338,Dropdowns!$A$1:$A$4,1,FALSE)),1,0))</f>
        <v>0</v>
      </c>
      <c r="AP338" s="86">
        <f>IF(ISBLANK(F338),0,IF(ISNA(VLOOKUP(F338,Dropdowns!$I$1:$I$5,1,FALSE)),1,0))</f>
        <v>0</v>
      </c>
      <c r="AQ338" s="86">
        <f>IF(ISBLANK(J338),0,IF(ISNA(VLOOKUP(J338,Dropdowns!$L$1:$L$4,1,FALSE)),1,0))</f>
        <v>0</v>
      </c>
      <c r="AR338" s="128">
        <f>IF(ISBLANK(K338),0,IF(ISNA(VLOOKUP(K338,Dropdowns!$J$1:$J$4,1,FALSE)),1,0))</f>
        <v>0</v>
      </c>
      <c r="AS338" s="128">
        <f t="shared" si="36"/>
        <v>0</v>
      </c>
      <c r="AT338" s="128">
        <f t="shared" si="41"/>
        <v>0</v>
      </c>
      <c r="AU338" s="128">
        <f t="shared" si="42"/>
        <v>0</v>
      </c>
    </row>
    <row r="339" spans="2:47" ht="15.75" x14ac:dyDescent="0.25">
      <c r="B339" s="62"/>
      <c r="C339" s="62"/>
      <c r="D339" s="63"/>
      <c r="E339" s="64"/>
      <c r="F339" s="62"/>
      <c r="G339" s="62"/>
      <c r="H339" s="63"/>
      <c r="I339" s="62"/>
      <c r="J339" s="62"/>
      <c r="K339" s="62"/>
      <c r="L339" s="62"/>
      <c r="M339" s="68"/>
      <c r="N339" s="69"/>
      <c r="O339" s="63"/>
      <c r="P339" s="68"/>
      <c r="Q339" s="62"/>
      <c r="R339" s="62"/>
      <c r="S339" s="68"/>
      <c r="T339" s="70"/>
      <c r="U339" s="66"/>
      <c r="V339" s="68"/>
      <c r="Z339" s="86">
        <f>IF(Instructions!$C$8="yes",COUNTA(General!B339),0)</f>
        <v>0</v>
      </c>
      <c r="AA339" s="86">
        <f>IF(COUNTA(B339:V339)&gt;0,3-(COUNTA(General!B339)+COUNTA(General!C339)+COUNTA(General!U339)),0)</f>
        <v>0</v>
      </c>
      <c r="AB339" s="86">
        <f>IF(General!U339="No",COUNTBLANK(General!D339:F339)+COUNTBLANK(General!J339),0)</f>
        <v>0</v>
      </c>
      <c r="AC339" s="86">
        <f>IF(General!F339="Others",COUNTBLANK(General!G339),0)</f>
        <v>0</v>
      </c>
      <c r="AD339" s="86">
        <f>IF(AND(U339="No",COUNTA(General!B339),ISBLANK(General!H339)),COUNTBLANK(General!I339),0)</f>
        <v>0</v>
      </c>
      <c r="AE339" s="86">
        <f>IF(ISBLANK(J339),0,IF(ISNUMBER(SEARCH("FI fully agreed with the client's requests/appeals",General!J339)),0,COUNTBLANK(General!K339)))</f>
        <v>0</v>
      </c>
      <c r="AF339" s="86">
        <f>IF(OR(General!J339="Others",General!K339="Others"),COUNTBLANK(General!L339),0)</f>
        <v>0</v>
      </c>
      <c r="AG339" s="86">
        <f>IF(ISBLANK(B339),0,IF(AND(ISBLANK(General!O339),NETWORKDAYS(IFERROR(DATE(LEFT(General!D339,4),MID(General!D339,5,2),RIGHT(General!D339,2)),0),IFERROR(DATE(LEFT(Instructions!$C$6,4),MID(Instructions!$C$6,5,2),RIGHT(Instructions!$C$6,2)),0),7)&gt;27),COUNTBLANK(General!P339),0))</f>
        <v>0</v>
      </c>
      <c r="AH339" s="86">
        <f>IF(OR(ISBLANK(B339),ISBLANK(O339)),0,IF(NETWORKDAYS(DATE(LEFT(General!D339,4),MID(General!D339,5,2),RIGHT(General!D339,2)),DATE(LEFT(General!O339,4),MID(General!O339,5,2),RIGHT(General!O339,2)),7)&gt;27,COUNTBLANK(General!P339),0))</f>
        <v>0</v>
      </c>
      <c r="AI339" s="86">
        <f t="shared" si="37"/>
        <v>0</v>
      </c>
      <c r="AJ339" s="86">
        <f t="shared" si="38"/>
        <v>0</v>
      </c>
      <c r="AK339" s="86">
        <f t="shared" si="39"/>
        <v>0</v>
      </c>
      <c r="AL339" s="128">
        <f>IF(ISBLANK(D339),0,IF(IFERROR(DATE(LEFT(D339,4),MID(D339,5,2),RIGHT(D339,2)),0)&lt;IFERROR(DATE(LEFT(Instructions!$C$6,4),MID(Instructions!$C$6,5,2),RIGHT(Instructions!$C$6,2)),0),0,1))</f>
        <v>0</v>
      </c>
      <c r="AM339" s="128">
        <f>IF(General!U339="Misconduct report has been filed",COUNTBLANK(General!V339),0)</f>
        <v>0</v>
      </c>
      <c r="AN339" s="128">
        <f t="shared" si="40"/>
        <v>0</v>
      </c>
      <c r="AO339" s="86">
        <f>IF(ISBLANK(C339),0,IF(ISNA(VLOOKUP(C339,Dropdowns!$A$1:$A$4,1,FALSE)),1,0))</f>
        <v>0</v>
      </c>
      <c r="AP339" s="86">
        <f>IF(ISBLANK(F339),0,IF(ISNA(VLOOKUP(F339,Dropdowns!$I$1:$I$5,1,FALSE)),1,0))</f>
        <v>0</v>
      </c>
      <c r="AQ339" s="86">
        <f>IF(ISBLANK(J339),0,IF(ISNA(VLOOKUP(J339,Dropdowns!$L$1:$L$4,1,FALSE)),1,0))</f>
        <v>0</v>
      </c>
      <c r="AR339" s="128">
        <f>IF(ISBLANK(K339),0,IF(ISNA(VLOOKUP(K339,Dropdowns!$J$1:$J$4,1,FALSE)),1,0))</f>
        <v>0</v>
      </c>
      <c r="AS339" s="128">
        <f t="shared" si="36"/>
        <v>0</v>
      </c>
      <c r="AT339" s="128">
        <f t="shared" si="41"/>
        <v>0</v>
      </c>
      <c r="AU339" s="128">
        <f t="shared" si="42"/>
        <v>0</v>
      </c>
    </row>
    <row r="340" spans="2:47" ht="15.75" x14ac:dyDescent="0.25">
      <c r="B340" s="62"/>
      <c r="C340" s="62"/>
      <c r="D340" s="63"/>
      <c r="E340" s="64"/>
      <c r="F340" s="62"/>
      <c r="G340" s="62"/>
      <c r="H340" s="63"/>
      <c r="I340" s="62"/>
      <c r="J340" s="62"/>
      <c r="K340" s="62"/>
      <c r="L340" s="62"/>
      <c r="M340" s="68"/>
      <c r="N340" s="69"/>
      <c r="O340" s="63"/>
      <c r="P340" s="68"/>
      <c r="Q340" s="62"/>
      <c r="R340" s="62"/>
      <c r="S340" s="68"/>
      <c r="T340" s="70"/>
      <c r="U340" s="66"/>
      <c r="V340" s="68"/>
      <c r="Z340" s="86">
        <f>IF(Instructions!$C$8="yes",COUNTA(General!B340),0)</f>
        <v>0</v>
      </c>
      <c r="AA340" s="86">
        <f>IF(COUNTA(B340:V340)&gt;0,3-(COUNTA(General!B340)+COUNTA(General!C340)+COUNTA(General!U340)),0)</f>
        <v>0</v>
      </c>
      <c r="AB340" s="86">
        <f>IF(General!U340="No",COUNTBLANK(General!D340:F340)+COUNTBLANK(General!J340),0)</f>
        <v>0</v>
      </c>
      <c r="AC340" s="86">
        <f>IF(General!F340="Others",COUNTBLANK(General!G340),0)</f>
        <v>0</v>
      </c>
      <c r="AD340" s="86">
        <f>IF(AND(U340="No",COUNTA(General!B340),ISBLANK(General!H340)),COUNTBLANK(General!I340),0)</f>
        <v>0</v>
      </c>
      <c r="AE340" s="86">
        <f>IF(ISBLANK(J340),0,IF(ISNUMBER(SEARCH("FI fully agreed with the client's requests/appeals",General!J340)),0,COUNTBLANK(General!K340)))</f>
        <v>0</v>
      </c>
      <c r="AF340" s="86">
        <f>IF(OR(General!J340="Others",General!K340="Others"),COUNTBLANK(General!L340),0)</f>
        <v>0</v>
      </c>
      <c r="AG340" s="86">
        <f>IF(ISBLANK(B340),0,IF(AND(ISBLANK(General!O340),NETWORKDAYS(IFERROR(DATE(LEFT(General!D340,4),MID(General!D340,5,2),RIGHT(General!D340,2)),0),IFERROR(DATE(LEFT(Instructions!$C$6,4),MID(Instructions!$C$6,5,2),RIGHT(Instructions!$C$6,2)),0),7)&gt;27),COUNTBLANK(General!P340),0))</f>
        <v>0</v>
      </c>
      <c r="AH340" s="86">
        <f>IF(OR(ISBLANK(B340),ISBLANK(O340)),0,IF(NETWORKDAYS(DATE(LEFT(General!D340,4),MID(General!D340,5,2),RIGHT(General!D340,2)),DATE(LEFT(General!O340,4),MID(General!O340,5,2),RIGHT(General!O340,2)),7)&gt;27,COUNTBLANK(General!P340),0))</f>
        <v>0</v>
      </c>
      <c r="AI340" s="86">
        <f t="shared" si="37"/>
        <v>0</v>
      </c>
      <c r="AJ340" s="86">
        <f t="shared" si="38"/>
        <v>0</v>
      </c>
      <c r="AK340" s="86">
        <f t="shared" si="39"/>
        <v>0</v>
      </c>
      <c r="AL340" s="128">
        <f>IF(ISBLANK(D340),0,IF(IFERROR(DATE(LEFT(D340,4),MID(D340,5,2),RIGHT(D340,2)),0)&lt;IFERROR(DATE(LEFT(Instructions!$C$6,4),MID(Instructions!$C$6,5,2),RIGHT(Instructions!$C$6,2)),0),0,1))</f>
        <v>0</v>
      </c>
      <c r="AM340" s="128">
        <f>IF(General!U340="Misconduct report has been filed",COUNTBLANK(General!V340),0)</f>
        <v>0</v>
      </c>
      <c r="AN340" s="128">
        <f t="shared" si="40"/>
        <v>0</v>
      </c>
      <c r="AO340" s="86">
        <f>IF(ISBLANK(C340),0,IF(ISNA(VLOOKUP(C340,Dropdowns!$A$1:$A$4,1,FALSE)),1,0))</f>
        <v>0</v>
      </c>
      <c r="AP340" s="86">
        <f>IF(ISBLANK(F340),0,IF(ISNA(VLOOKUP(F340,Dropdowns!$I$1:$I$5,1,FALSE)),1,0))</f>
        <v>0</v>
      </c>
      <c r="AQ340" s="86">
        <f>IF(ISBLANK(J340),0,IF(ISNA(VLOOKUP(J340,Dropdowns!$L$1:$L$4,1,FALSE)),1,0))</f>
        <v>0</v>
      </c>
      <c r="AR340" s="128">
        <f>IF(ISBLANK(K340),0,IF(ISNA(VLOOKUP(K340,Dropdowns!$J$1:$J$4,1,FALSE)),1,0))</f>
        <v>0</v>
      </c>
      <c r="AS340" s="128">
        <f t="shared" si="36"/>
        <v>0</v>
      </c>
      <c r="AT340" s="128">
        <f t="shared" si="41"/>
        <v>0</v>
      </c>
      <c r="AU340" s="128">
        <f t="shared" si="42"/>
        <v>0</v>
      </c>
    </row>
    <row r="341" spans="2:47" ht="15.75" x14ac:dyDescent="0.25">
      <c r="B341" s="62"/>
      <c r="C341" s="62"/>
      <c r="D341" s="63"/>
      <c r="E341" s="64"/>
      <c r="F341" s="62"/>
      <c r="G341" s="62"/>
      <c r="H341" s="63"/>
      <c r="I341" s="62"/>
      <c r="J341" s="62"/>
      <c r="K341" s="62"/>
      <c r="L341" s="62"/>
      <c r="M341" s="68"/>
      <c r="N341" s="69"/>
      <c r="O341" s="63"/>
      <c r="P341" s="68"/>
      <c r="Q341" s="62"/>
      <c r="R341" s="62"/>
      <c r="S341" s="68"/>
      <c r="T341" s="70"/>
      <c r="U341" s="66"/>
      <c r="V341" s="68"/>
      <c r="Z341" s="86">
        <f>IF(Instructions!$C$8="yes",COUNTA(General!B341),0)</f>
        <v>0</v>
      </c>
      <c r="AA341" s="86">
        <f>IF(COUNTA(B341:V341)&gt;0,3-(COUNTA(General!B341)+COUNTA(General!C341)+COUNTA(General!U341)),0)</f>
        <v>0</v>
      </c>
      <c r="AB341" s="86">
        <f>IF(General!U341="No",COUNTBLANK(General!D341:F341)+COUNTBLANK(General!J341),0)</f>
        <v>0</v>
      </c>
      <c r="AC341" s="86">
        <f>IF(General!F341="Others",COUNTBLANK(General!G341),0)</f>
        <v>0</v>
      </c>
      <c r="AD341" s="86">
        <f>IF(AND(U341="No",COUNTA(General!B341),ISBLANK(General!H341)),COUNTBLANK(General!I341),0)</f>
        <v>0</v>
      </c>
      <c r="AE341" s="86">
        <f>IF(ISBLANK(J341),0,IF(ISNUMBER(SEARCH("FI fully agreed with the client's requests/appeals",General!J341)),0,COUNTBLANK(General!K341)))</f>
        <v>0</v>
      </c>
      <c r="AF341" s="86">
        <f>IF(OR(General!J341="Others",General!K341="Others"),COUNTBLANK(General!L341),0)</f>
        <v>0</v>
      </c>
      <c r="AG341" s="86">
        <f>IF(ISBLANK(B341),0,IF(AND(ISBLANK(General!O341),NETWORKDAYS(IFERROR(DATE(LEFT(General!D341,4),MID(General!D341,5,2),RIGHT(General!D341,2)),0),IFERROR(DATE(LEFT(Instructions!$C$6,4),MID(Instructions!$C$6,5,2),RIGHT(Instructions!$C$6,2)),0),7)&gt;27),COUNTBLANK(General!P341),0))</f>
        <v>0</v>
      </c>
      <c r="AH341" s="86">
        <f>IF(OR(ISBLANK(B341),ISBLANK(O341)),0,IF(NETWORKDAYS(DATE(LEFT(General!D341,4),MID(General!D341,5,2),RIGHT(General!D341,2)),DATE(LEFT(General!O341,4),MID(General!O341,5,2),RIGHT(General!O341,2)),7)&gt;27,COUNTBLANK(General!P341),0))</f>
        <v>0</v>
      </c>
      <c r="AI341" s="86">
        <f t="shared" si="37"/>
        <v>0</v>
      </c>
      <c r="AJ341" s="86">
        <f t="shared" si="38"/>
        <v>0</v>
      </c>
      <c r="AK341" s="86">
        <f t="shared" si="39"/>
        <v>0</v>
      </c>
      <c r="AL341" s="128">
        <f>IF(ISBLANK(D341),0,IF(IFERROR(DATE(LEFT(D341,4),MID(D341,5,2),RIGHT(D341,2)),0)&lt;IFERROR(DATE(LEFT(Instructions!$C$6,4),MID(Instructions!$C$6,5,2),RIGHT(Instructions!$C$6,2)),0),0,1))</f>
        <v>0</v>
      </c>
      <c r="AM341" s="128">
        <f>IF(General!U341="Misconduct report has been filed",COUNTBLANK(General!V341),0)</f>
        <v>0</v>
      </c>
      <c r="AN341" s="128">
        <f t="shared" si="40"/>
        <v>0</v>
      </c>
      <c r="AO341" s="86">
        <f>IF(ISBLANK(C341),0,IF(ISNA(VLOOKUP(C341,Dropdowns!$A$1:$A$4,1,FALSE)),1,0))</f>
        <v>0</v>
      </c>
      <c r="AP341" s="86">
        <f>IF(ISBLANK(F341),0,IF(ISNA(VLOOKUP(F341,Dropdowns!$I$1:$I$5,1,FALSE)),1,0))</f>
        <v>0</v>
      </c>
      <c r="AQ341" s="86">
        <f>IF(ISBLANK(J341),0,IF(ISNA(VLOOKUP(J341,Dropdowns!$L$1:$L$4,1,FALSE)),1,0))</f>
        <v>0</v>
      </c>
      <c r="AR341" s="128">
        <f>IF(ISBLANK(K341),0,IF(ISNA(VLOOKUP(K341,Dropdowns!$J$1:$J$4,1,FALSE)),1,0))</f>
        <v>0</v>
      </c>
      <c r="AS341" s="128">
        <f t="shared" si="36"/>
        <v>0</v>
      </c>
      <c r="AT341" s="128">
        <f t="shared" si="41"/>
        <v>0</v>
      </c>
      <c r="AU341" s="128">
        <f t="shared" si="42"/>
        <v>0</v>
      </c>
    </row>
    <row r="342" spans="2:47" ht="15.75" x14ac:dyDescent="0.25">
      <c r="B342" s="62"/>
      <c r="C342" s="62"/>
      <c r="D342" s="63"/>
      <c r="E342" s="64"/>
      <c r="F342" s="62"/>
      <c r="G342" s="62"/>
      <c r="H342" s="63"/>
      <c r="I342" s="62"/>
      <c r="J342" s="62"/>
      <c r="K342" s="62"/>
      <c r="L342" s="62"/>
      <c r="M342" s="68"/>
      <c r="N342" s="69"/>
      <c r="O342" s="63"/>
      <c r="P342" s="68"/>
      <c r="Q342" s="62"/>
      <c r="R342" s="62"/>
      <c r="S342" s="68"/>
      <c r="T342" s="70"/>
      <c r="U342" s="66"/>
      <c r="V342" s="68"/>
      <c r="Z342" s="86">
        <f>IF(Instructions!$C$8="yes",COUNTA(General!B342),0)</f>
        <v>0</v>
      </c>
      <c r="AA342" s="86">
        <f>IF(COUNTA(B342:V342)&gt;0,3-(COUNTA(General!B342)+COUNTA(General!C342)+COUNTA(General!U342)),0)</f>
        <v>0</v>
      </c>
      <c r="AB342" s="86">
        <f>IF(General!U342="No",COUNTBLANK(General!D342:F342)+COUNTBLANK(General!J342),0)</f>
        <v>0</v>
      </c>
      <c r="AC342" s="86">
        <f>IF(General!F342="Others",COUNTBLANK(General!G342),0)</f>
        <v>0</v>
      </c>
      <c r="AD342" s="86">
        <f>IF(AND(U342="No",COUNTA(General!B342),ISBLANK(General!H342)),COUNTBLANK(General!I342),0)</f>
        <v>0</v>
      </c>
      <c r="AE342" s="86">
        <f>IF(ISBLANK(J342),0,IF(ISNUMBER(SEARCH("FI fully agreed with the client's requests/appeals",General!J342)),0,COUNTBLANK(General!K342)))</f>
        <v>0</v>
      </c>
      <c r="AF342" s="86">
        <f>IF(OR(General!J342="Others",General!K342="Others"),COUNTBLANK(General!L342),0)</f>
        <v>0</v>
      </c>
      <c r="AG342" s="86">
        <f>IF(ISBLANK(B342),0,IF(AND(ISBLANK(General!O342),NETWORKDAYS(IFERROR(DATE(LEFT(General!D342,4),MID(General!D342,5,2),RIGHT(General!D342,2)),0),IFERROR(DATE(LEFT(Instructions!$C$6,4),MID(Instructions!$C$6,5,2),RIGHT(Instructions!$C$6,2)),0),7)&gt;27),COUNTBLANK(General!P342),0))</f>
        <v>0</v>
      </c>
      <c r="AH342" s="86">
        <f>IF(OR(ISBLANK(B342),ISBLANK(O342)),0,IF(NETWORKDAYS(DATE(LEFT(General!D342,4),MID(General!D342,5,2),RIGHT(General!D342,2)),DATE(LEFT(General!O342,4),MID(General!O342,5,2),RIGHT(General!O342,2)),7)&gt;27,COUNTBLANK(General!P342),0))</f>
        <v>0</v>
      </c>
      <c r="AI342" s="86">
        <f t="shared" si="37"/>
        <v>0</v>
      </c>
      <c r="AJ342" s="86">
        <f t="shared" si="38"/>
        <v>0</v>
      </c>
      <c r="AK342" s="86">
        <f t="shared" si="39"/>
        <v>0</v>
      </c>
      <c r="AL342" s="128">
        <f>IF(ISBLANK(D342),0,IF(IFERROR(DATE(LEFT(D342,4),MID(D342,5,2),RIGHT(D342,2)),0)&lt;IFERROR(DATE(LEFT(Instructions!$C$6,4),MID(Instructions!$C$6,5,2),RIGHT(Instructions!$C$6,2)),0),0,1))</f>
        <v>0</v>
      </c>
      <c r="AM342" s="128">
        <f>IF(General!U342="Misconduct report has been filed",COUNTBLANK(General!V342),0)</f>
        <v>0</v>
      </c>
      <c r="AN342" s="128">
        <f t="shared" si="40"/>
        <v>0</v>
      </c>
      <c r="AO342" s="86">
        <f>IF(ISBLANK(C342),0,IF(ISNA(VLOOKUP(C342,Dropdowns!$A$1:$A$4,1,FALSE)),1,0))</f>
        <v>0</v>
      </c>
      <c r="AP342" s="86">
        <f>IF(ISBLANK(F342),0,IF(ISNA(VLOOKUP(F342,Dropdowns!$I$1:$I$5,1,FALSE)),1,0))</f>
        <v>0</v>
      </c>
      <c r="AQ342" s="86">
        <f>IF(ISBLANK(J342),0,IF(ISNA(VLOOKUP(J342,Dropdowns!$L$1:$L$4,1,FALSE)),1,0))</f>
        <v>0</v>
      </c>
      <c r="AR342" s="128">
        <f>IF(ISBLANK(K342),0,IF(ISNA(VLOOKUP(K342,Dropdowns!$J$1:$J$4,1,FALSE)),1,0))</f>
        <v>0</v>
      </c>
      <c r="AS342" s="128">
        <f t="shared" si="36"/>
        <v>0</v>
      </c>
      <c r="AT342" s="128">
        <f t="shared" si="41"/>
        <v>0</v>
      </c>
      <c r="AU342" s="128">
        <f t="shared" si="42"/>
        <v>0</v>
      </c>
    </row>
    <row r="343" spans="2:47" ht="15.75" x14ac:dyDescent="0.25">
      <c r="B343" s="62"/>
      <c r="C343" s="62"/>
      <c r="D343" s="63"/>
      <c r="E343" s="64"/>
      <c r="F343" s="62"/>
      <c r="G343" s="62"/>
      <c r="H343" s="63"/>
      <c r="I343" s="62"/>
      <c r="J343" s="62"/>
      <c r="K343" s="62"/>
      <c r="L343" s="62"/>
      <c r="M343" s="68"/>
      <c r="N343" s="69"/>
      <c r="O343" s="63"/>
      <c r="P343" s="68"/>
      <c r="Q343" s="62"/>
      <c r="R343" s="62"/>
      <c r="S343" s="68"/>
      <c r="T343" s="70"/>
      <c r="U343" s="66"/>
      <c r="V343" s="68"/>
      <c r="Z343" s="86">
        <f>IF(Instructions!$C$8="yes",COUNTA(General!B343),0)</f>
        <v>0</v>
      </c>
      <c r="AA343" s="86">
        <f>IF(COUNTA(B343:V343)&gt;0,3-(COUNTA(General!B343)+COUNTA(General!C343)+COUNTA(General!U343)),0)</f>
        <v>0</v>
      </c>
      <c r="AB343" s="86">
        <f>IF(General!U343="No",COUNTBLANK(General!D343:F343)+COUNTBLANK(General!J343),0)</f>
        <v>0</v>
      </c>
      <c r="AC343" s="86">
        <f>IF(General!F343="Others",COUNTBLANK(General!G343),0)</f>
        <v>0</v>
      </c>
      <c r="AD343" s="86">
        <f>IF(AND(U343="No",COUNTA(General!B343),ISBLANK(General!H343)),COUNTBLANK(General!I343),0)</f>
        <v>0</v>
      </c>
      <c r="AE343" s="86">
        <f>IF(ISBLANK(J343),0,IF(ISNUMBER(SEARCH("FI fully agreed with the client's requests/appeals",General!J343)),0,COUNTBLANK(General!K343)))</f>
        <v>0</v>
      </c>
      <c r="AF343" s="86">
        <f>IF(OR(General!J343="Others",General!K343="Others"),COUNTBLANK(General!L343),0)</f>
        <v>0</v>
      </c>
      <c r="AG343" s="86">
        <f>IF(ISBLANK(B343),0,IF(AND(ISBLANK(General!O343),NETWORKDAYS(IFERROR(DATE(LEFT(General!D343,4),MID(General!D343,5,2),RIGHT(General!D343,2)),0),IFERROR(DATE(LEFT(Instructions!$C$6,4),MID(Instructions!$C$6,5,2),RIGHT(Instructions!$C$6,2)),0),7)&gt;27),COUNTBLANK(General!P343),0))</f>
        <v>0</v>
      </c>
      <c r="AH343" s="86">
        <f>IF(OR(ISBLANK(B343),ISBLANK(O343)),0,IF(NETWORKDAYS(DATE(LEFT(General!D343,4),MID(General!D343,5,2),RIGHT(General!D343,2)),DATE(LEFT(General!O343,4),MID(General!O343,5,2),RIGHT(General!O343,2)),7)&gt;27,COUNTBLANK(General!P343),0))</f>
        <v>0</v>
      </c>
      <c r="AI343" s="86">
        <f t="shared" si="37"/>
        <v>0</v>
      </c>
      <c r="AJ343" s="86">
        <f t="shared" si="38"/>
        <v>0</v>
      </c>
      <c r="AK343" s="86">
        <f t="shared" si="39"/>
        <v>0</v>
      </c>
      <c r="AL343" s="128">
        <f>IF(ISBLANK(D343),0,IF(IFERROR(DATE(LEFT(D343,4),MID(D343,5,2),RIGHT(D343,2)),0)&lt;IFERROR(DATE(LEFT(Instructions!$C$6,4),MID(Instructions!$C$6,5,2),RIGHT(Instructions!$C$6,2)),0),0,1))</f>
        <v>0</v>
      </c>
      <c r="AM343" s="128">
        <f>IF(General!U343="Misconduct report has been filed",COUNTBLANK(General!V343),0)</f>
        <v>0</v>
      </c>
      <c r="AN343" s="128">
        <f t="shared" si="40"/>
        <v>0</v>
      </c>
      <c r="AO343" s="86">
        <f>IF(ISBLANK(C343),0,IF(ISNA(VLOOKUP(C343,Dropdowns!$A$1:$A$4,1,FALSE)),1,0))</f>
        <v>0</v>
      </c>
      <c r="AP343" s="86">
        <f>IF(ISBLANK(F343),0,IF(ISNA(VLOOKUP(F343,Dropdowns!$I$1:$I$5,1,FALSE)),1,0))</f>
        <v>0</v>
      </c>
      <c r="AQ343" s="86">
        <f>IF(ISBLANK(J343),0,IF(ISNA(VLOOKUP(J343,Dropdowns!$L$1:$L$4,1,FALSE)),1,0))</f>
        <v>0</v>
      </c>
      <c r="AR343" s="128">
        <f>IF(ISBLANK(K343),0,IF(ISNA(VLOOKUP(K343,Dropdowns!$J$1:$J$4,1,FALSE)),1,0))</f>
        <v>0</v>
      </c>
      <c r="AS343" s="128">
        <f t="shared" si="36"/>
        <v>0</v>
      </c>
      <c r="AT343" s="128">
        <f t="shared" si="41"/>
        <v>0</v>
      </c>
      <c r="AU343" s="128">
        <f t="shared" si="42"/>
        <v>0</v>
      </c>
    </row>
    <row r="344" spans="2:47" ht="15.75" x14ac:dyDescent="0.25">
      <c r="B344" s="62"/>
      <c r="C344" s="62"/>
      <c r="D344" s="63"/>
      <c r="E344" s="64"/>
      <c r="F344" s="62"/>
      <c r="G344" s="62"/>
      <c r="H344" s="63"/>
      <c r="I344" s="62"/>
      <c r="J344" s="62"/>
      <c r="K344" s="62"/>
      <c r="L344" s="62"/>
      <c r="M344" s="68"/>
      <c r="N344" s="69"/>
      <c r="O344" s="63"/>
      <c r="P344" s="68"/>
      <c r="Q344" s="62"/>
      <c r="R344" s="62"/>
      <c r="S344" s="68"/>
      <c r="T344" s="70"/>
      <c r="U344" s="66"/>
      <c r="V344" s="68"/>
      <c r="Z344" s="86">
        <f>IF(Instructions!$C$8="yes",COUNTA(General!B344),0)</f>
        <v>0</v>
      </c>
      <c r="AA344" s="86">
        <f>IF(COUNTA(B344:V344)&gt;0,3-(COUNTA(General!B344)+COUNTA(General!C344)+COUNTA(General!U344)),0)</f>
        <v>0</v>
      </c>
      <c r="AB344" s="86">
        <f>IF(General!U344="No",COUNTBLANK(General!D344:F344)+COUNTBLANK(General!J344),0)</f>
        <v>0</v>
      </c>
      <c r="AC344" s="86">
        <f>IF(General!F344="Others",COUNTBLANK(General!G344),0)</f>
        <v>0</v>
      </c>
      <c r="AD344" s="86">
        <f>IF(AND(U344="No",COUNTA(General!B344),ISBLANK(General!H344)),COUNTBLANK(General!I344),0)</f>
        <v>0</v>
      </c>
      <c r="AE344" s="86">
        <f>IF(ISBLANK(J344),0,IF(ISNUMBER(SEARCH("FI fully agreed with the client's requests/appeals",General!J344)),0,COUNTBLANK(General!K344)))</f>
        <v>0</v>
      </c>
      <c r="AF344" s="86">
        <f>IF(OR(General!J344="Others",General!K344="Others"),COUNTBLANK(General!L344),0)</f>
        <v>0</v>
      </c>
      <c r="AG344" s="86">
        <f>IF(ISBLANK(B344),0,IF(AND(ISBLANK(General!O344),NETWORKDAYS(IFERROR(DATE(LEFT(General!D344,4),MID(General!D344,5,2),RIGHT(General!D344,2)),0),IFERROR(DATE(LEFT(Instructions!$C$6,4),MID(Instructions!$C$6,5,2),RIGHT(Instructions!$C$6,2)),0),7)&gt;27),COUNTBLANK(General!P344),0))</f>
        <v>0</v>
      </c>
      <c r="AH344" s="86">
        <f>IF(OR(ISBLANK(B344),ISBLANK(O344)),0,IF(NETWORKDAYS(DATE(LEFT(General!D344,4),MID(General!D344,5,2),RIGHT(General!D344,2)),DATE(LEFT(General!O344,4),MID(General!O344,5,2),RIGHT(General!O344,2)),7)&gt;27,COUNTBLANK(General!P344),0))</f>
        <v>0</v>
      </c>
      <c r="AI344" s="86">
        <f t="shared" si="37"/>
        <v>0</v>
      </c>
      <c r="AJ344" s="86">
        <f t="shared" si="38"/>
        <v>0</v>
      </c>
      <c r="AK344" s="86">
        <f t="shared" si="39"/>
        <v>0</v>
      </c>
      <c r="AL344" s="128">
        <f>IF(ISBLANK(D344),0,IF(IFERROR(DATE(LEFT(D344,4),MID(D344,5,2),RIGHT(D344,2)),0)&lt;IFERROR(DATE(LEFT(Instructions!$C$6,4),MID(Instructions!$C$6,5,2),RIGHT(Instructions!$C$6,2)),0),0,1))</f>
        <v>0</v>
      </c>
      <c r="AM344" s="128">
        <f>IF(General!U344="Misconduct report has been filed",COUNTBLANK(General!V344),0)</f>
        <v>0</v>
      </c>
      <c r="AN344" s="128">
        <f t="shared" si="40"/>
        <v>0</v>
      </c>
      <c r="AO344" s="86">
        <f>IF(ISBLANK(C344),0,IF(ISNA(VLOOKUP(C344,Dropdowns!$A$1:$A$4,1,FALSE)),1,0))</f>
        <v>0</v>
      </c>
      <c r="AP344" s="86">
        <f>IF(ISBLANK(F344),0,IF(ISNA(VLOOKUP(F344,Dropdowns!$I$1:$I$5,1,FALSE)),1,0))</f>
        <v>0</v>
      </c>
      <c r="AQ344" s="86">
        <f>IF(ISBLANK(J344),0,IF(ISNA(VLOOKUP(J344,Dropdowns!$L$1:$L$4,1,FALSE)),1,0))</f>
        <v>0</v>
      </c>
      <c r="AR344" s="128">
        <f>IF(ISBLANK(K344),0,IF(ISNA(VLOOKUP(K344,Dropdowns!$J$1:$J$4,1,FALSE)),1,0))</f>
        <v>0</v>
      </c>
      <c r="AS344" s="128">
        <f t="shared" si="36"/>
        <v>0</v>
      </c>
      <c r="AT344" s="128">
        <f t="shared" si="41"/>
        <v>0</v>
      </c>
      <c r="AU344" s="128">
        <f t="shared" si="42"/>
        <v>0</v>
      </c>
    </row>
    <row r="345" spans="2:47" ht="15.75" x14ac:dyDescent="0.25">
      <c r="B345" s="62"/>
      <c r="C345" s="62"/>
      <c r="D345" s="63"/>
      <c r="E345" s="64"/>
      <c r="F345" s="62"/>
      <c r="G345" s="62"/>
      <c r="H345" s="63"/>
      <c r="I345" s="62"/>
      <c r="J345" s="62"/>
      <c r="K345" s="62"/>
      <c r="L345" s="62"/>
      <c r="M345" s="68"/>
      <c r="N345" s="69"/>
      <c r="O345" s="63"/>
      <c r="P345" s="68"/>
      <c r="Q345" s="62"/>
      <c r="R345" s="62"/>
      <c r="S345" s="68"/>
      <c r="T345" s="70"/>
      <c r="U345" s="66"/>
      <c r="V345" s="68"/>
      <c r="Z345" s="86">
        <f>IF(Instructions!$C$8="yes",COUNTA(General!B345),0)</f>
        <v>0</v>
      </c>
      <c r="AA345" s="86">
        <f>IF(COUNTA(B345:V345)&gt;0,3-(COUNTA(General!B345)+COUNTA(General!C345)+COUNTA(General!U345)),0)</f>
        <v>0</v>
      </c>
      <c r="AB345" s="86">
        <f>IF(General!U345="No",COUNTBLANK(General!D345:F345)+COUNTBLANK(General!J345),0)</f>
        <v>0</v>
      </c>
      <c r="AC345" s="86">
        <f>IF(General!F345="Others",COUNTBLANK(General!G345),0)</f>
        <v>0</v>
      </c>
      <c r="AD345" s="86">
        <f>IF(AND(U345="No",COUNTA(General!B345),ISBLANK(General!H345)),COUNTBLANK(General!I345),0)</f>
        <v>0</v>
      </c>
      <c r="AE345" s="86">
        <f>IF(ISBLANK(J345),0,IF(ISNUMBER(SEARCH("FI fully agreed with the client's requests/appeals",General!J345)),0,COUNTBLANK(General!K345)))</f>
        <v>0</v>
      </c>
      <c r="AF345" s="86">
        <f>IF(OR(General!J345="Others",General!K345="Others"),COUNTBLANK(General!L345),0)</f>
        <v>0</v>
      </c>
      <c r="AG345" s="86">
        <f>IF(ISBLANK(B345),0,IF(AND(ISBLANK(General!O345),NETWORKDAYS(IFERROR(DATE(LEFT(General!D345,4),MID(General!D345,5,2),RIGHT(General!D345,2)),0),IFERROR(DATE(LEFT(Instructions!$C$6,4),MID(Instructions!$C$6,5,2),RIGHT(Instructions!$C$6,2)),0),7)&gt;27),COUNTBLANK(General!P345),0))</f>
        <v>0</v>
      </c>
      <c r="AH345" s="86">
        <f>IF(OR(ISBLANK(B345),ISBLANK(O345)),0,IF(NETWORKDAYS(DATE(LEFT(General!D345,4),MID(General!D345,5,2),RIGHT(General!D345,2)),DATE(LEFT(General!O345,4),MID(General!O345,5,2),RIGHT(General!O345,2)),7)&gt;27,COUNTBLANK(General!P345),0))</f>
        <v>0</v>
      </c>
      <c r="AI345" s="86">
        <f t="shared" si="37"/>
        <v>0</v>
      </c>
      <c r="AJ345" s="86">
        <f t="shared" si="38"/>
        <v>0</v>
      </c>
      <c r="AK345" s="86">
        <f t="shared" si="39"/>
        <v>0</v>
      </c>
      <c r="AL345" s="128">
        <f>IF(ISBLANK(D345),0,IF(IFERROR(DATE(LEFT(D345,4),MID(D345,5,2),RIGHT(D345,2)),0)&lt;IFERROR(DATE(LEFT(Instructions!$C$6,4),MID(Instructions!$C$6,5,2),RIGHT(Instructions!$C$6,2)),0),0,1))</f>
        <v>0</v>
      </c>
      <c r="AM345" s="128">
        <f>IF(General!U345="Misconduct report has been filed",COUNTBLANK(General!V345),0)</f>
        <v>0</v>
      </c>
      <c r="AN345" s="128">
        <f t="shared" si="40"/>
        <v>0</v>
      </c>
      <c r="AO345" s="86">
        <f>IF(ISBLANK(C345),0,IF(ISNA(VLOOKUP(C345,Dropdowns!$A$1:$A$4,1,FALSE)),1,0))</f>
        <v>0</v>
      </c>
      <c r="AP345" s="86">
        <f>IF(ISBLANK(F345),0,IF(ISNA(VLOOKUP(F345,Dropdowns!$I$1:$I$5,1,FALSE)),1,0))</f>
        <v>0</v>
      </c>
      <c r="AQ345" s="86">
        <f>IF(ISBLANK(J345),0,IF(ISNA(VLOOKUP(J345,Dropdowns!$L$1:$L$4,1,FALSE)),1,0))</f>
        <v>0</v>
      </c>
      <c r="AR345" s="128">
        <f>IF(ISBLANK(K345),0,IF(ISNA(VLOOKUP(K345,Dropdowns!$J$1:$J$4,1,FALSE)),1,0))</f>
        <v>0</v>
      </c>
      <c r="AS345" s="128">
        <f t="shared" si="36"/>
        <v>0</v>
      </c>
      <c r="AT345" s="128">
        <f t="shared" si="41"/>
        <v>0</v>
      </c>
      <c r="AU345" s="128">
        <f t="shared" si="42"/>
        <v>0</v>
      </c>
    </row>
    <row r="346" spans="2:47" ht="15.75" x14ac:dyDescent="0.25">
      <c r="B346" s="62"/>
      <c r="C346" s="62"/>
      <c r="D346" s="63"/>
      <c r="E346" s="64"/>
      <c r="F346" s="62"/>
      <c r="G346" s="62"/>
      <c r="H346" s="63"/>
      <c r="I346" s="62"/>
      <c r="J346" s="62"/>
      <c r="K346" s="62"/>
      <c r="L346" s="62"/>
      <c r="M346" s="68"/>
      <c r="N346" s="69"/>
      <c r="O346" s="63"/>
      <c r="P346" s="68"/>
      <c r="Q346" s="62"/>
      <c r="R346" s="62"/>
      <c r="S346" s="68"/>
      <c r="T346" s="70"/>
      <c r="U346" s="66"/>
      <c r="V346" s="68"/>
      <c r="Z346" s="86">
        <f>IF(Instructions!$C$8="yes",COUNTA(General!B346),0)</f>
        <v>0</v>
      </c>
      <c r="AA346" s="86">
        <f>IF(COUNTA(B346:V346)&gt;0,3-(COUNTA(General!B346)+COUNTA(General!C346)+COUNTA(General!U346)),0)</f>
        <v>0</v>
      </c>
      <c r="AB346" s="86">
        <f>IF(General!U346="No",COUNTBLANK(General!D346:F346)+COUNTBLANK(General!J346),0)</f>
        <v>0</v>
      </c>
      <c r="AC346" s="86">
        <f>IF(General!F346="Others",COUNTBLANK(General!G346),0)</f>
        <v>0</v>
      </c>
      <c r="AD346" s="86">
        <f>IF(AND(U346="No",COUNTA(General!B346),ISBLANK(General!H346)),COUNTBLANK(General!I346),0)</f>
        <v>0</v>
      </c>
      <c r="AE346" s="86">
        <f>IF(ISBLANK(J346),0,IF(ISNUMBER(SEARCH("FI fully agreed with the client's requests/appeals",General!J346)),0,COUNTBLANK(General!K346)))</f>
        <v>0</v>
      </c>
      <c r="AF346" s="86">
        <f>IF(OR(General!J346="Others",General!K346="Others"),COUNTBLANK(General!L346),0)</f>
        <v>0</v>
      </c>
      <c r="AG346" s="86">
        <f>IF(ISBLANK(B346),0,IF(AND(ISBLANK(General!O346),NETWORKDAYS(IFERROR(DATE(LEFT(General!D346,4),MID(General!D346,5,2),RIGHT(General!D346,2)),0),IFERROR(DATE(LEFT(Instructions!$C$6,4),MID(Instructions!$C$6,5,2),RIGHT(Instructions!$C$6,2)),0),7)&gt;27),COUNTBLANK(General!P346),0))</f>
        <v>0</v>
      </c>
      <c r="AH346" s="86">
        <f>IF(OR(ISBLANK(B346),ISBLANK(O346)),0,IF(NETWORKDAYS(DATE(LEFT(General!D346,4),MID(General!D346,5,2),RIGHT(General!D346,2)),DATE(LEFT(General!O346,4),MID(General!O346,5,2),RIGHT(General!O346,2)),7)&gt;27,COUNTBLANK(General!P346),0))</f>
        <v>0</v>
      </c>
      <c r="AI346" s="86">
        <f t="shared" si="37"/>
        <v>0</v>
      </c>
      <c r="AJ346" s="86">
        <f t="shared" si="38"/>
        <v>0</v>
      </c>
      <c r="AK346" s="86">
        <f t="shared" si="39"/>
        <v>0</v>
      </c>
      <c r="AL346" s="128">
        <f>IF(ISBLANK(D346),0,IF(IFERROR(DATE(LEFT(D346,4),MID(D346,5,2),RIGHT(D346,2)),0)&lt;IFERROR(DATE(LEFT(Instructions!$C$6,4),MID(Instructions!$C$6,5,2),RIGHT(Instructions!$C$6,2)),0),0,1))</f>
        <v>0</v>
      </c>
      <c r="AM346" s="128">
        <f>IF(General!U346="Misconduct report has been filed",COUNTBLANK(General!V346),0)</f>
        <v>0</v>
      </c>
      <c r="AN346" s="128">
        <f t="shared" si="40"/>
        <v>0</v>
      </c>
      <c r="AO346" s="86">
        <f>IF(ISBLANK(C346),0,IF(ISNA(VLOOKUP(C346,Dropdowns!$A$1:$A$4,1,FALSE)),1,0))</f>
        <v>0</v>
      </c>
      <c r="AP346" s="86">
        <f>IF(ISBLANK(F346),0,IF(ISNA(VLOOKUP(F346,Dropdowns!$I$1:$I$5,1,FALSE)),1,0))</f>
        <v>0</v>
      </c>
      <c r="AQ346" s="86">
        <f>IF(ISBLANK(J346),0,IF(ISNA(VLOOKUP(J346,Dropdowns!$L$1:$L$4,1,FALSE)),1,0))</f>
        <v>0</v>
      </c>
      <c r="AR346" s="128">
        <f>IF(ISBLANK(K346),0,IF(ISNA(VLOOKUP(K346,Dropdowns!$J$1:$J$4,1,FALSE)),1,0))</f>
        <v>0</v>
      </c>
      <c r="AS346" s="128">
        <f t="shared" si="36"/>
        <v>0</v>
      </c>
      <c r="AT346" s="128">
        <f t="shared" si="41"/>
        <v>0</v>
      </c>
      <c r="AU346" s="128">
        <f t="shared" si="42"/>
        <v>0</v>
      </c>
    </row>
    <row r="347" spans="2:47" ht="15.75" x14ac:dyDescent="0.25">
      <c r="B347" s="62"/>
      <c r="C347" s="62"/>
      <c r="D347" s="63"/>
      <c r="E347" s="64"/>
      <c r="F347" s="62"/>
      <c r="G347" s="62"/>
      <c r="H347" s="63"/>
      <c r="I347" s="62"/>
      <c r="J347" s="62"/>
      <c r="K347" s="62"/>
      <c r="L347" s="62"/>
      <c r="M347" s="68"/>
      <c r="N347" s="69"/>
      <c r="O347" s="63"/>
      <c r="P347" s="68"/>
      <c r="Q347" s="62"/>
      <c r="R347" s="62"/>
      <c r="S347" s="68"/>
      <c r="T347" s="70"/>
      <c r="U347" s="66"/>
      <c r="V347" s="68"/>
      <c r="Z347" s="86">
        <f>IF(Instructions!$C$8="yes",COUNTA(General!B347),0)</f>
        <v>0</v>
      </c>
      <c r="AA347" s="86">
        <f>IF(COUNTA(B347:V347)&gt;0,3-(COUNTA(General!B347)+COUNTA(General!C347)+COUNTA(General!U347)),0)</f>
        <v>0</v>
      </c>
      <c r="AB347" s="86">
        <f>IF(General!U347="No",COUNTBLANK(General!D347:F347)+COUNTBLANK(General!J347),0)</f>
        <v>0</v>
      </c>
      <c r="AC347" s="86">
        <f>IF(General!F347="Others",COUNTBLANK(General!G347),0)</f>
        <v>0</v>
      </c>
      <c r="AD347" s="86">
        <f>IF(AND(U347="No",COUNTA(General!B347),ISBLANK(General!H347)),COUNTBLANK(General!I347),0)</f>
        <v>0</v>
      </c>
      <c r="AE347" s="86">
        <f>IF(ISBLANK(J347),0,IF(ISNUMBER(SEARCH("FI fully agreed with the client's requests/appeals",General!J347)),0,COUNTBLANK(General!K347)))</f>
        <v>0</v>
      </c>
      <c r="AF347" s="86">
        <f>IF(OR(General!J347="Others",General!K347="Others"),COUNTBLANK(General!L347),0)</f>
        <v>0</v>
      </c>
      <c r="AG347" s="86">
        <f>IF(ISBLANK(B347),0,IF(AND(ISBLANK(General!O347),NETWORKDAYS(IFERROR(DATE(LEFT(General!D347,4),MID(General!D347,5,2),RIGHT(General!D347,2)),0),IFERROR(DATE(LEFT(Instructions!$C$6,4),MID(Instructions!$C$6,5,2),RIGHT(Instructions!$C$6,2)),0),7)&gt;27),COUNTBLANK(General!P347),0))</f>
        <v>0</v>
      </c>
      <c r="AH347" s="86">
        <f>IF(OR(ISBLANK(B347),ISBLANK(O347)),0,IF(NETWORKDAYS(DATE(LEFT(General!D347,4),MID(General!D347,5,2),RIGHT(General!D347,2)),DATE(LEFT(General!O347,4),MID(General!O347,5,2),RIGHT(General!O347,2)),7)&gt;27,COUNTBLANK(General!P347),0))</f>
        <v>0</v>
      </c>
      <c r="AI347" s="86">
        <f t="shared" si="37"/>
        <v>0</v>
      </c>
      <c r="AJ347" s="86">
        <f t="shared" si="38"/>
        <v>0</v>
      </c>
      <c r="AK347" s="86">
        <f t="shared" si="39"/>
        <v>0</v>
      </c>
      <c r="AL347" s="128">
        <f>IF(ISBLANK(D347),0,IF(IFERROR(DATE(LEFT(D347,4),MID(D347,5,2),RIGHT(D347,2)),0)&lt;IFERROR(DATE(LEFT(Instructions!$C$6,4),MID(Instructions!$C$6,5,2),RIGHT(Instructions!$C$6,2)),0),0,1))</f>
        <v>0</v>
      </c>
      <c r="AM347" s="128">
        <f>IF(General!U347="Misconduct report has been filed",COUNTBLANK(General!V347),0)</f>
        <v>0</v>
      </c>
      <c r="AN347" s="128">
        <f t="shared" si="40"/>
        <v>0</v>
      </c>
      <c r="AO347" s="86">
        <f>IF(ISBLANK(C347),0,IF(ISNA(VLOOKUP(C347,Dropdowns!$A$1:$A$4,1,FALSE)),1,0))</f>
        <v>0</v>
      </c>
      <c r="AP347" s="86">
        <f>IF(ISBLANK(F347),0,IF(ISNA(VLOOKUP(F347,Dropdowns!$I$1:$I$5,1,FALSE)),1,0))</f>
        <v>0</v>
      </c>
      <c r="AQ347" s="86">
        <f>IF(ISBLANK(J347),0,IF(ISNA(VLOOKUP(J347,Dropdowns!$L$1:$L$4,1,FALSE)),1,0))</f>
        <v>0</v>
      </c>
      <c r="AR347" s="128">
        <f>IF(ISBLANK(K347),0,IF(ISNA(VLOOKUP(K347,Dropdowns!$J$1:$J$4,1,FALSE)),1,0))</f>
        <v>0</v>
      </c>
      <c r="AS347" s="128">
        <f t="shared" si="36"/>
        <v>0</v>
      </c>
      <c r="AT347" s="128">
        <f t="shared" si="41"/>
        <v>0</v>
      </c>
      <c r="AU347" s="128">
        <f t="shared" si="42"/>
        <v>0</v>
      </c>
    </row>
    <row r="348" spans="2:47" ht="15.75" x14ac:dyDescent="0.25">
      <c r="B348" s="62"/>
      <c r="C348" s="62"/>
      <c r="D348" s="63"/>
      <c r="E348" s="64"/>
      <c r="F348" s="62"/>
      <c r="G348" s="62"/>
      <c r="H348" s="63"/>
      <c r="I348" s="62"/>
      <c r="J348" s="62"/>
      <c r="K348" s="62"/>
      <c r="L348" s="62"/>
      <c r="M348" s="68"/>
      <c r="N348" s="69"/>
      <c r="O348" s="63"/>
      <c r="P348" s="68"/>
      <c r="Q348" s="62"/>
      <c r="R348" s="62"/>
      <c r="S348" s="68"/>
      <c r="T348" s="70"/>
      <c r="U348" s="66"/>
      <c r="V348" s="68"/>
      <c r="Z348" s="86">
        <f>IF(Instructions!$C$8="yes",COUNTA(General!B348),0)</f>
        <v>0</v>
      </c>
      <c r="AA348" s="86">
        <f>IF(COUNTA(B348:V348)&gt;0,3-(COUNTA(General!B348)+COUNTA(General!C348)+COUNTA(General!U348)),0)</f>
        <v>0</v>
      </c>
      <c r="AB348" s="86">
        <f>IF(General!U348="No",COUNTBLANK(General!D348:F348)+COUNTBLANK(General!J348),0)</f>
        <v>0</v>
      </c>
      <c r="AC348" s="86">
        <f>IF(General!F348="Others",COUNTBLANK(General!G348),0)</f>
        <v>0</v>
      </c>
      <c r="AD348" s="86">
        <f>IF(AND(U348="No",COUNTA(General!B348),ISBLANK(General!H348)),COUNTBLANK(General!I348),0)</f>
        <v>0</v>
      </c>
      <c r="AE348" s="86">
        <f>IF(ISBLANK(J348),0,IF(ISNUMBER(SEARCH("FI fully agreed with the client's requests/appeals",General!J348)),0,COUNTBLANK(General!K348)))</f>
        <v>0</v>
      </c>
      <c r="AF348" s="86">
        <f>IF(OR(General!J348="Others",General!K348="Others"),COUNTBLANK(General!L348),0)</f>
        <v>0</v>
      </c>
      <c r="AG348" s="86">
        <f>IF(ISBLANK(B348),0,IF(AND(ISBLANK(General!O348),NETWORKDAYS(IFERROR(DATE(LEFT(General!D348,4),MID(General!D348,5,2),RIGHT(General!D348,2)),0),IFERROR(DATE(LEFT(Instructions!$C$6,4),MID(Instructions!$C$6,5,2),RIGHT(Instructions!$C$6,2)),0),7)&gt;27),COUNTBLANK(General!P348),0))</f>
        <v>0</v>
      </c>
      <c r="AH348" s="86">
        <f>IF(OR(ISBLANK(B348),ISBLANK(O348)),0,IF(NETWORKDAYS(DATE(LEFT(General!D348,4),MID(General!D348,5,2),RIGHT(General!D348,2)),DATE(LEFT(General!O348,4),MID(General!O348,5,2),RIGHT(General!O348,2)),7)&gt;27,COUNTBLANK(General!P348),0))</f>
        <v>0</v>
      </c>
      <c r="AI348" s="86">
        <f t="shared" si="37"/>
        <v>0</v>
      </c>
      <c r="AJ348" s="86">
        <f t="shared" si="38"/>
        <v>0</v>
      </c>
      <c r="AK348" s="86">
        <f t="shared" si="39"/>
        <v>0</v>
      </c>
      <c r="AL348" s="128">
        <f>IF(ISBLANK(D348),0,IF(IFERROR(DATE(LEFT(D348,4),MID(D348,5,2),RIGHT(D348,2)),0)&lt;IFERROR(DATE(LEFT(Instructions!$C$6,4),MID(Instructions!$C$6,5,2),RIGHT(Instructions!$C$6,2)),0),0,1))</f>
        <v>0</v>
      </c>
      <c r="AM348" s="128">
        <f>IF(General!U348="Misconduct report has been filed",COUNTBLANK(General!V348),0)</f>
        <v>0</v>
      </c>
      <c r="AN348" s="128">
        <f t="shared" si="40"/>
        <v>0</v>
      </c>
      <c r="AO348" s="86">
        <f>IF(ISBLANK(C348),0,IF(ISNA(VLOOKUP(C348,Dropdowns!$A$1:$A$4,1,FALSE)),1,0))</f>
        <v>0</v>
      </c>
      <c r="AP348" s="86">
        <f>IF(ISBLANK(F348),0,IF(ISNA(VLOOKUP(F348,Dropdowns!$I$1:$I$5,1,FALSE)),1,0))</f>
        <v>0</v>
      </c>
      <c r="AQ348" s="86">
        <f>IF(ISBLANK(J348),0,IF(ISNA(VLOOKUP(J348,Dropdowns!$L$1:$L$4,1,FALSE)),1,0))</f>
        <v>0</v>
      </c>
      <c r="AR348" s="128">
        <f>IF(ISBLANK(K348),0,IF(ISNA(VLOOKUP(K348,Dropdowns!$J$1:$J$4,1,FALSE)),1,0))</f>
        <v>0</v>
      </c>
      <c r="AS348" s="128">
        <f t="shared" si="36"/>
        <v>0</v>
      </c>
      <c r="AT348" s="128">
        <f t="shared" si="41"/>
        <v>0</v>
      </c>
      <c r="AU348" s="128">
        <f t="shared" si="42"/>
        <v>0</v>
      </c>
    </row>
    <row r="349" spans="2:47" ht="15.75" x14ac:dyDescent="0.25">
      <c r="B349" s="62"/>
      <c r="C349" s="62"/>
      <c r="D349" s="63"/>
      <c r="E349" s="64"/>
      <c r="F349" s="62"/>
      <c r="G349" s="62"/>
      <c r="H349" s="63"/>
      <c r="I349" s="62"/>
      <c r="J349" s="62"/>
      <c r="K349" s="62"/>
      <c r="L349" s="62"/>
      <c r="M349" s="68"/>
      <c r="N349" s="69"/>
      <c r="O349" s="63"/>
      <c r="P349" s="68"/>
      <c r="Q349" s="62"/>
      <c r="R349" s="62"/>
      <c r="S349" s="68"/>
      <c r="T349" s="70"/>
      <c r="U349" s="66"/>
      <c r="V349" s="68"/>
      <c r="Z349" s="86">
        <f>IF(Instructions!$C$8="yes",COUNTA(General!B349),0)</f>
        <v>0</v>
      </c>
      <c r="AA349" s="86">
        <f>IF(COUNTA(B349:V349)&gt;0,3-(COUNTA(General!B349)+COUNTA(General!C349)+COUNTA(General!U349)),0)</f>
        <v>0</v>
      </c>
      <c r="AB349" s="86">
        <f>IF(General!U349="No",COUNTBLANK(General!D349:F349)+COUNTBLANK(General!J349),0)</f>
        <v>0</v>
      </c>
      <c r="AC349" s="86">
        <f>IF(General!F349="Others",COUNTBLANK(General!G349),0)</f>
        <v>0</v>
      </c>
      <c r="AD349" s="86">
        <f>IF(AND(U349="No",COUNTA(General!B349),ISBLANK(General!H349)),COUNTBLANK(General!I349),0)</f>
        <v>0</v>
      </c>
      <c r="AE349" s="86">
        <f>IF(ISBLANK(J349),0,IF(ISNUMBER(SEARCH("FI fully agreed with the client's requests/appeals",General!J349)),0,COUNTBLANK(General!K349)))</f>
        <v>0</v>
      </c>
      <c r="AF349" s="86">
        <f>IF(OR(General!J349="Others",General!K349="Others"),COUNTBLANK(General!L349),0)</f>
        <v>0</v>
      </c>
      <c r="AG349" s="86">
        <f>IF(ISBLANK(B349),0,IF(AND(ISBLANK(General!O349),NETWORKDAYS(IFERROR(DATE(LEFT(General!D349,4),MID(General!D349,5,2),RIGHT(General!D349,2)),0),IFERROR(DATE(LEFT(Instructions!$C$6,4),MID(Instructions!$C$6,5,2),RIGHT(Instructions!$C$6,2)),0),7)&gt;27),COUNTBLANK(General!P349),0))</f>
        <v>0</v>
      </c>
      <c r="AH349" s="86">
        <f>IF(OR(ISBLANK(B349),ISBLANK(O349)),0,IF(NETWORKDAYS(DATE(LEFT(General!D349,4),MID(General!D349,5,2),RIGHT(General!D349,2)),DATE(LEFT(General!O349,4),MID(General!O349,5,2),RIGHT(General!O349,2)),7)&gt;27,COUNTBLANK(General!P349),0))</f>
        <v>0</v>
      </c>
      <c r="AI349" s="86">
        <f t="shared" si="37"/>
        <v>0</v>
      </c>
      <c r="AJ349" s="86">
        <f t="shared" si="38"/>
        <v>0</v>
      </c>
      <c r="AK349" s="86">
        <f t="shared" si="39"/>
        <v>0</v>
      </c>
      <c r="AL349" s="128">
        <f>IF(ISBLANK(D349),0,IF(IFERROR(DATE(LEFT(D349,4),MID(D349,5,2),RIGHT(D349,2)),0)&lt;IFERROR(DATE(LEFT(Instructions!$C$6,4),MID(Instructions!$C$6,5,2),RIGHT(Instructions!$C$6,2)),0),0,1))</f>
        <v>0</v>
      </c>
      <c r="AM349" s="128">
        <f>IF(General!U349="Misconduct report has been filed",COUNTBLANK(General!V349),0)</f>
        <v>0</v>
      </c>
      <c r="AN349" s="128">
        <f t="shared" si="40"/>
        <v>0</v>
      </c>
      <c r="AO349" s="86">
        <f>IF(ISBLANK(C349),0,IF(ISNA(VLOOKUP(C349,Dropdowns!$A$1:$A$4,1,FALSE)),1,0))</f>
        <v>0</v>
      </c>
      <c r="AP349" s="86">
        <f>IF(ISBLANK(F349),0,IF(ISNA(VLOOKUP(F349,Dropdowns!$I$1:$I$5,1,FALSE)),1,0))</f>
        <v>0</v>
      </c>
      <c r="AQ349" s="86">
        <f>IF(ISBLANK(J349),0,IF(ISNA(VLOOKUP(J349,Dropdowns!$L$1:$L$4,1,FALSE)),1,0))</f>
        <v>0</v>
      </c>
      <c r="AR349" s="128">
        <f>IF(ISBLANK(K349),0,IF(ISNA(VLOOKUP(K349,Dropdowns!$J$1:$J$4,1,FALSE)),1,0))</f>
        <v>0</v>
      </c>
      <c r="AS349" s="128">
        <f t="shared" si="36"/>
        <v>0</v>
      </c>
      <c r="AT349" s="128">
        <f t="shared" si="41"/>
        <v>0</v>
      </c>
      <c r="AU349" s="128">
        <f t="shared" si="42"/>
        <v>0</v>
      </c>
    </row>
    <row r="350" spans="2:47" ht="15.75" x14ac:dyDescent="0.25">
      <c r="B350" s="62"/>
      <c r="C350" s="62"/>
      <c r="D350" s="63"/>
      <c r="E350" s="64"/>
      <c r="F350" s="62"/>
      <c r="G350" s="62"/>
      <c r="H350" s="63"/>
      <c r="I350" s="62"/>
      <c r="J350" s="62"/>
      <c r="K350" s="62"/>
      <c r="L350" s="62"/>
      <c r="M350" s="68"/>
      <c r="N350" s="69"/>
      <c r="O350" s="63"/>
      <c r="P350" s="68"/>
      <c r="Q350" s="62"/>
      <c r="R350" s="62"/>
      <c r="S350" s="68"/>
      <c r="T350" s="70"/>
      <c r="U350" s="66"/>
      <c r="V350" s="68"/>
      <c r="Z350" s="86">
        <f>IF(Instructions!$C$8="yes",COUNTA(General!B350),0)</f>
        <v>0</v>
      </c>
      <c r="AA350" s="86">
        <f>IF(COUNTA(B350:V350)&gt;0,3-(COUNTA(General!B350)+COUNTA(General!C350)+COUNTA(General!U350)),0)</f>
        <v>0</v>
      </c>
      <c r="AB350" s="86">
        <f>IF(General!U350="No",COUNTBLANK(General!D350:F350)+COUNTBLANK(General!J350),0)</f>
        <v>0</v>
      </c>
      <c r="AC350" s="86">
        <f>IF(General!F350="Others",COUNTBLANK(General!G350),0)</f>
        <v>0</v>
      </c>
      <c r="AD350" s="86">
        <f>IF(AND(U350="No",COUNTA(General!B350),ISBLANK(General!H350)),COUNTBLANK(General!I350),0)</f>
        <v>0</v>
      </c>
      <c r="AE350" s="86">
        <f>IF(ISBLANK(J350),0,IF(ISNUMBER(SEARCH("FI fully agreed with the client's requests/appeals",General!J350)),0,COUNTBLANK(General!K350)))</f>
        <v>0</v>
      </c>
      <c r="AF350" s="86">
        <f>IF(OR(General!J350="Others",General!K350="Others"),COUNTBLANK(General!L350),0)</f>
        <v>0</v>
      </c>
      <c r="AG350" s="86">
        <f>IF(ISBLANK(B350),0,IF(AND(ISBLANK(General!O350),NETWORKDAYS(IFERROR(DATE(LEFT(General!D350,4),MID(General!D350,5,2),RIGHT(General!D350,2)),0),IFERROR(DATE(LEFT(Instructions!$C$6,4),MID(Instructions!$C$6,5,2),RIGHT(Instructions!$C$6,2)),0),7)&gt;27),COUNTBLANK(General!P350),0))</f>
        <v>0</v>
      </c>
      <c r="AH350" s="86">
        <f>IF(OR(ISBLANK(B350),ISBLANK(O350)),0,IF(NETWORKDAYS(DATE(LEFT(General!D350,4),MID(General!D350,5,2),RIGHT(General!D350,2)),DATE(LEFT(General!O350,4),MID(General!O350,5,2),RIGHT(General!O350,2)),7)&gt;27,COUNTBLANK(General!P350),0))</f>
        <v>0</v>
      </c>
      <c r="AI350" s="86">
        <f t="shared" si="37"/>
        <v>0</v>
      </c>
      <c r="AJ350" s="86">
        <f t="shared" si="38"/>
        <v>0</v>
      </c>
      <c r="AK350" s="86">
        <f t="shared" si="39"/>
        <v>0</v>
      </c>
      <c r="AL350" s="128">
        <f>IF(ISBLANK(D350),0,IF(IFERROR(DATE(LEFT(D350,4),MID(D350,5,2),RIGHT(D350,2)),0)&lt;IFERROR(DATE(LEFT(Instructions!$C$6,4),MID(Instructions!$C$6,5,2),RIGHT(Instructions!$C$6,2)),0),0,1))</f>
        <v>0</v>
      </c>
      <c r="AM350" s="128">
        <f>IF(General!U350="Misconduct report has been filed",COUNTBLANK(General!V350),0)</f>
        <v>0</v>
      </c>
      <c r="AN350" s="128">
        <f t="shared" si="40"/>
        <v>0</v>
      </c>
      <c r="AO350" s="86">
        <f>IF(ISBLANK(C350),0,IF(ISNA(VLOOKUP(C350,Dropdowns!$A$1:$A$4,1,FALSE)),1,0))</f>
        <v>0</v>
      </c>
      <c r="AP350" s="86">
        <f>IF(ISBLANK(F350),0,IF(ISNA(VLOOKUP(F350,Dropdowns!$I$1:$I$5,1,FALSE)),1,0))</f>
        <v>0</v>
      </c>
      <c r="AQ350" s="86">
        <f>IF(ISBLANK(J350),0,IF(ISNA(VLOOKUP(J350,Dropdowns!$L$1:$L$4,1,FALSE)),1,0))</f>
        <v>0</v>
      </c>
      <c r="AR350" s="128">
        <f>IF(ISBLANK(K350),0,IF(ISNA(VLOOKUP(K350,Dropdowns!$J$1:$J$4,1,FALSE)),1,0))</f>
        <v>0</v>
      </c>
      <c r="AS350" s="128">
        <f t="shared" si="36"/>
        <v>0</v>
      </c>
      <c r="AT350" s="128">
        <f t="shared" si="41"/>
        <v>0</v>
      </c>
      <c r="AU350" s="128">
        <f t="shared" si="42"/>
        <v>0</v>
      </c>
    </row>
    <row r="351" spans="2:47" ht="15.75" x14ac:dyDescent="0.25">
      <c r="B351" s="62"/>
      <c r="C351" s="62"/>
      <c r="D351" s="63"/>
      <c r="E351" s="64"/>
      <c r="F351" s="62"/>
      <c r="G351" s="62"/>
      <c r="H351" s="63"/>
      <c r="I351" s="62"/>
      <c r="J351" s="62"/>
      <c r="K351" s="62"/>
      <c r="L351" s="62"/>
      <c r="M351" s="68"/>
      <c r="N351" s="69"/>
      <c r="O351" s="63"/>
      <c r="P351" s="68"/>
      <c r="Q351" s="62"/>
      <c r="R351" s="62"/>
      <c r="S351" s="68"/>
      <c r="T351" s="70"/>
      <c r="U351" s="66"/>
      <c r="V351" s="68"/>
      <c r="Z351" s="86">
        <f>IF(Instructions!$C$8="yes",COUNTA(General!B351),0)</f>
        <v>0</v>
      </c>
      <c r="AA351" s="86">
        <f>IF(COUNTA(B351:V351)&gt;0,3-(COUNTA(General!B351)+COUNTA(General!C351)+COUNTA(General!U351)),0)</f>
        <v>0</v>
      </c>
      <c r="AB351" s="86">
        <f>IF(General!U351="No",COUNTBLANK(General!D351:F351)+COUNTBLANK(General!J351),0)</f>
        <v>0</v>
      </c>
      <c r="AC351" s="86">
        <f>IF(General!F351="Others",COUNTBLANK(General!G351),0)</f>
        <v>0</v>
      </c>
      <c r="AD351" s="86">
        <f>IF(AND(U351="No",COUNTA(General!B351),ISBLANK(General!H351)),COUNTBLANK(General!I351),0)</f>
        <v>0</v>
      </c>
      <c r="AE351" s="86">
        <f>IF(ISBLANK(J351),0,IF(ISNUMBER(SEARCH("FI fully agreed with the client's requests/appeals",General!J351)),0,COUNTBLANK(General!K351)))</f>
        <v>0</v>
      </c>
      <c r="AF351" s="86">
        <f>IF(OR(General!J351="Others",General!K351="Others"),COUNTBLANK(General!L351),0)</f>
        <v>0</v>
      </c>
      <c r="AG351" s="86">
        <f>IF(ISBLANK(B351),0,IF(AND(ISBLANK(General!O351),NETWORKDAYS(IFERROR(DATE(LEFT(General!D351,4),MID(General!D351,5,2),RIGHT(General!D351,2)),0),IFERROR(DATE(LEFT(Instructions!$C$6,4),MID(Instructions!$C$6,5,2),RIGHT(Instructions!$C$6,2)),0),7)&gt;27),COUNTBLANK(General!P351),0))</f>
        <v>0</v>
      </c>
      <c r="AH351" s="86">
        <f>IF(OR(ISBLANK(B351),ISBLANK(O351)),0,IF(NETWORKDAYS(DATE(LEFT(General!D351,4),MID(General!D351,5,2),RIGHT(General!D351,2)),DATE(LEFT(General!O351,4),MID(General!O351,5,2),RIGHT(General!O351,2)),7)&gt;27,COUNTBLANK(General!P351),0))</f>
        <v>0</v>
      </c>
      <c r="AI351" s="86">
        <f t="shared" si="37"/>
        <v>0</v>
      </c>
      <c r="AJ351" s="86">
        <f t="shared" si="38"/>
        <v>0</v>
      </c>
      <c r="AK351" s="86">
        <f t="shared" si="39"/>
        <v>0</v>
      </c>
      <c r="AL351" s="128">
        <f>IF(ISBLANK(D351),0,IF(IFERROR(DATE(LEFT(D351,4),MID(D351,5,2),RIGHT(D351,2)),0)&lt;IFERROR(DATE(LEFT(Instructions!$C$6,4),MID(Instructions!$C$6,5,2),RIGHT(Instructions!$C$6,2)),0),0,1))</f>
        <v>0</v>
      </c>
      <c r="AM351" s="128">
        <f>IF(General!U351="Misconduct report has been filed",COUNTBLANK(General!V351),0)</f>
        <v>0</v>
      </c>
      <c r="AN351" s="128">
        <f t="shared" si="40"/>
        <v>0</v>
      </c>
      <c r="AO351" s="86">
        <f>IF(ISBLANK(C351),0,IF(ISNA(VLOOKUP(C351,Dropdowns!$A$1:$A$4,1,FALSE)),1,0))</f>
        <v>0</v>
      </c>
      <c r="AP351" s="86">
        <f>IF(ISBLANK(F351),0,IF(ISNA(VLOOKUP(F351,Dropdowns!$I$1:$I$5,1,FALSE)),1,0))</f>
        <v>0</v>
      </c>
      <c r="AQ351" s="86">
        <f>IF(ISBLANK(J351),0,IF(ISNA(VLOOKUP(J351,Dropdowns!$L$1:$L$4,1,FALSE)),1,0))</f>
        <v>0</v>
      </c>
      <c r="AR351" s="128">
        <f>IF(ISBLANK(K351),0,IF(ISNA(VLOOKUP(K351,Dropdowns!$J$1:$J$4,1,FALSE)),1,0))</f>
        <v>0</v>
      </c>
      <c r="AS351" s="128">
        <f t="shared" si="36"/>
        <v>0</v>
      </c>
      <c r="AT351" s="128">
        <f t="shared" si="41"/>
        <v>0</v>
      </c>
      <c r="AU351" s="128">
        <f t="shared" si="42"/>
        <v>0</v>
      </c>
    </row>
    <row r="352" spans="2:47" ht="15.75" x14ac:dyDescent="0.25">
      <c r="B352" s="62"/>
      <c r="C352" s="62"/>
      <c r="D352" s="63"/>
      <c r="E352" s="64"/>
      <c r="F352" s="62"/>
      <c r="G352" s="62"/>
      <c r="H352" s="63"/>
      <c r="I352" s="62"/>
      <c r="J352" s="62"/>
      <c r="K352" s="62"/>
      <c r="L352" s="62"/>
      <c r="M352" s="68"/>
      <c r="N352" s="69"/>
      <c r="O352" s="63"/>
      <c r="P352" s="68"/>
      <c r="Q352" s="62"/>
      <c r="R352" s="62"/>
      <c r="S352" s="68"/>
      <c r="T352" s="70"/>
      <c r="U352" s="66"/>
      <c r="V352" s="68"/>
      <c r="Z352" s="86">
        <f>IF(Instructions!$C$8="yes",COUNTA(General!B352),0)</f>
        <v>0</v>
      </c>
      <c r="AA352" s="86">
        <f>IF(COUNTA(B352:V352)&gt;0,3-(COUNTA(General!B352)+COUNTA(General!C352)+COUNTA(General!U352)),0)</f>
        <v>0</v>
      </c>
      <c r="AB352" s="86">
        <f>IF(General!U352="No",COUNTBLANK(General!D352:F352)+COUNTBLANK(General!J352),0)</f>
        <v>0</v>
      </c>
      <c r="AC352" s="86">
        <f>IF(General!F352="Others",COUNTBLANK(General!G352),0)</f>
        <v>0</v>
      </c>
      <c r="AD352" s="86">
        <f>IF(AND(U352="No",COUNTA(General!B352),ISBLANK(General!H352)),COUNTBLANK(General!I352),0)</f>
        <v>0</v>
      </c>
      <c r="AE352" s="86">
        <f>IF(ISBLANK(J352),0,IF(ISNUMBER(SEARCH("FI fully agreed with the client's requests/appeals",General!J352)),0,COUNTBLANK(General!K352)))</f>
        <v>0</v>
      </c>
      <c r="AF352" s="86">
        <f>IF(OR(General!J352="Others",General!K352="Others"),COUNTBLANK(General!L352),0)</f>
        <v>0</v>
      </c>
      <c r="AG352" s="86">
        <f>IF(ISBLANK(B352),0,IF(AND(ISBLANK(General!O352),NETWORKDAYS(IFERROR(DATE(LEFT(General!D352,4),MID(General!D352,5,2),RIGHT(General!D352,2)),0),IFERROR(DATE(LEFT(Instructions!$C$6,4),MID(Instructions!$C$6,5,2),RIGHT(Instructions!$C$6,2)),0),7)&gt;27),COUNTBLANK(General!P352),0))</f>
        <v>0</v>
      </c>
      <c r="AH352" s="86">
        <f>IF(OR(ISBLANK(B352),ISBLANK(O352)),0,IF(NETWORKDAYS(DATE(LEFT(General!D352,4),MID(General!D352,5,2),RIGHT(General!D352,2)),DATE(LEFT(General!O352,4),MID(General!O352,5,2),RIGHT(General!O352,2)),7)&gt;27,COUNTBLANK(General!P352),0))</f>
        <v>0</v>
      </c>
      <c r="AI352" s="86">
        <f t="shared" si="37"/>
        <v>0</v>
      </c>
      <c r="AJ352" s="86">
        <f t="shared" si="38"/>
        <v>0</v>
      </c>
      <c r="AK352" s="86">
        <f t="shared" si="39"/>
        <v>0</v>
      </c>
      <c r="AL352" s="128">
        <f>IF(ISBLANK(D352),0,IF(IFERROR(DATE(LEFT(D352,4),MID(D352,5,2),RIGHT(D352,2)),0)&lt;IFERROR(DATE(LEFT(Instructions!$C$6,4),MID(Instructions!$C$6,5,2),RIGHT(Instructions!$C$6,2)),0),0,1))</f>
        <v>0</v>
      </c>
      <c r="AM352" s="128">
        <f>IF(General!U352="Misconduct report has been filed",COUNTBLANK(General!V352),0)</f>
        <v>0</v>
      </c>
      <c r="AN352" s="128">
        <f t="shared" si="40"/>
        <v>0</v>
      </c>
      <c r="AO352" s="86">
        <f>IF(ISBLANK(C352),0,IF(ISNA(VLOOKUP(C352,Dropdowns!$A$1:$A$4,1,FALSE)),1,0))</f>
        <v>0</v>
      </c>
      <c r="AP352" s="86">
        <f>IF(ISBLANK(F352),0,IF(ISNA(VLOOKUP(F352,Dropdowns!$I$1:$I$5,1,FALSE)),1,0))</f>
        <v>0</v>
      </c>
      <c r="AQ352" s="86">
        <f>IF(ISBLANK(J352),0,IF(ISNA(VLOOKUP(J352,Dropdowns!$L$1:$L$4,1,FALSE)),1,0))</f>
        <v>0</v>
      </c>
      <c r="AR352" s="128">
        <f>IF(ISBLANK(K352),0,IF(ISNA(VLOOKUP(K352,Dropdowns!$J$1:$J$4,1,FALSE)),1,0))</f>
        <v>0</v>
      </c>
      <c r="AS352" s="128">
        <f t="shared" si="36"/>
        <v>0</v>
      </c>
      <c r="AT352" s="128">
        <f t="shared" si="41"/>
        <v>0</v>
      </c>
      <c r="AU352" s="128">
        <f t="shared" si="42"/>
        <v>0</v>
      </c>
    </row>
    <row r="353" spans="2:47" ht="15.75" x14ac:dyDescent="0.25">
      <c r="B353" s="62"/>
      <c r="C353" s="62"/>
      <c r="D353" s="63"/>
      <c r="E353" s="64"/>
      <c r="F353" s="62"/>
      <c r="G353" s="62"/>
      <c r="H353" s="63"/>
      <c r="I353" s="62"/>
      <c r="J353" s="62"/>
      <c r="K353" s="62"/>
      <c r="L353" s="62"/>
      <c r="M353" s="68"/>
      <c r="N353" s="69"/>
      <c r="O353" s="63"/>
      <c r="P353" s="68"/>
      <c r="Q353" s="62"/>
      <c r="R353" s="62"/>
      <c r="S353" s="68"/>
      <c r="T353" s="70"/>
      <c r="U353" s="66"/>
      <c r="V353" s="68"/>
      <c r="Z353" s="86">
        <f>IF(Instructions!$C$8="yes",COUNTA(General!B353),0)</f>
        <v>0</v>
      </c>
      <c r="AA353" s="86">
        <f>IF(COUNTA(B353:V353)&gt;0,3-(COUNTA(General!B353)+COUNTA(General!C353)+COUNTA(General!U353)),0)</f>
        <v>0</v>
      </c>
      <c r="AB353" s="86">
        <f>IF(General!U353="No",COUNTBLANK(General!D353:F353)+COUNTBLANK(General!J353),0)</f>
        <v>0</v>
      </c>
      <c r="AC353" s="86">
        <f>IF(General!F353="Others",COUNTBLANK(General!G353),0)</f>
        <v>0</v>
      </c>
      <c r="AD353" s="86">
        <f>IF(AND(U353="No",COUNTA(General!B353),ISBLANK(General!H353)),COUNTBLANK(General!I353),0)</f>
        <v>0</v>
      </c>
      <c r="AE353" s="86">
        <f>IF(ISBLANK(J353),0,IF(ISNUMBER(SEARCH("FI fully agreed with the client's requests/appeals",General!J353)),0,COUNTBLANK(General!K353)))</f>
        <v>0</v>
      </c>
      <c r="AF353" s="86">
        <f>IF(OR(General!J353="Others",General!K353="Others"),COUNTBLANK(General!L353),0)</f>
        <v>0</v>
      </c>
      <c r="AG353" s="86">
        <f>IF(ISBLANK(B353),0,IF(AND(ISBLANK(General!O353),NETWORKDAYS(IFERROR(DATE(LEFT(General!D353,4),MID(General!D353,5,2),RIGHT(General!D353,2)),0),IFERROR(DATE(LEFT(Instructions!$C$6,4),MID(Instructions!$C$6,5,2),RIGHT(Instructions!$C$6,2)),0),7)&gt;27),COUNTBLANK(General!P353),0))</f>
        <v>0</v>
      </c>
      <c r="AH353" s="86">
        <f>IF(OR(ISBLANK(B353),ISBLANK(O353)),0,IF(NETWORKDAYS(DATE(LEFT(General!D353,4),MID(General!D353,5,2),RIGHT(General!D353,2)),DATE(LEFT(General!O353,4),MID(General!O353,5,2),RIGHT(General!O353,2)),7)&gt;27,COUNTBLANK(General!P353),0))</f>
        <v>0</v>
      </c>
      <c r="AI353" s="86">
        <f t="shared" si="37"/>
        <v>0</v>
      </c>
      <c r="AJ353" s="86">
        <f t="shared" si="38"/>
        <v>0</v>
      </c>
      <c r="AK353" s="86">
        <f t="shared" si="39"/>
        <v>0</v>
      </c>
      <c r="AL353" s="128">
        <f>IF(ISBLANK(D353),0,IF(IFERROR(DATE(LEFT(D353,4),MID(D353,5,2),RIGHT(D353,2)),0)&lt;IFERROR(DATE(LEFT(Instructions!$C$6,4),MID(Instructions!$C$6,5,2),RIGHT(Instructions!$C$6,2)),0),0,1))</f>
        <v>0</v>
      </c>
      <c r="AM353" s="128">
        <f>IF(General!U353="Misconduct report has been filed",COUNTBLANK(General!V353),0)</f>
        <v>0</v>
      </c>
      <c r="AN353" s="128">
        <f t="shared" si="40"/>
        <v>0</v>
      </c>
      <c r="AO353" s="86">
        <f>IF(ISBLANK(C353),0,IF(ISNA(VLOOKUP(C353,Dropdowns!$A$1:$A$4,1,FALSE)),1,0))</f>
        <v>0</v>
      </c>
      <c r="AP353" s="86">
        <f>IF(ISBLANK(F353),0,IF(ISNA(VLOOKUP(F353,Dropdowns!$I$1:$I$5,1,FALSE)),1,0))</f>
        <v>0</v>
      </c>
      <c r="AQ353" s="86">
        <f>IF(ISBLANK(J353),0,IF(ISNA(VLOOKUP(J353,Dropdowns!$L$1:$L$4,1,FALSE)),1,0))</f>
        <v>0</v>
      </c>
      <c r="AR353" s="128">
        <f>IF(ISBLANK(K353),0,IF(ISNA(VLOOKUP(K353,Dropdowns!$J$1:$J$4,1,FALSE)),1,0))</f>
        <v>0</v>
      </c>
      <c r="AS353" s="128">
        <f t="shared" si="36"/>
        <v>0</v>
      </c>
      <c r="AT353" s="128">
        <f t="shared" si="41"/>
        <v>0</v>
      </c>
      <c r="AU353" s="128">
        <f t="shared" si="42"/>
        <v>0</v>
      </c>
    </row>
    <row r="354" spans="2:47" ht="15.75" x14ac:dyDescent="0.25">
      <c r="B354" s="62"/>
      <c r="C354" s="62"/>
      <c r="D354" s="63"/>
      <c r="E354" s="64"/>
      <c r="F354" s="62"/>
      <c r="G354" s="62"/>
      <c r="H354" s="63"/>
      <c r="I354" s="62"/>
      <c r="J354" s="62"/>
      <c r="K354" s="62"/>
      <c r="L354" s="62"/>
      <c r="M354" s="68"/>
      <c r="N354" s="69"/>
      <c r="O354" s="63"/>
      <c r="P354" s="68"/>
      <c r="Q354" s="62"/>
      <c r="R354" s="62"/>
      <c r="S354" s="68"/>
      <c r="T354" s="70"/>
      <c r="U354" s="66"/>
      <c r="V354" s="68"/>
      <c r="Z354" s="86">
        <f>IF(Instructions!$C$8="yes",COUNTA(General!B354),0)</f>
        <v>0</v>
      </c>
      <c r="AA354" s="86">
        <f>IF(COUNTA(B354:V354)&gt;0,3-(COUNTA(General!B354)+COUNTA(General!C354)+COUNTA(General!U354)),0)</f>
        <v>0</v>
      </c>
      <c r="AB354" s="86">
        <f>IF(General!U354="No",COUNTBLANK(General!D354:F354)+COUNTBLANK(General!J354),0)</f>
        <v>0</v>
      </c>
      <c r="AC354" s="86">
        <f>IF(General!F354="Others",COUNTBLANK(General!G354),0)</f>
        <v>0</v>
      </c>
      <c r="AD354" s="86">
        <f>IF(AND(U354="No",COUNTA(General!B354),ISBLANK(General!H354)),COUNTBLANK(General!I354),0)</f>
        <v>0</v>
      </c>
      <c r="AE354" s="86">
        <f>IF(ISBLANK(J354),0,IF(ISNUMBER(SEARCH("FI fully agreed with the client's requests/appeals",General!J354)),0,COUNTBLANK(General!K354)))</f>
        <v>0</v>
      </c>
      <c r="AF354" s="86">
        <f>IF(OR(General!J354="Others",General!K354="Others"),COUNTBLANK(General!L354),0)</f>
        <v>0</v>
      </c>
      <c r="AG354" s="86">
        <f>IF(ISBLANK(B354),0,IF(AND(ISBLANK(General!O354),NETWORKDAYS(IFERROR(DATE(LEFT(General!D354,4),MID(General!D354,5,2),RIGHT(General!D354,2)),0),IFERROR(DATE(LEFT(Instructions!$C$6,4),MID(Instructions!$C$6,5,2),RIGHT(Instructions!$C$6,2)),0),7)&gt;27),COUNTBLANK(General!P354),0))</f>
        <v>0</v>
      </c>
      <c r="AH354" s="86">
        <f>IF(OR(ISBLANK(B354),ISBLANK(O354)),0,IF(NETWORKDAYS(DATE(LEFT(General!D354,4),MID(General!D354,5,2),RIGHT(General!D354,2)),DATE(LEFT(General!O354,4),MID(General!O354,5,2),RIGHT(General!O354,2)),7)&gt;27,COUNTBLANK(General!P354),0))</f>
        <v>0</v>
      </c>
      <c r="AI354" s="86">
        <f t="shared" si="37"/>
        <v>0</v>
      </c>
      <c r="AJ354" s="86">
        <f t="shared" si="38"/>
        <v>0</v>
      </c>
      <c r="AK354" s="86">
        <f t="shared" si="39"/>
        <v>0</v>
      </c>
      <c r="AL354" s="128">
        <f>IF(ISBLANK(D354),0,IF(IFERROR(DATE(LEFT(D354,4),MID(D354,5,2),RIGHT(D354,2)),0)&lt;IFERROR(DATE(LEFT(Instructions!$C$6,4),MID(Instructions!$C$6,5,2),RIGHT(Instructions!$C$6,2)),0),0,1))</f>
        <v>0</v>
      </c>
      <c r="AM354" s="128">
        <f>IF(General!U354="Misconduct report has been filed",COUNTBLANK(General!V354),0)</f>
        <v>0</v>
      </c>
      <c r="AN354" s="128">
        <f t="shared" si="40"/>
        <v>0</v>
      </c>
      <c r="AO354" s="86">
        <f>IF(ISBLANK(C354),0,IF(ISNA(VLOOKUP(C354,Dropdowns!$A$1:$A$4,1,FALSE)),1,0))</f>
        <v>0</v>
      </c>
      <c r="AP354" s="86">
        <f>IF(ISBLANK(F354),0,IF(ISNA(VLOOKUP(F354,Dropdowns!$I$1:$I$5,1,FALSE)),1,0))</f>
        <v>0</v>
      </c>
      <c r="AQ354" s="86">
        <f>IF(ISBLANK(J354),0,IF(ISNA(VLOOKUP(J354,Dropdowns!$L$1:$L$4,1,FALSE)),1,0))</f>
        <v>0</v>
      </c>
      <c r="AR354" s="128">
        <f>IF(ISBLANK(K354),0,IF(ISNA(VLOOKUP(K354,Dropdowns!$J$1:$J$4,1,FALSE)),1,0))</f>
        <v>0</v>
      </c>
      <c r="AS354" s="128">
        <f t="shared" ref="AS354:AS417" si="43">IF(ISBLANK(Q354),0,IF(OR(Q354="YES",Q354="No"),0,1))</f>
        <v>0</v>
      </c>
      <c r="AT354" s="128">
        <f t="shared" si="41"/>
        <v>0</v>
      </c>
      <c r="AU354" s="128">
        <f t="shared" si="42"/>
        <v>0</v>
      </c>
    </row>
    <row r="355" spans="2:47" ht="15.75" x14ac:dyDescent="0.25">
      <c r="B355" s="62"/>
      <c r="C355" s="62"/>
      <c r="D355" s="63"/>
      <c r="E355" s="64"/>
      <c r="F355" s="62"/>
      <c r="G355" s="62"/>
      <c r="H355" s="63"/>
      <c r="I355" s="62"/>
      <c r="J355" s="62"/>
      <c r="K355" s="62"/>
      <c r="L355" s="62"/>
      <c r="M355" s="68"/>
      <c r="N355" s="69"/>
      <c r="O355" s="63"/>
      <c r="P355" s="68"/>
      <c r="Q355" s="62"/>
      <c r="R355" s="62"/>
      <c r="S355" s="68"/>
      <c r="T355" s="70"/>
      <c r="U355" s="66"/>
      <c r="V355" s="68"/>
      <c r="Z355" s="86">
        <f>IF(Instructions!$C$8="yes",COUNTA(General!B355),0)</f>
        <v>0</v>
      </c>
      <c r="AA355" s="86">
        <f>IF(COUNTA(B355:V355)&gt;0,3-(COUNTA(General!B355)+COUNTA(General!C355)+COUNTA(General!U355)),0)</f>
        <v>0</v>
      </c>
      <c r="AB355" s="86">
        <f>IF(General!U355="No",COUNTBLANK(General!D355:F355)+COUNTBLANK(General!J355),0)</f>
        <v>0</v>
      </c>
      <c r="AC355" s="86">
        <f>IF(General!F355="Others",COUNTBLANK(General!G355),0)</f>
        <v>0</v>
      </c>
      <c r="AD355" s="86">
        <f>IF(AND(U355="No",COUNTA(General!B355),ISBLANK(General!H355)),COUNTBLANK(General!I355),0)</f>
        <v>0</v>
      </c>
      <c r="AE355" s="86">
        <f>IF(ISBLANK(J355),0,IF(ISNUMBER(SEARCH("FI fully agreed with the client's requests/appeals",General!J355)),0,COUNTBLANK(General!K355)))</f>
        <v>0</v>
      </c>
      <c r="AF355" s="86">
        <f>IF(OR(General!J355="Others",General!K355="Others"),COUNTBLANK(General!L355),0)</f>
        <v>0</v>
      </c>
      <c r="AG355" s="86">
        <f>IF(ISBLANK(B355),0,IF(AND(ISBLANK(General!O355),NETWORKDAYS(IFERROR(DATE(LEFT(General!D355,4),MID(General!D355,5,2),RIGHT(General!D355,2)),0),IFERROR(DATE(LEFT(Instructions!$C$6,4),MID(Instructions!$C$6,5,2),RIGHT(Instructions!$C$6,2)),0),7)&gt;27),COUNTBLANK(General!P355),0))</f>
        <v>0</v>
      </c>
      <c r="AH355" s="86">
        <f>IF(OR(ISBLANK(B355),ISBLANK(O355)),0,IF(NETWORKDAYS(DATE(LEFT(General!D355,4),MID(General!D355,5,2),RIGHT(General!D355,2)),DATE(LEFT(General!O355,4),MID(General!O355,5,2),RIGHT(General!O355,2)),7)&gt;27,COUNTBLANK(General!P355),0))</f>
        <v>0</v>
      </c>
      <c r="AI355" s="86">
        <f t="shared" si="37"/>
        <v>0</v>
      </c>
      <c r="AJ355" s="86">
        <f t="shared" si="38"/>
        <v>0</v>
      </c>
      <c r="AK355" s="86">
        <f t="shared" si="39"/>
        <v>0</v>
      </c>
      <c r="AL355" s="128">
        <f>IF(ISBLANK(D355),0,IF(IFERROR(DATE(LEFT(D355,4),MID(D355,5,2),RIGHT(D355,2)),0)&lt;IFERROR(DATE(LEFT(Instructions!$C$6,4),MID(Instructions!$C$6,5,2),RIGHT(Instructions!$C$6,2)),0),0,1))</f>
        <v>0</v>
      </c>
      <c r="AM355" s="128">
        <f>IF(General!U355="Misconduct report has been filed",COUNTBLANK(General!V355),0)</f>
        <v>0</v>
      </c>
      <c r="AN355" s="128">
        <f t="shared" si="40"/>
        <v>0</v>
      </c>
      <c r="AO355" s="86">
        <f>IF(ISBLANK(C355),0,IF(ISNA(VLOOKUP(C355,Dropdowns!$A$1:$A$4,1,FALSE)),1,0))</f>
        <v>0</v>
      </c>
      <c r="AP355" s="86">
        <f>IF(ISBLANK(F355),0,IF(ISNA(VLOOKUP(F355,Dropdowns!$I$1:$I$5,1,FALSE)),1,0))</f>
        <v>0</v>
      </c>
      <c r="AQ355" s="86">
        <f>IF(ISBLANK(J355),0,IF(ISNA(VLOOKUP(J355,Dropdowns!$L$1:$L$4,1,FALSE)),1,0))</f>
        <v>0</v>
      </c>
      <c r="AR355" s="128">
        <f>IF(ISBLANK(K355),0,IF(ISNA(VLOOKUP(K355,Dropdowns!$J$1:$J$4,1,FALSE)),1,0))</f>
        <v>0</v>
      </c>
      <c r="AS355" s="128">
        <f t="shared" si="43"/>
        <v>0</v>
      </c>
      <c r="AT355" s="128">
        <f t="shared" si="41"/>
        <v>0</v>
      </c>
      <c r="AU355" s="128">
        <f t="shared" si="42"/>
        <v>0</v>
      </c>
    </row>
    <row r="356" spans="2:47" ht="15.75" x14ac:dyDescent="0.25">
      <c r="B356" s="62"/>
      <c r="C356" s="62"/>
      <c r="D356" s="63"/>
      <c r="E356" s="64"/>
      <c r="F356" s="62"/>
      <c r="G356" s="62"/>
      <c r="H356" s="63"/>
      <c r="I356" s="62"/>
      <c r="J356" s="62"/>
      <c r="K356" s="62"/>
      <c r="L356" s="62"/>
      <c r="M356" s="68"/>
      <c r="N356" s="69"/>
      <c r="O356" s="63"/>
      <c r="P356" s="68"/>
      <c r="Q356" s="62"/>
      <c r="R356" s="62"/>
      <c r="S356" s="68"/>
      <c r="T356" s="70"/>
      <c r="U356" s="66"/>
      <c r="V356" s="68"/>
      <c r="Z356" s="86">
        <f>IF(Instructions!$C$8="yes",COUNTA(General!B356),0)</f>
        <v>0</v>
      </c>
      <c r="AA356" s="86">
        <f>IF(COUNTA(B356:V356)&gt;0,3-(COUNTA(General!B356)+COUNTA(General!C356)+COUNTA(General!U356)),0)</f>
        <v>0</v>
      </c>
      <c r="AB356" s="86">
        <f>IF(General!U356="No",COUNTBLANK(General!D356:F356)+COUNTBLANK(General!J356),0)</f>
        <v>0</v>
      </c>
      <c r="AC356" s="86">
        <f>IF(General!F356="Others",COUNTBLANK(General!G356),0)</f>
        <v>0</v>
      </c>
      <c r="AD356" s="86">
        <f>IF(AND(U356="No",COUNTA(General!B356),ISBLANK(General!H356)),COUNTBLANK(General!I356),0)</f>
        <v>0</v>
      </c>
      <c r="AE356" s="86">
        <f>IF(ISBLANK(J356),0,IF(ISNUMBER(SEARCH("FI fully agreed with the client's requests/appeals",General!J356)),0,COUNTBLANK(General!K356)))</f>
        <v>0</v>
      </c>
      <c r="AF356" s="86">
        <f>IF(OR(General!J356="Others",General!K356="Others"),COUNTBLANK(General!L356),0)</f>
        <v>0</v>
      </c>
      <c r="AG356" s="86">
        <f>IF(ISBLANK(B356),0,IF(AND(ISBLANK(General!O356),NETWORKDAYS(IFERROR(DATE(LEFT(General!D356,4),MID(General!D356,5,2),RIGHT(General!D356,2)),0),IFERROR(DATE(LEFT(Instructions!$C$6,4),MID(Instructions!$C$6,5,2),RIGHT(Instructions!$C$6,2)),0),7)&gt;27),COUNTBLANK(General!P356),0))</f>
        <v>0</v>
      </c>
      <c r="AH356" s="86">
        <f>IF(OR(ISBLANK(B356),ISBLANK(O356)),0,IF(NETWORKDAYS(DATE(LEFT(General!D356,4),MID(General!D356,5,2),RIGHT(General!D356,2)),DATE(LEFT(General!O356,4),MID(General!O356,5,2),RIGHT(General!O356,2)),7)&gt;27,COUNTBLANK(General!P356),0))</f>
        <v>0</v>
      </c>
      <c r="AI356" s="86">
        <f t="shared" si="37"/>
        <v>0</v>
      </c>
      <c r="AJ356" s="86">
        <f t="shared" si="38"/>
        <v>0</v>
      </c>
      <c r="AK356" s="86">
        <f t="shared" si="39"/>
        <v>0</v>
      </c>
      <c r="AL356" s="128">
        <f>IF(ISBLANK(D356),0,IF(IFERROR(DATE(LEFT(D356,4),MID(D356,5,2),RIGHT(D356,2)),0)&lt;IFERROR(DATE(LEFT(Instructions!$C$6,4),MID(Instructions!$C$6,5,2),RIGHT(Instructions!$C$6,2)),0),0,1))</f>
        <v>0</v>
      </c>
      <c r="AM356" s="128">
        <f>IF(General!U356="Misconduct report has been filed",COUNTBLANK(General!V356),0)</f>
        <v>0</v>
      </c>
      <c r="AN356" s="128">
        <f t="shared" si="40"/>
        <v>0</v>
      </c>
      <c r="AO356" s="86">
        <f>IF(ISBLANK(C356),0,IF(ISNA(VLOOKUP(C356,Dropdowns!$A$1:$A$4,1,FALSE)),1,0))</f>
        <v>0</v>
      </c>
      <c r="AP356" s="86">
        <f>IF(ISBLANK(F356),0,IF(ISNA(VLOOKUP(F356,Dropdowns!$I$1:$I$5,1,FALSE)),1,0))</f>
        <v>0</v>
      </c>
      <c r="AQ356" s="86">
        <f>IF(ISBLANK(J356),0,IF(ISNA(VLOOKUP(J356,Dropdowns!$L$1:$L$4,1,FALSE)),1,0))</f>
        <v>0</v>
      </c>
      <c r="AR356" s="128">
        <f>IF(ISBLANK(K356),0,IF(ISNA(VLOOKUP(K356,Dropdowns!$J$1:$J$4,1,FALSE)),1,0))</f>
        <v>0</v>
      </c>
      <c r="AS356" s="128">
        <f t="shared" si="43"/>
        <v>0</v>
      </c>
      <c r="AT356" s="128">
        <f t="shared" si="41"/>
        <v>0</v>
      </c>
      <c r="AU356" s="128">
        <f t="shared" si="42"/>
        <v>0</v>
      </c>
    </row>
    <row r="357" spans="2:47" ht="15.75" x14ac:dyDescent="0.25">
      <c r="B357" s="62"/>
      <c r="C357" s="62"/>
      <c r="D357" s="63"/>
      <c r="E357" s="64"/>
      <c r="F357" s="62"/>
      <c r="G357" s="62"/>
      <c r="H357" s="63"/>
      <c r="I357" s="62"/>
      <c r="J357" s="62"/>
      <c r="K357" s="62"/>
      <c r="L357" s="62"/>
      <c r="M357" s="68"/>
      <c r="N357" s="69"/>
      <c r="O357" s="63"/>
      <c r="P357" s="68"/>
      <c r="Q357" s="62"/>
      <c r="R357" s="62"/>
      <c r="S357" s="68"/>
      <c r="T357" s="70"/>
      <c r="U357" s="66"/>
      <c r="V357" s="68"/>
      <c r="Z357" s="86">
        <f>IF(Instructions!$C$8="yes",COUNTA(General!B357),0)</f>
        <v>0</v>
      </c>
      <c r="AA357" s="86">
        <f>IF(COUNTA(B357:V357)&gt;0,3-(COUNTA(General!B357)+COUNTA(General!C357)+COUNTA(General!U357)),0)</f>
        <v>0</v>
      </c>
      <c r="AB357" s="86">
        <f>IF(General!U357="No",COUNTBLANK(General!D357:F357)+COUNTBLANK(General!J357),0)</f>
        <v>0</v>
      </c>
      <c r="AC357" s="86">
        <f>IF(General!F357="Others",COUNTBLANK(General!G357),0)</f>
        <v>0</v>
      </c>
      <c r="AD357" s="86">
        <f>IF(AND(U357="No",COUNTA(General!B357),ISBLANK(General!H357)),COUNTBLANK(General!I357),0)</f>
        <v>0</v>
      </c>
      <c r="AE357" s="86">
        <f>IF(ISBLANK(J357),0,IF(ISNUMBER(SEARCH("FI fully agreed with the client's requests/appeals",General!J357)),0,COUNTBLANK(General!K357)))</f>
        <v>0</v>
      </c>
      <c r="AF357" s="86">
        <f>IF(OR(General!J357="Others",General!K357="Others"),COUNTBLANK(General!L357),0)</f>
        <v>0</v>
      </c>
      <c r="AG357" s="86">
        <f>IF(ISBLANK(B357),0,IF(AND(ISBLANK(General!O357),NETWORKDAYS(IFERROR(DATE(LEFT(General!D357,4),MID(General!D357,5,2),RIGHT(General!D357,2)),0),IFERROR(DATE(LEFT(Instructions!$C$6,4),MID(Instructions!$C$6,5,2),RIGHT(Instructions!$C$6,2)),0),7)&gt;27),COUNTBLANK(General!P357),0))</f>
        <v>0</v>
      </c>
      <c r="AH357" s="86">
        <f>IF(OR(ISBLANK(B357),ISBLANK(O357)),0,IF(NETWORKDAYS(DATE(LEFT(General!D357,4),MID(General!D357,5,2),RIGHT(General!D357,2)),DATE(LEFT(General!O357,4),MID(General!O357,5,2),RIGHT(General!O357,2)),7)&gt;27,COUNTBLANK(General!P357),0))</f>
        <v>0</v>
      </c>
      <c r="AI357" s="86">
        <f t="shared" si="37"/>
        <v>0</v>
      </c>
      <c r="AJ357" s="86">
        <f t="shared" si="38"/>
        <v>0</v>
      </c>
      <c r="AK357" s="86">
        <f t="shared" si="39"/>
        <v>0</v>
      </c>
      <c r="AL357" s="128">
        <f>IF(ISBLANK(D357),0,IF(IFERROR(DATE(LEFT(D357,4),MID(D357,5,2),RIGHT(D357,2)),0)&lt;IFERROR(DATE(LEFT(Instructions!$C$6,4),MID(Instructions!$C$6,5,2),RIGHT(Instructions!$C$6,2)),0),0,1))</f>
        <v>0</v>
      </c>
      <c r="AM357" s="128">
        <f>IF(General!U357="Misconduct report has been filed",COUNTBLANK(General!V357),0)</f>
        <v>0</v>
      </c>
      <c r="AN357" s="128">
        <f t="shared" si="40"/>
        <v>0</v>
      </c>
      <c r="AO357" s="86">
        <f>IF(ISBLANK(C357),0,IF(ISNA(VLOOKUP(C357,Dropdowns!$A$1:$A$4,1,FALSE)),1,0))</f>
        <v>0</v>
      </c>
      <c r="AP357" s="86">
        <f>IF(ISBLANK(F357),0,IF(ISNA(VLOOKUP(F357,Dropdowns!$I$1:$I$5,1,FALSE)),1,0))</f>
        <v>0</v>
      </c>
      <c r="AQ357" s="86">
        <f>IF(ISBLANK(J357),0,IF(ISNA(VLOOKUP(J357,Dropdowns!$L$1:$L$4,1,FALSE)),1,0))</f>
        <v>0</v>
      </c>
      <c r="AR357" s="128">
        <f>IF(ISBLANK(K357),0,IF(ISNA(VLOOKUP(K357,Dropdowns!$J$1:$J$4,1,FALSE)),1,0))</f>
        <v>0</v>
      </c>
      <c r="AS357" s="128">
        <f t="shared" si="43"/>
        <v>0</v>
      </c>
      <c r="AT357" s="128">
        <f t="shared" si="41"/>
        <v>0</v>
      </c>
      <c r="AU357" s="128">
        <f t="shared" si="42"/>
        <v>0</v>
      </c>
    </row>
    <row r="358" spans="2:47" ht="15.75" x14ac:dyDescent="0.25">
      <c r="B358" s="62"/>
      <c r="C358" s="62"/>
      <c r="D358" s="63"/>
      <c r="E358" s="64"/>
      <c r="F358" s="62"/>
      <c r="G358" s="62"/>
      <c r="H358" s="63"/>
      <c r="I358" s="62"/>
      <c r="J358" s="62"/>
      <c r="K358" s="62"/>
      <c r="L358" s="62"/>
      <c r="M358" s="68"/>
      <c r="N358" s="69"/>
      <c r="O358" s="63"/>
      <c r="P358" s="68"/>
      <c r="Q358" s="62"/>
      <c r="R358" s="62"/>
      <c r="S358" s="68"/>
      <c r="T358" s="70"/>
      <c r="U358" s="66"/>
      <c r="V358" s="68"/>
      <c r="Z358" s="86">
        <f>IF(Instructions!$C$8="yes",COUNTA(General!B358),0)</f>
        <v>0</v>
      </c>
      <c r="AA358" s="86">
        <f>IF(COUNTA(B358:V358)&gt;0,3-(COUNTA(General!B358)+COUNTA(General!C358)+COUNTA(General!U358)),0)</f>
        <v>0</v>
      </c>
      <c r="AB358" s="86">
        <f>IF(General!U358="No",COUNTBLANK(General!D358:F358)+COUNTBLANK(General!J358),0)</f>
        <v>0</v>
      </c>
      <c r="AC358" s="86">
        <f>IF(General!F358="Others",COUNTBLANK(General!G358),0)</f>
        <v>0</v>
      </c>
      <c r="AD358" s="86">
        <f>IF(AND(U358="No",COUNTA(General!B358),ISBLANK(General!H358)),COUNTBLANK(General!I358),0)</f>
        <v>0</v>
      </c>
      <c r="AE358" s="86">
        <f>IF(ISBLANK(J358),0,IF(ISNUMBER(SEARCH("FI fully agreed with the client's requests/appeals",General!J358)),0,COUNTBLANK(General!K358)))</f>
        <v>0</v>
      </c>
      <c r="AF358" s="86">
        <f>IF(OR(General!J358="Others",General!K358="Others"),COUNTBLANK(General!L358),0)</f>
        <v>0</v>
      </c>
      <c r="AG358" s="86">
        <f>IF(ISBLANK(B358),0,IF(AND(ISBLANK(General!O358),NETWORKDAYS(IFERROR(DATE(LEFT(General!D358,4),MID(General!D358,5,2),RIGHT(General!D358,2)),0),IFERROR(DATE(LEFT(Instructions!$C$6,4),MID(Instructions!$C$6,5,2),RIGHT(Instructions!$C$6,2)),0),7)&gt;27),COUNTBLANK(General!P358),0))</f>
        <v>0</v>
      </c>
      <c r="AH358" s="86">
        <f>IF(OR(ISBLANK(B358),ISBLANK(O358)),0,IF(NETWORKDAYS(DATE(LEFT(General!D358,4),MID(General!D358,5,2),RIGHT(General!D358,2)),DATE(LEFT(General!O358,4),MID(General!O358,5,2),RIGHT(General!O358,2)),7)&gt;27,COUNTBLANK(General!P358),0))</f>
        <v>0</v>
      </c>
      <c r="AI358" s="86">
        <f t="shared" si="37"/>
        <v>0</v>
      </c>
      <c r="AJ358" s="86">
        <f t="shared" si="38"/>
        <v>0</v>
      </c>
      <c r="AK358" s="86">
        <f t="shared" si="39"/>
        <v>0</v>
      </c>
      <c r="AL358" s="128">
        <f>IF(ISBLANK(D358),0,IF(IFERROR(DATE(LEFT(D358,4),MID(D358,5,2),RIGHT(D358,2)),0)&lt;IFERROR(DATE(LEFT(Instructions!$C$6,4),MID(Instructions!$C$6,5,2),RIGHT(Instructions!$C$6,2)),0),0,1))</f>
        <v>0</v>
      </c>
      <c r="AM358" s="128">
        <f>IF(General!U358="Misconduct report has been filed",COUNTBLANK(General!V358),0)</f>
        <v>0</v>
      </c>
      <c r="AN358" s="128">
        <f t="shared" si="40"/>
        <v>0</v>
      </c>
      <c r="AO358" s="86">
        <f>IF(ISBLANK(C358),0,IF(ISNA(VLOOKUP(C358,Dropdowns!$A$1:$A$4,1,FALSE)),1,0))</f>
        <v>0</v>
      </c>
      <c r="AP358" s="86">
        <f>IF(ISBLANK(F358),0,IF(ISNA(VLOOKUP(F358,Dropdowns!$I$1:$I$5,1,FALSE)),1,0))</f>
        <v>0</v>
      </c>
      <c r="AQ358" s="86">
        <f>IF(ISBLANK(J358),0,IF(ISNA(VLOOKUP(J358,Dropdowns!$L$1:$L$4,1,FALSE)),1,0))</f>
        <v>0</v>
      </c>
      <c r="AR358" s="128">
        <f>IF(ISBLANK(K358),0,IF(ISNA(VLOOKUP(K358,Dropdowns!$J$1:$J$4,1,FALSE)),1,0))</f>
        <v>0</v>
      </c>
      <c r="AS358" s="128">
        <f t="shared" si="43"/>
        <v>0</v>
      </c>
      <c r="AT358" s="128">
        <f t="shared" si="41"/>
        <v>0</v>
      </c>
      <c r="AU358" s="128">
        <f t="shared" si="42"/>
        <v>0</v>
      </c>
    </row>
    <row r="359" spans="2:47" ht="15.75" x14ac:dyDescent="0.25">
      <c r="B359" s="62"/>
      <c r="C359" s="62"/>
      <c r="D359" s="63"/>
      <c r="E359" s="64"/>
      <c r="F359" s="62"/>
      <c r="G359" s="62"/>
      <c r="H359" s="63"/>
      <c r="I359" s="62"/>
      <c r="J359" s="62"/>
      <c r="K359" s="62"/>
      <c r="L359" s="62"/>
      <c r="M359" s="68"/>
      <c r="N359" s="69"/>
      <c r="O359" s="63"/>
      <c r="P359" s="68"/>
      <c r="Q359" s="62"/>
      <c r="R359" s="62"/>
      <c r="S359" s="68"/>
      <c r="T359" s="70"/>
      <c r="U359" s="66"/>
      <c r="V359" s="68"/>
      <c r="Z359" s="86">
        <f>IF(Instructions!$C$8="yes",COUNTA(General!B359),0)</f>
        <v>0</v>
      </c>
      <c r="AA359" s="86">
        <f>IF(COUNTA(B359:V359)&gt;0,3-(COUNTA(General!B359)+COUNTA(General!C359)+COUNTA(General!U359)),0)</f>
        <v>0</v>
      </c>
      <c r="AB359" s="86">
        <f>IF(General!U359="No",COUNTBLANK(General!D359:F359)+COUNTBLANK(General!J359),0)</f>
        <v>0</v>
      </c>
      <c r="AC359" s="86">
        <f>IF(General!F359="Others",COUNTBLANK(General!G359),0)</f>
        <v>0</v>
      </c>
      <c r="AD359" s="86">
        <f>IF(AND(U359="No",COUNTA(General!B359),ISBLANK(General!H359)),COUNTBLANK(General!I359),0)</f>
        <v>0</v>
      </c>
      <c r="AE359" s="86">
        <f>IF(ISBLANK(J359),0,IF(ISNUMBER(SEARCH("FI fully agreed with the client's requests/appeals",General!J359)),0,COUNTBLANK(General!K359)))</f>
        <v>0</v>
      </c>
      <c r="AF359" s="86">
        <f>IF(OR(General!J359="Others",General!K359="Others"),COUNTBLANK(General!L359),0)</f>
        <v>0</v>
      </c>
      <c r="AG359" s="86">
        <f>IF(ISBLANK(B359),0,IF(AND(ISBLANK(General!O359),NETWORKDAYS(IFERROR(DATE(LEFT(General!D359,4),MID(General!D359,5,2),RIGHT(General!D359,2)),0),IFERROR(DATE(LEFT(Instructions!$C$6,4),MID(Instructions!$C$6,5,2),RIGHT(Instructions!$C$6,2)),0),7)&gt;27),COUNTBLANK(General!P359),0))</f>
        <v>0</v>
      </c>
      <c r="AH359" s="86">
        <f>IF(OR(ISBLANK(B359),ISBLANK(O359)),0,IF(NETWORKDAYS(DATE(LEFT(General!D359,4),MID(General!D359,5,2),RIGHT(General!D359,2)),DATE(LEFT(General!O359,4),MID(General!O359,5,2),RIGHT(General!O359,2)),7)&gt;27,COUNTBLANK(General!P359),0))</f>
        <v>0</v>
      </c>
      <c r="AI359" s="86">
        <f t="shared" si="37"/>
        <v>0</v>
      </c>
      <c r="AJ359" s="86">
        <f t="shared" si="38"/>
        <v>0</v>
      </c>
      <c r="AK359" s="86">
        <f t="shared" si="39"/>
        <v>0</v>
      </c>
      <c r="AL359" s="128">
        <f>IF(ISBLANK(D359),0,IF(IFERROR(DATE(LEFT(D359,4),MID(D359,5,2),RIGHT(D359,2)),0)&lt;IFERROR(DATE(LEFT(Instructions!$C$6,4),MID(Instructions!$C$6,5,2),RIGHT(Instructions!$C$6,2)),0),0,1))</f>
        <v>0</v>
      </c>
      <c r="AM359" s="128">
        <f>IF(General!U359="Misconduct report has been filed",COUNTBLANK(General!V359),0)</f>
        <v>0</v>
      </c>
      <c r="AN359" s="128">
        <f t="shared" si="40"/>
        <v>0</v>
      </c>
      <c r="AO359" s="86">
        <f>IF(ISBLANK(C359),0,IF(ISNA(VLOOKUP(C359,Dropdowns!$A$1:$A$4,1,FALSE)),1,0))</f>
        <v>0</v>
      </c>
      <c r="AP359" s="86">
        <f>IF(ISBLANK(F359),0,IF(ISNA(VLOOKUP(F359,Dropdowns!$I$1:$I$5,1,FALSE)),1,0))</f>
        <v>0</v>
      </c>
      <c r="AQ359" s="86">
        <f>IF(ISBLANK(J359),0,IF(ISNA(VLOOKUP(J359,Dropdowns!$L$1:$L$4,1,FALSE)),1,0))</f>
        <v>0</v>
      </c>
      <c r="AR359" s="128">
        <f>IF(ISBLANK(K359),0,IF(ISNA(VLOOKUP(K359,Dropdowns!$J$1:$J$4,1,FALSE)),1,0))</f>
        <v>0</v>
      </c>
      <c r="AS359" s="128">
        <f t="shared" si="43"/>
        <v>0</v>
      </c>
      <c r="AT359" s="128">
        <f t="shared" si="41"/>
        <v>0</v>
      </c>
      <c r="AU359" s="128">
        <f t="shared" si="42"/>
        <v>0</v>
      </c>
    </row>
    <row r="360" spans="2:47" ht="15.75" x14ac:dyDescent="0.25">
      <c r="B360" s="62"/>
      <c r="C360" s="62"/>
      <c r="D360" s="63"/>
      <c r="E360" s="64"/>
      <c r="F360" s="62"/>
      <c r="G360" s="62"/>
      <c r="H360" s="63"/>
      <c r="I360" s="62"/>
      <c r="J360" s="62"/>
      <c r="K360" s="62"/>
      <c r="L360" s="62"/>
      <c r="M360" s="68"/>
      <c r="N360" s="69"/>
      <c r="O360" s="63"/>
      <c r="P360" s="68"/>
      <c r="Q360" s="62"/>
      <c r="R360" s="62"/>
      <c r="S360" s="68"/>
      <c r="T360" s="70"/>
      <c r="U360" s="66"/>
      <c r="V360" s="68"/>
      <c r="Z360" s="86">
        <f>IF(Instructions!$C$8="yes",COUNTA(General!B360),0)</f>
        <v>0</v>
      </c>
      <c r="AA360" s="86">
        <f>IF(COUNTA(B360:V360)&gt;0,3-(COUNTA(General!B360)+COUNTA(General!C360)+COUNTA(General!U360)),0)</f>
        <v>0</v>
      </c>
      <c r="AB360" s="86">
        <f>IF(General!U360="No",COUNTBLANK(General!D360:F360)+COUNTBLANK(General!J360),0)</f>
        <v>0</v>
      </c>
      <c r="AC360" s="86">
        <f>IF(General!F360="Others",COUNTBLANK(General!G360),0)</f>
        <v>0</v>
      </c>
      <c r="AD360" s="86">
        <f>IF(AND(U360="No",COUNTA(General!B360),ISBLANK(General!H360)),COUNTBLANK(General!I360),0)</f>
        <v>0</v>
      </c>
      <c r="AE360" s="86">
        <f>IF(ISBLANK(J360),0,IF(ISNUMBER(SEARCH("FI fully agreed with the client's requests/appeals",General!J360)),0,COUNTBLANK(General!K360)))</f>
        <v>0</v>
      </c>
      <c r="AF360" s="86">
        <f>IF(OR(General!J360="Others",General!K360="Others"),COUNTBLANK(General!L360),0)</f>
        <v>0</v>
      </c>
      <c r="AG360" s="86">
        <f>IF(ISBLANK(B360),0,IF(AND(ISBLANK(General!O360),NETWORKDAYS(IFERROR(DATE(LEFT(General!D360,4),MID(General!D360,5,2),RIGHT(General!D360,2)),0),IFERROR(DATE(LEFT(Instructions!$C$6,4),MID(Instructions!$C$6,5,2),RIGHT(Instructions!$C$6,2)),0),7)&gt;27),COUNTBLANK(General!P360),0))</f>
        <v>0</v>
      </c>
      <c r="AH360" s="86">
        <f>IF(OR(ISBLANK(B360),ISBLANK(O360)),0,IF(NETWORKDAYS(DATE(LEFT(General!D360,4),MID(General!D360,5,2),RIGHT(General!D360,2)),DATE(LEFT(General!O360,4),MID(General!O360,5,2),RIGHT(General!O360,2)),7)&gt;27,COUNTBLANK(General!P360),0))</f>
        <v>0</v>
      </c>
      <c r="AI360" s="86">
        <f t="shared" si="37"/>
        <v>0</v>
      </c>
      <c r="AJ360" s="86">
        <f t="shared" si="38"/>
        <v>0</v>
      </c>
      <c r="AK360" s="86">
        <f t="shared" si="39"/>
        <v>0</v>
      </c>
      <c r="AL360" s="128">
        <f>IF(ISBLANK(D360),0,IF(IFERROR(DATE(LEFT(D360,4),MID(D360,5,2),RIGHT(D360,2)),0)&lt;IFERROR(DATE(LEFT(Instructions!$C$6,4),MID(Instructions!$C$6,5,2),RIGHT(Instructions!$C$6,2)),0),0,1))</f>
        <v>0</v>
      </c>
      <c r="AM360" s="128">
        <f>IF(General!U360="Misconduct report has been filed",COUNTBLANK(General!V360),0)</f>
        <v>0</v>
      </c>
      <c r="AN360" s="128">
        <f t="shared" si="40"/>
        <v>0</v>
      </c>
      <c r="AO360" s="86">
        <f>IF(ISBLANK(C360),0,IF(ISNA(VLOOKUP(C360,Dropdowns!$A$1:$A$4,1,FALSE)),1,0))</f>
        <v>0</v>
      </c>
      <c r="AP360" s="86">
        <f>IF(ISBLANK(F360),0,IF(ISNA(VLOOKUP(F360,Dropdowns!$I$1:$I$5,1,FALSE)),1,0))</f>
        <v>0</v>
      </c>
      <c r="AQ360" s="86">
        <f>IF(ISBLANK(J360),0,IF(ISNA(VLOOKUP(J360,Dropdowns!$L$1:$L$4,1,FALSE)),1,0))</f>
        <v>0</v>
      </c>
      <c r="AR360" s="128">
        <f>IF(ISBLANK(K360),0,IF(ISNA(VLOOKUP(K360,Dropdowns!$J$1:$J$4,1,FALSE)),1,0))</f>
        <v>0</v>
      </c>
      <c r="AS360" s="128">
        <f t="shared" si="43"/>
        <v>0</v>
      </c>
      <c r="AT360" s="128">
        <f t="shared" si="41"/>
        <v>0</v>
      </c>
      <c r="AU360" s="128">
        <f t="shared" si="42"/>
        <v>0</v>
      </c>
    </row>
    <row r="361" spans="2:47" ht="15.75" x14ac:dyDescent="0.25">
      <c r="B361" s="62"/>
      <c r="C361" s="62"/>
      <c r="D361" s="63"/>
      <c r="E361" s="64"/>
      <c r="F361" s="62"/>
      <c r="G361" s="62"/>
      <c r="H361" s="63"/>
      <c r="I361" s="62"/>
      <c r="J361" s="62"/>
      <c r="K361" s="62"/>
      <c r="L361" s="62"/>
      <c r="M361" s="68"/>
      <c r="N361" s="69"/>
      <c r="O361" s="63"/>
      <c r="P361" s="68"/>
      <c r="Q361" s="62"/>
      <c r="R361" s="62"/>
      <c r="S361" s="68"/>
      <c r="T361" s="70"/>
      <c r="U361" s="66"/>
      <c r="V361" s="68"/>
      <c r="Z361" s="86">
        <f>IF(Instructions!$C$8="yes",COUNTA(General!B361),0)</f>
        <v>0</v>
      </c>
      <c r="AA361" s="86">
        <f>IF(COUNTA(B361:V361)&gt;0,3-(COUNTA(General!B361)+COUNTA(General!C361)+COUNTA(General!U361)),0)</f>
        <v>0</v>
      </c>
      <c r="AB361" s="86">
        <f>IF(General!U361="No",COUNTBLANK(General!D361:F361)+COUNTBLANK(General!J361),0)</f>
        <v>0</v>
      </c>
      <c r="AC361" s="86">
        <f>IF(General!F361="Others",COUNTBLANK(General!G361),0)</f>
        <v>0</v>
      </c>
      <c r="AD361" s="86">
        <f>IF(AND(U361="No",COUNTA(General!B361),ISBLANK(General!H361)),COUNTBLANK(General!I361),0)</f>
        <v>0</v>
      </c>
      <c r="AE361" s="86">
        <f>IF(ISBLANK(J361),0,IF(ISNUMBER(SEARCH("FI fully agreed with the client's requests/appeals",General!J361)),0,COUNTBLANK(General!K361)))</f>
        <v>0</v>
      </c>
      <c r="AF361" s="86">
        <f>IF(OR(General!J361="Others",General!K361="Others"),COUNTBLANK(General!L361),0)</f>
        <v>0</v>
      </c>
      <c r="AG361" s="86">
        <f>IF(ISBLANK(B361),0,IF(AND(ISBLANK(General!O361),NETWORKDAYS(IFERROR(DATE(LEFT(General!D361,4),MID(General!D361,5,2),RIGHT(General!D361,2)),0),IFERROR(DATE(LEFT(Instructions!$C$6,4),MID(Instructions!$C$6,5,2),RIGHT(Instructions!$C$6,2)),0),7)&gt;27),COUNTBLANK(General!P361),0))</f>
        <v>0</v>
      </c>
      <c r="AH361" s="86">
        <f>IF(OR(ISBLANK(B361),ISBLANK(O361)),0,IF(NETWORKDAYS(DATE(LEFT(General!D361,4),MID(General!D361,5,2),RIGHT(General!D361,2)),DATE(LEFT(General!O361,4),MID(General!O361,5,2),RIGHT(General!O361,2)),7)&gt;27,COUNTBLANK(General!P361),0))</f>
        <v>0</v>
      </c>
      <c r="AI361" s="86">
        <f t="shared" si="37"/>
        <v>0</v>
      </c>
      <c r="AJ361" s="86">
        <f t="shared" si="38"/>
        <v>0</v>
      </c>
      <c r="AK361" s="86">
        <f t="shared" si="39"/>
        <v>0</v>
      </c>
      <c r="AL361" s="128">
        <f>IF(ISBLANK(D361),0,IF(IFERROR(DATE(LEFT(D361,4),MID(D361,5,2),RIGHT(D361,2)),0)&lt;IFERROR(DATE(LEFT(Instructions!$C$6,4),MID(Instructions!$C$6,5,2),RIGHT(Instructions!$C$6,2)),0),0,1))</f>
        <v>0</v>
      </c>
      <c r="AM361" s="128">
        <f>IF(General!U361="Misconduct report has been filed",COUNTBLANK(General!V361),0)</f>
        <v>0</v>
      </c>
      <c r="AN361" s="128">
        <f t="shared" si="40"/>
        <v>0</v>
      </c>
      <c r="AO361" s="86">
        <f>IF(ISBLANK(C361),0,IF(ISNA(VLOOKUP(C361,Dropdowns!$A$1:$A$4,1,FALSE)),1,0))</f>
        <v>0</v>
      </c>
      <c r="AP361" s="86">
        <f>IF(ISBLANK(F361),0,IF(ISNA(VLOOKUP(F361,Dropdowns!$I$1:$I$5,1,FALSE)),1,0))</f>
        <v>0</v>
      </c>
      <c r="AQ361" s="86">
        <f>IF(ISBLANK(J361),0,IF(ISNA(VLOOKUP(J361,Dropdowns!$L$1:$L$4,1,FALSE)),1,0))</f>
        <v>0</v>
      </c>
      <c r="AR361" s="128">
        <f>IF(ISBLANK(K361),0,IF(ISNA(VLOOKUP(K361,Dropdowns!$J$1:$J$4,1,FALSE)),1,0))</f>
        <v>0</v>
      </c>
      <c r="AS361" s="128">
        <f t="shared" si="43"/>
        <v>0</v>
      </c>
      <c r="AT361" s="128">
        <f t="shared" si="41"/>
        <v>0</v>
      </c>
      <c r="AU361" s="128">
        <f t="shared" si="42"/>
        <v>0</v>
      </c>
    </row>
    <row r="362" spans="2:47" ht="15.75" x14ac:dyDescent="0.25">
      <c r="B362" s="62"/>
      <c r="C362" s="62"/>
      <c r="D362" s="63"/>
      <c r="E362" s="64"/>
      <c r="F362" s="62"/>
      <c r="G362" s="62"/>
      <c r="H362" s="63"/>
      <c r="I362" s="62"/>
      <c r="J362" s="62"/>
      <c r="K362" s="62"/>
      <c r="L362" s="62"/>
      <c r="M362" s="68"/>
      <c r="N362" s="69"/>
      <c r="O362" s="63"/>
      <c r="P362" s="68"/>
      <c r="Q362" s="62"/>
      <c r="R362" s="62"/>
      <c r="S362" s="68"/>
      <c r="T362" s="70"/>
      <c r="U362" s="66"/>
      <c r="V362" s="68"/>
      <c r="Z362" s="86">
        <f>IF(Instructions!$C$8="yes",COUNTA(General!B362),0)</f>
        <v>0</v>
      </c>
      <c r="AA362" s="86">
        <f>IF(COUNTA(B362:V362)&gt;0,3-(COUNTA(General!B362)+COUNTA(General!C362)+COUNTA(General!U362)),0)</f>
        <v>0</v>
      </c>
      <c r="AB362" s="86">
        <f>IF(General!U362="No",COUNTBLANK(General!D362:F362)+COUNTBLANK(General!J362),0)</f>
        <v>0</v>
      </c>
      <c r="AC362" s="86">
        <f>IF(General!F362="Others",COUNTBLANK(General!G362),0)</f>
        <v>0</v>
      </c>
      <c r="AD362" s="86">
        <f>IF(AND(U362="No",COUNTA(General!B362),ISBLANK(General!H362)),COUNTBLANK(General!I362),0)</f>
        <v>0</v>
      </c>
      <c r="AE362" s="86">
        <f>IF(ISBLANK(J362),0,IF(ISNUMBER(SEARCH("FI fully agreed with the client's requests/appeals",General!J362)),0,COUNTBLANK(General!K362)))</f>
        <v>0</v>
      </c>
      <c r="AF362" s="86">
        <f>IF(OR(General!J362="Others",General!K362="Others"),COUNTBLANK(General!L362),0)</f>
        <v>0</v>
      </c>
      <c r="AG362" s="86">
        <f>IF(ISBLANK(B362),0,IF(AND(ISBLANK(General!O362),NETWORKDAYS(IFERROR(DATE(LEFT(General!D362,4),MID(General!D362,5,2),RIGHT(General!D362,2)),0),IFERROR(DATE(LEFT(Instructions!$C$6,4),MID(Instructions!$C$6,5,2),RIGHT(Instructions!$C$6,2)),0),7)&gt;27),COUNTBLANK(General!P362),0))</f>
        <v>0</v>
      </c>
      <c r="AH362" s="86">
        <f>IF(OR(ISBLANK(B362),ISBLANK(O362)),0,IF(NETWORKDAYS(DATE(LEFT(General!D362,4),MID(General!D362,5,2),RIGHT(General!D362,2)),DATE(LEFT(General!O362,4),MID(General!O362,5,2),RIGHT(General!O362,2)),7)&gt;27,COUNTBLANK(General!P362),0))</f>
        <v>0</v>
      </c>
      <c r="AI362" s="86">
        <f t="shared" si="37"/>
        <v>0</v>
      </c>
      <c r="AJ362" s="86">
        <f t="shared" si="38"/>
        <v>0</v>
      </c>
      <c r="AK362" s="86">
        <f t="shared" si="39"/>
        <v>0</v>
      </c>
      <c r="AL362" s="128">
        <f>IF(ISBLANK(D362),0,IF(IFERROR(DATE(LEFT(D362,4),MID(D362,5,2),RIGHT(D362,2)),0)&lt;IFERROR(DATE(LEFT(Instructions!$C$6,4),MID(Instructions!$C$6,5,2),RIGHT(Instructions!$C$6,2)),0),0,1))</f>
        <v>0</v>
      </c>
      <c r="AM362" s="128">
        <f>IF(General!U362="Misconduct report has been filed",COUNTBLANK(General!V362),0)</f>
        <v>0</v>
      </c>
      <c r="AN362" s="128">
        <f t="shared" si="40"/>
        <v>0</v>
      </c>
      <c r="AO362" s="86">
        <f>IF(ISBLANK(C362),0,IF(ISNA(VLOOKUP(C362,Dropdowns!$A$1:$A$4,1,FALSE)),1,0))</f>
        <v>0</v>
      </c>
      <c r="AP362" s="86">
        <f>IF(ISBLANK(F362),0,IF(ISNA(VLOOKUP(F362,Dropdowns!$I$1:$I$5,1,FALSE)),1,0))</f>
        <v>0</v>
      </c>
      <c r="AQ362" s="86">
        <f>IF(ISBLANK(J362),0,IF(ISNA(VLOOKUP(J362,Dropdowns!$L$1:$L$4,1,FALSE)),1,0))</f>
        <v>0</v>
      </c>
      <c r="AR362" s="128">
        <f>IF(ISBLANK(K362),0,IF(ISNA(VLOOKUP(K362,Dropdowns!$J$1:$J$4,1,FALSE)),1,0))</f>
        <v>0</v>
      </c>
      <c r="AS362" s="128">
        <f t="shared" si="43"/>
        <v>0</v>
      </c>
      <c r="AT362" s="128">
        <f t="shared" si="41"/>
        <v>0</v>
      </c>
      <c r="AU362" s="128">
        <f t="shared" si="42"/>
        <v>0</v>
      </c>
    </row>
    <row r="363" spans="2:47" ht="15.75" x14ac:dyDescent="0.25">
      <c r="B363" s="62"/>
      <c r="C363" s="62"/>
      <c r="D363" s="63"/>
      <c r="E363" s="64"/>
      <c r="F363" s="62"/>
      <c r="G363" s="62"/>
      <c r="H363" s="63"/>
      <c r="I363" s="62"/>
      <c r="J363" s="62"/>
      <c r="K363" s="62"/>
      <c r="L363" s="62"/>
      <c r="M363" s="68"/>
      <c r="N363" s="69"/>
      <c r="O363" s="63"/>
      <c r="P363" s="68"/>
      <c r="Q363" s="62"/>
      <c r="R363" s="62"/>
      <c r="S363" s="68"/>
      <c r="T363" s="70"/>
      <c r="U363" s="66"/>
      <c r="V363" s="68"/>
      <c r="Z363" s="86">
        <f>IF(Instructions!$C$8="yes",COUNTA(General!B363),0)</f>
        <v>0</v>
      </c>
      <c r="AA363" s="86">
        <f>IF(COUNTA(B363:V363)&gt;0,3-(COUNTA(General!B363)+COUNTA(General!C363)+COUNTA(General!U363)),0)</f>
        <v>0</v>
      </c>
      <c r="AB363" s="86">
        <f>IF(General!U363="No",COUNTBLANK(General!D363:F363)+COUNTBLANK(General!J363),0)</f>
        <v>0</v>
      </c>
      <c r="AC363" s="86">
        <f>IF(General!F363="Others",COUNTBLANK(General!G363),0)</f>
        <v>0</v>
      </c>
      <c r="AD363" s="86">
        <f>IF(AND(U363="No",COUNTA(General!B363),ISBLANK(General!H363)),COUNTBLANK(General!I363),0)</f>
        <v>0</v>
      </c>
      <c r="AE363" s="86">
        <f>IF(ISBLANK(J363),0,IF(ISNUMBER(SEARCH("FI fully agreed with the client's requests/appeals",General!J363)),0,COUNTBLANK(General!K363)))</f>
        <v>0</v>
      </c>
      <c r="AF363" s="86">
        <f>IF(OR(General!J363="Others",General!K363="Others"),COUNTBLANK(General!L363),0)</f>
        <v>0</v>
      </c>
      <c r="AG363" s="86">
        <f>IF(ISBLANK(B363),0,IF(AND(ISBLANK(General!O363),NETWORKDAYS(IFERROR(DATE(LEFT(General!D363,4),MID(General!D363,5,2),RIGHT(General!D363,2)),0),IFERROR(DATE(LEFT(Instructions!$C$6,4),MID(Instructions!$C$6,5,2),RIGHT(Instructions!$C$6,2)),0),7)&gt;27),COUNTBLANK(General!P363),0))</f>
        <v>0</v>
      </c>
      <c r="AH363" s="86">
        <f>IF(OR(ISBLANK(B363),ISBLANK(O363)),0,IF(NETWORKDAYS(DATE(LEFT(General!D363,4),MID(General!D363,5,2),RIGHT(General!D363,2)),DATE(LEFT(General!O363,4),MID(General!O363,5,2),RIGHT(General!O363,2)),7)&gt;27,COUNTBLANK(General!P363),0))</f>
        <v>0</v>
      </c>
      <c r="AI363" s="86">
        <f t="shared" si="37"/>
        <v>0</v>
      </c>
      <c r="AJ363" s="86">
        <f t="shared" si="38"/>
        <v>0</v>
      </c>
      <c r="AK363" s="86">
        <f t="shared" si="39"/>
        <v>0</v>
      </c>
      <c r="AL363" s="128">
        <f>IF(ISBLANK(D363),0,IF(IFERROR(DATE(LEFT(D363,4),MID(D363,5,2),RIGHT(D363,2)),0)&lt;IFERROR(DATE(LEFT(Instructions!$C$6,4),MID(Instructions!$C$6,5,2),RIGHT(Instructions!$C$6,2)),0),0,1))</f>
        <v>0</v>
      </c>
      <c r="AM363" s="128">
        <f>IF(General!U363="Misconduct report has been filed",COUNTBLANK(General!V363),0)</f>
        <v>0</v>
      </c>
      <c r="AN363" s="128">
        <f t="shared" si="40"/>
        <v>0</v>
      </c>
      <c r="AO363" s="86">
        <f>IF(ISBLANK(C363),0,IF(ISNA(VLOOKUP(C363,Dropdowns!$A$1:$A$4,1,FALSE)),1,0))</f>
        <v>0</v>
      </c>
      <c r="AP363" s="86">
        <f>IF(ISBLANK(F363),0,IF(ISNA(VLOOKUP(F363,Dropdowns!$I$1:$I$5,1,FALSE)),1,0))</f>
        <v>0</v>
      </c>
      <c r="AQ363" s="86">
        <f>IF(ISBLANK(J363),0,IF(ISNA(VLOOKUP(J363,Dropdowns!$L$1:$L$4,1,FALSE)),1,0))</f>
        <v>0</v>
      </c>
      <c r="AR363" s="128">
        <f>IF(ISBLANK(K363),0,IF(ISNA(VLOOKUP(K363,Dropdowns!$J$1:$J$4,1,FALSE)),1,0))</f>
        <v>0</v>
      </c>
      <c r="AS363" s="128">
        <f t="shared" si="43"/>
        <v>0</v>
      </c>
      <c r="AT363" s="128">
        <f t="shared" si="41"/>
        <v>0</v>
      </c>
      <c r="AU363" s="128">
        <f t="shared" si="42"/>
        <v>0</v>
      </c>
    </row>
    <row r="364" spans="2:47" ht="15.75" x14ac:dyDescent="0.25">
      <c r="B364" s="62"/>
      <c r="C364" s="62"/>
      <c r="D364" s="63"/>
      <c r="E364" s="64"/>
      <c r="F364" s="62"/>
      <c r="G364" s="62"/>
      <c r="H364" s="63"/>
      <c r="I364" s="62"/>
      <c r="J364" s="62"/>
      <c r="K364" s="62"/>
      <c r="L364" s="62"/>
      <c r="M364" s="68"/>
      <c r="N364" s="69"/>
      <c r="O364" s="63"/>
      <c r="P364" s="68"/>
      <c r="Q364" s="62"/>
      <c r="R364" s="62"/>
      <c r="S364" s="68"/>
      <c r="T364" s="70"/>
      <c r="U364" s="66"/>
      <c r="V364" s="68"/>
      <c r="Z364" s="86">
        <f>IF(Instructions!$C$8="yes",COUNTA(General!B364),0)</f>
        <v>0</v>
      </c>
      <c r="AA364" s="86">
        <f>IF(COUNTA(B364:V364)&gt;0,3-(COUNTA(General!B364)+COUNTA(General!C364)+COUNTA(General!U364)),0)</f>
        <v>0</v>
      </c>
      <c r="AB364" s="86">
        <f>IF(General!U364="No",COUNTBLANK(General!D364:F364)+COUNTBLANK(General!J364),0)</f>
        <v>0</v>
      </c>
      <c r="AC364" s="86">
        <f>IF(General!F364="Others",COUNTBLANK(General!G364),0)</f>
        <v>0</v>
      </c>
      <c r="AD364" s="86">
        <f>IF(AND(U364="No",COUNTA(General!B364),ISBLANK(General!H364)),COUNTBLANK(General!I364),0)</f>
        <v>0</v>
      </c>
      <c r="AE364" s="86">
        <f>IF(ISBLANK(J364),0,IF(ISNUMBER(SEARCH("FI fully agreed with the client's requests/appeals",General!J364)),0,COUNTBLANK(General!K364)))</f>
        <v>0</v>
      </c>
      <c r="AF364" s="86">
        <f>IF(OR(General!J364="Others",General!K364="Others"),COUNTBLANK(General!L364),0)</f>
        <v>0</v>
      </c>
      <c r="AG364" s="86">
        <f>IF(ISBLANK(B364),0,IF(AND(ISBLANK(General!O364),NETWORKDAYS(IFERROR(DATE(LEFT(General!D364,4),MID(General!D364,5,2),RIGHT(General!D364,2)),0),IFERROR(DATE(LEFT(Instructions!$C$6,4),MID(Instructions!$C$6,5,2),RIGHT(Instructions!$C$6,2)),0),7)&gt;27),COUNTBLANK(General!P364),0))</f>
        <v>0</v>
      </c>
      <c r="AH364" s="86">
        <f>IF(OR(ISBLANK(B364),ISBLANK(O364)),0,IF(NETWORKDAYS(DATE(LEFT(General!D364,4),MID(General!D364,5,2),RIGHT(General!D364,2)),DATE(LEFT(General!O364,4),MID(General!O364,5,2),RIGHT(General!O364,2)),7)&gt;27,COUNTBLANK(General!P364),0))</f>
        <v>0</v>
      </c>
      <c r="AI364" s="86">
        <f t="shared" si="37"/>
        <v>0</v>
      </c>
      <c r="AJ364" s="86">
        <f t="shared" si="38"/>
        <v>0</v>
      </c>
      <c r="AK364" s="86">
        <f t="shared" si="39"/>
        <v>0</v>
      </c>
      <c r="AL364" s="128">
        <f>IF(ISBLANK(D364),0,IF(IFERROR(DATE(LEFT(D364,4),MID(D364,5,2),RIGHT(D364,2)),0)&lt;IFERROR(DATE(LEFT(Instructions!$C$6,4),MID(Instructions!$C$6,5,2),RIGHT(Instructions!$C$6,2)),0),0,1))</f>
        <v>0</v>
      </c>
      <c r="AM364" s="128">
        <f>IF(General!U364="Misconduct report has been filed",COUNTBLANK(General!V364),0)</f>
        <v>0</v>
      </c>
      <c r="AN364" s="128">
        <f t="shared" si="40"/>
        <v>0</v>
      </c>
      <c r="AO364" s="86">
        <f>IF(ISBLANK(C364),0,IF(ISNA(VLOOKUP(C364,Dropdowns!$A$1:$A$4,1,FALSE)),1,0))</f>
        <v>0</v>
      </c>
      <c r="AP364" s="86">
        <f>IF(ISBLANK(F364),0,IF(ISNA(VLOOKUP(F364,Dropdowns!$I$1:$I$5,1,FALSE)),1,0))</f>
        <v>0</v>
      </c>
      <c r="AQ364" s="86">
        <f>IF(ISBLANK(J364),0,IF(ISNA(VLOOKUP(J364,Dropdowns!$L$1:$L$4,1,FALSE)),1,0))</f>
        <v>0</v>
      </c>
      <c r="AR364" s="128">
        <f>IF(ISBLANK(K364),0,IF(ISNA(VLOOKUP(K364,Dropdowns!$J$1:$J$4,1,FALSE)),1,0))</f>
        <v>0</v>
      </c>
      <c r="AS364" s="128">
        <f t="shared" si="43"/>
        <v>0</v>
      </c>
      <c r="AT364" s="128">
        <f t="shared" si="41"/>
        <v>0</v>
      </c>
      <c r="AU364" s="128">
        <f t="shared" si="42"/>
        <v>0</v>
      </c>
    </row>
    <row r="365" spans="2:47" ht="15.75" x14ac:dyDescent="0.25">
      <c r="B365" s="62"/>
      <c r="C365" s="62"/>
      <c r="D365" s="63"/>
      <c r="E365" s="64"/>
      <c r="F365" s="62"/>
      <c r="G365" s="62"/>
      <c r="H365" s="63"/>
      <c r="I365" s="62"/>
      <c r="J365" s="62"/>
      <c r="K365" s="62"/>
      <c r="L365" s="62"/>
      <c r="M365" s="68"/>
      <c r="N365" s="69"/>
      <c r="O365" s="63"/>
      <c r="P365" s="68"/>
      <c r="Q365" s="62"/>
      <c r="R365" s="62"/>
      <c r="S365" s="68"/>
      <c r="T365" s="70"/>
      <c r="U365" s="66"/>
      <c r="V365" s="68"/>
      <c r="Z365" s="86">
        <f>IF(Instructions!$C$8="yes",COUNTA(General!B365),0)</f>
        <v>0</v>
      </c>
      <c r="AA365" s="86">
        <f>IF(COUNTA(B365:V365)&gt;0,3-(COUNTA(General!B365)+COUNTA(General!C365)+COUNTA(General!U365)),0)</f>
        <v>0</v>
      </c>
      <c r="AB365" s="86">
        <f>IF(General!U365="No",COUNTBLANK(General!D365:F365)+COUNTBLANK(General!J365),0)</f>
        <v>0</v>
      </c>
      <c r="AC365" s="86">
        <f>IF(General!F365="Others",COUNTBLANK(General!G365),0)</f>
        <v>0</v>
      </c>
      <c r="AD365" s="86">
        <f>IF(AND(U365="No",COUNTA(General!B365),ISBLANK(General!H365)),COUNTBLANK(General!I365),0)</f>
        <v>0</v>
      </c>
      <c r="AE365" s="86">
        <f>IF(ISBLANK(J365),0,IF(ISNUMBER(SEARCH("FI fully agreed with the client's requests/appeals",General!J365)),0,COUNTBLANK(General!K365)))</f>
        <v>0</v>
      </c>
      <c r="AF365" s="86">
        <f>IF(OR(General!J365="Others",General!K365="Others"),COUNTBLANK(General!L365),0)</f>
        <v>0</v>
      </c>
      <c r="AG365" s="86">
        <f>IF(ISBLANK(B365),0,IF(AND(ISBLANK(General!O365),NETWORKDAYS(IFERROR(DATE(LEFT(General!D365,4),MID(General!D365,5,2),RIGHT(General!D365,2)),0),IFERROR(DATE(LEFT(Instructions!$C$6,4),MID(Instructions!$C$6,5,2),RIGHT(Instructions!$C$6,2)),0),7)&gt;27),COUNTBLANK(General!P365),0))</f>
        <v>0</v>
      </c>
      <c r="AH365" s="86">
        <f>IF(OR(ISBLANK(B365),ISBLANK(O365)),0,IF(NETWORKDAYS(DATE(LEFT(General!D365,4),MID(General!D365,5,2),RIGHT(General!D365,2)),DATE(LEFT(General!O365,4),MID(General!O365,5,2),RIGHT(General!O365,2)),7)&gt;27,COUNTBLANK(General!P365),0))</f>
        <v>0</v>
      </c>
      <c r="AI365" s="86">
        <f t="shared" si="37"/>
        <v>0</v>
      </c>
      <c r="AJ365" s="86">
        <f t="shared" si="38"/>
        <v>0</v>
      </c>
      <c r="AK365" s="86">
        <f t="shared" si="39"/>
        <v>0</v>
      </c>
      <c r="AL365" s="128">
        <f>IF(ISBLANK(D365),0,IF(IFERROR(DATE(LEFT(D365,4),MID(D365,5,2),RIGHT(D365,2)),0)&lt;IFERROR(DATE(LEFT(Instructions!$C$6,4),MID(Instructions!$C$6,5,2),RIGHT(Instructions!$C$6,2)),0),0,1))</f>
        <v>0</v>
      </c>
      <c r="AM365" s="128">
        <f>IF(General!U365="Misconduct report has been filed",COUNTBLANK(General!V365),0)</f>
        <v>0</v>
      </c>
      <c r="AN365" s="128">
        <f t="shared" si="40"/>
        <v>0</v>
      </c>
      <c r="AO365" s="86">
        <f>IF(ISBLANK(C365),0,IF(ISNA(VLOOKUP(C365,Dropdowns!$A$1:$A$4,1,FALSE)),1,0))</f>
        <v>0</v>
      </c>
      <c r="AP365" s="86">
        <f>IF(ISBLANK(F365),0,IF(ISNA(VLOOKUP(F365,Dropdowns!$I$1:$I$5,1,FALSE)),1,0))</f>
        <v>0</v>
      </c>
      <c r="AQ365" s="86">
        <f>IF(ISBLANK(J365),0,IF(ISNA(VLOOKUP(J365,Dropdowns!$L$1:$L$4,1,FALSE)),1,0))</f>
        <v>0</v>
      </c>
      <c r="AR365" s="128">
        <f>IF(ISBLANK(K365),0,IF(ISNA(VLOOKUP(K365,Dropdowns!$J$1:$J$4,1,FALSE)),1,0))</f>
        <v>0</v>
      </c>
      <c r="AS365" s="128">
        <f t="shared" si="43"/>
        <v>0</v>
      </c>
      <c r="AT365" s="128">
        <f t="shared" si="41"/>
        <v>0</v>
      </c>
      <c r="AU365" s="128">
        <f t="shared" si="42"/>
        <v>0</v>
      </c>
    </row>
    <row r="366" spans="2:47" ht="15.75" x14ac:dyDescent="0.25">
      <c r="B366" s="62"/>
      <c r="C366" s="62"/>
      <c r="D366" s="63"/>
      <c r="E366" s="64"/>
      <c r="F366" s="62"/>
      <c r="G366" s="62"/>
      <c r="H366" s="63"/>
      <c r="I366" s="62"/>
      <c r="J366" s="62"/>
      <c r="K366" s="62"/>
      <c r="L366" s="62"/>
      <c r="M366" s="68"/>
      <c r="N366" s="69"/>
      <c r="O366" s="63"/>
      <c r="P366" s="68"/>
      <c r="Q366" s="62"/>
      <c r="R366" s="62"/>
      <c r="S366" s="68"/>
      <c r="T366" s="70"/>
      <c r="U366" s="66"/>
      <c r="V366" s="68"/>
      <c r="Z366" s="86">
        <f>IF(Instructions!$C$8="yes",COUNTA(General!B366),0)</f>
        <v>0</v>
      </c>
      <c r="AA366" s="86">
        <f>IF(COUNTA(B366:V366)&gt;0,3-(COUNTA(General!B366)+COUNTA(General!C366)+COUNTA(General!U366)),0)</f>
        <v>0</v>
      </c>
      <c r="AB366" s="86">
        <f>IF(General!U366="No",COUNTBLANK(General!D366:F366)+COUNTBLANK(General!J366),0)</f>
        <v>0</v>
      </c>
      <c r="AC366" s="86">
        <f>IF(General!F366="Others",COUNTBLANK(General!G366),0)</f>
        <v>0</v>
      </c>
      <c r="AD366" s="86">
        <f>IF(AND(U366="No",COUNTA(General!B366),ISBLANK(General!H366)),COUNTBLANK(General!I366),0)</f>
        <v>0</v>
      </c>
      <c r="AE366" s="86">
        <f>IF(ISBLANK(J366),0,IF(ISNUMBER(SEARCH("FI fully agreed with the client's requests/appeals",General!J366)),0,COUNTBLANK(General!K366)))</f>
        <v>0</v>
      </c>
      <c r="AF366" s="86">
        <f>IF(OR(General!J366="Others",General!K366="Others"),COUNTBLANK(General!L366),0)</f>
        <v>0</v>
      </c>
      <c r="AG366" s="86">
        <f>IF(ISBLANK(B366),0,IF(AND(ISBLANK(General!O366),NETWORKDAYS(IFERROR(DATE(LEFT(General!D366,4),MID(General!D366,5,2),RIGHT(General!D366,2)),0),IFERROR(DATE(LEFT(Instructions!$C$6,4),MID(Instructions!$C$6,5,2),RIGHT(Instructions!$C$6,2)),0),7)&gt;27),COUNTBLANK(General!P366),0))</f>
        <v>0</v>
      </c>
      <c r="AH366" s="86">
        <f>IF(OR(ISBLANK(B366),ISBLANK(O366)),0,IF(NETWORKDAYS(DATE(LEFT(General!D366,4),MID(General!D366,5,2),RIGHT(General!D366,2)),DATE(LEFT(General!O366,4),MID(General!O366,5,2),RIGHT(General!O366,2)),7)&gt;27,COUNTBLANK(General!P366),0))</f>
        <v>0</v>
      </c>
      <c r="AI366" s="86">
        <f t="shared" si="37"/>
        <v>0</v>
      </c>
      <c r="AJ366" s="86">
        <f t="shared" si="38"/>
        <v>0</v>
      </c>
      <c r="AK366" s="86">
        <f t="shared" si="39"/>
        <v>0</v>
      </c>
      <c r="AL366" s="128">
        <f>IF(ISBLANK(D366),0,IF(IFERROR(DATE(LEFT(D366,4),MID(D366,5,2),RIGHT(D366,2)),0)&lt;IFERROR(DATE(LEFT(Instructions!$C$6,4),MID(Instructions!$C$6,5,2),RIGHT(Instructions!$C$6,2)),0),0,1))</f>
        <v>0</v>
      </c>
      <c r="AM366" s="128">
        <f>IF(General!U366="Misconduct report has been filed",COUNTBLANK(General!V366),0)</f>
        <v>0</v>
      </c>
      <c r="AN366" s="128">
        <f t="shared" si="40"/>
        <v>0</v>
      </c>
      <c r="AO366" s="86">
        <f>IF(ISBLANK(C366),0,IF(ISNA(VLOOKUP(C366,Dropdowns!$A$1:$A$4,1,FALSE)),1,0))</f>
        <v>0</v>
      </c>
      <c r="AP366" s="86">
        <f>IF(ISBLANK(F366),0,IF(ISNA(VLOOKUP(F366,Dropdowns!$I$1:$I$5,1,FALSE)),1,0))</f>
        <v>0</v>
      </c>
      <c r="AQ366" s="86">
        <f>IF(ISBLANK(J366),0,IF(ISNA(VLOOKUP(J366,Dropdowns!$L$1:$L$4,1,FALSE)),1,0))</f>
        <v>0</v>
      </c>
      <c r="AR366" s="128">
        <f>IF(ISBLANK(K366),0,IF(ISNA(VLOOKUP(K366,Dropdowns!$J$1:$J$4,1,FALSE)),1,0))</f>
        <v>0</v>
      </c>
      <c r="AS366" s="128">
        <f t="shared" si="43"/>
        <v>0</v>
      </c>
      <c r="AT366" s="128">
        <f t="shared" si="41"/>
        <v>0</v>
      </c>
      <c r="AU366" s="128">
        <f t="shared" si="42"/>
        <v>0</v>
      </c>
    </row>
    <row r="367" spans="2:47" ht="15.75" x14ac:dyDescent="0.25">
      <c r="B367" s="62"/>
      <c r="C367" s="62"/>
      <c r="D367" s="63"/>
      <c r="E367" s="64"/>
      <c r="F367" s="62"/>
      <c r="G367" s="62"/>
      <c r="H367" s="63"/>
      <c r="I367" s="62"/>
      <c r="J367" s="62"/>
      <c r="K367" s="62"/>
      <c r="L367" s="62"/>
      <c r="M367" s="68"/>
      <c r="N367" s="69"/>
      <c r="O367" s="63"/>
      <c r="P367" s="68"/>
      <c r="Q367" s="62"/>
      <c r="R367" s="62"/>
      <c r="S367" s="68"/>
      <c r="T367" s="70"/>
      <c r="U367" s="66"/>
      <c r="V367" s="68"/>
      <c r="Z367" s="86">
        <f>IF(Instructions!$C$8="yes",COUNTA(General!B367),0)</f>
        <v>0</v>
      </c>
      <c r="AA367" s="86">
        <f>IF(COUNTA(B367:V367)&gt;0,3-(COUNTA(General!B367)+COUNTA(General!C367)+COUNTA(General!U367)),0)</f>
        <v>0</v>
      </c>
      <c r="AB367" s="86">
        <f>IF(General!U367="No",COUNTBLANK(General!D367:F367)+COUNTBLANK(General!J367),0)</f>
        <v>0</v>
      </c>
      <c r="AC367" s="86">
        <f>IF(General!F367="Others",COUNTBLANK(General!G367),0)</f>
        <v>0</v>
      </c>
      <c r="AD367" s="86">
        <f>IF(AND(U367="No",COUNTA(General!B367),ISBLANK(General!H367)),COUNTBLANK(General!I367),0)</f>
        <v>0</v>
      </c>
      <c r="AE367" s="86">
        <f>IF(ISBLANK(J367),0,IF(ISNUMBER(SEARCH("FI fully agreed with the client's requests/appeals",General!J367)),0,COUNTBLANK(General!K367)))</f>
        <v>0</v>
      </c>
      <c r="AF367" s="86">
        <f>IF(OR(General!J367="Others",General!K367="Others"),COUNTBLANK(General!L367),0)</f>
        <v>0</v>
      </c>
      <c r="AG367" s="86">
        <f>IF(ISBLANK(B367),0,IF(AND(ISBLANK(General!O367),NETWORKDAYS(IFERROR(DATE(LEFT(General!D367,4),MID(General!D367,5,2),RIGHT(General!D367,2)),0),IFERROR(DATE(LEFT(Instructions!$C$6,4),MID(Instructions!$C$6,5,2),RIGHT(Instructions!$C$6,2)),0),7)&gt;27),COUNTBLANK(General!P367),0))</f>
        <v>0</v>
      </c>
      <c r="AH367" s="86">
        <f>IF(OR(ISBLANK(B367),ISBLANK(O367)),0,IF(NETWORKDAYS(DATE(LEFT(General!D367,4),MID(General!D367,5,2),RIGHT(General!D367,2)),DATE(LEFT(General!O367,4),MID(General!O367,5,2),RIGHT(General!O367,2)),7)&gt;27,COUNTBLANK(General!P367),0))</f>
        <v>0</v>
      </c>
      <c r="AI367" s="86">
        <f t="shared" si="37"/>
        <v>0</v>
      </c>
      <c r="AJ367" s="86">
        <f t="shared" si="38"/>
        <v>0</v>
      </c>
      <c r="AK367" s="86">
        <f t="shared" si="39"/>
        <v>0</v>
      </c>
      <c r="AL367" s="128">
        <f>IF(ISBLANK(D367),0,IF(IFERROR(DATE(LEFT(D367,4),MID(D367,5,2),RIGHT(D367,2)),0)&lt;IFERROR(DATE(LEFT(Instructions!$C$6,4),MID(Instructions!$C$6,5,2),RIGHT(Instructions!$C$6,2)),0),0,1))</f>
        <v>0</v>
      </c>
      <c r="AM367" s="128">
        <f>IF(General!U367="Misconduct report has been filed",COUNTBLANK(General!V367),0)</f>
        <v>0</v>
      </c>
      <c r="AN367" s="128">
        <f t="shared" si="40"/>
        <v>0</v>
      </c>
      <c r="AO367" s="86">
        <f>IF(ISBLANK(C367),0,IF(ISNA(VLOOKUP(C367,Dropdowns!$A$1:$A$4,1,FALSE)),1,0))</f>
        <v>0</v>
      </c>
      <c r="AP367" s="86">
        <f>IF(ISBLANK(F367),0,IF(ISNA(VLOOKUP(F367,Dropdowns!$I$1:$I$5,1,FALSE)),1,0))</f>
        <v>0</v>
      </c>
      <c r="AQ367" s="86">
        <f>IF(ISBLANK(J367),0,IF(ISNA(VLOOKUP(J367,Dropdowns!$L$1:$L$4,1,FALSE)),1,0))</f>
        <v>0</v>
      </c>
      <c r="AR367" s="128">
        <f>IF(ISBLANK(K367),0,IF(ISNA(VLOOKUP(K367,Dropdowns!$J$1:$J$4,1,FALSE)),1,0))</f>
        <v>0</v>
      </c>
      <c r="AS367" s="128">
        <f t="shared" si="43"/>
        <v>0</v>
      </c>
      <c r="AT367" s="128">
        <f t="shared" si="41"/>
        <v>0</v>
      </c>
      <c r="AU367" s="128">
        <f t="shared" si="42"/>
        <v>0</v>
      </c>
    </row>
    <row r="368" spans="2:47" ht="15.75" x14ac:dyDescent="0.25">
      <c r="B368" s="62"/>
      <c r="C368" s="62"/>
      <c r="D368" s="63"/>
      <c r="E368" s="64"/>
      <c r="F368" s="62"/>
      <c r="G368" s="62"/>
      <c r="H368" s="63"/>
      <c r="I368" s="62"/>
      <c r="J368" s="62"/>
      <c r="K368" s="62"/>
      <c r="L368" s="62"/>
      <c r="M368" s="68"/>
      <c r="N368" s="69"/>
      <c r="O368" s="63"/>
      <c r="P368" s="68"/>
      <c r="Q368" s="62"/>
      <c r="R368" s="62"/>
      <c r="S368" s="68"/>
      <c r="T368" s="70"/>
      <c r="U368" s="66"/>
      <c r="V368" s="68"/>
      <c r="Z368" s="86">
        <f>IF(Instructions!$C$8="yes",COUNTA(General!B368),0)</f>
        <v>0</v>
      </c>
      <c r="AA368" s="86">
        <f>IF(COUNTA(B368:V368)&gt;0,3-(COUNTA(General!B368)+COUNTA(General!C368)+COUNTA(General!U368)),0)</f>
        <v>0</v>
      </c>
      <c r="AB368" s="86">
        <f>IF(General!U368="No",COUNTBLANK(General!D368:F368)+COUNTBLANK(General!J368),0)</f>
        <v>0</v>
      </c>
      <c r="AC368" s="86">
        <f>IF(General!F368="Others",COUNTBLANK(General!G368),0)</f>
        <v>0</v>
      </c>
      <c r="AD368" s="86">
        <f>IF(AND(U368="No",COUNTA(General!B368),ISBLANK(General!H368)),COUNTBLANK(General!I368),0)</f>
        <v>0</v>
      </c>
      <c r="AE368" s="86">
        <f>IF(ISBLANK(J368),0,IF(ISNUMBER(SEARCH("FI fully agreed with the client's requests/appeals",General!J368)),0,COUNTBLANK(General!K368)))</f>
        <v>0</v>
      </c>
      <c r="AF368" s="86">
        <f>IF(OR(General!J368="Others",General!K368="Others"),COUNTBLANK(General!L368),0)</f>
        <v>0</v>
      </c>
      <c r="AG368" s="86">
        <f>IF(ISBLANK(B368),0,IF(AND(ISBLANK(General!O368),NETWORKDAYS(IFERROR(DATE(LEFT(General!D368,4),MID(General!D368,5,2),RIGHT(General!D368,2)),0),IFERROR(DATE(LEFT(Instructions!$C$6,4),MID(Instructions!$C$6,5,2),RIGHT(Instructions!$C$6,2)),0),7)&gt;27),COUNTBLANK(General!P368),0))</f>
        <v>0</v>
      </c>
      <c r="AH368" s="86">
        <f>IF(OR(ISBLANK(B368),ISBLANK(O368)),0,IF(NETWORKDAYS(DATE(LEFT(General!D368,4),MID(General!D368,5,2),RIGHT(General!D368,2)),DATE(LEFT(General!O368,4),MID(General!O368,5,2),RIGHT(General!O368,2)),7)&gt;27,COUNTBLANK(General!P368),0))</f>
        <v>0</v>
      </c>
      <c r="AI368" s="86">
        <f t="shared" si="37"/>
        <v>0</v>
      </c>
      <c r="AJ368" s="86">
        <f t="shared" si="38"/>
        <v>0</v>
      </c>
      <c r="AK368" s="86">
        <f t="shared" si="39"/>
        <v>0</v>
      </c>
      <c r="AL368" s="128">
        <f>IF(ISBLANK(D368),0,IF(IFERROR(DATE(LEFT(D368,4),MID(D368,5,2),RIGHT(D368,2)),0)&lt;IFERROR(DATE(LEFT(Instructions!$C$6,4),MID(Instructions!$C$6,5,2),RIGHT(Instructions!$C$6,2)),0),0,1))</f>
        <v>0</v>
      </c>
      <c r="AM368" s="128">
        <f>IF(General!U368="Misconduct report has been filed",COUNTBLANK(General!V368),0)</f>
        <v>0</v>
      </c>
      <c r="AN368" s="128">
        <f t="shared" si="40"/>
        <v>0</v>
      </c>
      <c r="AO368" s="86">
        <f>IF(ISBLANK(C368),0,IF(ISNA(VLOOKUP(C368,Dropdowns!$A$1:$A$4,1,FALSE)),1,0))</f>
        <v>0</v>
      </c>
      <c r="AP368" s="86">
        <f>IF(ISBLANK(F368),0,IF(ISNA(VLOOKUP(F368,Dropdowns!$I$1:$I$5,1,FALSE)),1,0))</f>
        <v>0</v>
      </c>
      <c r="AQ368" s="86">
        <f>IF(ISBLANK(J368),0,IF(ISNA(VLOOKUP(J368,Dropdowns!$L$1:$L$4,1,FALSE)),1,0))</f>
        <v>0</v>
      </c>
      <c r="AR368" s="128">
        <f>IF(ISBLANK(K368),0,IF(ISNA(VLOOKUP(K368,Dropdowns!$J$1:$J$4,1,FALSE)),1,0))</f>
        <v>0</v>
      </c>
      <c r="AS368" s="128">
        <f t="shared" si="43"/>
        <v>0</v>
      </c>
      <c r="AT368" s="128">
        <f t="shared" si="41"/>
        <v>0</v>
      </c>
      <c r="AU368" s="128">
        <f t="shared" si="42"/>
        <v>0</v>
      </c>
    </row>
    <row r="369" spans="2:47" ht="15.75" x14ac:dyDescent="0.25">
      <c r="B369" s="62"/>
      <c r="C369" s="62"/>
      <c r="D369" s="63"/>
      <c r="E369" s="64"/>
      <c r="F369" s="62"/>
      <c r="G369" s="62"/>
      <c r="H369" s="63"/>
      <c r="I369" s="62"/>
      <c r="J369" s="62"/>
      <c r="K369" s="62"/>
      <c r="L369" s="62"/>
      <c r="M369" s="68"/>
      <c r="N369" s="69"/>
      <c r="O369" s="63"/>
      <c r="P369" s="68"/>
      <c r="Q369" s="62"/>
      <c r="R369" s="62"/>
      <c r="S369" s="68"/>
      <c r="T369" s="70"/>
      <c r="U369" s="66"/>
      <c r="V369" s="68"/>
      <c r="Z369" s="86">
        <f>IF(Instructions!$C$8="yes",COUNTA(General!B369),0)</f>
        <v>0</v>
      </c>
      <c r="AA369" s="86">
        <f>IF(COUNTA(B369:V369)&gt;0,3-(COUNTA(General!B369)+COUNTA(General!C369)+COUNTA(General!U369)),0)</f>
        <v>0</v>
      </c>
      <c r="AB369" s="86">
        <f>IF(General!U369="No",COUNTBLANK(General!D369:F369)+COUNTBLANK(General!J369),0)</f>
        <v>0</v>
      </c>
      <c r="AC369" s="86">
        <f>IF(General!F369="Others",COUNTBLANK(General!G369),0)</f>
        <v>0</v>
      </c>
      <c r="AD369" s="86">
        <f>IF(AND(U369="No",COUNTA(General!B369),ISBLANK(General!H369)),COUNTBLANK(General!I369),0)</f>
        <v>0</v>
      </c>
      <c r="AE369" s="86">
        <f>IF(ISBLANK(J369),0,IF(ISNUMBER(SEARCH("FI fully agreed with the client's requests/appeals",General!J369)),0,COUNTBLANK(General!K369)))</f>
        <v>0</v>
      </c>
      <c r="AF369" s="86">
        <f>IF(OR(General!J369="Others",General!K369="Others"),COUNTBLANK(General!L369),0)</f>
        <v>0</v>
      </c>
      <c r="AG369" s="86">
        <f>IF(ISBLANK(B369),0,IF(AND(ISBLANK(General!O369),NETWORKDAYS(IFERROR(DATE(LEFT(General!D369,4),MID(General!D369,5,2),RIGHT(General!D369,2)),0),IFERROR(DATE(LEFT(Instructions!$C$6,4),MID(Instructions!$C$6,5,2),RIGHT(Instructions!$C$6,2)),0),7)&gt;27),COUNTBLANK(General!P369),0))</f>
        <v>0</v>
      </c>
      <c r="AH369" s="86">
        <f>IF(OR(ISBLANK(B369),ISBLANK(O369)),0,IF(NETWORKDAYS(DATE(LEFT(General!D369,4),MID(General!D369,5,2),RIGHT(General!D369,2)),DATE(LEFT(General!O369,4),MID(General!O369,5,2),RIGHT(General!O369,2)),7)&gt;27,COUNTBLANK(General!P369),0))</f>
        <v>0</v>
      </c>
      <c r="AI369" s="86">
        <f t="shared" si="37"/>
        <v>0</v>
      </c>
      <c r="AJ369" s="86">
        <f t="shared" si="38"/>
        <v>0</v>
      </c>
      <c r="AK369" s="86">
        <f t="shared" si="39"/>
        <v>0</v>
      </c>
      <c r="AL369" s="128">
        <f>IF(ISBLANK(D369),0,IF(IFERROR(DATE(LEFT(D369,4),MID(D369,5,2),RIGHT(D369,2)),0)&lt;IFERROR(DATE(LEFT(Instructions!$C$6,4),MID(Instructions!$C$6,5,2),RIGHT(Instructions!$C$6,2)),0),0,1))</f>
        <v>0</v>
      </c>
      <c r="AM369" s="128">
        <f>IF(General!U369="Misconduct report has been filed",COUNTBLANK(General!V369),0)</f>
        <v>0</v>
      </c>
      <c r="AN369" s="128">
        <f t="shared" si="40"/>
        <v>0</v>
      </c>
      <c r="AO369" s="86">
        <f>IF(ISBLANK(C369),0,IF(ISNA(VLOOKUP(C369,Dropdowns!$A$1:$A$4,1,FALSE)),1,0))</f>
        <v>0</v>
      </c>
      <c r="AP369" s="86">
        <f>IF(ISBLANK(F369),0,IF(ISNA(VLOOKUP(F369,Dropdowns!$I$1:$I$5,1,FALSE)),1,0))</f>
        <v>0</v>
      </c>
      <c r="AQ369" s="86">
        <f>IF(ISBLANK(J369),0,IF(ISNA(VLOOKUP(J369,Dropdowns!$L$1:$L$4,1,FALSE)),1,0))</f>
        <v>0</v>
      </c>
      <c r="AR369" s="128">
        <f>IF(ISBLANK(K369),0,IF(ISNA(VLOOKUP(K369,Dropdowns!$J$1:$J$4,1,FALSE)),1,0))</f>
        <v>0</v>
      </c>
      <c r="AS369" s="128">
        <f t="shared" si="43"/>
        <v>0</v>
      </c>
      <c r="AT369" s="128">
        <f t="shared" si="41"/>
        <v>0</v>
      </c>
      <c r="AU369" s="128">
        <f t="shared" si="42"/>
        <v>0</v>
      </c>
    </row>
    <row r="370" spans="2:47" ht="15.75" x14ac:dyDescent="0.25">
      <c r="B370" s="62"/>
      <c r="C370" s="62"/>
      <c r="D370" s="63"/>
      <c r="E370" s="64"/>
      <c r="F370" s="62"/>
      <c r="G370" s="62"/>
      <c r="H370" s="63"/>
      <c r="I370" s="62"/>
      <c r="J370" s="62"/>
      <c r="K370" s="62"/>
      <c r="L370" s="62"/>
      <c r="M370" s="68"/>
      <c r="N370" s="69"/>
      <c r="O370" s="63"/>
      <c r="P370" s="68"/>
      <c r="Q370" s="62"/>
      <c r="R370" s="62"/>
      <c r="S370" s="68"/>
      <c r="T370" s="70"/>
      <c r="U370" s="66"/>
      <c r="V370" s="68"/>
      <c r="Z370" s="86">
        <f>IF(Instructions!$C$8="yes",COUNTA(General!B370),0)</f>
        <v>0</v>
      </c>
      <c r="AA370" s="86">
        <f>IF(COUNTA(B370:V370)&gt;0,3-(COUNTA(General!B370)+COUNTA(General!C370)+COUNTA(General!U370)),0)</f>
        <v>0</v>
      </c>
      <c r="AB370" s="86">
        <f>IF(General!U370="No",COUNTBLANK(General!D370:F370)+COUNTBLANK(General!J370),0)</f>
        <v>0</v>
      </c>
      <c r="AC370" s="86">
        <f>IF(General!F370="Others",COUNTBLANK(General!G370),0)</f>
        <v>0</v>
      </c>
      <c r="AD370" s="86">
        <f>IF(AND(U370="No",COUNTA(General!B370),ISBLANK(General!H370)),COUNTBLANK(General!I370),0)</f>
        <v>0</v>
      </c>
      <c r="AE370" s="86">
        <f>IF(ISBLANK(J370),0,IF(ISNUMBER(SEARCH("FI fully agreed with the client's requests/appeals",General!J370)),0,COUNTBLANK(General!K370)))</f>
        <v>0</v>
      </c>
      <c r="AF370" s="86">
        <f>IF(OR(General!J370="Others",General!K370="Others"),COUNTBLANK(General!L370),0)</f>
        <v>0</v>
      </c>
      <c r="AG370" s="86">
        <f>IF(ISBLANK(B370),0,IF(AND(ISBLANK(General!O370),NETWORKDAYS(IFERROR(DATE(LEFT(General!D370,4),MID(General!D370,5,2),RIGHT(General!D370,2)),0),IFERROR(DATE(LEFT(Instructions!$C$6,4),MID(Instructions!$C$6,5,2),RIGHT(Instructions!$C$6,2)),0),7)&gt;27),COUNTBLANK(General!P370),0))</f>
        <v>0</v>
      </c>
      <c r="AH370" s="86">
        <f>IF(OR(ISBLANK(B370),ISBLANK(O370)),0,IF(NETWORKDAYS(DATE(LEFT(General!D370,4),MID(General!D370,5,2),RIGHT(General!D370,2)),DATE(LEFT(General!O370,4),MID(General!O370,5,2),RIGHT(General!O370,2)),7)&gt;27,COUNTBLANK(General!P370),0))</f>
        <v>0</v>
      </c>
      <c r="AI370" s="86">
        <f t="shared" si="37"/>
        <v>0</v>
      </c>
      <c r="AJ370" s="86">
        <f t="shared" si="38"/>
        <v>0</v>
      </c>
      <c r="AK370" s="86">
        <f t="shared" si="39"/>
        <v>0</v>
      </c>
      <c r="AL370" s="128">
        <f>IF(ISBLANK(D370),0,IF(IFERROR(DATE(LEFT(D370,4),MID(D370,5,2),RIGHT(D370,2)),0)&lt;IFERROR(DATE(LEFT(Instructions!$C$6,4),MID(Instructions!$C$6,5,2),RIGHT(Instructions!$C$6,2)),0),0,1))</f>
        <v>0</v>
      </c>
      <c r="AM370" s="128">
        <f>IF(General!U370="Misconduct report has been filed",COUNTBLANK(General!V370),0)</f>
        <v>0</v>
      </c>
      <c r="AN370" s="128">
        <f t="shared" si="40"/>
        <v>0</v>
      </c>
      <c r="AO370" s="86">
        <f>IF(ISBLANK(C370),0,IF(ISNA(VLOOKUP(C370,Dropdowns!$A$1:$A$4,1,FALSE)),1,0))</f>
        <v>0</v>
      </c>
      <c r="AP370" s="86">
        <f>IF(ISBLANK(F370),0,IF(ISNA(VLOOKUP(F370,Dropdowns!$I$1:$I$5,1,FALSE)),1,0))</f>
        <v>0</v>
      </c>
      <c r="AQ370" s="86">
        <f>IF(ISBLANK(J370),0,IF(ISNA(VLOOKUP(J370,Dropdowns!$L$1:$L$4,1,FALSE)),1,0))</f>
        <v>0</v>
      </c>
      <c r="AR370" s="128">
        <f>IF(ISBLANK(K370),0,IF(ISNA(VLOOKUP(K370,Dropdowns!$J$1:$J$4,1,FALSE)),1,0))</f>
        <v>0</v>
      </c>
      <c r="AS370" s="128">
        <f t="shared" si="43"/>
        <v>0</v>
      </c>
      <c r="AT370" s="128">
        <f t="shared" si="41"/>
        <v>0</v>
      </c>
      <c r="AU370" s="128">
        <f t="shared" si="42"/>
        <v>0</v>
      </c>
    </row>
    <row r="371" spans="2:47" ht="15.75" x14ac:dyDescent="0.25">
      <c r="B371" s="62"/>
      <c r="C371" s="62"/>
      <c r="D371" s="63"/>
      <c r="E371" s="64"/>
      <c r="F371" s="62"/>
      <c r="G371" s="62"/>
      <c r="H371" s="63"/>
      <c r="I371" s="62"/>
      <c r="J371" s="62"/>
      <c r="K371" s="62"/>
      <c r="L371" s="62"/>
      <c r="M371" s="68"/>
      <c r="N371" s="69"/>
      <c r="O371" s="63"/>
      <c r="P371" s="68"/>
      <c r="Q371" s="62"/>
      <c r="R371" s="62"/>
      <c r="S371" s="68"/>
      <c r="T371" s="70"/>
      <c r="U371" s="66"/>
      <c r="V371" s="68"/>
      <c r="Z371" s="86">
        <f>IF(Instructions!$C$8="yes",COUNTA(General!B371),0)</f>
        <v>0</v>
      </c>
      <c r="AA371" s="86">
        <f>IF(COUNTA(B371:V371)&gt;0,3-(COUNTA(General!B371)+COUNTA(General!C371)+COUNTA(General!U371)),0)</f>
        <v>0</v>
      </c>
      <c r="AB371" s="86">
        <f>IF(General!U371="No",COUNTBLANK(General!D371:F371)+COUNTBLANK(General!J371),0)</f>
        <v>0</v>
      </c>
      <c r="AC371" s="86">
        <f>IF(General!F371="Others",COUNTBLANK(General!G371),0)</f>
        <v>0</v>
      </c>
      <c r="AD371" s="86">
        <f>IF(AND(U371="No",COUNTA(General!B371),ISBLANK(General!H371)),COUNTBLANK(General!I371),0)</f>
        <v>0</v>
      </c>
      <c r="AE371" s="86">
        <f>IF(ISBLANK(J371),0,IF(ISNUMBER(SEARCH("FI fully agreed with the client's requests/appeals",General!J371)),0,COUNTBLANK(General!K371)))</f>
        <v>0</v>
      </c>
      <c r="AF371" s="86">
        <f>IF(OR(General!J371="Others",General!K371="Others"),COUNTBLANK(General!L371),0)</f>
        <v>0</v>
      </c>
      <c r="AG371" s="86">
        <f>IF(ISBLANK(B371),0,IF(AND(ISBLANK(General!O371),NETWORKDAYS(IFERROR(DATE(LEFT(General!D371,4),MID(General!D371,5,2),RIGHT(General!D371,2)),0),IFERROR(DATE(LEFT(Instructions!$C$6,4),MID(Instructions!$C$6,5,2),RIGHT(Instructions!$C$6,2)),0),7)&gt;27),COUNTBLANK(General!P371),0))</f>
        <v>0</v>
      </c>
      <c r="AH371" s="86">
        <f>IF(OR(ISBLANK(B371),ISBLANK(O371)),0,IF(NETWORKDAYS(DATE(LEFT(General!D371,4),MID(General!D371,5,2),RIGHT(General!D371,2)),DATE(LEFT(General!O371,4),MID(General!O371,5,2),RIGHT(General!O371,2)),7)&gt;27,COUNTBLANK(General!P371),0))</f>
        <v>0</v>
      </c>
      <c r="AI371" s="86">
        <f t="shared" si="37"/>
        <v>0</v>
      </c>
      <c r="AJ371" s="86">
        <f t="shared" si="38"/>
        <v>0</v>
      </c>
      <c r="AK371" s="86">
        <f t="shared" si="39"/>
        <v>0</v>
      </c>
      <c r="AL371" s="128">
        <f>IF(ISBLANK(D371),0,IF(IFERROR(DATE(LEFT(D371,4),MID(D371,5,2),RIGHT(D371,2)),0)&lt;IFERROR(DATE(LEFT(Instructions!$C$6,4),MID(Instructions!$C$6,5,2),RIGHT(Instructions!$C$6,2)),0),0,1))</f>
        <v>0</v>
      </c>
      <c r="AM371" s="128">
        <f>IF(General!U371="Misconduct report has been filed",COUNTBLANK(General!V371),0)</f>
        <v>0</v>
      </c>
      <c r="AN371" s="128">
        <f t="shared" si="40"/>
        <v>0</v>
      </c>
      <c r="AO371" s="86">
        <f>IF(ISBLANK(C371),0,IF(ISNA(VLOOKUP(C371,Dropdowns!$A$1:$A$4,1,FALSE)),1,0))</f>
        <v>0</v>
      </c>
      <c r="AP371" s="86">
        <f>IF(ISBLANK(F371),0,IF(ISNA(VLOOKUP(F371,Dropdowns!$I$1:$I$5,1,FALSE)),1,0))</f>
        <v>0</v>
      </c>
      <c r="AQ371" s="86">
        <f>IF(ISBLANK(J371),0,IF(ISNA(VLOOKUP(J371,Dropdowns!$L$1:$L$4,1,FALSE)),1,0))</f>
        <v>0</v>
      </c>
      <c r="AR371" s="128">
        <f>IF(ISBLANK(K371),0,IF(ISNA(VLOOKUP(K371,Dropdowns!$J$1:$J$4,1,FALSE)),1,0))</f>
        <v>0</v>
      </c>
      <c r="AS371" s="128">
        <f t="shared" si="43"/>
        <v>0</v>
      </c>
      <c r="AT371" s="128">
        <f t="shared" si="41"/>
        <v>0</v>
      </c>
      <c r="AU371" s="128">
        <f t="shared" si="42"/>
        <v>0</v>
      </c>
    </row>
    <row r="372" spans="2:47" ht="15.75" x14ac:dyDescent="0.25">
      <c r="B372" s="62"/>
      <c r="C372" s="62"/>
      <c r="D372" s="63"/>
      <c r="E372" s="64"/>
      <c r="F372" s="62"/>
      <c r="G372" s="62"/>
      <c r="H372" s="63"/>
      <c r="I372" s="62"/>
      <c r="J372" s="62"/>
      <c r="K372" s="62"/>
      <c r="L372" s="62"/>
      <c r="M372" s="68"/>
      <c r="N372" s="69"/>
      <c r="O372" s="63"/>
      <c r="P372" s="68"/>
      <c r="Q372" s="62"/>
      <c r="R372" s="62"/>
      <c r="S372" s="68"/>
      <c r="T372" s="70"/>
      <c r="U372" s="66"/>
      <c r="V372" s="68"/>
      <c r="Z372" s="86">
        <f>IF(Instructions!$C$8="yes",COUNTA(General!B372),0)</f>
        <v>0</v>
      </c>
      <c r="AA372" s="86">
        <f>IF(COUNTA(B372:V372)&gt;0,3-(COUNTA(General!B372)+COUNTA(General!C372)+COUNTA(General!U372)),0)</f>
        <v>0</v>
      </c>
      <c r="AB372" s="86">
        <f>IF(General!U372="No",COUNTBLANK(General!D372:F372)+COUNTBLANK(General!J372),0)</f>
        <v>0</v>
      </c>
      <c r="AC372" s="86">
        <f>IF(General!F372="Others",COUNTBLANK(General!G372),0)</f>
        <v>0</v>
      </c>
      <c r="AD372" s="86">
        <f>IF(AND(U372="No",COUNTA(General!B372),ISBLANK(General!H372)),COUNTBLANK(General!I372),0)</f>
        <v>0</v>
      </c>
      <c r="AE372" s="86">
        <f>IF(ISBLANK(J372),0,IF(ISNUMBER(SEARCH("FI fully agreed with the client's requests/appeals",General!J372)),0,COUNTBLANK(General!K372)))</f>
        <v>0</v>
      </c>
      <c r="AF372" s="86">
        <f>IF(OR(General!J372="Others",General!K372="Others"),COUNTBLANK(General!L372),0)</f>
        <v>0</v>
      </c>
      <c r="AG372" s="86">
        <f>IF(ISBLANK(B372),0,IF(AND(ISBLANK(General!O372),NETWORKDAYS(IFERROR(DATE(LEFT(General!D372,4),MID(General!D372,5,2),RIGHT(General!D372,2)),0),IFERROR(DATE(LEFT(Instructions!$C$6,4),MID(Instructions!$C$6,5,2),RIGHT(Instructions!$C$6,2)),0),7)&gt;27),COUNTBLANK(General!P372),0))</f>
        <v>0</v>
      </c>
      <c r="AH372" s="86">
        <f>IF(OR(ISBLANK(B372),ISBLANK(O372)),0,IF(NETWORKDAYS(DATE(LEFT(General!D372,4),MID(General!D372,5,2),RIGHT(General!D372,2)),DATE(LEFT(General!O372,4),MID(General!O372,5,2),RIGHT(General!O372,2)),7)&gt;27,COUNTBLANK(General!P372),0))</f>
        <v>0</v>
      </c>
      <c r="AI372" s="86">
        <f t="shared" si="37"/>
        <v>0</v>
      </c>
      <c r="AJ372" s="86">
        <f t="shared" si="38"/>
        <v>0</v>
      </c>
      <c r="AK372" s="86">
        <f t="shared" si="39"/>
        <v>0</v>
      </c>
      <c r="AL372" s="128">
        <f>IF(ISBLANK(D372),0,IF(IFERROR(DATE(LEFT(D372,4),MID(D372,5,2),RIGHT(D372,2)),0)&lt;IFERROR(DATE(LEFT(Instructions!$C$6,4),MID(Instructions!$C$6,5,2),RIGHT(Instructions!$C$6,2)),0),0,1))</f>
        <v>0</v>
      </c>
      <c r="AM372" s="128">
        <f>IF(General!U372="Misconduct report has been filed",COUNTBLANK(General!V372),0)</f>
        <v>0</v>
      </c>
      <c r="AN372" s="128">
        <f t="shared" si="40"/>
        <v>0</v>
      </c>
      <c r="AO372" s="86">
        <f>IF(ISBLANK(C372),0,IF(ISNA(VLOOKUP(C372,Dropdowns!$A$1:$A$4,1,FALSE)),1,0))</f>
        <v>0</v>
      </c>
      <c r="AP372" s="86">
        <f>IF(ISBLANK(F372),0,IF(ISNA(VLOOKUP(F372,Dropdowns!$I$1:$I$5,1,FALSE)),1,0))</f>
        <v>0</v>
      </c>
      <c r="AQ372" s="86">
        <f>IF(ISBLANK(J372),0,IF(ISNA(VLOOKUP(J372,Dropdowns!$L$1:$L$4,1,FALSE)),1,0))</f>
        <v>0</v>
      </c>
      <c r="AR372" s="128">
        <f>IF(ISBLANK(K372),0,IF(ISNA(VLOOKUP(K372,Dropdowns!$J$1:$J$4,1,FALSE)),1,0))</f>
        <v>0</v>
      </c>
      <c r="AS372" s="128">
        <f t="shared" si="43"/>
        <v>0</v>
      </c>
      <c r="AT372" s="128">
        <f t="shared" si="41"/>
        <v>0</v>
      </c>
      <c r="AU372" s="128">
        <f t="shared" si="42"/>
        <v>0</v>
      </c>
    </row>
    <row r="373" spans="2:47" ht="15.75" x14ac:dyDescent="0.25">
      <c r="B373" s="62"/>
      <c r="C373" s="62"/>
      <c r="D373" s="63"/>
      <c r="E373" s="64"/>
      <c r="F373" s="62"/>
      <c r="G373" s="62"/>
      <c r="H373" s="63"/>
      <c r="I373" s="62"/>
      <c r="J373" s="62"/>
      <c r="K373" s="62"/>
      <c r="L373" s="62"/>
      <c r="M373" s="68"/>
      <c r="N373" s="69"/>
      <c r="O373" s="63"/>
      <c r="P373" s="68"/>
      <c r="Q373" s="62"/>
      <c r="R373" s="62"/>
      <c r="S373" s="68"/>
      <c r="T373" s="70"/>
      <c r="U373" s="66"/>
      <c r="V373" s="68"/>
      <c r="Z373" s="86">
        <f>IF(Instructions!$C$8="yes",COUNTA(General!B373),0)</f>
        <v>0</v>
      </c>
      <c r="AA373" s="86">
        <f>IF(COUNTA(B373:V373)&gt;0,3-(COUNTA(General!B373)+COUNTA(General!C373)+COUNTA(General!U373)),0)</f>
        <v>0</v>
      </c>
      <c r="AB373" s="86">
        <f>IF(General!U373="No",COUNTBLANK(General!D373:F373)+COUNTBLANK(General!J373),0)</f>
        <v>0</v>
      </c>
      <c r="AC373" s="86">
        <f>IF(General!F373="Others",COUNTBLANK(General!G373),0)</f>
        <v>0</v>
      </c>
      <c r="AD373" s="86">
        <f>IF(AND(U373="No",COUNTA(General!B373),ISBLANK(General!H373)),COUNTBLANK(General!I373),0)</f>
        <v>0</v>
      </c>
      <c r="AE373" s="86">
        <f>IF(ISBLANK(J373),0,IF(ISNUMBER(SEARCH("FI fully agreed with the client's requests/appeals",General!J373)),0,COUNTBLANK(General!K373)))</f>
        <v>0</v>
      </c>
      <c r="AF373" s="86">
        <f>IF(OR(General!J373="Others",General!K373="Others"),COUNTBLANK(General!L373),0)</f>
        <v>0</v>
      </c>
      <c r="AG373" s="86">
        <f>IF(ISBLANK(B373),0,IF(AND(ISBLANK(General!O373),NETWORKDAYS(IFERROR(DATE(LEFT(General!D373,4),MID(General!D373,5,2),RIGHT(General!D373,2)),0),IFERROR(DATE(LEFT(Instructions!$C$6,4),MID(Instructions!$C$6,5,2),RIGHT(Instructions!$C$6,2)),0),7)&gt;27),COUNTBLANK(General!P373),0))</f>
        <v>0</v>
      </c>
      <c r="AH373" s="86">
        <f>IF(OR(ISBLANK(B373),ISBLANK(O373)),0,IF(NETWORKDAYS(DATE(LEFT(General!D373,4),MID(General!D373,5,2),RIGHT(General!D373,2)),DATE(LEFT(General!O373,4),MID(General!O373,5,2),RIGHT(General!O373,2)),7)&gt;27,COUNTBLANK(General!P373),0))</f>
        <v>0</v>
      </c>
      <c r="AI373" s="86">
        <f t="shared" si="37"/>
        <v>0</v>
      </c>
      <c r="AJ373" s="86">
        <f t="shared" si="38"/>
        <v>0</v>
      </c>
      <c r="AK373" s="86">
        <f t="shared" si="39"/>
        <v>0</v>
      </c>
      <c r="AL373" s="128">
        <f>IF(ISBLANK(D373),0,IF(IFERROR(DATE(LEFT(D373,4),MID(D373,5,2),RIGHT(D373,2)),0)&lt;IFERROR(DATE(LEFT(Instructions!$C$6,4),MID(Instructions!$C$6,5,2),RIGHT(Instructions!$C$6,2)),0),0,1))</f>
        <v>0</v>
      </c>
      <c r="AM373" s="128">
        <f>IF(General!U373="Misconduct report has been filed",COUNTBLANK(General!V373),0)</f>
        <v>0</v>
      </c>
      <c r="AN373" s="128">
        <f t="shared" si="40"/>
        <v>0</v>
      </c>
      <c r="AO373" s="86">
        <f>IF(ISBLANK(C373),0,IF(ISNA(VLOOKUP(C373,Dropdowns!$A$1:$A$4,1,FALSE)),1,0))</f>
        <v>0</v>
      </c>
      <c r="AP373" s="86">
        <f>IF(ISBLANK(F373),0,IF(ISNA(VLOOKUP(F373,Dropdowns!$I$1:$I$5,1,FALSE)),1,0))</f>
        <v>0</v>
      </c>
      <c r="AQ373" s="86">
        <f>IF(ISBLANK(J373),0,IF(ISNA(VLOOKUP(J373,Dropdowns!$L$1:$L$4,1,FALSE)),1,0))</f>
        <v>0</v>
      </c>
      <c r="AR373" s="128">
        <f>IF(ISBLANK(K373),0,IF(ISNA(VLOOKUP(K373,Dropdowns!$J$1:$J$4,1,FALSE)),1,0))</f>
        <v>0</v>
      </c>
      <c r="AS373" s="128">
        <f t="shared" si="43"/>
        <v>0</v>
      </c>
      <c r="AT373" s="128">
        <f t="shared" si="41"/>
        <v>0</v>
      </c>
      <c r="AU373" s="128">
        <f t="shared" si="42"/>
        <v>0</v>
      </c>
    </row>
    <row r="374" spans="2:47" ht="15.75" x14ac:dyDescent="0.25">
      <c r="B374" s="62"/>
      <c r="C374" s="62"/>
      <c r="D374" s="63"/>
      <c r="E374" s="64"/>
      <c r="F374" s="62"/>
      <c r="G374" s="62"/>
      <c r="H374" s="63"/>
      <c r="I374" s="62"/>
      <c r="J374" s="62"/>
      <c r="K374" s="62"/>
      <c r="L374" s="62"/>
      <c r="M374" s="68"/>
      <c r="N374" s="69"/>
      <c r="O374" s="63"/>
      <c r="P374" s="68"/>
      <c r="Q374" s="62"/>
      <c r="R374" s="62"/>
      <c r="S374" s="68"/>
      <c r="T374" s="70"/>
      <c r="U374" s="66"/>
      <c r="V374" s="68"/>
      <c r="Z374" s="86">
        <f>IF(Instructions!$C$8="yes",COUNTA(General!B374),0)</f>
        <v>0</v>
      </c>
      <c r="AA374" s="86">
        <f>IF(COUNTA(B374:V374)&gt;0,3-(COUNTA(General!B374)+COUNTA(General!C374)+COUNTA(General!U374)),0)</f>
        <v>0</v>
      </c>
      <c r="AB374" s="86">
        <f>IF(General!U374="No",COUNTBLANK(General!D374:F374)+COUNTBLANK(General!J374),0)</f>
        <v>0</v>
      </c>
      <c r="AC374" s="86">
        <f>IF(General!F374="Others",COUNTBLANK(General!G374),0)</f>
        <v>0</v>
      </c>
      <c r="AD374" s="86">
        <f>IF(AND(U374="No",COUNTA(General!B374),ISBLANK(General!H374)),COUNTBLANK(General!I374),0)</f>
        <v>0</v>
      </c>
      <c r="AE374" s="86">
        <f>IF(ISBLANK(J374),0,IF(ISNUMBER(SEARCH("FI fully agreed with the client's requests/appeals",General!J374)),0,COUNTBLANK(General!K374)))</f>
        <v>0</v>
      </c>
      <c r="AF374" s="86">
        <f>IF(OR(General!J374="Others",General!K374="Others"),COUNTBLANK(General!L374),0)</f>
        <v>0</v>
      </c>
      <c r="AG374" s="86">
        <f>IF(ISBLANK(B374),0,IF(AND(ISBLANK(General!O374),NETWORKDAYS(IFERROR(DATE(LEFT(General!D374,4),MID(General!D374,5,2),RIGHT(General!D374,2)),0),IFERROR(DATE(LEFT(Instructions!$C$6,4),MID(Instructions!$C$6,5,2),RIGHT(Instructions!$C$6,2)),0),7)&gt;27),COUNTBLANK(General!P374),0))</f>
        <v>0</v>
      </c>
      <c r="AH374" s="86">
        <f>IF(OR(ISBLANK(B374),ISBLANK(O374)),0,IF(NETWORKDAYS(DATE(LEFT(General!D374,4),MID(General!D374,5,2),RIGHT(General!D374,2)),DATE(LEFT(General!O374,4),MID(General!O374,5,2),RIGHT(General!O374,2)),7)&gt;27,COUNTBLANK(General!P374),0))</f>
        <v>0</v>
      </c>
      <c r="AI374" s="86">
        <f t="shared" si="37"/>
        <v>0</v>
      </c>
      <c r="AJ374" s="86">
        <f t="shared" si="38"/>
        <v>0</v>
      </c>
      <c r="AK374" s="86">
        <f t="shared" si="39"/>
        <v>0</v>
      </c>
      <c r="AL374" s="128">
        <f>IF(ISBLANK(D374),0,IF(IFERROR(DATE(LEFT(D374,4),MID(D374,5,2),RIGHT(D374,2)),0)&lt;IFERROR(DATE(LEFT(Instructions!$C$6,4),MID(Instructions!$C$6,5,2),RIGHT(Instructions!$C$6,2)),0),0,1))</f>
        <v>0</v>
      </c>
      <c r="AM374" s="128">
        <f>IF(General!U374="Misconduct report has been filed",COUNTBLANK(General!V374),0)</f>
        <v>0</v>
      </c>
      <c r="AN374" s="128">
        <f t="shared" si="40"/>
        <v>0</v>
      </c>
      <c r="AO374" s="86">
        <f>IF(ISBLANK(C374),0,IF(ISNA(VLOOKUP(C374,Dropdowns!$A$1:$A$4,1,FALSE)),1,0))</f>
        <v>0</v>
      </c>
      <c r="AP374" s="86">
        <f>IF(ISBLANK(F374),0,IF(ISNA(VLOOKUP(F374,Dropdowns!$I$1:$I$5,1,FALSE)),1,0))</f>
        <v>0</v>
      </c>
      <c r="AQ374" s="86">
        <f>IF(ISBLANK(J374),0,IF(ISNA(VLOOKUP(J374,Dropdowns!$L$1:$L$4,1,FALSE)),1,0))</f>
        <v>0</v>
      </c>
      <c r="AR374" s="128">
        <f>IF(ISBLANK(K374),0,IF(ISNA(VLOOKUP(K374,Dropdowns!$J$1:$J$4,1,FALSE)),1,0))</f>
        <v>0</v>
      </c>
      <c r="AS374" s="128">
        <f t="shared" si="43"/>
        <v>0</v>
      </c>
      <c r="AT374" s="128">
        <f t="shared" si="41"/>
        <v>0</v>
      </c>
      <c r="AU374" s="128">
        <f t="shared" si="42"/>
        <v>0</v>
      </c>
    </row>
    <row r="375" spans="2:47" ht="15.75" x14ac:dyDescent="0.25">
      <c r="B375" s="62"/>
      <c r="C375" s="62"/>
      <c r="D375" s="63"/>
      <c r="E375" s="64"/>
      <c r="F375" s="62"/>
      <c r="G375" s="62"/>
      <c r="H375" s="63"/>
      <c r="I375" s="62"/>
      <c r="J375" s="62"/>
      <c r="K375" s="62"/>
      <c r="L375" s="62"/>
      <c r="M375" s="68"/>
      <c r="N375" s="69"/>
      <c r="O375" s="63"/>
      <c r="P375" s="68"/>
      <c r="Q375" s="62"/>
      <c r="R375" s="62"/>
      <c r="S375" s="68"/>
      <c r="T375" s="70"/>
      <c r="U375" s="66"/>
      <c r="V375" s="68"/>
      <c r="Z375" s="86">
        <f>IF(Instructions!$C$8="yes",COUNTA(General!B375),0)</f>
        <v>0</v>
      </c>
      <c r="AA375" s="86">
        <f>IF(COUNTA(B375:V375)&gt;0,3-(COUNTA(General!B375)+COUNTA(General!C375)+COUNTA(General!U375)),0)</f>
        <v>0</v>
      </c>
      <c r="AB375" s="86">
        <f>IF(General!U375="No",COUNTBLANK(General!D375:F375)+COUNTBLANK(General!J375),0)</f>
        <v>0</v>
      </c>
      <c r="AC375" s="86">
        <f>IF(General!F375="Others",COUNTBLANK(General!G375),0)</f>
        <v>0</v>
      </c>
      <c r="AD375" s="86">
        <f>IF(AND(U375="No",COUNTA(General!B375),ISBLANK(General!H375)),COUNTBLANK(General!I375),0)</f>
        <v>0</v>
      </c>
      <c r="AE375" s="86">
        <f>IF(ISBLANK(J375),0,IF(ISNUMBER(SEARCH("FI fully agreed with the client's requests/appeals",General!J375)),0,COUNTBLANK(General!K375)))</f>
        <v>0</v>
      </c>
      <c r="AF375" s="86">
        <f>IF(OR(General!J375="Others",General!K375="Others"),COUNTBLANK(General!L375),0)</f>
        <v>0</v>
      </c>
      <c r="AG375" s="86">
        <f>IF(ISBLANK(B375),0,IF(AND(ISBLANK(General!O375),NETWORKDAYS(IFERROR(DATE(LEFT(General!D375,4),MID(General!D375,5,2),RIGHT(General!D375,2)),0),IFERROR(DATE(LEFT(Instructions!$C$6,4),MID(Instructions!$C$6,5,2),RIGHT(Instructions!$C$6,2)),0),7)&gt;27),COUNTBLANK(General!P375),0))</f>
        <v>0</v>
      </c>
      <c r="AH375" s="86">
        <f>IF(OR(ISBLANK(B375),ISBLANK(O375)),0,IF(NETWORKDAYS(DATE(LEFT(General!D375,4),MID(General!D375,5,2),RIGHT(General!D375,2)),DATE(LEFT(General!O375,4),MID(General!O375,5,2),RIGHT(General!O375,2)),7)&gt;27,COUNTBLANK(General!P375),0))</f>
        <v>0</v>
      </c>
      <c r="AI375" s="86">
        <f t="shared" si="37"/>
        <v>0</v>
      </c>
      <c r="AJ375" s="86">
        <f t="shared" si="38"/>
        <v>0</v>
      </c>
      <c r="AK375" s="86">
        <f t="shared" si="39"/>
        <v>0</v>
      </c>
      <c r="AL375" s="128">
        <f>IF(ISBLANK(D375),0,IF(IFERROR(DATE(LEFT(D375,4),MID(D375,5,2),RIGHT(D375,2)),0)&lt;IFERROR(DATE(LEFT(Instructions!$C$6,4),MID(Instructions!$C$6,5,2),RIGHT(Instructions!$C$6,2)),0),0,1))</f>
        <v>0</v>
      </c>
      <c r="AM375" s="128">
        <f>IF(General!U375="Misconduct report has been filed",COUNTBLANK(General!V375),0)</f>
        <v>0</v>
      </c>
      <c r="AN375" s="128">
        <f t="shared" si="40"/>
        <v>0</v>
      </c>
      <c r="AO375" s="86">
        <f>IF(ISBLANK(C375),0,IF(ISNA(VLOOKUP(C375,Dropdowns!$A$1:$A$4,1,FALSE)),1,0))</f>
        <v>0</v>
      </c>
      <c r="AP375" s="86">
        <f>IF(ISBLANK(F375),0,IF(ISNA(VLOOKUP(F375,Dropdowns!$I$1:$I$5,1,FALSE)),1,0))</f>
        <v>0</v>
      </c>
      <c r="AQ375" s="86">
        <f>IF(ISBLANK(J375),0,IF(ISNA(VLOOKUP(J375,Dropdowns!$L$1:$L$4,1,FALSE)),1,0))</f>
        <v>0</v>
      </c>
      <c r="AR375" s="128">
        <f>IF(ISBLANK(K375),0,IF(ISNA(VLOOKUP(K375,Dropdowns!$J$1:$J$4,1,FALSE)),1,0))</f>
        <v>0</v>
      </c>
      <c r="AS375" s="128">
        <f t="shared" si="43"/>
        <v>0</v>
      </c>
      <c r="AT375" s="128">
        <f t="shared" si="41"/>
        <v>0</v>
      </c>
      <c r="AU375" s="128">
        <f t="shared" si="42"/>
        <v>0</v>
      </c>
    </row>
    <row r="376" spans="2:47" ht="15.75" x14ac:dyDescent="0.25">
      <c r="B376" s="62"/>
      <c r="C376" s="62"/>
      <c r="D376" s="63"/>
      <c r="E376" s="64"/>
      <c r="F376" s="62"/>
      <c r="G376" s="62"/>
      <c r="H376" s="63"/>
      <c r="I376" s="62"/>
      <c r="J376" s="62"/>
      <c r="K376" s="62"/>
      <c r="L376" s="62"/>
      <c r="M376" s="68"/>
      <c r="N376" s="69"/>
      <c r="O376" s="63"/>
      <c r="P376" s="68"/>
      <c r="Q376" s="62"/>
      <c r="R376" s="62"/>
      <c r="S376" s="68"/>
      <c r="T376" s="70"/>
      <c r="U376" s="66"/>
      <c r="V376" s="68"/>
      <c r="Z376" s="86">
        <f>IF(Instructions!$C$8="yes",COUNTA(General!B376),0)</f>
        <v>0</v>
      </c>
      <c r="AA376" s="86">
        <f>IF(COUNTA(B376:V376)&gt;0,3-(COUNTA(General!B376)+COUNTA(General!C376)+COUNTA(General!U376)),0)</f>
        <v>0</v>
      </c>
      <c r="AB376" s="86">
        <f>IF(General!U376="No",COUNTBLANK(General!D376:F376)+COUNTBLANK(General!J376),0)</f>
        <v>0</v>
      </c>
      <c r="AC376" s="86">
        <f>IF(General!F376="Others",COUNTBLANK(General!G376),0)</f>
        <v>0</v>
      </c>
      <c r="AD376" s="86">
        <f>IF(AND(U376="No",COUNTA(General!B376),ISBLANK(General!H376)),COUNTBLANK(General!I376),0)</f>
        <v>0</v>
      </c>
      <c r="AE376" s="86">
        <f>IF(ISBLANK(J376),0,IF(ISNUMBER(SEARCH("FI fully agreed with the client's requests/appeals",General!J376)),0,COUNTBLANK(General!K376)))</f>
        <v>0</v>
      </c>
      <c r="AF376" s="86">
        <f>IF(OR(General!J376="Others",General!K376="Others"),COUNTBLANK(General!L376),0)</f>
        <v>0</v>
      </c>
      <c r="AG376" s="86">
        <f>IF(ISBLANK(B376),0,IF(AND(ISBLANK(General!O376),NETWORKDAYS(IFERROR(DATE(LEFT(General!D376,4),MID(General!D376,5,2),RIGHT(General!D376,2)),0),IFERROR(DATE(LEFT(Instructions!$C$6,4),MID(Instructions!$C$6,5,2),RIGHT(Instructions!$C$6,2)),0),7)&gt;27),COUNTBLANK(General!P376),0))</f>
        <v>0</v>
      </c>
      <c r="AH376" s="86">
        <f>IF(OR(ISBLANK(B376),ISBLANK(O376)),0,IF(NETWORKDAYS(DATE(LEFT(General!D376,4),MID(General!D376,5,2),RIGHT(General!D376,2)),DATE(LEFT(General!O376,4),MID(General!O376,5,2),RIGHT(General!O376,2)),7)&gt;27,COUNTBLANK(General!P376),0))</f>
        <v>0</v>
      </c>
      <c r="AI376" s="86">
        <f t="shared" si="37"/>
        <v>0</v>
      </c>
      <c r="AJ376" s="86">
        <f t="shared" si="38"/>
        <v>0</v>
      </c>
      <c r="AK376" s="86">
        <f t="shared" si="39"/>
        <v>0</v>
      </c>
      <c r="AL376" s="128">
        <f>IF(ISBLANK(D376),0,IF(IFERROR(DATE(LEFT(D376,4),MID(D376,5,2),RIGHT(D376,2)),0)&lt;IFERROR(DATE(LEFT(Instructions!$C$6,4),MID(Instructions!$C$6,5,2),RIGHT(Instructions!$C$6,2)),0),0,1))</f>
        <v>0</v>
      </c>
      <c r="AM376" s="128">
        <f>IF(General!U376="Misconduct report has been filed",COUNTBLANK(General!V376),0)</f>
        <v>0</v>
      </c>
      <c r="AN376" s="128">
        <f t="shared" si="40"/>
        <v>0</v>
      </c>
      <c r="AO376" s="86">
        <f>IF(ISBLANK(C376),0,IF(ISNA(VLOOKUP(C376,Dropdowns!$A$1:$A$4,1,FALSE)),1,0))</f>
        <v>0</v>
      </c>
      <c r="AP376" s="86">
        <f>IF(ISBLANK(F376),0,IF(ISNA(VLOOKUP(F376,Dropdowns!$I$1:$I$5,1,FALSE)),1,0))</f>
        <v>0</v>
      </c>
      <c r="AQ376" s="86">
        <f>IF(ISBLANK(J376),0,IF(ISNA(VLOOKUP(J376,Dropdowns!$L$1:$L$4,1,FALSE)),1,0))</f>
        <v>0</v>
      </c>
      <c r="AR376" s="128">
        <f>IF(ISBLANK(K376),0,IF(ISNA(VLOOKUP(K376,Dropdowns!$J$1:$J$4,1,FALSE)),1,0))</f>
        <v>0</v>
      </c>
      <c r="AS376" s="128">
        <f t="shared" si="43"/>
        <v>0</v>
      </c>
      <c r="AT376" s="128">
        <f t="shared" si="41"/>
        <v>0</v>
      </c>
      <c r="AU376" s="128">
        <f t="shared" si="42"/>
        <v>0</v>
      </c>
    </row>
    <row r="377" spans="2:47" ht="15.75" x14ac:dyDescent="0.25">
      <c r="B377" s="62"/>
      <c r="C377" s="62"/>
      <c r="D377" s="63"/>
      <c r="E377" s="64"/>
      <c r="F377" s="62"/>
      <c r="G377" s="62"/>
      <c r="H377" s="63"/>
      <c r="I377" s="62"/>
      <c r="J377" s="62"/>
      <c r="K377" s="62"/>
      <c r="L377" s="62"/>
      <c r="M377" s="68"/>
      <c r="N377" s="69"/>
      <c r="O377" s="63"/>
      <c r="P377" s="68"/>
      <c r="Q377" s="62"/>
      <c r="R377" s="62"/>
      <c r="S377" s="68"/>
      <c r="T377" s="70"/>
      <c r="U377" s="66"/>
      <c r="V377" s="68"/>
      <c r="Z377" s="86">
        <f>IF(Instructions!$C$8="yes",COUNTA(General!B377),0)</f>
        <v>0</v>
      </c>
      <c r="AA377" s="86">
        <f>IF(COUNTA(B377:V377)&gt;0,3-(COUNTA(General!B377)+COUNTA(General!C377)+COUNTA(General!U377)),0)</f>
        <v>0</v>
      </c>
      <c r="AB377" s="86">
        <f>IF(General!U377="No",COUNTBLANK(General!D377:F377)+COUNTBLANK(General!J377),0)</f>
        <v>0</v>
      </c>
      <c r="AC377" s="86">
        <f>IF(General!F377="Others",COUNTBLANK(General!G377),0)</f>
        <v>0</v>
      </c>
      <c r="AD377" s="86">
        <f>IF(AND(U377="No",COUNTA(General!B377),ISBLANK(General!H377)),COUNTBLANK(General!I377),0)</f>
        <v>0</v>
      </c>
      <c r="AE377" s="86">
        <f>IF(ISBLANK(J377),0,IF(ISNUMBER(SEARCH("FI fully agreed with the client's requests/appeals",General!J377)),0,COUNTBLANK(General!K377)))</f>
        <v>0</v>
      </c>
      <c r="AF377" s="86">
        <f>IF(OR(General!J377="Others",General!K377="Others"),COUNTBLANK(General!L377),0)</f>
        <v>0</v>
      </c>
      <c r="AG377" s="86">
        <f>IF(ISBLANK(B377),0,IF(AND(ISBLANK(General!O377),NETWORKDAYS(IFERROR(DATE(LEFT(General!D377,4),MID(General!D377,5,2),RIGHT(General!D377,2)),0),IFERROR(DATE(LEFT(Instructions!$C$6,4),MID(Instructions!$C$6,5,2),RIGHT(Instructions!$C$6,2)),0),7)&gt;27),COUNTBLANK(General!P377),0))</f>
        <v>0</v>
      </c>
      <c r="AH377" s="86">
        <f>IF(OR(ISBLANK(B377),ISBLANK(O377)),0,IF(NETWORKDAYS(DATE(LEFT(General!D377,4),MID(General!D377,5,2),RIGHT(General!D377,2)),DATE(LEFT(General!O377,4),MID(General!O377,5,2),RIGHT(General!O377,2)),7)&gt;27,COUNTBLANK(General!P377),0))</f>
        <v>0</v>
      </c>
      <c r="AI377" s="86">
        <f t="shared" si="37"/>
        <v>0</v>
      </c>
      <c r="AJ377" s="86">
        <f t="shared" si="38"/>
        <v>0</v>
      </c>
      <c r="AK377" s="86">
        <f t="shared" si="39"/>
        <v>0</v>
      </c>
      <c r="AL377" s="128">
        <f>IF(ISBLANK(D377),0,IF(IFERROR(DATE(LEFT(D377,4),MID(D377,5,2),RIGHT(D377,2)),0)&lt;IFERROR(DATE(LEFT(Instructions!$C$6,4),MID(Instructions!$C$6,5,2),RIGHT(Instructions!$C$6,2)),0),0,1))</f>
        <v>0</v>
      </c>
      <c r="AM377" s="128">
        <f>IF(General!U377="Misconduct report has been filed",COUNTBLANK(General!V377),0)</f>
        <v>0</v>
      </c>
      <c r="AN377" s="128">
        <f t="shared" si="40"/>
        <v>0</v>
      </c>
      <c r="AO377" s="86">
        <f>IF(ISBLANK(C377),0,IF(ISNA(VLOOKUP(C377,Dropdowns!$A$1:$A$4,1,FALSE)),1,0))</f>
        <v>0</v>
      </c>
      <c r="AP377" s="86">
        <f>IF(ISBLANK(F377),0,IF(ISNA(VLOOKUP(F377,Dropdowns!$I$1:$I$5,1,FALSE)),1,0))</f>
        <v>0</v>
      </c>
      <c r="AQ377" s="86">
        <f>IF(ISBLANK(J377),0,IF(ISNA(VLOOKUP(J377,Dropdowns!$L$1:$L$4,1,FALSE)),1,0))</f>
        <v>0</v>
      </c>
      <c r="AR377" s="128">
        <f>IF(ISBLANK(K377),0,IF(ISNA(VLOOKUP(K377,Dropdowns!$J$1:$J$4,1,FALSE)),1,0))</f>
        <v>0</v>
      </c>
      <c r="AS377" s="128">
        <f t="shared" si="43"/>
        <v>0</v>
      </c>
      <c r="AT377" s="128">
        <f t="shared" si="41"/>
        <v>0</v>
      </c>
      <c r="AU377" s="128">
        <f t="shared" si="42"/>
        <v>0</v>
      </c>
    </row>
    <row r="378" spans="2:47" ht="15.75" x14ac:dyDescent="0.25">
      <c r="B378" s="62"/>
      <c r="C378" s="62"/>
      <c r="D378" s="63"/>
      <c r="E378" s="64"/>
      <c r="F378" s="62"/>
      <c r="G378" s="62"/>
      <c r="H378" s="63"/>
      <c r="I378" s="62"/>
      <c r="J378" s="62"/>
      <c r="K378" s="62"/>
      <c r="L378" s="62"/>
      <c r="M378" s="68"/>
      <c r="N378" s="69"/>
      <c r="O378" s="63"/>
      <c r="P378" s="68"/>
      <c r="Q378" s="62"/>
      <c r="R378" s="62"/>
      <c r="S378" s="68"/>
      <c r="T378" s="70"/>
      <c r="U378" s="66"/>
      <c r="V378" s="68"/>
      <c r="Z378" s="86">
        <f>IF(Instructions!$C$8="yes",COUNTA(General!B378),0)</f>
        <v>0</v>
      </c>
      <c r="AA378" s="86">
        <f>IF(COUNTA(B378:V378)&gt;0,3-(COUNTA(General!B378)+COUNTA(General!C378)+COUNTA(General!U378)),0)</f>
        <v>0</v>
      </c>
      <c r="AB378" s="86">
        <f>IF(General!U378="No",COUNTBLANK(General!D378:F378)+COUNTBLANK(General!J378),0)</f>
        <v>0</v>
      </c>
      <c r="AC378" s="86">
        <f>IF(General!F378="Others",COUNTBLANK(General!G378),0)</f>
        <v>0</v>
      </c>
      <c r="AD378" s="86">
        <f>IF(AND(U378="No",COUNTA(General!B378),ISBLANK(General!H378)),COUNTBLANK(General!I378),0)</f>
        <v>0</v>
      </c>
      <c r="AE378" s="86">
        <f>IF(ISBLANK(J378),0,IF(ISNUMBER(SEARCH("FI fully agreed with the client's requests/appeals",General!J378)),0,COUNTBLANK(General!K378)))</f>
        <v>0</v>
      </c>
      <c r="AF378" s="86">
        <f>IF(OR(General!J378="Others",General!K378="Others"),COUNTBLANK(General!L378),0)</f>
        <v>0</v>
      </c>
      <c r="AG378" s="86">
        <f>IF(ISBLANK(B378),0,IF(AND(ISBLANK(General!O378),NETWORKDAYS(IFERROR(DATE(LEFT(General!D378,4),MID(General!D378,5,2),RIGHT(General!D378,2)),0),IFERROR(DATE(LEFT(Instructions!$C$6,4),MID(Instructions!$C$6,5,2),RIGHT(Instructions!$C$6,2)),0),7)&gt;27),COUNTBLANK(General!P378),0))</f>
        <v>0</v>
      </c>
      <c r="AH378" s="86">
        <f>IF(OR(ISBLANK(B378),ISBLANK(O378)),0,IF(NETWORKDAYS(DATE(LEFT(General!D378,4),MID(General!D378,5,2),RIGHT(General!D378,2)),DATE(LEFT(General!O378,4),MID(General!O378,5,2),RIGHT(General!O378,2)),7)&gt;27,COUNTBLANK(General!P378),0))</f>
        <v>0</v>
      </c>
      <c r="AI378" s="86">
        <f t="shared" si="37"/>
        <v>0</v>
      </c>
      <c r="AJ378" s="86">
        <f t="shared" si="38"/>
        <v>0</v>
      </c>
      <c r="AK378" s="86">
        <f t="shared" si="39"/>
        <v>0</v>
      </c>
      <c r="AL378" s="128">
        <f>IF(ISBLANK(D378),0,IF(IFERROR(DATE(LEFT(D378,4),MID(D378,5,2),RIGHT(D378,2)),0)&lt;IFERROR(DATE(LEFT(Instructions!$C$6,4),MID(Instructions!$C$6,5,2),RIGHT(Instructions!$C$6,2)),0),0,1))</f>
        <v>0</v>
      </c>
      <c r="AM378" s="128">
        <f>IF(General!U378="Misconduct report has been filed",COUNTBLANK(General!V378),0)</f>
        <v>0</v>
      </c>
      <c r="AN378" s="128">
        <f t="shared" si="40"/>
        <v>0</v>
      </c>
      <c r="AO378" s="86">
        <f>IF(ISBLANK(C378),0,IF(ISNA(VLOOKUP(C378,Dropdowns!$A$1:$A$4,1,FALSE)),1,0))</f>
        <v>0</v>
      </c>
      <c r="AP378" s="86">
        <f>IF(ISBLANK(F378),0,IF(ISNA(VLOOKUP(F378,Dropdowns!$I$1:$I$5,1,FALSE)),1,0))</f>
        <v>0</v>
      </c>
      <c r="AQ378" s="86">
        <f>IF(ISBLANK(J378),0,IF(ISNA(VLOOKUP(J378,Dropdowns!$L$1:$L$4,1,FALSE)),1,0))</f>
        <v>0</v>
      </c>
      <c r="AR378" s="128">
        <f>IF(ISBLANK(K378),0,IF(ISNA(VLOOKUP(K378,Dropdowns!$J$1:$J$4,1,FALSE)),1,0))</f>
        <v>0</v>
      </c>
      <c r="AS378" s="128">
        <f t="shared" si="43"/>
        <v>0</v>
      </c>
      <c r="AT378" s="128">
        <f t="shared" si="41"/>
        <v>0</v>
      </c>
      <c r="AU378" s="128">
        <f t="shared" si="42"/>
        <v>0</v>
      </c>
    </row>
    <row r="379" spans="2:47" ht="15.75" x14ac:dyDescent="0.25">
      <c r="B379" s="62"/>
      <c r="C379" s="62"/>
      <c r="D379" s="63"/>
      <c r="E379" s="64"/>
      <c r="F379" s="62"/>
      <c r="G379" s="62"/>
      <c r="H379" s="63"/>
      <c r="I379" s="62"/>
      <c r="J379" s="62"/>
      <c r="K379" s="62"/>
      <c r="L379" s="62"/>
      <c r="M379" s="68"/>
      <c r="N379" s="69"/>
      <c r="O379" s="63"/>
      <c r="P379" s="68"/>
      <c r="Q379" s="62"/>
      <c r="R379" s="62"/>
      <c r="S379" s="68"/>
      <c r="T379" s="70"/>
      <c r="U379" s="66"/>
      <c r="V379" s="68"/>
      <c r="Z379" s="86">
        <f>IF(Instructions!$C$8="yes",COUNTA(General!B379),0)</f>
        <v>0</v>
      </c>
      <c r="AA379" s="86">
        <f>IF(COUNTA(B379:V379)&gt;0,3-(COUNTA(General!B379)+COUNTA(General!C379)+COUNTA(General!U379)),0)</f>
        <v>0</v>
      </c>
      <c r="AB379" s="86">
        <f>IF(General!U379="No",COUNTBLANK(General!D379:F379)+COUNTBLANK(General!J379),0)</f>
        <v>0</v>
      </c>
      <c r="AC379" s="86">
        <f>IF(General!F379="Others",COUNTBLANK(General!G379),0)</f>
        <v>0</v>
      </c>
      <c r="AD379" s="86">
        <f>IF(AND(U379="No",COUNTA(General!B379),ISBLANK(General!H379)),COUNTBLANK(General!I379),0)</f>
        <v>0</v>
      </c>
      <c r="AE379" s="86">
        <f>IF(ISBLANK(J379),0,IF(ISNUMBER(SEARCH("FI fully agreed with the client's requests/appeals",General!J379)),0,COUNTBLANK(General!K379)))</f>
        <v>0</v>
      </c>
      <c r="AF379" s="86">
        <f>IF(OR(General!J379="Others",General!K379="Others"),COUNTBLANK(General!L379),0)</f>
        <v>0</v>
      </c>
      <c r="AG379" s="86">
        <f>IF(ISBLANK(B379),0,IF(AND(ISBLANK(General!O379),NETWORKDAYS(IFERROR(DATE(LEFT(General!D379,4),MID(General!D379,5,2),RIGHT(General!D379,2)),0),IFERROR(DATE(LEFT(Instructions!$C$6,4),MID(Instructions!$C$6,5,2),RIGHT(Instructions!$C$6,2)),0),7)&gt;27),COUNTBLANK(General!P379),0))</f>
        <v>0</v>
      </c>
      <c r="AH379" s="86">
        <f>IF(OR(ISBLANK(B379),ISBLANK(O379)),0,IF(NETWORKDAYS(DATE(LEFT(General!D379,4),MID(General!D379,5,2),RIGHT(General!D379,2)),DATE(LEFT(General!O379,4),MID(General!O379,5,2),RIGHT(General!O379,2)),7)&gt;27,COUNTBLANK(General!P379),0))</f>
        <v>0</v>
      </c>
      <c r="AI379" s="86">
        <f t="shared" si="37"/>
        <v>0</v>
      </c>
      <c r="AJ379" s="86">
        <f t="shared" si="38"/>
        <v>0</v>
      </c>
      <c r="AK379" s="86">
        <f t="shared" si="39"/>
        <v>0</v>
      </c>
      <c r="AL379" s="128">
        <f>IF(ISBLANK(D379),0,IF(IFERROR(DATE(LEFT(D379,4),MID(D379,5,2),RIGHT(D379,2)),0)&lt;IFERROR(DATE(LEFT(Instructions!$C$6,4),MID(Instructions!$C$6,5,2),RIGHT(Instructions!$C$6,2)),0),0,1))</f>
        <v>0</v>
      </c>
      <c r="AM379" s="128">
        <f>IF(General!U379="Misconduct report has been filed",COUNTBLANK(General!V379),0)</f>
        <v>0</v>
      </c>
      <c r="AN379" s="128">
        <f t="shared" si="40"/>
        <v>0</v>
      </c>
      <c r="AO379" s="86">
        <f>IF(ISBLANK(C379),0,IF(ISNA(VLOOKUP(C379,Dropdowns!$A$1:$A$4,1,FALSE)),1,0))</f>
        <v>0</v>
      </c>
      <c r="AP379" s="86">
        <f>IF(ISBLANK(F379),0,IF(ISNA(VLOOKUP(F379,Dropdowns!$I$1:$I$5,1,FALSE)),1,0))</f>
        <v>0</v>
      </c>
      <c r="AQ379" s="86">
        <f>IF(ISBLANK(J379),0,IF(ISNA(VLOOKUP(J379,Dropdowns!$L$1:$L$4,1,FALSE)),1,0))</f>
        <v>0</v>
      </c>
      <c r="AR379" s="128">
        <f>IF(ISBLANK(K379),0,IF(ISNA(VLOOKUP(K379,Dropdowns!$J$1:$J$4,1,FALSE)),1,0))</f>
        <v>0</v>
      </c>
      <c r="AS379" s="128">
        <f t="shared" si="43"/>
        <v>0</v>
      </c>
      <c r="AT379" s="128">
        <f t="shared" si="41"/>
        <v>0</v>
      </c>
      <c r="AU379" s="128">
        <f t="shared" si="42"/>
        <v>0</v>
      </c>
    </row>
    <row r="380" spans="2:47" ht="15.75" x14ac:dyDescent="0.25">
      <c r="B380" s="62"/>
      <c r="C380" s="62"/>
      <c r="D380" s="63"/>
      <c r="E380" s="64"/>
      <c r="F380" s="62"/>
      <c r="G380" s="62"/>
      <c r="H380" s="63"/>
      <c r="I380" s="62"/>
      <c r="J380" s="62"/>
      <c r="K380" s="62"/>
      <c r="L380" s="62"/>
      <c r="M380" s="68"/>
      <c r="N380" s="69"/>
      <c r="O380" s="63"/>
      <c r="P380" s="68"/>
      <c r="Q380" s="62"/>
      <c r="R380" s="62"/>
      <c r="S380" s="68"/>
      <c r="T380" s="70"/>
      <c r="U380" s="66"/>
      <c r="V380" s="68"/>
      <c r="Z380" s="86">
        <f>IF(Instructions!$C$8="yes",COUNTA(General!B380),0)</f>
        <v>0</v>
      </c>
      <c r="AA380" s="86">
        <f>IF(COUNTA(B380:V380)&gt;0,3-(COUNTA(General!B380)+COUNTA(General!C380)+COUNTA(General!U380)),0)</f>
        <v>0</v>
      </c>
      <c r="AB380" s="86">
        <f>IF(General!U380="No",COUNTBLANK(General!D380:F380)+COUNTBLANK(General!J380),0)</f>
        <v>0</v>
      </c>
      <c r="AC380" s="86">
        <f>IF(General!F380="Others",COUNTBLANK(General!G380),0)</f>
        <v>0</v>
      </c>
      <c r="AD380" s="86">
        <f>IF(AND(U380="No",COUNTA(General!B380),ISBLANK(General!H380)),COUNTBLANK(General!I380),0)</f>
        <v>0</v>
      </c>
      <c r="AE380" s="86">
        <f>IF(ISBLANK(J380),0,IF(ISNUMBER(SEARCH("FI fully agreed with the client's requests/appeals",General!J380)),0,COUNTBLANK(General!K380)))</f>
        <v>0</v>
      </c>
      <c r="AF380" s="86">
        <f>IF(OR(General!J380="Others",General!K380="Others"),COUNTBLANK(General!L380),0)</f>
        <v>0</v>
      </c>
      <c r="AG380" s="86">
        <f>IF(ISBLANK(B380),0,IF(AND(ISBLANK(General!O380),NETWORKDAYS(IFERROR(DATE(LEFT(General!D380,4),MID(General!D380,5,2),RIGHT(General!D380,2)),0),IFERROR(DATE(LEFT(Instructions!$C$6,4),MID(Instructions!$C$6,5,2),RIGHT(Instructions!$C$6,2)),0),7)&gt;27),COUNTBLANK(General!P380),0))</f>
        <v>0</v>
      </c>
      <c r="AH380" s="86">
        <f>IF(OR(ISBLANK(B380),ISBLANK(O380)),0,IF(NETWORKDAYS(DATE(LEFT(General!D380,4),MID(General!D380,5,2),RIGHT(General!D380,2)),DATE(LEFT(General!O380,4),MID(General!O380,5,2),RIGHT(General!O380,2)),7)&gt;27,COUNTBLANK(General!P380),0))</f>
        <v>0</v>
      </c>
      <c r="AI380" s="86">
        <f t="shared" si="37"/>
        <v>0</v>
      </c>
      <c r="AJ380" s="86">
        <f t="shared" si="38"/>
        <v>0</v>
      </c>
      <c r="AK380" s="86">
        <f t="shared" si="39"/>
        <v>0</v>
      </c>
      <c r="AL380" s="128">
        <f>IF(ISBLANK(D380),0,IF(IFERROR(DATE(LEFT(D380,4),MID(D380,5,2),RIGHT(D380,2)),0)&lt;IFERROR(DATE(LEFT(Instructions!$C$6,4),MID(Instructions!$C$6,5,2),RIGHT(Instructions!$C$6,2)),0),0,1))</f>
        <v>0</v>
      </c>
      <c r="AM380" s="128">
        <f>IF(General!U380="Misconduct report has been filed",COUNTBLANK(General!V380),0)</f>
        <v>0</v>
      </c>
      <c r="AN380" s="128">
        <f t="shared" si="40"/>
        <v>0</v>
      </c>
      <c r="AO380" s="86">
        <f>IF(ISBLANK(C380),0,IF(ISNA(VLOOKUP(C380,Dropdowns!$A$1:$A$4,1,FALSE)),1,0))</f>
        <v>0</v>
      </c>
      <c r="AP380" s="86">
        <f>IF(ISBLANK(F380),0,IF(ISNA(VLOOKUP(F380,Dropdowns!$I$1:$I$5,1,FALSE)),1,0))</f>
        <v>0</v>
      </c>
      <c r="AQ380" s="86">
        <f>IF(ISBLANK(J380),0,IF(ISNA(VLOOKUP(J380,Dropdowns!$L$1:$L$4,1,FALSE)),1,0))</f>
        <v>0</v>
      </c>
      <c r="AR380" s="128">
        <f>IF(ISBLANK(K380),0,IF(ISNA(VLOOKUP(K380,Dropdowns!$J$1:$J$4,1,FALSE)),1,0))</f>
        <v>0</v>
      </c>
      <c r="AS380" s="128">
        <f t="shared" si="43"/>
        <v>0</v>
      </c>
      <c r="AT380" s="128">
        <f t="shared" si="41"/>
        <v>0</v>
      </c>
      <c r="AU380" s="128">
        <f t="shared" si="42"/>
        <v>0</v>
      </c>
    </row>
    <row r="381" spans="2:47" ht="15.75" x14ac:dyDescent="0.25">
      <c r="B381" s="62"/>
      <c r="C381" s="62"/>
      <c r="D381" s="63"/>
      <c r="E381" s="64"/>
      <c r="F381" s="62"/>
      <c r="G381" s="62"/>
      <c r="H381" s="63"/>
      <c r="I381" s="62"/>
      <c r="J381" s="62"/>
      <c r="K381" s="62"/>
      <c r="L381" s="62"/>
      <c r="M381" s="68"/>
      <c r="N381" s="69"/>
      <c r="O381" s="63"/>
      <c r="P381" s="68"/>
      <c r="Q381" s="62"/>
      <c r="R381" s="62"/>
      <c r="S381" s="68"/>
      <c r="T381" s="70"/>
      <c r="U381" s="66"/>
      <c r="V381" s="68"/>
      <c r="Z381" s="86">
        <f>IF(Instructions!$C$8="yes",COUNTA(General!B381),0)</f>
        <v>0</v>
      </c>
      <c r="AA381" s="86">
        <f>IF(COUNTA(B381:V381)&gt;0,3-(COUNTA(General!B381)+COUNTA(General!C381)+COUNTA(General!U381)),0)</f>
        <v>0</v>
      </c>
      <c r="AB381" s="86">
        <f>IF(General!U381="No",COUNTBLANK(General!D381:F381)+COUNTBLANK(General!J381),0)</f>
        <v>0</v>
      </c>
      <c r="AC381" s="86">
        <f>IF(General!F381="Others",COUNTBLANK(General!G381),0)</f>
        <v>0</v>
      </c>
      <c r="AD381" s="86">
        <f>IF(AND(U381="No",COUNTA(General!B381),ISBLANK(General!H381)),COUNTBLANK(General!I381),0)</f>
        <v>0</v>
      </c>
      <c r="AE381" s="86">
        <f>IF(ISBLANK(J381),0,IF(ISNUMBER(SEARCH("FI fully agreed with the client's requests/appeals",General!J381)),0,COUNTBLANK(General!K381)))</f>
        <v>0</v>
      </c>
      <c r="AF381" s="86">
        <f>IF(OR(General!J381="Others",General!K381="Others"),COUNTBLANK(General!L381),0)</f>
        <v>0</v>
      </c>
      <c r="AG381" s="86">
        <f>IF(ISBLANK(B381),0,IF(AND(ISBLANK(General!O381),NETWORKDAYS(IFERROR(DATE(LEFT(General!D381,4),MID(General!D381,5,2),RIGHT(General!D381,2)),0),IFERROR(DATE(LEFT(Instructions!$C$6,4),MID(Instructions!$C$6,5,2),RIGHT(Instructions!$C$6,2)),0),7)&gt;27),COUNTBLANK(General!P381),0))</f>
        <v>0</v>
      </c>
      <c r="AH381" s="86">
        <f>IF(OR(ISBLANK(B381),ISBLANK(O381)),0,IF(NETWORKDAYS(DATE(LEFT(General!D381,4),MID(General!D381,5,2),RIGHT(General!D381,2)),DATE(LEFT(General!O381,4),MID(General!O381,5,2),RIGHT(General!O381,2)),7)&gt;27,COUNTBLANK(General!P381),0))</f>
        <v>0</v>
      </c>
      <c r="AI381" s="86">
        <f t="shared" si="37"/>
        <v>0</v>
      </c>
      <c r="AJ381" s="86">
        <f t="shared" si="38"/>
        <v>0</v>
      </c>
      <c r="AK381" s="86">
        <f t="shared" si="39"/>
        <v>0</v>
      </c>
      <c r="AL381" s="128">
        <f>IF(ISBLANK(D381),0,IF(IFERROR(DATE(LEFT(D381,4),MID(D381,5,2),RIGHT(D381,2)),0)&lt;IFERROR(DATE(LEFT(Instructions!$C$6,4),MID(Instructions!$C$6,5,2),RIGHT(Instructions!$C$6,2)),0),0,1))</f>
        <v>0</v>
      </c>
      <c r="AM381" s="128">
        <f>IF(General!U381="Misconduct report has been filed",COUNTBLANK(General!V381),0)</f>
        <v>0</v>
      </c>
      <c r="AN381" s="128">
        <f t="shared" si="40"/>
        <v>0</v>
      </c>
      <c r="AO381" s="86">
        <f>IF(ISBLANK(C381),0,IF(ISNA(VLOOKUP(C381,Dropdowns!$A$1:$A$4,1,FALSE)),1,0))</f>
        <v>0</v>
      </c>
      <c r="AP381" s="86">
        <f>IF(ISBLANK(F381),0,IF(ISNA(VLOOKUP(F381,Dropdowns!$I$1:$I$5,1,FALSE)),1,0))</f>
        <v>0</v>
      </c>
      <c r="AQ381" s="86">
        <f>IF(ISBLANK(J381),0,IF(ISNA(VLOOKUP(J381,Dropdowns!$L$1:$L$4,1,FALSE)),1,0))</f>
        <v>0</v>
      </c>
      <c r="AR381" s="128">
        <f>IF(ISBLANK(K381),0,IF(ISNA(VLOOKUP(K381,Dropdowns!$J$1:$J$4,1,FALSE)),1,0))</f>
        <v>0</v>
      </c>
      <c r="AS381" s="128">
        <f t="shared" si="43"/>
        <v>0</v>
      </c>
      <c r="AT381" s="128">
        <f t="shared" si="41"/>
        <v>0</v>
      </c>
      <c r="AU381" s="128">
        <f t="shared" si="42"/>
        <v>0</v>
      </c>
    </row>
    <row r="382" spans="2:47" ht="15.75" x14ac:dyDescent="0.25">
      <c r="B382" s="62"/>
      <c r="C382" s="62"/>
      <c r="D382" s="63"/>
      <c r="E382" s="64"/>
      <c r="F382" s="62"/>
      <c r="G382" s="62"/>
      <c r="H382" s="63"/>
      <c r="I382" s="62"/>
      <c r="J382" s="62"/>
      <c r="K382" s="62"/>
      <c r="L382" s="62"/>
      <c r="M382" s="68"/>
      <c r="N382" s="69"/>
      <c r="O382" s="63"/>
      <c r="P382" s="68"/>
      <c r="Q382" s="62"/>
      <c r="R382" s="62"/>
      <c r="S382" s="68"/>
      <c r="T382" s="70"/>
      <c r="U382" s="66"/>
      <c r="V382" s="68"/>
      <c r="Z382" s="86">
        <f>IF(Instructions!$C$8="yes",COUNTA(General!B382),0)</f>
        <v>0</v>
      </c>
      <c r="AA382" s="86">
        <f>IF(COUNTA(B382:V382)&gt;0,3-(COUNTA(General!B382)+COUNTA(General!C382)+COUNTA(General!U382)),0)</f>
        <v>0</v>
      </c>
      <c r="AB382" s="86">
        <f>IF(General!U382="No",COUNTBLANK(General!D382:F382)+COUNTBLANK(General!J382),0)</f>
        <v>0</v>
      </c>
      <c r="AC382" s="86">
        <f>IF(General!F382="Others",COUNTBLANK(General!G382),0)</f>
        <v>0</v>
      </c>
      <c r="AD382" s="86">
        <f>IF(AND(U382="No",COUNTA(General!B382),ISBLANK(General!H382)),COUNTBLANK(General!I382),0)</f>
        <v>0</v>
      </c>
      <c r="AE382" s="86">
        <f>IF(ISBLANK(J382),0,IF(ISNUMBER(SEARCH("FI fully agreed with the client's requests/appeals",General!J382)),0,COUNTBLANK(General!K382)))</f>
        <v>0</v>
      </c>
      <c r="AF382" s="86">
        <f>IF(OR(General!J382="Others",General!K382="Others"),COUNTBLANK(General!L382),0)</f>
        <v>0</v>
      </c>
      <c r="AG382" s="86">
        <f>IF(ISBLANK(B382),0,IF(AND(ISBLANK(General!O382),NETWORKDAYS(IFERROR(DATE(LEFT(General!D382,4),MID(General!D382,5,2),RIGHT(General!D382,2)),0),IFERROR(DATE(LEFT(Instructions!$C$6,4),MID(Instructions!$C$6,5,2),RIGHT(Instructions!$C$6,2)),0),7)&gt;27),COUNTBLANK(General!P382),0))</f>
        <v>0</v>
      </c>
      <c r="AH382" s="86">
        <f>IF(OR(ISBLANK(B382),ISBLANK(O382)),0,IF(NETWORKDAYS(DATE(LEFT(General!D382,4),MID(General!D382,5,2),RIGHT(General!D382,2)),DATE(LEFT(General!O382,4),MID(General!O382,5,2),RIGHT(General!O382,2)),7)&gt;27,COUNTBLANK(General!P382),0))</f>
        <v>0</v>
      </c>
      <c r="AI382" s="86">
        <f t="shared" si="37"/>
        <v>0</v>
      </c>
      <c r="AJ382" s="86">
        <f t="shared" si="38"/>
        <v>0</v>
      </c>
      <c r="AK382" s="86">
        <f t="shared" si="39"/>
        <v>0</v>
      </c>
      <c r="AL382" s="128">
        <f>IF(ISBLANK(D382),0,IF(IFERROR(DATE(LEFT(D382,4),MID(D382,5,2),RIGHT(D382,2)),0)&lt;IFERROR(DATE(LEFT(Instructions!$C$6,4),MID(Instructions!$C$6,5,2),RIGHT(Instructions!$C$6,2)),0),0,1))</f>
        <v>0</v>
      </c>
      <c r="AM382" s="128">
        <f>IF(General!U382="Misconduct report has been filed",COUNTBLANK(General!V382),0)</f>
        <v>0</v>
      </c>
      <c r="AN382" s="128">
        <f t="shared" si="40"/>
        <v>0</v>
      </c>
      <c r="AO382" s="86">
        <f>IF(ISBLANK(C382),0,IF(ISNA(VLOOKUP(C382,Dropdowns!$A$1:$A$4,1,FALSE)),1,0))</f>
        <v>0</v>
      </c>
      <c r="AP382" s="86">
        <f>IF(ISBLANK(F382),0,IF(ISNA(VLOOKUP(F382,Dropdowns!$I$1:$I$5,1,FALSE)),1,0))</f>
        <v>0</v>
      </c>
      <c r="AQ382" s="86">
        <f>IF(ISBLANK(J382),0,IF(ISNA(VLOOKUP(J382,Dropdowns!$L$1:$L$4,1,FALSE)),1,0))</f>
        <v>0</v>
      </c>
      <c r="AR382" s="128">
        <f>IF(ISBLANK(K382),0,IF(ISNA(VLOOKUP(K382,Dropdowns!$J$1:$J$4,1,FALSE)),1,0))</f>
        <v>0</v>
      </c>
      <c r="AS382" s="128">
        <f t="shared" si="43"/>
        <v>0</v>
      </c>
      <c r="AT382" s="128">
        <f t="shared" si="41"/>
        <v>0</v>
      </c>
      <c r="AU382" s="128">
        <f t="shared" si="42"/>
        <v>0</v>
      </c>
    </row>
    <row r="383" spans="2:47" ht="15.75" x14ac:dyDescent="0.25">
      <c r="B383" s="62"/>
      <c r="C383" s="62"/>
      <c r="D383" s="63"/>
      <c r="E383" s="64"/>
      <c r="F383" s="62"/>
      <c r="G383" s="62"/>
      <c r="H383" s="63"/>
      <c r="I383" s="62"/>
      <c r="J383" s="62"/>
      <c r="K383" s="62"/>
      <c r="L383" s="62"/>
      <c r="M383" s="68"/>
      <c r="N383" s="69"/>
      <c r="O383" s="63"/>
      <c r="P383" s="68"/>
      <c r="Q383" s="62"/>
      <c r="R383" s="62"/>
      <c r="S383" s="68"/>
      <c r="T383" s="70"/>
      <c r="U383" s="66"/>
      <c r="V383" s="68"/>
      <c r="Z383" s="86">
        <f>IF(Instructions!$C$8="yes",COUNTA(General!B383),0)</f>
        <v>0</v>
      </c>
      <c r="AA383" s="86">
        <f>IF(COUNTA(B383:V383)&gt;0,3-(COUNTA(General!B383)+COUNTA(General!C383)+COUNTA(General!U383)),0)</f>
        <v>0</v>
      </c>
      <c r="AB383" s="86">
        <f>IF(General!U383="No",COUNTBLANK(General!D383:F383)+COUNTBLANK(General!J383),0)</f>
        <v>0</v>
      </c>
      <c r="AC383" s="86">
        <f>IF(General!F383="Others",COUNTBLANK(General!G383),0)</f>
        <v>0</v>
      </c>
      <c r="AD383" s="86">
        <f>IF(AND(U383="No",COUNTA(General!B383),ISBLANK(General!H383)),COUNTBLANK(General!I383),0)</f>
        <v>0</v>
      </c>
      <c r="AE383" s="86">
        <f>IF(ISBLANK(J383),0,IF(ISNUMBER(SEARCH("FI fully agreed with the client's requests/appeals",General!J383)),0,COUNTBLANK(General!K383)))</f>
        <v>0</v>
      </c>
      <c r="AF383" s="86">
        <f>IF(OR(General!J383="Others",General!K383="Others"),COUNTBLANK(General!L383),0)</f>
        <v>0</v>
      </c>
      <c r="AG383" s="86">
        <f>IF(ISBLANK(B383),0,IF(AND(ISBLANK(General!O383),NETWORKDAYS(IFERROR(DATE(LEFT(General!D383,4),MID(General!D383,5,2),RIGHT(General!D383,2)),0),IFERROR(DATE(LEFT(Instructions!$C$6,4),MID(Instructions!$C$6,5,2),RIGHT(Instructions!$C$6,2)),0),7)&gt;27),COUNTBLANK(General!P383),0))</f>
        <v>0</v>
      </c>
      <c r="AH383" s="86">
        <f>IF(OR(ISBLANK(B383),ISBLANK(O383)),0,IF(NETWORKDAYS(DATE(LEFT(General!D383,4),MID(General!D383,5,2),RIGHT(General!D383,2)),DATE(LEFT(General!O383,4),MID(General!O383,5,2),RIGHT(General!O383,2)),7)&gt;27,COUNTBLANK(General!P383),0))</f>
        <v>0</v>
      </c>
      <c r="AI383" s="86">
        <f t="shared" si="37"/>
        <v>0</v>
      </c>
      <c r="AJ383" s="86">
        <f t="shared" si="38"/>
        <v>0</v>
      </c>
      <c r="AK383" s="86">
        <f t="shared" si="39"/>
        <v>0</v>
      </c>
      <c r="AL383" s="128">
        <f>IF(ISBLANK(D383),0,IF(IFERROR(DATE(LEFT(D383,4),MID(D383,5,2),RIGHT(D383,2)),0)&lt;IFERROR(DATE(LEFT(Instructions!$C$6,4),MID(Instructions!$C$6,5,2),RIGHT(Instructions!$C$6,2)),0),0,1))</f>
        <v>0</v>
      </c>
      <c r="AM383" s="128">
        <f>IF(General!U383="Misconduct report has been filed",COUNTBLANK(General!V383),0)</f>
        <v>0</v>
      </c>
      <c r="AN383" s="128">
        <f t="shared" si="40"/>
        <v>0</v>
      </c>
      <c r="AO383" s="86">
        <f>IF(ISBLANK(C383),0,IF(ISNA(VLOOKUP(C383,Dropdowns!$A$1:$A$4,1,FALSE)),1,0))</f>
        <v>0</v>
      </c>
      <c r="AP383" s="86">
        <f>IF(ISBLANK(F383),0,IF(ISNA(VLOOKUP(F383,Dropdowns!$I$1:$I$5,1,FALSE)),1,0))</f>
        <v>0</v>
      </c>
      <c r="AQ383" s="86">
        <f>IF(ISBLANK(J383),0,IF(ISNA(VLOOKUP(J383,Dropdowns!$L$1:$L$4,1,FALSE)),1,0))</f>
        <v>0</v>
      </c>
      <c r="AR383" s="128">
        <f>IF(ISBLANK(K383),0,IF(ISNA(VLOOKUP(K383,Dropdowns!$J$1:$J$4,1,FALSE)),1,0))</f>
        <v>0</v>
      </c>
      <c r="AS383" s="128">
        <f t="shared" si="43"/>
        <v>0</v>
      </c>
      <c r="AT383" s="128">
        <f t="shared" si="41"/>
        <v>0</v>
      </c>
      <c r="AU383" s="128">
        <f t="shared" si="42"/>
        <v>0</v>
      </c>
    </row>
    <row r="384" spans="2:47" ht="15.75" x14ac:dyDescent="0.25">
      <c r="B384" s="62"/>
      <c r="C384" s="62"/>
      <c r="D384" s="63"/>
      <c r="E384" s="64"/>
      <c r="F384" s="62"/>
      <c r="G384" s="62"/>
      <c r="H384" s="63"/>
      <c r="I384" s="62"/>
      <c r="J384" s="62"/>
      <c r="K384" s="62"/>
      <c r="L384" s="62"/>
      <c r="M384" s="68"/>
      <c r="N384" s="69"/>
      <c r="O384" s="63"/>
      <c r="P384" s="68"/>
      <c r="Q384" s="62"/>
      <c r="R384" s="62"/>
      <c r="S384" s="68"/>
      <c r="T384" s="70"/>
      <c r="U384" s="66"/>
      <c r="V384" s="68"/>
      <c r="Z384" s="86">
        <f>IF(Instructions!$C$8="yes",COUNTA(General!B384),0)</f>
        <v>0</v>
      </c>
      <c r="AA384" s="86">
        <f>IF(COUNTA(B384:V384)&gt;0,3-(COUNTA(General!B384)+COUNTA(General!C384)+COUNTA(General!U384)),0)</f>
        <v>0</v>
      </c>
      <c r="AB384" s="86">
        <f>IF(General!U384="No",COUNTBLANK(General!D384:F384)+COUNTBLANK(General!J384),0)</f>
        <v>0</v>
      </c>
      <c r="AC384" s="86">
        <f>IF(General!F384="Others",COUNTBLANK(General!G384),0)</f>
        <v>0</v>
      </c>
      <c r="AD384" s="86">
        <f>IF(AND(U384="No",COUNTA(General!B384),ISBLANK(General!H384)),COUNTBLANK(General!I384),0)</f>
        <v>0</v>
      </c>
      <c r="AE384" s="86">
        <f>IF(ISBLANK(J384),0,IF(ISNUMBER(SEARCH("FI fully agreed with the client's requests/appeals",General!J384)),0,COUNTBLANK(General!K384)))</f>
        <v>0</v>
      </c>
      <c r="AF384" s="86">
        <f>IF(OR(General!J384="Others",General!K384="Others"),COUNTBLANK(General!L384),0)</f>
        <v>0</v>
      </c>
      <c r="AG384" s="86">
        <f>IF(ISBLANK(B384),0,IF(AND(ISBLANK(General!O384),NETWORKDAYS(IFERROR(DATE(LEFT(General!D384,4),MID(General!D384,5,2),RIGHT(General!D384,2)),0),IFERROR(DATE(LEFT(Instructions!$C$6,4),MID(Instructions!$C$6,5,2),RIGHT(Instructions!$C$6,2)),0),7)&gt;27),COUNTBLANK(General!P384),0))</f>
        <v>0</v>
      </c>
      <c r="AH384" s="86">
        <f>IF(OR(ISBLANK(B384),ISBLANK(O384)),0,IF(NETWORKDAYS(DATE(LEFT(General!D384,4),MID(General!D384,5,2),RIGHT(General!D384,2)),DATE(LEFT(General!O384,4),MID(General!O384,5,2),RIGHT(General!O384,2)),7)&gt;27,COUNTBLANK(General!P384),0))</f>
        <v>0</v>
      </c>
      <c r="AI384" s="86">
        <f t="shared" si="37"/>
        <v>0</v>
      </c>
      <c r="AJ384" s="86">
        <f t="shared" si="38"/>
        <v>0</v>
      </c>
      <c r="AK384" s="86">
        <f t="shared" si="39"/>
        <v>0</v>
      </c>
      <c r="AL384" s="128">
        <f>IF(ISBLANK(D384),0,IF(IFERROR(DATE(LEFT(D384,4),MID(D384,5,2),RIGHT(D384,2)),0)&lt;IFERROR(DATE(LEFT(Instructions!$C$6,4),MID(Instructions!$C$6,5,2),RIGHT(Instructions!$C$6,2)),0),0,1))</f>
        <v>0</v>
      </c>
      <c r="AM384" s="128">
        <f>IF(General!U384="Misconduct report has been filed",COUNTBLANK(General!V384),0)</f>
        <v>0</v>
      </c>
      <c r="AN384" s="128">
        <f t="shared" si="40"/>
        <v>0</v>
      </c>
      <c r="AO384" s="86">
        <f>IF(ISBLANK(C384),0,IF(ISNA(VLOOKUP(C384,Dropdowns!$A$1:$A$4,1,FALSE)),1,0))</f>
        <v>0</v>
      </c>
      <c r="AP384" s="86">
        <f>IF(ISBLANK(F384),0,IF(ISNA(VLOOKUP(F384,Dropdowns!$I$1:$I$5,1,FALSE)),1,0))</f>
        <v>0</v>
      </c>
      <c r="AQ384" s="86">
        <f>IF(ISBLANK(J384),0,IF(ISNA(VLOOKUP(J384,Dropdowns!$L$1:$L$4,1,FALSE)),1,0))</f>
        <v>0</v>
      </c>
      <c r="AR384" s="128">
        <f>IF(ISBLANK(K384),0,IF(ISNA(VLOOKUP(K384,Dropdowns!$J$1:$J$4,1,FALSE)),1,0))</f>
        <v>0</v>
      </c>
      <c r="AS384" s="128">
        <f t="shared" si="43"/>
        <v>0</v>
      </c>
      <c r="AT384" s="128">
        <f t="shared" si="41"/>
        <v>0</v>
      </c>
      <c r="AU384" s="128">
        <f t="shared" si="42"/>
        <v>0</v>
      </c>
    </row>
    <row r="385" spans="2:47" ht="15.75" x14ac:dyDescent="0.25">
      <c r="B385" s="62"/>
      <c r="C385" s="62"/>
      <c r="D385" s="63"/>
      <c r="E385" s="64"/>
      <c r="F385" s="62"/>
      <c r="G385" s="62"/>
      <c r="H385" s="63"/>
      <c r="I385" s="62"/>
      <c r="J385" s="62"/>
      <c r="K385" s="62"/>
      <c r="L385" s="62"/>
      <c r="M385" s="68"/>
      <c r="N385" s="69"/>
      <c r="O385" s="63"/>
      <c r="P385" s="68"/>
      <c r="Q385" s="62"/>
      <c r="R385" s="62"/>
      <c r="S385" s="68"/>
      <c r="T385" s="70"/>
      <c r="U385" s="66"/>
      <c r="V385" s="68"/>
      <c r="Z385" s="86">
        <f>IF(Instructions!$C$8="yes",COUNTA(General!B385),0)</f>
        <v>0</v>
      </c>
      <c r="AA385" s="86">
        <f>IF(COUNTA(B385:V385)&gt;0,3-(COUNTA(General!B385)+COUNTA(General!C385)+COUNTA(General!U385)),0)</f>
        <v>0</v>
      </c>
      <c r="AB385" s="86">
        <f>IF(General!U385="No",COUNTBLANK(General!D385:F385)+COUNTBLANK(General!J385),0)</f>
        <v>0</v>
      </c>
      <c r="AC385" s="86">
        <f>IF(General!F385="Others",COUNTBLANK(General!G385),0)</f>
        <v>0</v>
      </c>
      <c r="AD385" s="86">
        <f>IF(AND(U385="No",COUNTA(General!B385),ISBLANK(General!H385)),COUNTBLANK(General!I385),0)</f>
        <v>0</v>
      </c>
      <c r="AE385" s="86">
        <f>IF(ISBLANK(J385),0,IF(ISNUMBER(SEARCH("FI fully agreed with the client's requests/appeals",General!J385)),0,COUNTBLANK(General!K385)))</f>
        <v>0</v>
      </c>
      <c r="AF385" s="86">
        <f>IF(OR(General!J385="Others",General!K385="Others"),COUNTBLANK(General!L385),0)</f>
        <v>0</v>
      </c>
      <c r="AG385" s="86">
        <f>IF(ISBLANK(B385),0,IF(AND(ISBLANK(General!O385),NETWORKDAYS(IFERROR(DATE(LEFT(General!D385,4),MID(General!D385,5,2),RIGHT(General!D385,2)),0),IFERROR(DATE(LEFT(Instructions!$C$6,4),MID(Instructions!$C$6,5,2),RIGHT(Instructions!$C$6,2)),0),7)&gt;27),COUNTBLANK(General!P385),0))</f>
        <v>0</v>
      </c>
      <c r="AH385" s="86">
        <f>IF(OR(ISBLANK(B385),ISBLANK(O385)),0,IF(NETWORKDAYS(DATE(LEFT(General!D385,4),MID(General!D385,5,2),RIGHT(General!D385,2)),DATE(LEFT(General!O385,4),MID(General!O385,5,2),RIGHT(General!O385,2)),7)&gt;27,COUNTBLANK(General!P385),0))</f>
        <v>0</v>
      </c>
      <c r="AI385" s="86">
        <f t="shared" si="37"/>
        <v>0</v>
      </c>
      <c r="AJ385" s="86">
        <f t="shared" si="38"/>
        <v>0</v>
      </c>
      <c r="AK385" s="86">
        <f t="shared" si="39"/>
        <v>0</v>
      </c>
      <c r="AL385" s="128">
        <f>IF(ISBLANK(D385),0,IF(IFERROR(DATE(LEFT(D385,4),MID(D385,5,2),RIGHT(D385,2)),0)&lt;IFERROR(DATE(LEFT(Instructions!$C$6,4),MID(Instructions!$C$6,5,2),RIGHT(Instructions!$C$6,2)),0),0,1))</f>
        <v>0</v>
      </c>
      <c r="AM385" s="128">
        <f>IF(General!U385="Misconduct report has been filed",COUNTBLANK(General!V385),0)</f>
        <v>0</v>
      </c>
      <c r="AN385" s="128">
        <f t="shared" si="40"/>
        <v>0</v>
      </c>
      <c r="AO385" s="86">
        <f>IF(ISBLANK(C385),0,IF(ISNA(VLOOKUP(C385,Dropdowns!$A$1:$A$4,1,FALSE)),1,0))</f>
        <v>0</v>
      </c>
      <c r="AP385" s="86">
        <f>IF(ISBLANK(F385),0,IF(ISNA(VLOOKUP(F385,Dropdowns!$I$1:$I$5,1,FALSE)),1,0))</f>
        <v>0</v>
      </c>
      <c r="AQ385" s="86">
        <f>IF(ISBLANK(J385),0,IF(ISNA(VLOOKUP(J385,Dropdowns!$L$1:$L$4,1,FALSE)),1,0))</f>
        <v>0</v>
      </c>
      <c r="AR385" s="128">
        <f>IF(ISBLANK(K385),0,IF(ISNA(VLOOKUP(K385,Dropdowns!$J$1:$J$4,1,FALSE)),1,0))</f>
        <v>0</v>
      </c>
      <c r="AS385" s="128">
        <f t="shared" si="43"/>
        <v>0</v>
      </c>
      <c r="AT385" s="128">
        <f t="shared" si="41"/>
        <v>0</v>
      </c>
      <c r="AU385" s="128">
        <f t="shared" si="42"/>
        <v>0</v>
      </c>
    </row>
    <row r="386" spans="2:47" ht="15.75" x14ac:dyDescent="0.25">
      <c r="B386" s="62"/>
      <c r="C386" s="62"/>
      <c r="D386" s="63"/>
      <c r="E386" s="64"/>
      <c r="F386" s="62"/>
      <c r="G386" s="62"/>
      <c r="H386" s="63"/>
      <c r="I386" s="62"/>
      <c r="J386" s="62"/>
      <c r="K386" s="62"/>
      <c r="L386" s="62"/>
      <c r="M386" s="68"/>
      <c r="N386" s="69"/>
      <c r="O386" s="63"/>
      <c r="P386" s="68"/>
      <c r="Q386" s="62"/>
      <c r="R386" s="62"/>
      <c r="S386" s="68"/>
      <c r="T386" s="70"/>
      <c r="U386" s="66"/>
      <c r="V386" s="68"/>
      <c r="Z386" s="86">
        <f>IF(Instructions!$C$8="yes",COUNTA(General!B386),0)</f>
        <v>0</v>
      </c>
      <c r="AA386" s="86">
        <f>IF(COUNTA(B386:V386)&gt;0,3-(COUNTA(General!B386)+COUNTA(General!C386)+COUNTA(General!U386)),0)</f>
        <v>0</v>
      </c>
      <c r="AB386" s="86">
        <f>IF(General!U386="No",COUNTBLANK(General!D386:F386)+COUNTBLANK(General!J386),0)</f>
        <v>0</v>
      </c>
      <c r="AC386" s="86">
        <f>IF(General!F386="Others",COUNTBLANK(General!G386),0)</f>
        <v>0</v>
      </c>
      <c r="AD386" s="86">
        <f>IF(AND(U386="No",COUNTA(General!B386),ISBLANK(General!H386)),COUNTBLANK(General!I386),0)</f>
        <v>0</v>
      </c>
      <c r="AE386" s="86">
        <f>IF(ISBLANK(J386),0,IF(ISNUMBER(SEARCH("FI fully agreed with the client's requests/appeals",General!J386)),0,COUNTBLANK(General!K386)))</f>
        <v>0</v>
      </c>
      <c r="AF386" s="86">
        <f>IF(OR(General!J386="Others",General!K386="Others"),COUNTBLANK(General!L386),0)</f>
        <v>0</v>
      </c>
      <c r="AG386" s="86">
        <f>IF(ISBLANK(B386),0,IF(AND(ISBLANK(General!O386),NETWORKDAYS(IFERROR(DATE(LEFT(General!D386,4),MID(General!D386,5,2),RIGHT(General!D386,2)),0),IFERROR(DATE(LEFT(Instructions!$C$6,4),MID(Instructions!$C$6,5,2),RIGHT(Instructions!$C$6,2)),0),7)&gt;27),COUNTBLANK(General!P386),0))</f>
        <v>0</v>
      </c>
      <c r="AH386" s="86">
        <f>IF(OR(ISBLANK(B386),ISBLANK(O386)),0,IF(NETWORKDAYS(DATE(LEFT(General!D386,4),MID(General!D386,5,2),RIGHT(General!D386,2)),DATE(LEFT(General!O386,4),MID(General!O386,5,2),RIGHT(General!O386,2)),7)&gt;27,COUNTBLANK(General!P386),0))</f>
        <v>0</v>
      </c>
      <c r="AI386" s="86">
        <f t="shared" si="37"/>
        <v>0</v>
      </c>
      <c r="AJ386" s="86">
        <f t="shared" si="38"/>
        <v>0</v>
      </c>
      <c r="AK386" s="86">
        <f t="shared" si="39"/>
        <v>0</v>
      </c>
      <c r="AL386" s="128">
        <f>IF(ISBLANK(D386),0,IF(IFERROR(DATE(LEFT(D386,4),MID(D386,5,2),RIGHT(D386,2)),0)&lt;IFERROR(DATE(LEFT(Instructions!$C$6,4),MID(Instructions!$C$6,5,2),RIGHT(Instructions!$C$6,2)),0),0,1))</f>
        <v>0</v>
      </c>
      <c r="AM386" s="128">
        <f>IF(General!U386="Misconduct report has been filed",COUNTBLANK(General!V386),0)</f>
        <v>0</v>
      </c>
      <c r="AN386" s="128">
        <f t="shared" si="40"/>
        <v>0</v>
      </c>
      <c r="AO386" s="86">
        <f>IF(ISBLANK(C386),0,IF(ISNA(VLOOKUP(C386,Dropdowns!$A$1:$A$4,1,FALSE)),1,0))</f>
        <v>0</v>
      </c>
      <c r="AP386" s="86">
        <f>IF(ISBLANK(F386),0,IF(ISNA(VLOOKUP(F386,Dropdowns!$I$1:$I$5,1,FALSE)),1,0))</f>
        <v>0</v>
      </c>
      <c r="AQ386" s="86">
        <f>IF(ISBLANK(J386),0,IF(ISNA(VLOOKUP(J386,Dropdowns!$L$1:$L$4,1,FALSE)),1,0))</f>
        <v>0</v>
      </c>
      <c r="AR386" s="128">
        <f>IF(ISBLANK(K386),0,IF(ISNA(VLOOKUP(K386,Dropdowns!$J$1:$J$4,1,FALSE)),1,0))</f>
        <v>0</v>
      </c>
      <c r="AS386" s="128">
        <f t="shared" si="43"/>
        <v>0</v>
      </c>
      <c r="AT386" s="128">
        <f t="shared" si="41"/>
        <v>0</v>
      </c>
      <c r="AU386" s="128">
        <f t="shared" si="42"/>
        <v>0</v>
      </c>
    </row>
    <row r="387" spans="2:47" ht="15.75" x14ac:dyDescent="0.25">
      <c r="B387" s="62"/>
      <c r="C387" s="62"/>
      <c r="D387" s="63"/>
      <c r="E387" s="64"/>
      <c r="F387" s="62"/>
      <c r="G387" s="62"/>
      <c r="H387" s="63"/>
      <c r="I387" s="62"/>
      <c r="J387" s="62"/>
      <c r="K387" s="62"/>
      <c r="L387" s="62"/>
      <c r="M387" s="68"/>
      <c r="N387" s="69"/>
      <c r="O387" s="63"/>
      <c r="P387" s="68"/>
      <c r="Q387" s="62"/>
      <c r="R387" s="62"/>
      <c r="S387" s="68"/>
      <c r="T387" s="70"/>
      <c r="U387" s="66"/>
      <c r="V387" s="68"/>
      <c r="Z387" s="86">
        <f>IF(Instructions!$C$8="yes",COUNTA(General!B387),0)</f>
        <v>0</v>
      </c>
      <c r="AA387" s="86">
        <f>IF(COUNTA(B387:V387)&gt;0,3-(COUNTA(General!B387)+COUNTA(General!C387)+COUNTA(General!U387)),0)</f>
        <v>0</v>
      </c>
      <c r="AB387" s="86">
        <f>IF(General!U387="No",COUNTBLANK(General!D387:F387)+COUNTBLANK(General!J387),0)</f>
        <v>0</v>
      </c>
      <c r="AC387" s="86">
        <f>IF(General!F387="Others",COUNTBLANK(General!G387),0)</f>
        <v>0</v>
      </c>
      <c r="AD387" s="86">
        <f>IF(AND(U387="No",COUNTA(General!B387),ISBLANK(General!H387)),COUNTBLANK(General!I387),0)</f>
        <v>0</v>
      </c>
      <c r="AE387" s="86">
        <f>IF(ISBLANK(J387),0,IF(ISNUMBER(SEARCH("FI fully agreed with the client's requests/appeals",General!J387)),0,COUNTBLANK(General!K387)))</f>
        <v>0</v>
      </c>
      <c r="AF387" s="86">
        <f>IF(OR(General!J387="Others",General!K387="Others"),COUNTBLANK(General!L387),0)</f>
        <v>0</v>
      </c>
      <c r="AG387" s="86">
        <f>IF(ISBLANK(B387),0,IF(AND(ISBLANK(General!O387),NETWORKDAYS(IFERROR(DATE(LEFT(General!D387,4),MID(General!D387,5,2),RIGHT(General!D387,2)),0),IFERROR(DATE(LEFT(Instructions!$C$6,4),MID(Instructions!$C$6,5,2),RIGHT(Instructions!$C$6,2)),0),7)&gt;27),COUNTBLANK(General!P387),0))</f>
        <v>0</v>
      </c>
      <c r="AH387" s="86">
        <f>IF(OR(ISBLANK(B387),ISBLANK(O387)),0,IF(NETWORKDAYS(DATE(LEFT(General!D387,4),MID(General!D387,5,2),RIGHT(General!D387,2)),DATE(LEFT(General!O387,4),MID(General!O387,5,2),RIGHT(General!O387,2)),7)&gt;27,COUNTBLANK(General!P387),0))</f>
        <v>0</v>
      </c>
      <c r="AI387" s="86">
        <f t="shared" si="37"/>
        <v>0</v>
      </c>
      <c r="AJ387" s="86">
        <f t="shared" si="38"/>
        <v>0</v>
      </c>
      <c r="AK387" s="86">
        <f t="shared" si="39"/>
        <v>0</v>
      </c>
      <c r="AL387" s="128">
        <f>IF(ISBLANK(D387),0,IF(IFERROR(DATE(LEFT(D387,4),MID(D387,5,2),RIGHT(D387,2)),0)&lt;IFERROR(DATE(LEFT(Instructions!$C$6,4),MID(Instructions!$C$6,5,2),RIGHT(Instructions!$C$6,2)),0),0,1))</f>
        <v>0</v>
      </c>
      <c r="AM387" s="128">
        <f>IF(General!U387="Misconduct report has been filed",COUNTBLANK(General!V387),0)</f>
        <v>0</v>
      </c>
      <c r="AN387" s="128">
        <f t="shared" si="40"/>
        <v>0</v>
      </c>
      <c r="AO387" s="86">
        <f>IF(ISBLANK(C387),0,IF(ISNA(VLOOKUP(C387,Dropdowns!$A$1:$A$4,1,FALSE)),1,0))</f>
        <v>0</v>
      </c>
      <c r="AP387" s="86">
        <f>IF(ISBLANK(F387),0,IF(ISNA(VLOOKUP(F387,Dropdowns!$I$1:$I$5,1,FALSE)),1,0))</f>
        <v>0</v>
      </c>
      <c r="AQ387" s="86">
        <f>IF(ISBLANK(J387),0,IF(ISNA(VLOOKUP(J387,Dropdowns!$L$1:$L$4,1,FALSE)),1,0))</f>
        <v>0</v>
      </c>
      <c r="AR387" s="128">
        <f>IF(ISBLANK(K387),0,IF(ISNA(VLOOKUP(K387,Dropdowns!$J$1:$J$4,1,FALSE)),1,0))</f>
        <v>0</v>
      </c>
      <c r="AS387" s="128">
        <f t="shared" si="43"/>
        <v>0</v>
      </c>
      <c r="AT387" s="128">
        <f t="shared" si="41"/>
        <v>0</v>
      </c>
      <c r="AU387" s="128">
        <f t="shared" si="42"/>
        <v>0</v>
      </c>
    </row>
    <row r="388" spans="2:47" ht="15.75" x14ac:dyDescent="0.25">
      <c r="B388" s="62"/>
      <c r="C388" s="62"/>
      <c r="D388" s="63"/>
      <c r="E388" s="64"/>
      <c r="F388" s="62"/>
      <c r="G388" s="62"/>
      <c r="H388" s="63"/>
      <c r="I388" s="62"/>
      <c r="J388" s="62"/>
      <c r="K388" s="62"/>
      <c r="L388" s="62"/>
      <c r="M388" s="68"/>
      <c r="N388" s="69"/>
      <c r="O388" s="63"/>
      <c r="P388" s="68"/>
      <c r="Q388" s="62"/>
      <c r="R388" s="62"/>
      <c r="S388" s="68"/>
      <c r="T388" s="70"/>
      <c r="U388" s="66"/>
      <c r="V388" s="68"/>
      <c r="Z388" s="86">
        <f>IF(Instructions!$C$8="yes",COUNTA(General!B388),0)</f>
        <v>0</v>
      </c>
      <c r="AA388" s="86">
        <f>IF(COUNTA(B388:V388)&gt;0,3-(COUNTA(General!B388)+COUNTA(General!C388)+COUNTA(General!U388)),0)</f>
        <v>0</v>
      </c>
      <c r="AB388" s="86">
        <f>IF(General!U388="No",COUNTBLANK(General!D388:F388)+COUNTBLANK(General!J388),0)</f>
        <v>0</v>
      </c>
      <c r="AC388" s="86">
        <f>IF(General!F388="Others",COUNTBLANK(General!G388),0)</f>
        <v>0</v>
      </c>
      <c r="AD388" s="86">
        <f>IF(AND(U388="No",COUNTA(General!B388),ISBLANK(General!H388)),COUNTBLANK(General!I388),0)</f>
        <v>0</v>
      </c>
      <c r="AE388" s="86">
        <f>IF(ISBLANK(J388),0,IF(ISNUMBER(SEARCH("FI fully agreed with the client's requests/appeals",General!J388)),0,COUNTBLANK(General!K388)))</f>
        <v>0</v>
      </c>
      <c r="AF388" s="86">
        <f>IF(OR(General!J388="Others",General!K388="Others"),COUNTBLANK(General!L388),0)</f>
        <v>0</v>
      </c>
      <c r="AG388" s="86">
        <f>IF(ISBLANK(B388),0,IF(AND(ISBLANK(General!O388),NETWORKDAYS(IFERROR(DATE(LEFT(General!D388,4),MID(General!D388,5,2),RIGHT(General!D388,2)),0),IFERROR(DATE(LEFT(Instructions!$C$6,4),MID(Instructions!$C$6,5,2),RIGHT(Instructions!$C$6,2)),0),7)&gt;27),COUNTBLANK(General!P388),0))</f>
        <v>0</v>
      </c>
      <c r="AH388" s="86">
        <f>IF(OR(ISBLANK(B388),ISBLANK(O388)),0,IF(NETWORKDAYS(DATE(LEFT(General!D388,4),MID(General!D388,5,2),RIGHT(General!D388,2)),DATE(LEFT(General!O388,4),MID(General!O388,5,2),RIGHT(General!O388,2)),7)&gt;27,COUNTBLANK(General!P388),0))</f>
        <v>0</v>
      </c>
      <c r="AI388" s="86">
        <f t="shared" si="37"/>
        <v>0</v>
      </c>
      <c r="AJ388" s="86">
        <f t="shared" si="38"/>
        <v>0</v>
      </c>
      <c r="AK388" s="86">
        <f t="shared" si="39"/>
        <v>0</v>
      </c>
      <c r="AL388" s="128">
        <f>IF(ISBLANK(D388),0,IF(IFERROR(DATE(LEFT(D388,4),MID(D388,5,2),RIGHT(D388,2)),0)&lt;IFERROR(DATE(LEFT(Instructions!$C$6,4),MID(Instructions!$C$6,5,2),RIGHT(Instructions!$C$6,2)),0),0,1))</f>
        <v>0</v>
      </c>
      <c r="AM388" s="128">
        <f>IF(General!U388="Misconduct report has been filed",COUNTBLANK(General!V388),0)</f>
        <v>0</v>
      </c>
      <c r="AN388" s="128">
        <f t="shared" si="40"/>
        <v>0</v>
      </c>
      <c r="AO388" s="86">
        <f>IF(ISBLANK(C388),0,IF(ISNA(VLOOKUP(C388,Dropdowns!$A$1:$A$4,1,FALSE)),1,0))</f>
        <v>0</v>
      </c>
      <c r="AP388" s="86">
        <f>IF(ISBLANK(F388),0,IF(ISNA(VLOOKUP(F388,Dropdowns!$I$1:$I$5,1,FALSE)),1,0))</f>
        <v>0</v>
      </c>
      <c r="AQ388" s="86">
        <f>IF(ISBLANK(J388),0,IF(ISNA(VLOOKUP(J388,Dropdowns!$L$1:$L$4,1,FALSE)),1,0))</f>
        <v>0</v>
      </c>
      <c r="AR388" s="128">
        <f>IF(ISBLANK(K388),0,IF(ISNA(VLOOKUP(K388,Dropdowns!$J$1:$J$4,1,FALSE)),1,0))</f>
        <v>0</v>
      </c>
      <c r="AS388" s="128">
        <f t="shared" si="43"/>
        <v>0</v>
      </c>
      <c r="AT388" s="128">
        <f t="shared" si="41"/>
        <v>0</v>
      </c>
      <c r="AU388" s="128">
        <f t="shared" si="42"/>
        <v>0</v>
      </c>
    </row>
    <row r="389" spans="2:47" ht="15.75" x14ac:dyDescent="0.25">
      <c r="B389" s="62"/>
      <c r="C389" s="62"/>
      <c r="D389" s="63"/>
      <c r="E389" s="64"/>
      <c r="F389" s="62"/>
      <c r="G389" s="62"/>
      <c r="H389" s="63"/>
      <c r="I389" s="62"/>
      <c r="J389" s="62"/>
      <c r="K389" s="62"/>
      <c r="L389" s="62"/>
      <c r="M389" s="68"/>
      <c r="N389" s="69"/>
      <c r="O389" s="63"/>
      <c r="P389" s="68"/>
      <c r="Q389" s="62"/>
      <c r="R389" s="62"/>
      <c r="S389" s="68"/>
      <c r="T389" s="70"/>
      <c r="U389" s="66"/>
      <c r="V389" s="68"/>
      <c r="Z389" s="86">
        <f>IF(Instructions!$C$8="yes",COUNTA(General!B389),0)</f>
        <v>0</v>
      </c>
      <c r="AA389" s="86">
        <f>IF(COUNTA(B389:V389)&gt;0,3-(COUNTA(General!B389)+COUNTA(General!C389)+COUNTA(General!U389)),0)</f>
        <v>0</v>
      </c>
      <c r="AB389" s="86">
        <f>IF(General!U389="No",COUNTBLANK(General!D389:F389)+COUNTBLANK(General!J389),0)</f>
        <v>0</v>
      </c>
      <c r="AC389" s="86">
        <f>IF(General!F389="Others",COUNTBLANK(General!G389),0)</f>
        <v>0</v>
      </c>
      <c r="AD389" s="86">
        <f>IF(AND(U389="No",COUNTA(General!B389),ISBLANK(General!H389)),COUNTBLANK(General!I389),0)</f>
        <v>0</v>
      </c>
      <c r="AE389" s="86">
        <f>IF(ISBLANK(J389),0,IF(ISNUMBER(SEARCH("FI fully agreed with the client's requests/appeals",General!J389)),0,COUNTBLANK(General!K389)))</f>
        <v>0</v>
      </c>
      <c r="AF389" s="86">
        <f>IF(OR(General!J389="Others",General!K389="Others"),COUNTBLANK(General!L389),0)</f>
        <v>0</v>
      </c>
      <c r="AG389" s="86">
        <f>IF(ISBLANK(B389),0,IF(AND(ISBLANK(General!O389),NETWORKDAYS(IFERROR(DATE(LEFT(General!D389,4),MID(General!D389,5,2),RIGHT(General!D389,2)),0),IFERROR(DATE(LEFT(Instructions!$C$6,4),MID(Instructions!$C$6,5,2),RIGHT(Instructions!$C$6,2)),0),7)&gt;27),COUNTBLANK(General!P389),0))</f>
        <v>0</v>
      </c>
      <c r="AH389" s="86">
        <f>IF(OR(ISBLANK(B389),ISBLANK(O389)),0,IF(NETWORKDAYS(DATE(LEFT(General!D389,4),MID(General!D389,5,2),RIGHT(General!D389,2)),DATE(LEFT(General!O389,4),MID(General!O389,5,2),RIGHT(General!O389,2)),7)&gt;27,COUNTBLANK(General!P389),0))</f>
        <v>0</v>
      </c>
      <c r="AI389" s="86">
        <f t="shared" si="37"/>
        <v>0</v>
      </c>
      <c r="AJ389" s="86">
        <f t="shared" si="38"/>
        <v>0</v>
      </c>
      <c r="AK389" s="86">
        <f t="shared" si="39"/>
        <v>0</v>
      </c>
      <c r="AL389" s="128">
        <f>IF(ISBLANK(D389),0,IF(IFERROR(DATE(LEFT(D389,4),MID(D389,5,2),RIGHT(D389,2)),0)&lt;IFERROR(DATE(LEFT(Instructions!$C$6,4),MID(Instructions!$C$6,5,2),RIGHT(Instructions!$C$6,2)),0),0,1))</f>
        <v>0</v>
      </c>
      <c r="AM389" s="128">
        <f>IF(General!U389="Misconduct report has been filed",COUNTBLANK(General!V389),0)</f>
        <v>0</v>
      </c>
      <c r="AN389" s="128">
        <f t="shared" si="40"/>
        <v>0</v>
      </c>
      <c r="AO389" s="86">
        <f>IF(ISBLANK(C389),0,IF(ISNA(VLOOKUP(C389,Dropdowns!$A$1:$A$4,1,FALSE)),1,0))</f>
        <v>0</v>
      </c>
      <c r="AP389" s="86">
        <f>IF(ISBLANK(F389),0,IF(ISNA(VLOOKUP(F389,Dropdowns!$I$1:$I$5,1,FALSE)),1,0))</f>
        <v>0</v>
      </c>
      <c r="AQ389" s="86">
        <f>IF(ISBLANK(J389),0,IF(ISNA(VLOOKUP(J389,Dropdowns!$L$1:$L$4,1,FALSE)),1,0))</f>
        <v>0</v>
      </c>
      <c r="AR389" s="128">
        <f>IF(ISBLANK(K389),0,IF(ISNA(VLOOKUP(K389,Dropdowns!$J$1:$J$4,1,FALSE)),1,0))</f>
        <v>0</v>
      </c>
      <c r="AS389" s="128">
        <f t="shared" si="43"/>
        <v>0</v>
      </c>
      <c r="AT389" s="128">
        <f t="shared" si="41"/>
        <v>0</v>
      </c>
      <c r="AU389" s="128">
        <f t="shared" si="42"/>
        <v>0</v>
      </c>
    </row>
    <row r="390" spans="2:47" ht="15.75" x14ac:dyDescent="0.25">
      <c r="B390" s="62"/>
      <c r="C390" s="62"/>
      <c r="D390" s="63"/>
      <c r="E390" s="64"/>
      <c r="F390" s="62"/>
      <c r="G390" s="62"/>
      <c r="H390" s="63"/>
      <c r="I390" s="62"/>
      <c r="J390" s="62"/>
      <c r="K390" s="62"/>
      <c r="L390" s="62"/>
      <c r="M390" s="68"/>
      <c r="N390" s="69"/>
      <c r="O390" s="63"/>
      <c r="P390" s="68"/>
      <c r="Q390" s="62"/>
      <c r="R390" s="62"/>
      <c r="S390" s="68"/>
      <c r="T390" s="70"/>
      <c r="U390" s="66"/>
      <c r="V390" s="68"/>
      <c r="Z390" s="86">
        <f>IF(Instructions!$C$8="yes",COUNTA(General!B390),0)</f>
        <v>0</v>
      </c>
      <c r="AA390" s="86">
        <f>IF(COUNTA(B390:V390)&gt;0,3-(COUNTA(General!B390)+COUNTA(General!C390)+COUNTA(General!U390)),0)</f>
        <v>0</v>
      </c>
      <c r="AB390" s="86">
        <f>IF(General!U390="No",COUNTBLANK(General!D390:F390)+COUNTBLANK(General!J390),0)</f>
        <v>0</v>
      </c>
      <c r="AC390" s="86">
        <f>IF(General!F390="Others",COUNTBLANK(General!G390),0)</f>
        <v>0</v>
      </c>
      <c r="AD390" s="86">
        <f>IF(AND(U390="No",COUNTA(General!B390),ISBLANK(General!H390)),COUNTBLANK(General!I390),0)</f>
        <v>0</v>
      </c>
      <c r="AE390" s="86">
        <f>IF(ISBLANK(J390),0,IF(ISNUMBER(SEARCH("FI fully agreed with the client's requests/appeals",General!J390)),0,COUNTBLANK(General!K390)))</f>
        <v>0</v>
      </c>
      <c r="AF390" s="86">
        <f>IF(OR(General!J390="Others",General!K390="Others"),COUNTBLANK(General!L390),0)</f>
        <v>0</v>
      </c>
      <c r="AG390" s="86">
        <f>IF(ISBLANK(B390),0,IF(AND(ISBLANK(General!O390),NETWORKDAYS(IFERROR(DATE(LEFT(General!D390,4),MID(General!D390,5,2),RIGHT(General!D390,2)),0),IFERROR(DATE(LEFT(Instructions!$C$6,4),MID(Instructions!$C$6,5,2),RIGHT(Instructions!$C$6,2)),0),7)&gt;27),COUNTBLANK(General!P390),0))</f>
        <v>0</v>
      </c>
      <c r="AH390" s="86">
        <f>IF(OR(ISBLANK(B390),ISBLANK(O390)),0,IF(NETWORKDAYS(DATE(LEFT(General!D390,4),MID(General!D390,5,2),RIGHT(General!D390,2)),DATE(LEFT(General!O390,4),MID(General!O390,5,2),RIGHT(General!O390,2)),7)&gt;27,COUNTBLANK(General!P390),0))</f>
        <v>0</v>
      </c>
      <c r="AI390" s="86">
        <f t="shared" si="37"/>
        <v>0</v>
      </c>
      <c r="AJ390" s="86">
        <f t="shared" si="38"/>
        <v>0</v>
      </c>
      <c r="AK390" s="86">
        <f t="shared" si="39"/>
        <v>0</v>
      </c>
      <c r="AL390" s="128">
        <f>IF(ISBLANK(D390),0,IF(IFERROR(DATE(LEFT(D390,4),MID(D390,5,2),RIGHT(D390,2)),0)&lt;IFERROR(DATE(LEFT(Instructions!$C$6,4),MID(Instructions!$C$6,5,2),RIGHT(Instructions!$C$6,2)),0),0,1))</f>
        <v>0</v>
      </c>
      <c r="AM390" s="128">
        <f>IF(General!U390="Misconduct report has been filed",COUNTBLANK(General!V390),0)</f>
        <v>0</v>
      </c>
      <c r="AN390" s="128">
        <f t="shared" si="40"/>
        <v>0</v>
      </c>
      <c r="AO390" s="86">
        <f>IF(ISBLANK(C390),0,IF(ISNA(VLOOKUP(C390,Dropdowns!$A$1:$A$4,1,FALSE)),1,0))</f>
        <v>0</v>
      </c>
      <c r="AP390" s="86">
        <f>IF(ISBLANK(F390),0,IF(ISNA(VLOOKUP(F390,Dropdowns!$I$1:$I$5,1,FALSE)),1,0))</f>
        <v>0</v>
      </c>
      <c r="AQ390" s="86">
        <f>IF(ISBLANK(J390),0,IF(ISNA(VLOOKUP(J390,Dropdowns!$L$1:$L$4,1,FALSE)),1,0))</f>
        <v>0</v>
      </c>
      <c r="AR390" s="128">
        <f>IF(ISBLANK(K390),0,IF(ISNA(VLOOKUP(K390,Dropdowns!$J$1:$J$4,1,FALSE)),1,0))</f>
        <v>0</v>
      </c>
      <c r="AS390" s="128">
        <f t="shared" si="43"/>
        <v>0</v>
      </c>
      <c r="AT390" s="128">
        <f t="shared" si="41"/>
        <v>0</v>
      </c>
      <c r="AU390" s="128">
        <f t="shared" si="42"/>
        <v>0</v>
      </c>
    </row>
    <row r="391" spans="2:47" ht="15.75" x14ac:dyDescent="0.25">
      <c r="B391" s="62"/>
      <c r="C391" s="62"/>
      <c r="D391" s="63"/>
      <c r="E391" s="64"/>
      <c r="F391" s="62"/>
      <c r="G391" s="62"/>
      <c r="H391" s="63"/>
      <c r="I391" s="62"/>
      <c r="J391" s="62"/>
      <c r="K391" s="62"/>
      <c r="L391" s="62"/>
      <c r="M391" s="68"/>
      <c r="N391" s="69"/>
      <c r="O391" s="63"/>
      <c r="P391" s="68"/>
      <c r="Q391" s="62"/>
      <c r="R391" s="62"/>
      <c r="S391" s="68"/>
      <c r="T391" s="70"/>
      <c r="U391" s="66"/>
      <c r="V391" s="68"/>
      <c r="Z391" s="86">
        <f>IF(Instructions!$C$8="yes",COUNTA(General!B391),0)</f>
        <v>0</v>
      </c>
      <c r="AA391" s="86">
        <f>IF(COUNTA(B391:V391)&gt;0,3-(COUNTA(General!B391)+COUNTA(General!C391)+COUNTA(General!U391)),0)</f>
        <v>0</v>
      </c>
      <c r="AB391" s="86">
        <f>IF(General!U391="No",COUNTBLANK(General!D391:F391)+COUNTBLANK(General!J391),0)</f>
        <v>0</v>
      </c>
      <c r="AC391" s="86">
        <f>IF(General!F391="Others",COUNTBLANK(General!G391),0)</f>
        <v>0</v>
      </c>
      <c r="AD391" s="86">
        <f>IF(AND(U391="No",COUNTA(General!B391),ISBLANK(General!H391)),COUNTBLANK(General!I391),0)</f>
        <v>0</v>
      </c>
      <c r="AE391" s="86">
        <f>IF(ISBLANK(J391),0,IF(ISNUMBER(SEARCH("FI fully agreed with the client's requests/appeals",General!J391)),0,COUNTBLANK(General!K391)))</f>
        <v>0</v>
      </c>
      <c r="AF391" s="86">
        <f>IF(OR(General!J391="Others",General!K391="Others"),COUNTBLANK(General!L391),0)</f>
        <v>0</v>
      </c>
      <c r="AG391" s="86">
        <f>IF(ISBLANK(B391),0,IF(AND(ISBLANK(General!O391),NETWORKDAYS(IFERROR(DATE(LEFT(General!D391,4),MID(General!D391,5,2),RIGHT(General!D391,2)),0),IFERROR(DATE(LEFT(Instructions!$C$6,4),MID(Instructions!$C$6,5,2),RIGHT(Instructions!$C$6,2)),0),7)&gt;27),COUNTBLANK(General!P391),0))</f>
        <v>0</v>
      </c>
      <c r="AH391" s="86">
        <f>IF(OR(ISBLANK(B391),ISBLANK(O391)),0,IF(NETWORKDAYS(DATE(LEFT(General!D391,4),MID(General!D391,5,2),RIGHT(General!D391,2)),DATE(LEFT(General!O391,4),MID(General!O391,5,2),RIGHT(General!O391,2)),7)&gt;27,COUNTBLANK(General!P391),0))</f>
        <v>0</v>
      </c>
      <c r="AI391" s="86">
        <f t="shared" si="37"/>
        <v>0</v>
      </c>
      <c r="AJ391" s="86">
        <f t="shared" si="38"/>
        <v>0</v>
      </c>
      <c r="AK391" s="86">
        <f t="shared" si="39"/>
        <v>0</v>
      </c>
      <c r="AL391" s="128">
        <f>IF(ISBLANK(D391),0,IF(IFERROR(DATE(LEFT(D391,4),MID(D391,5,2),RIGHT(D391,2)),0)&lt;IFERROR(DATE(LEFT(Instructions!$C$6,4),MID(Instructions!$C$6,5,2),RIGHT(Instructions!$C$6,2)),0),0,1))</f>
        <v>0</v>
      </c>
      <c r="AM391" s="128">
        <f>IF(General!U391="Misconduct report has been filed",COUNTBLANK(General!V391),0)</f>
        <v>0</v>
      </c>
      <c r="AN391" s="128">
        <f t="shared" si="40"/>
        <v>0</v>
      </c>
      <c r="AO391" s="86">
        <f>IF(ISBLANK(C391),0,IF(ISNA(VLOOKUP(C391,Dropdowns!$A$1:$A$4,1,FALSE)),1,0))</f>
        <v>0</v>
      </c>
      <c r="AP391" s="86">
        <f>IF(ISBLANK(F391),0,IF(ISNA(VLOOKUP(F391,Dropdowns!$I$1:$I$5,1,FALSE)),1,0))</f>
        <v>0</v>
      </c>
      <c r="AQ391" s="86">
        <f>IF(ISBLANK(J391),0,IF(ISNA(VLOOKUP(J391,Dropdowns!$L$1:$L$4,1,FALSE)),1,0))</f>
        <v>0</v>
      </c>
      <c r="AR391" s="128">
        <f>IF(ISBLANK(K391),0,IF(ISNA(VLOOKUP(K391,Dropdowns!$J$1:$J$4,1,FALSE)),1,0))</f>
        <v>0</v>
      </c>
      <c r="AS391" s="128">
        <f t="shared" si="43"/>
        <v>0</v>
      </c>
      <c r="AT391" s="128">
        <f t="shared" si="41"/>
        <v>0</v>
      </c>
      <c r="AU391" s="128">
        <f t="shared" si="42"/>
        <v>0</v>
      </c>
    </row>
    <row r="392" spans="2:47" ht="15.75" x14ac:dyDescent="0.25">
      <c r="B392" s="62"/>
      <c r="C392" s="62"/>
      <c r="D392" s="63"/>
      <c r="E392" s="64"/>
      <c r="F392" s="62"/>
      <c r="G392" s="62"/>
      <c r="H392" s="63"/>
      <c r="I392" s="62"/>
      <c r="J392" s="62"/>
      <c r="K392" s="62"/>
      <c r="L392" s="62"/>
      <c r="M392" s="68"/>
      <c r="N392" s="69"/>
      <c r="O392" s="63"/>
      <c r="P392" s="68"/>
      <c r="Q392" s="62"/>
      <c r="R392" s="62"/>
      <c r="S392" s="68"/>
      <c r="T392" s="70"/>
      <c r="U392" s="66"/>
      <c r="V392" s="68"/>
      <c r="Z392" s="86">
        <f>IF(Instructions!$C$8="yes",COUNTA(General!B392),0)</f>
        <v>0</v>
      </c>
      <c r="AA392" s="86">
        <f>IF(COUNTA(B392:V392)&gt;0,3-(COUNTA(General!B392)+COUNTA(General!C392)+COUNTA(General!U392)),0)</f>
        <v>0</v>
      </c>
      <c r="AB392" s="86">
        <f>IF(General!U392="No",COUNTBLANK(General!D392:F392)+COUNTBLANK(General!J392),0)</f>
        <v>0</v>
      </c>
      <c r="AC392" s="86">
        <f>IF(General!F392="Others",COUNTBLANK(General!G392),0)</f>
        <v>0</v>
      </c>
      <c r="AD392" s="86">
        <f>IF(AND(U392="No",COUNTA(General!B392),ISBLANK(General!H392)),COUNTBLANK(General!I392),0)</f>
        <v>0</v>
      </c>
      <c r="AE392" s="86">
        <f>IF(ISBLANK(J392),0,IF(ISNUMBER(SEARCH("FI fully agreed with the client's requests/appeals",General!J392)),0,COUNTBLANK(General!K392)))</f>
        <v>0</v>
      </c>
      <c r="AF392" s="86">
        <f>IF(OR(General!J392="Others",General!K392="Others"),COUNTBLANK(General!L392),0)</f>
        <v>0</v>
      </c>
      <c r="AG392" s="86">
        <f>IF(ISBLANK(B392),0,IF(AND(ISBLANK(General!O392),NETWORKDAYS(IFERROR(DATE(LEFT(General!D392,4),MID(General!D392,5,2),RIGHT(General!D392,2)),0),IFERROR(DATE(LEFT(Instructions!$C$6,4),MID(Instructions!$C$6,5,2),RIGHT(Instructions!$C$6,2)),0),7)&gt;27),COUNTBLANK(General!P392),0))</f>
        <v>0</v>
      </c>
      <c r="AH392" s="86">
        <f>IF(OR(ISBLANK(B392),ISBLANK(O392)),0,IF(NETWORKDAYS(DATE(LEFT(General!D392,4),MID(General!D392,5,2),RIGHT(General!D392,2)),DATE(LEFT(General!O392,4),MID(General!O392,5,2),RIGHT(General!O392,2)),7)&gt;27,COUNTBLANK(General!P392),0))</f>
        <v>0</v>
      </c>
      <c r="AI392" s="86">
        <f t="shared" si="37"/>
        <v>0</v>
      </c>
      <c r="AJ392" s="86">
        <f t="shared" si="38"/>
        <v>0</v>
      </c>
      <c r="AK392" s="86">
        <f t="shared" si="39"/>
        <v>0</v>
      </c>
      <c r="AL392" s="128">
        <f>IF(ISBLANK(D392),0,IF(IFERROR(DATE(LEFT(D392,4),MID(D392,5,2),RIGHT(D392,2)),0)&lt;IFERROR(DATE(LEFT(Instructions!$C$6,4),MID(Instructions!$C$6,5,2),RIGHT(Instructions!$C$6,2)),0),0,1))</f>
        <v>0</v>
      </c>
      <c r="AM392" s="128">
        <f>IF(General!U392="Misconduct report has been filed",COUNTBLANK(General!V392),0)</f>
        <v>0</v>
      </c>
      <c r="AN392" s="128">
        <f t="shared" si="40"/>
        <v>0</v>
      </c>
      <c r="AO392" s="86">
        <f>IF(ISBLANK(C392),0,IF(ISNA(VLOOKUP(C392,Dropdowns!$A$1:$A$4,1,FALSE)),1,0))</f>
        <v>0</v>
      </c>
      <c r="AP392" s="86">
        <f>IF(ISBLANK(F392),0,IF(ISNA(VLOOKUP(F392,Dropdowns!$I$1:$I$5,1,FALSE)),1,0))</f>
        <v>0</v>
      </c>
      <c r="AQ392" s="86">
        <f>IF(ISBLANK(J392),0,IF(ISNA(VLOOKUP(J392,Dropdowns!$L$1:$L$4,1,FALSE)),1,0))</f>
        <v>0</v>
      </c>
      <c r="AR392" s="128">
        <f>IF(ISBLANK(K392),0,IF(ISNA(VLOOKUP(K392,Dropdowns!$J$1:$J$4,1,FALSE)),1,0))</f>
        <v>0</v>
      </c>
      <c r="AS392" s="128">
        <f t="shared" si="43"/>
        <v>0</v>
      </c>
      <c r="AT392" s="128">
        <f t="shared" si="41"/>
        <v>0</v>
      </c>
      <c r="AU392" s="128">
        <f t="shared" si="42"/>
        <v>0</v>
      </c>
    </row>
    <row r="393" spans="2:47" ht="15.75" x14ac:dyDescent="0.25">
      <c r="B393" s="62"/>
      <c r="C393" s="62"/>
      <c r="D393" s="63"/>
      <c r="E393" s="64"/>
      <c r="F393" s="62"/>
      <c r="G393" s="62"/>
      <c r="H393" s="63"/>
      <c r="I393" s="62"/>
      <c r="J393" s="62"/>
      <c r="K393" s="62"/>
      <c r="L393" s="62"/>
      <c r="M393" s="68"/>
      <c r="N393" s="69"/>
      <c r="O393" s="63"/>
      <c r="P393" s="68"/>
      <c r="Q393" s="62"/>
      <c r="R393" s="62"/>
      <c r="S393" s="68"/>
      <c r="T393" s="70"/>
      <c r="U393" s="66"/>
      <c r="V393" s="68"/>
      <c r="Z393" s="86">
        <f>IF(Instructions!$C$8="yes",COUNTA(General!B393),0)</f>
        <v>0</v>
      </c>
      <c r="AA393" s="86">
        <f>IF(COUNTA(B393:V393)&gt;0,3-(COUNTA(General!B393)+COUNTA(General!C393)+COUNTA(General!U393)),0)</f>
        <v>0</v>
      </c>
      <c r="AB393" s="86">
        <f>IF(General!U393="No",COUNTBLANK(General!D393:F393)+COUNTBLANK(General!J393),0)</f>
        <v>0</v>
      </c>
      <c r="AC393" s="86">
        <f>IF(General!F393="Others",COUNTBLANK(General!G393),0)</f>
        <v>0</v>
      </c>
      <c r="AD393" s="86">
        <f>IF(AND(U393="No",COUNTA(General!B393),ISBLANK(General!H393)),COUNTBLANK(General!I393),0)</f>
        <v>0</v>
      </c>
      <c r="AE393" s="86">
        <f>IF(ISBLANK(J393),0,IF(ISNUMBER(SEARCH("FI fully agreed with the client's requests/appeals",General!J393)),0,COUNTBLANK(General!K393)))</f>
        <v>0</v>
      </c>
      <c r="AF393" s="86">
        <f>IF(OR(General!J393="Others",General!K393="Others"),COUNTBLANK(General!L393),0)</f>
        <v>0</v>
      </c>
      <c r="AG393" s="86">
        <f>IF(ISBLANK(B393),0,IF(AND(ISBLANK(General!O393),NETWORKDAYS(IFERROR(DATE(LEFT(General!D393,4),MID(General!D393,5,2),RIGHT(General!D393,2)),0),IFERROR(DATE(LEFT(Instructions!$C$6,4),MID(Instructions!$C$6,5,2),RIGHT(Instructions!$C$6,2)),0),7)&gt;27),COUNTBLANK(General!P393),0))</f>
        <v>0</v>
      </c>
      <c r="AH393" s="86">
        <f>IF(OR(ISBLANK(B393),ISBLANK(O393)),0,IF(NETWORKDAYS(DATE(LEFT(General!D393,4),MID(General!D393,5,2),RIGHT(General!D393,2)),DATE(LEFT(General!O393,4),MID(General!O393,5,2),RIGHT(General!O393,2)),7)&gt;27,COUNTBLANK(General!P393),0))</f>
        <v>0</v>
      </c>
      <c r="AI393" s="86">
        <f t="shared" si="37"/>
        <v>0</v>
      </c>
      <c r="AJ393" s="86">
        <f t="shared" si="38"/>
        <v>0</v>
      </c>
      <c r="AK393" s="86">
        <f t="shared" si="39"/>
        <v>0</v>
      </c>
      <c r="AL393" s="128">
        <f>IF(ISBLANK(D393),0,IF(IFERROR(DATE(LEFT(D393,4),MID(D393,5,2),RIGHT(D393,2)),0)&lt;IFERROR(DATE(LEFT(Instructions!$C$6,4),MID(Instructions!$C$6,5,2),RIGHT(Instructions!$C$6,2)),0),0,1))</f>
        <v>0</v>
      </c>
      <c r="AM393" s="128">
        <f>IF(General!U393="Misconduct report has been filed",COUNTBLANK(General!V393),0)</f>
        <v>0</v>
      </c>
      <c r="AN393" s="128">
        <f t="shared" si="40"/>
        <v>0</v>
      </c>
      <c r="AO393" s="86">
        <f>IF(ISBLANK(C393),0,IF(ISNA(VLOOKUP(C393,Dropdowns!$A$1:$A$4,1,FALSE)),1,0))</f>
        <v>0</v>
      </c>
      <c r="AP393" s="86">
        <f>IF(ISBLANK(F393),0,IF(ISNA(VLOOKUP(F393,Dropdowns!$I$1:$I$5,1,FALSE)),1,0))</f>
        <v>0</v>
      </c>
      <c r="AQ393" s="86">
        <f>IF(ISBLANK(J393),0,IF(ISNA(VLOOKUP(J393,Dropdowns!$L$1:$L$4,1,FALSE)),1,0))</f>
        <v>0</v>
      </c>
      <c r="AR393" s="128">
        <f>IF(ISBLANK(K393),0,IF(ISNA(VLOOKUP(K393,Dropdowns!$J$1:$J$4,1,FALSE)),1,0))</f>
        <v>0</v>
      </c>
      <c r="AS393" s="128">
        <f t="shared" si="43"/>
        <v>0</v>
      </c>
      <c r="AT393" s="128">
        <f t="shared" si="41"/>
        <v>0</v>
      </c>
      <c r="AU393" s="128">
        <f t="shared" si="42"/>
        <v>0</v>
      </c>
    </row>
    <row r="394" spans="2:47" ht="15.75" x14ac:dyDescent="0.25">
      <c r="B394" s="62"/>
      <c r="C394" s="62"/>
      <c r="D394" s="63"/>
      <c r="E394" s="64"/>
      <c r="F394" s="62"/>
      <c r="G394" s="62"/>
      <c r="H394" s="63"/>
      <c r="I394" s="62"/>
      <c r="J394" s="62"/>
      <c r="K394" s="62"/>
      <c r="L394" s="62"/>
      <c r="M394" s="68"/>
      <c r="N394" s="69"/>
      <c r="O394" s="63"/>
      <c r="P394" s="68"/>
      <c r="Q394" s="62"/>
      <c r="R394" s="62"/>
      <c r="S394" s="68"/>
      <c r="T394" s="70"/>
      <c r="U394" s="66"/>
      <c r="V394" s="68"/>
      <c r="Z394" s="86">
        <f>IF(Instructions!$C$8="yes",COUNTA(General!B394),0)</f>
        <v>0</v>
      </c>
      <c r="AA394" s="86">
        <f>IF(COUNTA(B394:V394)&gt;0,3-(COUNTA(General!B394)+COUNTA(General!C394)+COUNTA(General!U394)),0)</f>
        <v>0</v>
      </c>
      <c r="AB394" s="86">
        <f>IF(General!U394="No",COUNTBLANK(General!D394:F394)+COUNTBLANK(General!J394),0)</f>
        <v>0</v>
      </c>
      <c r="AC394" s="86">
        <f>IF(General!F394="Others",COUNTBLANK(General!G394),0)</f>
        <v>0</v>
      </c>
      <c r="AD394" s="86">
        <f>IF(AND(U394="No",COUNTA(General!B394),ISBLANK(General!H394)),COUNTBLANK(General!I394),0)</f>
        <v>0</v>
      </c>
      <c r="AE394" s="86">
        <f>IF(ISBLANK(J394),0,IF(ISNUMBER(SEARCH("FI fully agreed with the client's requests/appeals",General!J394)),0,COUNTBLANK(General!K394)))</f>
        <v>0</v>
      </c>
      <c r="AF394" s="86">
        <f>IF(OR(General!J394="Others",General!K394="Others"),COUNTBLANK(General!L394),0)</f>
        <v>0</v>
      </c>
      <c r="AG394" s="86">
        <f>IF(ISBLANK(B394),0,IF(AND(ISBLANK(General!O394),NETWORKDAYS(IFERROR(DATE(LEFT(General!D394,4),MID(General!D394,5,2),RIGHT(General!D394,2)),0),IFERROR(DATE(LEFT(Instructions!$C$6,4),MID(Instructions!$C$6,5,2),RIGHT(Instructions!$C$6,2)),0),7)&gt;27),COUNTBLANK(General!P394),0))</f>
        <v>0</v>
      </c>
      <c r="AH394" s="86">
        <f>IF(OR(ISBLANK(B394),ISBLANK(O394)),0,IF(NETWORKDAYS(DATE(LEFT(General!D394,4),MID(General!D394,5,2),RIGHT(General!D394,2)),DATE(LEFT(General!O394,4),MID(General!O394,5,2),RIGHT(General!O394,2)),7)&gt;27,COUNTBLANK(General!P394),0))</f>
        <v>0</v>
      </c>
      <c r="AI394" s="86">
        <f t="shared" ref="AI394:AI457" si="44">IF(ISBLANK(D394),0,IF(AND(LEN(D394)=8, VALUE(MID(D394,5,2))&lt;13,VALUE(RIGHT(D394,2))&lt;32),0,1))</f>
        <v>0</v>
      </c>
      <c r="AJ394" s="86">
        <f t="shared" ref="AJ394:AJ457" si="45">IF(ISBLANK(H394),0,IF(AND(LEN(H394)=8, VALUE(MID(H394,5,2))&lt;13,VALUE(RIGHT(H394,2))&lt;32),0,1))</f>
        <v>0</v>
      </c>
      <c r="AK394" s="86">
        <f t="shared" ref="AK394:AK457" si="46">IF(ISBLANK(O394),0,IF(AND(LEN(O394)=8, VALUE(MID(O394,5,2))&lt;13,VALUE(RIGHT(O394,2))&lt;32),0,1))</f>
        <v>0</v>
      </c>
      <c r="AL394" s="128">
        <f>IF(ISBLANK(D394),0,IF(IFERROR(DATE(LEFT(D394,4),MID(D394,5,2),RIGHT(D394,2)),0)&lt;IFERROR(DATE(LEFT(Instructions!$C$6,4),MID(Instructions!$C$6,5,2),RIGHT(Instructions!$C$6,2)),0),0,1))</f>
        <v>0</v>
      </c>
      <c r="AM394" s="128">
        <f>IF(General!U394="Misconduct report has been filed",COUNTBLANK(General!V394),0)</f>
        <v>0</v>
      </c>
      <c r="AN394" s="128">
        <f t="shared" ref="AN394:AN457" si="47">IF(ISBLANK(V394),0,IF(AND(LEFT(V394,2)="MR",LEN(V394)&gt;=17),0,1))</f>
        <v>0</v>
      </c>
      <c r="AO394" s="86">
        <f>IF(ISBLANK(C394),0,IF(ISNA(VLOOKUP(C394,Dropdowns!$A$1:$A$4,1,FALSE)),1,0))</f>
        <v>0</v>
      </c>
      <c r="AP394" s="86">
        <f>IF(ISBLANK(F394),0,IF(ISNA(VLOOKUP(F394,Dropdowns!$I$1:$I$5,1,FALSE)),1,0))</f>
        <v>0</v>
      </c>
      <c r="AQ394" s="86">
        <f>IF(ISBLANK(J394),0,IF(ISNA(VLOOKUP(J394,Dropdowns!$L$1:$L$4,1,FALSE)),1,0))</f>
        <v>0</v>
      </c>
      <c r="AR394" s="128">
        <f>IF(ISBLANK(K394),0,IF(ISNA(VLOOKUP(K394,Dropdowns!$J$1:$J$4,1,FALSE)),1,0))</f>
        <v>0</v>
      </c>
      <c r="AS394" s="128">
        <f t="shared" si="43"/>
        <v>0</v>
      </c>
      <c r="AT394" s="128">
        <f t="shared" ref="AT394:AT457" si="48">IF(ISBLANK(R394),0,IF(OR(R394="YES",R394="No"),0,1))</f>
        <v>0</v>
      </c>
      <c r="AU394" s="128">
        <f t="shared" ref="AU394:AU457" si="49">IF(ISBLANK(U394),0,IF(OR(U394="No",U394="Misconduct report has been filed",U394="Misconduct report will be filed"),0,1))</f>
        <v>0</v>
      </c>
    </row>
    <row r="395" spans="2:47" ht="15.75" x14ac:dyDescent="0.25">
      <c r="B395" s="62"/>
      <c r="C395" s="62"/>
      <c r="D395" s="63"/>
      <c r="E395" s="64"/>
      <c r="F395" s="62"/>
      <c r="G395" s="62"/>
      <c r="H395" s="63"/>
      <c r="I395" s="62"/>
      <c r="J395" s="62"/>
      <c r="K395" s="62"/>
      <c r="L395" s="62"/>
      <c r="M395" s="68"/>
      <c r="N395" s="69"/>
      <c r="O395" s="63"/>
      <c r="P395" s="68"/>
      <c r="Q395" s="62"/>
      <c r="R395" s="62"/>
      <c r="S395" s="68"/>
      <c r="T395" s="70"/>
      <c r="U395" s="66"/>
      <c r="V395" s="68"/>
      <c r="Z395" s="86">
        <f>IF(Instructions!$C$8="yes",COUNTA(General!B395),0)</f>
        <v>0</v>
      </c>
      <c r="AA395" s="86">
        <f>IF(COUNTA(B395:V395)&gt;0,3-(COUNTA(General!B395)+COUNTA(General!C395)+COUNTA(General!U395)),0)</f>
        <v>0</v>
      </c>
      <c r="AB395" s="86">
        <f>IF(General!U395="No",COUNTBLANK(General!D395:F395)+COUNTBLANK(General!J395),0)</f>
        <v>0</v>
      </c>
      <c r="AC395" s="86">
        <f>IF(General!F395="Others",COUNTBLANK(General!G395),0)</f>
        <v>0</v>
      </c>
      <c r="AD395" s="86">
        <f>IF(AND(U395="No",COUNTA(General!B395),ISBLANK(General!H395)),COUNTBLANK(General!I395),0)</f>
        <v>0</v>
      </c>
      <c r="AE395" s="86">
        <f>IF(ISBLANK(J395),0,IF(ISNUMBER(SEARCH("FI fully agreed with the client's requests/appeals",General!J395)),0,COUNTBLANK(General!K395)))</f>
        <v>0</v>
      </c>
      <c r="AF395" s="86">
        <f>IF(OR(General!J395="Others",General!K395="Others"),COUNTBLANK(General!L395),0)</f>
        <v>0</v>
      </c>
      <c r="AG395" s="86">
        <f>IF(ISBLANK(B395),0,IF(AND(ISBLANK(General!O395),NETWORKDAYS(IFERROR(DATE(LEFT(General!D395,4),MID(General!D395,5,2),RIGHT(General!D395,2)),0),IFERROR(DATE(LEFT(Instructions!$C$6,4),MID(Instructions!$C$6,5,2),RIGHT(Instructions!$C$6,2)),0),7)&gt;27),COUNTBLANK(General!P395),0))</f>
        <v>0</v>
      </c>
      <c r="AH395" s="86">
        <f>IF(OR(ISBLANK(B395),ISBLANK(O395)),0,IF(NETWORKDAYS(DATE(LEFT(General!D395,4),MID(General!D395,5,2),RIGHT(General!D395,2)),DATE(LEFT(General!O395,4),MID(General!O395,5,2),RIGHT(General!O395,2)),7)&gt;27,COUNTBLANK(General!P395),0))</f>
        <v>0</v>
      </c>
      <c r="AI395" s="86">
        <f t="shared" si="44"/>
        <v>0</v>
      </c>
      <c r="AJ395" s="86">
        <f t="shared" si="45"/>
        <v>0</v>
      </c>
      <c r="AK395" s="86">
        <f t="shared" si="46"/>
        <v>0</v>
      </c>
      <c r="AL395" s="128">
        <f>IF(ISBLANK(D395),0,IF(IFERROR(DATE(LEFT(D395,4),MID(D395,5,2),RIGHT(D395,2)),0)&lt;IFERROR(DATE(LEFT(Instructions!$C$6,4),MID(Instructions!$C$6,5,2),RIGHT(Instructions!$C$6,2)),0),0,1))</f>
        <v>0</v>
      </c>
      <c r="AM395" s="128">
        <f>IF(General!U395="Misconduct report has been filed",COUNTBLANK(General!V395),0)</f>
        <v>0</v>
      </c>
      <c r="AN395" s="128">
        <f t="shared" si="47"/>
        <v>0</v>
      </c>
      <c r="AO395" s="86">
        <f>IF(ISBLANK(C395),0,IF(ISNA(VLOOKUP(C395,Dropdowns!$A$1:$A$4,1,FALSE)),1,0))</f>
        <v>0</v>
      </c>
      <c r="AP395" s="86">
        <f>IF(ISBLANK(F395),0,IF(ISNA(VLOOKUP(F395,Dropdowns!$I$1:$I$5,1,FALSE)),1,0))</f>
        <v>0</v>
      </c>
      <c r="AQ395" s="86">
        <f>IF(ISBLANK(J395),0,IF(ISNA(VLOOKUP(J395,Dropdowns!$L$1:$L$4,1,FALSE)),1,0))</f>
        <v>0</v>
      </c>
      <c r="AR395" s="128">
        <f>IF(ISBLANK(K395),0,IF(ISNA(VLOOKUP(K395,Dropdowns!$J$1:$J$4,1,FALSE)),1,0))</f>
        <v>0</v>
      </c>
      <c r="AS395" s="128">
        <f t="shared" si="43"/>
        <v>0</v>
      </c>
      <c r="AT395" s="128">
        <f t="shared" si="48"/>
        <v>0</v>
      </c>
      <c r="AU395" s="128">
        <f t="shared" si="49"/>
        <v>0</v>
      </c>
    </row>
    <row r="396" spans="2:47" ht="15.75" x14ac:dyDescent="0.25">
      <c r="B396" s="62"/>
      <c r="C396" s="62"/>
      <c r="D396" s="63"/>
      <c r="E396" s="64"/>
      <c r="F396" s="62"/>
      <c r="G396" s="62"/>
      <c r="H396" s="63"/>
      <c r="I396" s="62"/>
      <c r="J396" s="62"/>
      <c r="K396" s="62"/>
      <c r="L396" s="62"/>
      <c r="M396" s="68"/>
      <c r="N396" s="69"/>
      <c r="O396" s="63"/>
      <c r="P396" s="68"/>
      <c r="Q396" s="62"/>
      <c r="R396" s="62"/>
      <c r="S396" s="68"/>
      <c r="T396" s="70"/>
      <c r="U396" s="66"/>
      <c r="V396" s="68"/>
      <c r="Z396" s="86">
        <f>IF(Instructions!$C$8="yes",COUNTA(General!B396),0)</f>
        <v>0</v>
      </c>
      <c r="AA396" s="86">
        <f>IF(COUNTA(B396:V396)&gt;0,3-(COUNTA(General!B396)+COUNTA(General!C396)+COUNTA(General!U396)),0)</f>
        <v>0</v>
      </c>
      <c r="AB396" s="86">
        <f>IF(General!U396="No",COUNTBLANK(General!D396:F396)+COUNTBLANK(General!J396),0)</f>
        <v>0</v>
      </c>
      <c r="AC396" s="86">
        <f>IF(General!F396="Others",COUNTBLANK(General!G396),0)</f>
        <v>0</v>
      </c>
      <c r="AD396" s="86">
        <f>IF(AND(U396="No",COUNTA(General!B396),ISBLANK(General!H396)),COUNTBLANK(General!I396),0)</f>
        <v>0</v>
      </c>
      <c r="AE396" s="86">
        <f>IF(ISBLANK(J396),0,IF(ISNUMBER(SEARCH("FI fully agreed with the client's requests/appeals",General!J396)),0,COUNTBLANK(General!K396)))</f>
        <v>0</v>
      </c>
      <c r="AF396" s="86">
        <f>IF(OR(General!J396="Others",General!K396="Others"),COUNTBLANK(General!L396),0)</f>
        <v>0</v>
      </c>
      <c r="AG396" s="86">
        <f>IF(ISBLANK(B396),0,IF(AND(ISBLANK(General!O396),NETWORKDAYS(IFERROR(DATE(LEFT(General!D396,4),MID(General!D396,5,2),RIGHT(General!D396,2)),0),IFERROR(DATE(LEFT(Instructions!$C$6,4),MID(Instructions!$C$6,5,2),RIGHT(Instructions!$C$6,2)),0),7)&gt;27),COUNTBLANK(General!P396),0))</f>
        <v>0</v>
      </c>
      <c r="AH396" s="86">
        <f>IF(OR(ISBLANK(B396),ISBLANK(O396)),0,IF(NETWORKDAYS(DATE(LEFT(General!D396,4),MID(General!D396,5,2),RIGHT(General!D396,2)),DATE(LEFT(General!O396,4),MID(General!O396,5,2),RIGHT(General!O396,2)),7)&gt;27,COUNTBLANK(General!P396),0))</f>
        <v>0</v>
      </c>
      <c r="AI396" s="86">
        <f t="shared" si="44"/>
        <v>0</v>
      </c>
      <c r="AJ396" s="86">
        <f t="shared" si="45"/>
        <v>0</v>
      </c>
      <c r="AK396" s="86">
        <f t="shared" si="46"/>
        <v>0</v>
      </c>
      <c r="AL396" s="128">
        <f>IF(ISBLANK(D396),0,IF(IFERROR(DATE(LEFT(D396,4),MID(D396,5,2),RIGHT(D396,2)),0)&lt;IFERROR(DATE(LEFT(Instructions!$C$6,4),MID(Instructions!$C$6,5,2),RIGHT(Instructions!$C$6,2)),0),0,1))</f>
        <v>0</v>
      </c>
      <c r="AM396" s="128">
        <f>IF(General!U396="Misconduct report has been filed",COUNTBLANK(General!V396),0)</f>
        <v>0</v>
      </c>
      <c r="AN396" s="128">
        <f t="shared" si="47"/>
        <v>0</v>
      </c>
      <c r="AO396" s="86">
        <f>IF(ISBLANK(C396),0,IF(ISNA(VLOOKUP(C396,Dropdowns!$A$1:$A$4,1,FALSE)),1,0))</f>
        <v>0</v>
      </c>
      <c r="AP396" s="86">
        <f>IF(ISBLANK(F396),0,IF(ISNA(VLOOKUP(F396,Dropdowns!$I$1:$I$5,1,FALSE)),1,0))</f>
        <v>0</v>
      </c>
      <c r="AQ396" s="86">
        <f>IF(ISBLANK(J396),0,IF(ISNA(VLOOKUP(J396,Dropdowns!$L$1:$L$4,1,FALSE)),1,0))</f>
        <v>0</v>
      </c>
      <c r="AR396" s="128">
        <f>IF(ISBLANK(K396),0,IF(ISNA(VLOOKUP(K396,Dropdowns!$J$1:$J$4,1,FALSE)),1,0))</f>
        <v>0</v>
      </c>
      <c r="AS396" s="128">
        <f t="shared" si="43"/>
        <v>0</v>
      </c>
      <c r="AT396" s="128">
        <f t="shared" si="48"/>
        <v>0</v>
      </c>
      <c r="AU396" s="128">
        <f t="shared" si="49"/>
        <v>0</v>
      </c>
    </row>
    <row r="397" spans="2:47" ht="15.75" x14ac:dyDescent="0.25">
      <c r="B397" s="62"/>
      <c r="C397" s="62"/>
      <c r="D397" s="63"/>
      <c r="E397" s="64"/>
      <c r="F397" s="62"/>
      <c r="G397" s="62"/>
      <c r="H397" s="63"/>
      <c r="I397" s="62"/>
      <c r="J397" s="62"/>
      <c r="K397" s="62"/>
      <c r="L397" s="62"/>
      <c r="M397" s="68"/>
      <c r="N397" s="69"/>
      <c r="O397" s="63"/>
      <c r="P397" s="68"/>
      <c r="Q397" s="62"/>
      <c r="R397" s="62"/>
      <c r="S397" s="68"/>
      <c r="T397" s="70"/>
      <c r="U397" s="66"/>
      <c r="V397" s="68"/>
      <c r="Z397" s="86">
        <f>IF(Instructions!$C$8="yes",COUNTA(General!B397),0)</f>
        <v>0</v>
      </c>
      <c r="AA397" s="86">
        <f>IF(COUNTA(B397:V397)&gt;0,3-(COUNTA(General!B397)+COUNTA(General!C397)+COUNTA(General!U397)),0)</f>
        <v>0</v>
      </c>
      <c r="AB397" s="86">
        <f>IF(General!U397="No",COUNTBLANK(General!D397:F397)+COUNTBLANK(General!J397),0)</f>
        <v>0</v>
      </c>
      <c r="AC397" s="86">
        <f>IF(General!F397="Others",COUNTBLANK(General!G397),0)</f>
        <v>0</v>
      </c>
      <c r="AD397" s="86">
        <f>IF(AND(U397="No",COUNTA(General!B397),ISBLANK(General!H397)),COUNTBLANK(General!I397),0)</f>
        <v>0</v>
      </c>
      <c r="AE397" s="86">
        <f>IF(ISBLANK(J397),0,IF(ISNUMBER(SEARCH("FI fully agreed with the client's requests/appeals",General!J397)),0,COUNTBLANK(General!K397)))</f>
        <v>0</v>
      </c>
      <c r="AF397" s="86">
        <f>IF(OR(General!J397="Others",General!K397="Others"),COUNTBLANK(General!L397),0)</f>
        <v>0</v>
      </c>
      <c r="AG397" s="86">
        <f>IF(ISBLANK(B397),0,IF(AND(ISBLANK(General!O397),NETWORKDAYS(IFERROR(DATE(LEFT(General!D397,4),MID(General!D397,5,2),RIGHT(General!D397,2)),0),IFERROR(DATE(LEFT(Instructions!$C$6,4),MID(Instructions!$C$6,5,2),RIGHT(Instructions!$C$6,2)),0),7)&gt;27),COUNTBLANK(General!P397),0))</f>
        <v>0</v>
      </c>
      <c r="AH397" s="86">
        <f>IF(OR(ISBLANK(B397),ISBLANK(O397)),0,IF(NETWORKDAYS(DATE(LEFT(General!D397,4),MID(General!D397,5,2),RIGHT(General!D397,2)),DATE(LEFT(General!O397,4),MID(General!O397,5,2),RIGHT(General!O397,2)),7)&gt;27,COUNTBLANK(General!P397),0))</f>
        <v>0</v>
      </c>
      <c r="AI397" s="86">
        <f t="shared" si="44"/>
        <v>0</v>
      </c>
      <c r="AJ397" s="86">
        <f t="shared" si="45"/>
        <v>0</v>
      </c>
      <c r="AK397" s="86">
        <f t="shared" si="46"/>
        <v>0</v>
      </c>
      <c r="AL397" s="128">
        <f>IF(ISBLANK(D397),0,IF(IFERROR(DATE(LEFT(D397,4),MID(D397,5,2),RIGHT(D397,2)),0)&lt;IFERROR(DATE(LEFT(Instructions!$C$6,4),MID(Instructions!$C$6,5,2),RIGHT(Instructions!$C$6,2)),0),0,1))</f>
        <v>0</v>
      </c>
      <c r="AM397" s="128">
        <f>IF(General!U397="Misconduct report has been filed",COUNTBLANK(General!V397),0)</f>
        <v>0</v>
      </c>
      <c r="AN397" s="128">
        <f t="shared" si="47"/>
        <v>0</v>
      </c>
      <c r="AO397" s="86">
        <f>IF(ISBLANK(C397),0,IF(ISNA(VLOOKUP(C397,Dropdowns!$A$1:$A$4,1,FALSE)),1,0))</f>
        <v>0</v>
      </c>
      <c r="AP397" s="86">
        <f>IF(ISBLANK(F397),0,IF(ISNA(VLOOKUP(F397,Dropdowns!$I$1:$I$5,1,FALSE)),1,0))</f>
        <v>0</v>
      </c>
      <c r="AQ397" s="86">
        <f>IF(ISBLANK(J397),0,IF(ISNA(VLOOKUP(J397,Dropdowns!$L$1:$L$4,1,FALSE)),1,0))</f>
        <v>0</v>
      </c>
      <c r="AR397" s="128">
        <f>IF(ISBLANK(K397),0,IF(ISNA(VLOOKUP(K397,Dropdowns!$J$1:$J$4,1,FALSE)),1,0))</f>
        <v>0</v>
      </c>
      <c r="AS397" s="128">
        <f t="shared" si="43"/>
        <v>0</v>
      </c>
      <c r="AT397" s="128">
        <f t="shared" si="48"/>
        <v>0</v>
      </c>
      <c r="AU397" s="128">
        <f t="shared" si="49"/>
        <v>0</v>
      </c>
    </row>
    <row r="398" spans="2:47" ht="15.75" x14ac:dyDescent="0.25">
      <c r="B398" s="62"/>
      <c r="C398" s="62"/>
      <c r="D398" s="63"/>
      <c r="E398" s="64"/>
      <c r="F398" s="62"/>
      <c r="G398" s="62"/>
      <c r="H398" s="63"/>
      <c r="I398" s="62"/>
      <c r="J398" s="62"/>
      <c r="K398" s="62"/>
      <c r="L398" s="62"/>
      <c r="M398" s="68"/>
      <c r="N398" s="69"/>
      <c r="O398" s="63"/>
      <c r="P398" s="68"/>
      <c r="Q398" s="62"/>
      <c r="R398" s="62"/>
      <c r="S398" s="68"/>
      <c r="T398" s="70"/>
      <c r="U398" s="66"/>
      <c r="V398" s="68"/>
      <c r="Z398" s="86">
        <f>IF(Instructions!$C$8="yes",COUNTA(General!B398),0)</f>
        <v>0</v>
      </c>
      <c r="AA398" s="86">
        <f>IF(COUNTA(B398:V398)&gt;0,3-(COUNTA(General!B398)+COUNTA(General!C398)+COUNTA(General!U398)),0)</f>
        <v>0</v>
      </c>
      <c r="AB398" s="86">
        <f>IF(General!U398="No",COUNTBLANK(General!D398:F398)+COUNTBLANK(General!J398),0)</f>
        <v>0</v>
      </c>
      <c r="AC398" s="86">
        <f>IF(General!F398="Others",COUNTBLANK(General!G398),0)</f>
        <v>0</v>
      </c>
      <c r="AD398" s="86">
        <f>IF(AND(U398="No",COUNTA(General!B398),ISBLANK(General!H398)),COUNTBLANK(General!I398),0)</f>
        <v>0</v>
      </c>
      <c r="AE398" s="86">
        <f>IF(ISBLANK(J398),0,IF(ISNUMBER(SEARCH("FI fully agreed with the client's requests/appeals",General!J398)),0,COUNTBLANK(General!K398)))</f>
        <v>0</v>
      </c>
      <c r="AF398" s="86">
        <f>IF(OR(General!J398="Others",General!K398="Others"),COUNTBLANK(General!L398),0)</f>
        <v>0</v>
      </c>
      <c r="AG398" s="86">
        <f>IF(ISBLANK(B398),0,IF(AND(ISBLANK(General!O398),NETWORKDAYS(IFERROR(DATE(LEFT(General!D398,4),MID(General!D398,5,2),RIGHT(General!D398,2)),0),IFERROR(DATE(LEFT(Instructions!$C$6,4),MID(Instructions!$C$6,5,2),RIGHT(Instructions!$C$6,2)),0),7)&gt;27),COUNTBLANK(General!P398),0))</f>
        <v>0</v>
      </c>
      <c r="AH398" s="86">
        <f>IF(OR(ISBLANK(B398),ISBLANK(O398)),0,IF(NETWORKDAYS(DATE(LEFT(General!D398,4),MID(General!D398,5,2),RIGHT(General!D398,2)),DATE(LEFT(General!O398,4),MID(General!O398,5,2),RIGHT(General!O398,2)),7)&gt;27,COUNTBLANK(General!P398),0))</f>
        <v>0</v>
      </c>
      <c r="AI398" s="86">
        <f t="shared" si="44"/>
        <v>0</v>
      </c>
      <c r="AJ398" s="86">
        <f t="shared" si="45"/>
        <v>0</v>
      </c>
      <c r="AK398" s="86">
        <f t="shared" si="46"/>
        <v>0</v>
      </c>
      <c r="AL398" s="128">
        <f>IF(ISBLANK(D398),0,IF(IFERROR(DATE(LEFT(D398,4),MID(D398,5,2),RIGHT(D398,2)),0)&lt;IFERROR(DATE(LEFT(Instructions!$C$6,4),MID(Instructions!$C$6,5,2),RIGHT(Instructions!$C$6,2)),0),0,1))</f>
        <v>0</v>
      </c>
      <c r="AM398" s="128">
        <f>IF(General!U398="Misconduct report has been filed",COUNTBLANK(General!V398),0)</f>
        <v>0</v>
      </c>
      <c r="AN398" s="128">
        <f t="shared" si="47"/>
        <v>0</v>
      </c>
      <c r="AO398" s="86">
        <f>IF(ISBLANK(C398),0,IF(ISNA(VLOOKUP(C398,Dropdowns!$A$1:$A$4,1,FALSE)),1,0))</f>
        <v>0</v>
      </c>
      <c r="AP398" s="86">
        <f>IF(ISBLANK(F398),0,IF(ISNA(VLOOKUP(F398,Dropdowns!$I$1:$I$5,1,FALSE)),1,0))</f>
        <v>0</v>
      </c>
      <c r="AQ398" s="86">
        <f>IF(ISBLANK(J398),0,IF(ISNA(VLOOKUP(J398,Dropdowns!$L$1:$L$4,1,FALSE)),1,0))</f>
        <v>0</v>
      </c>
      <c r="AR398" s="128">
        <f>IF(ISBLANK(K398),0,IF(ISNA(VLOOKUP(K398,Dropdowns!$J$1:$J$4,1,FALSE)),1,0))</f>
        <v>0</v>
      </c>
      <c r="AS398" s="128">
        <f t="shared" si="43"/>
        <v>0</v>
      </c>
      <c r="AT398" s="128">
        <f t="shared" si="48"/>
        <v>0</v>
      </c>
      <c r="AU398" s="128">
        <f t="shared" si="49"/>
        <v>0</v>
      </c>
    </row>
    <row r="399" spans="2:47" ht="15.75" x14ac:dyDescent="0.25">
      <c r="B399" s="62"/>
      <c r="C399" s="62"/>
      <c r="D399" s="63"/>
      <c r="E399" s="64"/>
      <c r="F399" s="62"/>
      <c r="G399" s="62"/>
      <c r="H399" s="63"/>
      <c r="I399" s="62"/>
      <c r="J399" s="62"/>
      <c r="K399" s="62"/>
      <c r="L399" s="62"/>
      <c r="M399" s="68"/>
      <c r="N399" s="69"/>
      <c r="O399" s="63"/>
      <c r="P399" s="68"/>
      <c r="Q399" s="62"/>
      <c r="R399" s="62"/>
      <c r="S399" s="68"/>
      <c r="T399" s="70"/>
      <c r="U399" s="66"/>
      <c r="V399" s="68"/>
      <c r="Z399" s="86">
        <f>IF(Instructions!$C$8="yes",COUNTA(General!B399),0)</f>
        <v>0</v>
      </c>
      <c r="AA399" s="86">
        <f>IF(COUNTA(B399:V399)&gt;0,3-(COUNTA(General!B399)+COUNTA(General!C399)+COUNTA(General!U399)),0)</f>
        <v>0</v>
      </c>
      <c r="AB399" s="86">
        <f>IF(General!U399="No",COUNTBLANK(General!D399:F399)+COUNTBLANK(General!J399),0)</f>
        <v>0</v>
      </c>
      <c r="AC399" s="86">
        <f>IF(General!F399="Others",COUNTBLANK(General!G399),0)</f>
        <v>0</v>
      </c>
      <c r="AD399" s="86">
        <f>IF(AND(U399="No",COUNTA(General!B399),ISBLANK(General!H399)),COUNTBLANK(General!I399),0)</f>
        <v>0</v>
      </c>
      <c r="AE399" s="86">
        <f>IF(ISBLANK(J399),0,IF(ISNUMBER(SEARCH("FI fully agreed with the client's requests/appeals",General!J399)),0,COUNTBLANK(General!K399)))</f>
        <v>0</v>
      </c>
      <c r="AF399" s="86">
        <f>IF(OR(General!J399="Others",General!K399="Others"),COUNTBLANK(General!L399),0)</f>
        <v>0</v>
      </c>
      <c r="AG399" s="86">
        <f>IF(ISBLANK(B399),0,IF(AND(ISBLANK(General!O399),NETWORKDAYS(IFERROR(DATE(LEFT(General!D399,4),MID(General!D399,5,2),RIGHT(General!D399,2)),0),IFERROR(DATE(LEFT(Instructions!$C$6,4),MID(Instructions!$C$6,5,2),RIGHT(Instructions!$C$6,2)),0),7)&gt;27),COUNTBLANK(General!P399),0))</f>
        <v>0</v>
      </c>
      <c r="AH399" s="86">
        <f>IF(OR(ISBLANK(B399),ISBLANK(O399)),0,IF(NETWORKDAYS(DATE(LEFT(General!D399,4),MID(General!D399,5,2),RIGHT(General!D399,2)),DATE(LEFT(General!O399,4),MID(General!O399,5,2),RIGHT(General!O399,2)),7)&gt;27,COUNTBLANK(General!P399),0))</f>
        <v>0</v>
      </c>
      <c r="AI399" s="86">
        <f t="shared" si="44"/>
        <v>0</v>
      </c>
      <c r="AJ399" s="86">
        <f t="shared" si="45"/>
        <v>0</v>
      </c>
      <c r="AK399" s="86">
        <f t="shared" si="46"/>
        <v>0</v>
      </c>
      <c r="AL399" s="128">
        <f>IF(ISBLANK(D399),0,IF(IFERROR(DATE(LEFT(D399,4),MID(D399,5,2),RIGHT(D399,2)),0)&lt;IFERROR(DATE(LEFT(Instructions!$C$6,4),MID(Instructions!$C$6,5,2),RIGHT(Instructions!$C$6,2)),0),0,1))</f>
        <v>0</v>
      </c>
      <c r="AM399" s="128">
        <f>IF(General!U399="Misconduct report has been filed",COUNTBLANK(General!V399),0)</f>
        <v>0</v>
      </c>
      <c r="AN399" s="128">
        <f t="shared" si="47"/>
        <v>0</v>
      </c>
      <c r="AO399" s="86">
        <f>IF(ISBLANK(C399),0,IF(ISNA(VLOOKUP(C399,Dropdowns!$A$1:$A$4,1,FALSE)),1,0))</f>
        <v>0</v>
      </c>
      <c r="AP399" s="86">
        <f>IF(ISBLANK(F399),0,IF(ISNA(VLOOKUP(F399,Dropdowns!$I$1:$I$5,1,FALSE)),1,0))</f>
        <v>0</v>
      </c>
      <c r="AQ399" s="86">
        <f>IF(ISBLANK(J399),0,IF(ISNA(VLOOKUP(J399,Dropdowns!$L$1:$L$4,1,FALSE)),1,0))</f>
        <v>0</v>
      </c>
      <c r="AR399" s="128">
        <f>IF(ISBLANK(K399),0,IF(ISNA(VLOOKUP(K399,Dropdowns!$J$1:$J$4,1,FALSE)),1,0))</f>
        <v>0</v>
      </c>
      <c r="AS399" s="128">
        <f t="shared" si="43"/>
        <v>0</v>
      </c>
      <c r="AT399" s="128">
        <f t="shared" si="48"/>
        <v>0</v>
      </c>
      <c r="AU399" s="128">
        <f t="shared" si="49"/>
        <v>0</v>
      </c>
    </row>
    <row r="400" spans="2:47" ht="15.75" x14ac:dyDescent="0.25">
      <c r="B400" s="62"/>
      <c r="C400" s="62"/>
      <c r="D400" s="63"/>
      <c r="E400" s="64"/>
      <c r="F400" s="62"/>
      <c r="G400" s="62"/>
      <c r="H400" s="63"/>
      <c r="I400" s="62"/>
      <c r="J400" s="62"/>
      <c r="K400" s="62"/>
      <c r="L400" s="62"/>
      <c r="M400" s="68"/>
      <c r="N400" s="69"/>
      <c r="O400" s="63"/>
      <c r="P400" s="68"/>
      <c r="Q400" s="62"/>
      <c r="R400" s="62"/>
      <c r="S400" s="68"/>
      <c r="T400" s="70"/>
      <c r="U400" s="66"/>
      <c r="V400" s="68"/>
      <c r="Z400" s="86">
        <f>IF(Instructions!$C$8="yes",COUNTA(General!B400),0)</f>
        <v>0</v>
      </c>
      <c r="AA400" s="86">
        <f>IF(COUNTA(B400:V400)&gt;0,3-(COUNTA(General!B400)+COUNTA(General!C400)+COUNTA(General!U400)),0)</f>
        <v>0</v>
      </c>
      <c r="AB400" s="86">
        <f>IF(General!U400="No",COUNTBLANK(General!D400:F400)+COUNTBLANK(General!J400),0)</f>
        <v>0</v>
      </c>
      <c r="AC400" s="86">
        <f>IF(General!F400="Others",COUNTBLANK(General!G400),0)</f>
        <v>0</v>
      </c>
      <c r="AD400" s="86">
        <f>IF(AND(U400="No",COUNTA(General!B400),ISBLANK(General!H400)),COUNTBLANK(General!I400),0)</f>
        <v>0</v>
      </c>
      <c r="AE400" s="86">
        <f>IF(ISBLANK(J400),0,IF(ISNUMBER(SEARCH("FI fully agreed with the client's requests/appeals",General!J400)),0,COUNTBLANK(General!K400)))</f>
        <v>0</v>
      </c>
      <c r="AF400" s="86">
        <f>IF(OR(General!J400="Others",General!K400="Others"),COUNTBLANK(General!L400),0)</f>
        <v>0</v>
      </c>
      <c r="AG400" s="86">
        <f>IF(ISBLANK(B400),0,IF(AND(ISBLANK(General!O400),NETWORKDAYS(IFERROR(DATE(LEFT(General!D400,4),MID(General!D400,5,2),RIGHT(General!D400,2)),0),IFERROR(DATE(LEFT(Instructions!$C$6,4),MID(Instructions!$C$6,5,2),RIGHT(Instructions!$C$6,2)),0),7)&gt;27),COUNTBLANK(General!P400),0))</f>
        <v>0</v>
      </c>
      <c r="AH400" s="86">
        <f>IF(OR(ISBLANK(B400),ISBLANK(O400)),0,IF(NETWORKDAYS(DATE(LEFT(General!D400,4),MID(General!D400,5,2),RIGHT(General!D400,2)),DATE(LEFT(General!O400,4),MID(General!O400,5,2),RIGHT(General!O400,2)),7)&gt;27,COUNTBLANK(General!P400),0))</f>
        <v>0</v>
      </c>
      <c r="AI400" s="86">
        <f t="shared" si="44"/>
        <v>0</v>
      </c>
      <c r="AJ400" s="86">
        <f t="shared" si="45"/>
        <v>0</v>
      </c>
      <c r="AK400" s="86">
        <f t="shared" si="46"/>
        <v>0</v>
      </c>
      <c r="AL400" s="128">
        <f>IF(ISBLANK(D400),0,IF(IFERROR(DATE(LEFT(D400,4),MID(D400,5,2),RIGHT(D400,2)),0)&lt;IFERROR(DATE(LEFT(Instructions!$C$6,4),MID(Instructions!$C$6,5,2),RIGHT(Instructions!$C$6,2)),0),0,1))</f>
        <v>0</v>
      </c>
      <c r="AM400" s="128">
        <f>IF(General!U400="Misconduct report has been filed",COUNTBLANK(General!V400),0)</f>
        <v>0</v>
      </c>
      <c r="AN400" s="128">
        <f t="shared" si="47"/>
        <v>0</v>
      </c>
      <c r="AO400" s="86">
        <f>IF(ISBLANK(C400),0,IF(ISNA(VLOOKUP(C400,Dropdowns!$A$1:$A$4,1,FALSE)),1,0))</f>
        <v>0</v>
      </c>
      <c r="AP400" s="86">
        <f>IF(ISBLANK(F400),0,IF(ISNA(VLOOKUP(F400,Dropdowns!$I$1:$I$5,1,FALSE)),1,0))</f>
        <v>0</v>
      </c>
      <c r="AQ400" s="86">
        <f>IF(ISBLANK(J400),0,IF(ISNA(VLOOKUP(J400,Dropdowns!$L$1:$L$4,1,FALSE)),1,0))</f>
        <v>0</v>
      </c>
      <c r="AR400" s="128">
        <f>IF(ISBLANK(K400),0,IF(ISNA(VLOOKUP(K400,Dropdowns!$J$1:$J$4,1,FALSE)),1,0))</f>
        <v>0</v>
      </c>
      <c r="AS400" s="128">
        <f t="shared" si="43"/>
        <v>0</v>
      </c>
      <c r="AT400" s="128">
        <f t="shared" si="48"/>
        <v>0</v>
      </c>
      <c r="AU400" s="128">
        <f t="shared" si="49"/>
        <v>0</v>
      </c>
    </row>
    <row r="401" spans="2:47" ht="15.75" x14ac:dyDescent="0.25">
      <c r="B401" s="62"/>
      <c r="C401" s="62"/>
      <c r="D401" s="63"/>
      <c r="E401" s="64"/>
      <c r="F401" s="62"/>
      <c r="G401" s="62"/>
      <c r="H401" s="63"/>
      <c r="I401" s="62"/>
      <c r="J401" s="62"/>
      <c r="K401" s="62"/>
      <c r="L401" s="62"/>
      <c r="M401" s="68"/>
      <c r="N401" s="69"/>
      <c r="O401" s="63"/>
      <c r="P401" s="68"/>
      <c r="Q401" s="62"/>
      <c r="R401" s="62"/>
      <c r="S401" s="68"/>
      <c r="T401" s="70"/>
      <c r="U401" s="66"/>
      <c r="V401" s="68"/>
      <c r="Z401" s="86">
        <f>IF(Instructions!$C$8="yes",COUNTA(General!B401),0)</f>
        <v>0</v>
      </c>
      <c r="AA401" s="86">
        <f>IF(COUNTA(B401:V401)&gt;0,3-(COUNTA(General!B401)+COUNTA(General!C401)+COUNTA(General!U401)),0)</f>
        <v>0</v>
      </c>
      <c r="AB401" s="86">
        <f>IF(General!U401="No",COUNTBLANK(General!D401:F401)+COUNTBLANK(General!J401),0)</f>
        <v>0</v>
      </c>
      <c r="AC401" s="86">
        <f>IF(General!F401="Others",COUNTBLANK(General!G401),0)</f>
        <v>0</v>
      </c>
      <c r="AD401" s="86">
        <f>IF(AND(U401="No",COUNTA(General!B401),ISBLANK(General!H401)),COUNTBLANK(General!I401),0)</f>
        <v>0</v>
      </c>
      <c r="AE401" s="86">
        <f>IF(ISBLANK(J401),0,IF(ISNUMBER(SEARCH("FI fully agreed with the client's requests/appeals",General!J401)),0,COUNTBLANK(General!K401)))</f>
        <v>0</v>
      </c>
      <c r="AF401" s="86">
        <f>IF(OR(General!J401="Others",General!K401="Others"),COUNTBLANK(General!L401),0)</f>
        <v>0</v>
      </c>
      <c r="AG401" s="86">
        <f>IF(ISBLANK(B401),0,IF(AND(ISBLANK(General!O401),NETWORKDAYS(IFERROR(DATE(LEFT(General!D401,4),MID(General!D401,5,2),RIGHT(General!D401,2)),0),IFERROR(DATE(LEFT(Instructions!$C$6,4),MID(Instructions!$C$6,5,2),RIGHT(Instructions!$C$6,2)),0),7)&gt;27),COUNTBLANK(General!P401),0))</f>
        <v>0</v>
      </c>
      <c r="AH401" s="86">
        <f>IF(OR(ISBLANK(B401),ISBLANK(O401)),0,IF(NETWORKDAYS(DATE(LEFT(General!D401,4),MID(General!D401,5,2),RIGHT(General!D401,2)),DATE(LEFT(General!O401,4),MID(General!O401,5,2),RIGHT(General!O401,2)),7)&gt;27,COUNTBLANK(General!P401),0))</f>
        <v>0</v>
      </c>
      <c r="AI401" s="86">
        <f t="shared" si="44"/>
        <v>0</v>
      </c>
      <c r="AJ401" s="86">
        <f t="shared" si="45"/>
        <v>0</v>
      </c>
      <c r="AK401" s="86">
        <f t="shared" si="46"/>
        <v>0</v>
      </c>
      <c r="AL401" s="128">
        <f>IF(ISBLANK(D401),0,IF(IFERROR(DATE(LEFT(D401,4),MID(D401,5,2),RIGHT(D401,2)),0)&lt;IFERROR(DATE(LEFT(Instructions!$C$6,4),MID(Instructions!$C$6,5,2),RIGHT(Instructions!$C$6,2)),0),0,1))</f>
        <v>0</v>
      </c>
      <c r="AM401" s="128">
        <f>IF(General!U401="Misconduct report has been filed",COUNTBLANK(General!V401),0)</f>
        <v>0</v>
      </c>
      <c r="AN401" s="128">
        <f t="shared" si="47"/>
        <v>0</v>
      </c>
      <c r="AO401" s="86">
        <f>IF(ISBLANK(C401),0,IF(ISNA(VLOOKUP(C401,Dropdowns!$A$1:$A$4,1,FALSE)),1,0))</f>
        <v>0</v>
      </c>
      <c r="AP401" s="86">
        <f>IF(ISBLANK(F401),0,IF(ISNA(VLOOKUP(F401,Dropdowns!$I$1:$I$5,1,FALSE)),1,0))</f>
        <v>0</v>
      </c>
      <c r="AQ401" s="86">
        <f>IF(ISBLANK(J401),0,IF(ISNA(VLOOKUP(J401,Dropdowns!$L$1:$L$4,1,FALSE)),1,0))</f>
        <v>0</v>
      </c>
      <c r="AR401" s="128">
        <f>IF(ISBLANK(K401),0,IF(ISNA(VLOOKUP(K401,Dropdowns!$J$1:$J$4,1,FALSE)),1,0))</f>
        <v>0</v>
      </c>
      <c r="AS401" s="128">
        <f t="shared" si="43"/>
        <v>0</v>
      </c>
      <c r="AT401" s="128">
        <f t="shared" si="48"/>
        <v>0</v>
      </c>
      <c r="AU401" s="128">
        <f t="shared" si="49"/>
        <v>0</v>
      </c>
    </row>
    <row r="402" spans="2:47" ht="15.75" x14ac:dyDescent="0.25">
      <c r="B402" s="62"/>
      <c r="C402" s="62"/>
      <c r="D402" s="63"/>
      <c r="E402" s="64"/>
      <c r="F402" s="62"/>
      <c r="G402" s="62"/>
      <c r="H402" s="63"/>
      <c r="I402" s="62"/>
      <c r="J402" s="62"/>
      <c r="K402" s="62"/>
      <c r="L402" s="62"/>
      <c r="M402" s="68"/>
      <c r="N402" s="69"/>
      <c r="O402" s="63"/>
      <c r="P402" s="68"/>
      <c r="Q402" s="62"/>
      <c r="R402" s="62"/>
      <c r="S402" s="68"/>
      <c r="T402" s="70"/>
      <c r="U402" s="66"/>
      <c r="V402" s="68"/>
      <c r="Z402" s="86">
        <f>IF(Instructions!$C$8="yes",COUNTA(General!B402),0)</f>
        <v>0</v>
      </c>
      <c r="AA402" s="86">
        <f>IF(COUNTA(B402:V402)&gt;0,3-(COUNTA(General!B402)+COUNTA(General!C402)+COUNTA(General!U402)),0)</f>
        <v>0</v>
      </c>
      <c r="AB402" s="86">
        <f>IF(General!U402="No",COUNTBLANK(General!D402:F402)+COUNTBLANK(General!J402),0)</f>
        <v>0</v>
      </c>
      <c r="AC402" s="86">
        <f>IF(General!F402="Others",COUNTBLANK(General!G402),0)</f>
        <v>0</v>
      </c>
      <c r="AD402" s="86">
        <f>IF(AND(U402="No",COUNTA(General!B402),ISBLANK(General!H402)),COUNTBLANK(General!I402),0)</f>
        <v>0</v>
      </c>
      <c r="AE402" s="86">
        <f>IF(ISBLANK(J402),0,IF(ISNUMBER(SEARCH("FI fully agreed with the client's requests/appeals",General!J402)),0,COUNTBLANK(General!K402)))</f>
        <v>0</v>
      </c>
      <c r="AF402" s="86">
        <f>IF(OR(General!J402="Others",General!K402="Others"),COUNTBLANK(General!L402),0)</f>
        <v>0</v>
      </c>
      <c r="AG402" s="86">
        <f>IF(ISBLANK(B402),0,IF(AND(ISBLANK(General!O402),NETWORKDAYS(IFERROR(DATE(LEFT(General!D402,4),MID(General!D402,5,2),RIGHT(General!D402,2)),0),IFERROR(DATE(LEFT(Instructions!$C$6,4),MID(Instructions!$C$6,5,2),RIGHT(Instructions!$C$6,2)),0),7)&gt;27),COUNTBLANK(General!P402),0))</f>
        <v>0</v>
      </c>
      <c r="AH402" s="86">
        <f>IF(OR(ISBLANK(B402),ISBLANK(O402)),0,IF(NETWORKDAYS(DATE(LEFT(General!D402,4),MID(General!D402,5,2),RIGHT(General!D402,2)),DATE(LEFT(General!O402,4),MID(General!O402,5,2),RIGHT(General!O402,2)),7)&gt;27,COUNTBLANK(General!P402),0))</f>
        <v>0</v>
      </c>
      <c r="AI402" s="86">
        <f t="shared" si="44"/>
        <v>0</v>
      </c>
      <c r="AJ402" s="86">
        <f t="shared" si="45"/>
        <v>0</v>
      </c>
      <c r="AK402" s="86">
        <f t="shared" si="46"/>
        <v>0</v>
      </c>
      <c r="AL402" s="128">
        <f>IF(ISBLANK(D402),0,IF(IFERROR(DATE(LEFT(D402,4),MID(D402,5,2),RIGHT(D402,2)),0)&lt;IFERROR(DATE(LEFT(Instructions!$C$6,4),MID(Instructions!$C$6,5,2),RIGHT(Instructions!$C$6,2)),0),0,1))</f>
        <v>0</v>
      </c>
      <c r="AM402" s="128">
        <f>IF(General!U402="Misconduct report has been filed",COUNTBLANK(General!V402),0)</f>
        <v>0</v>
      </c>
      <c r="AN402" s="128">
        <f t="shared" si="47"/>
        <v>0</v>
      </c>
      <c r="AO402" s="86">
        <f>IF(ISBLANK(C402),0,IF(ISNA(VLOOKUP(C402,Dropdowns!$A$1:$A$4,1,FALSE)),1,0))</f>
        <v>0</v>
      </c>
      <c r="AP402" s="86">
        <f>IF(ISBLANK(F402),0,IF(ISNA(VLOOKUP(F402,Dropdowns!$I$1:$I$5,1,FALSE)),1,0))</f>
        <v>0</v>
      </c>
      <c r="AQ402" s="86">
        <f>IF(ISBLANK(J402),0,IF(ISNA(VLOOKUP(J402,Dropdowns!$L$1:$L$4,1,FALSE)),1,0))</f>
        <v>0</v>
      </c>
      <c r="AR402" s="128">
        <f>IF(ISBLANK(K402),0,IF(ISNA(VLOOKUP(K402,Dropdowns!$J$1:$J$4,1,FALSE)),1,0))</f>
        <v>0</v>
      </c>
      <c r="AS402" s="128">
        <f t="shared" si="43"/>
        <v>0</v>
      </c>
      <c r="AT402" s="128">
        <f t="shared" si="48"/>
        <v>0</v>
      </c>
      <c r="AU402" s="128">
        <f t="shared" si="49"/>
        <v>0</v>
      </c>
    </row>
    <row r="403" spans="2:47" ht="15.75" x14ac:dyDescent="0.25">
      <c r="B403" s="62"/>
      <c r="C403" s="62"/>
      <c r="D403" s="63"/>
      <c r="E403" s="64"/>
      <c r="F403" s="62"/>
      <c r="G403" s="62"/>
      <c r="H403" s="63"/>
      <c r="I403" s="62"/>
      <c r="J403" s="62"/>
      <c r="K403" s="62"/>
      <c r="L403" s="62"/>
      <c r="M403" s="68"/>
      <c r="N403" s="69"/>
      <c r="O403" s="63"/>
      <c r="P403" s="68"/>
      <c r="Q403" s="62"/>
      <c r="R403" s="62"/>
      <c r="S403" s="68"/>
      <c r="T403" s="70"/>
      <c r="U403" s="66"/>
      <c r="V403" s="68"/>
      <c r="Z403" s="86">
        <f>IF(Instructions!$C$8="yes",COUNTA(General!B403),0)</f>
        <v>0</v>
      </c>
      <c r="AA403" s="86">
        <f>IF(COUNTA(B403:V403)&gt;0,3-(COUNTA(General!B403)+COUNTA(General!C403)+COUNTA(General!U403)),0)</f>
        <v>0</v>
      </c>
      <c r="AB403" s="86">
        <f>IF(General!U403="No",COUNTBLANK(General!D403:F403)+COUNTBLANK(General!J403),0)</f>
        <v>0</v>
      </c>
      <c r="AC403" s="86">
        <f>IF(General!F403="Others",COUNTBLANK(General!G403),0)</f>
        <v>0</v>
      </c>
      <c r="AD403" s="86">
        <f>IF(AND(U403="No",COUNTA(General!B403),ISBLANK(General!H403)),COUNTBLANK(General!I403),0)</f>
        <v>0</v>
      </c>
      <c r="AE403" s="86">
        <f>IF(ISBLANK(J403),0,IF(ISNUMBER(SEARCH("FI fully agreed with the client's requests/appeals",General!J403)),0,COUNTBLANK(General!K403)))</f>
        <v>0</v>
      </c>
      <c r="AF403" s="86">
        <f>IF(OR(General!J403="Others",General!K403="Others"),COUNTBLANK(General!L403),0)</f>
        <v>0</v>
      </c>
      <c r="AG403" s="86">
        <f>IF(ISBLANK(B403),0,IF(AND(ISBLANK(General!O403),NETWORKDAYS(IFERROR(DATE(LEFT(General!D403,4),MID(General!D403,5,2),RIGHT(General!D403,2)),0),IFERROR(DATE(LEFT(Instructions!$C$6,4),MID(Instructions!$C$6,5,2),RIGHT(Instructions!$C$6,2)),0),7)&gt;27),COUNTBLANK(General!P403),0))</f>
        <v>0</v>
      </c>
      <c r="AH403" s="86">
        <f>IF(OR(ISBLANK(B403),ISBLANK(O403)),0,IF(NETWORKDAYS(DATE(LEFT(General!D403,4),MID(General!D403,5,2),RIGHT(General!D403,2)),DATE(LEFT(General!O403,4),MID(General!O403,5,2),RIGHT(General!O403,2)),7)&gt;27,COUNTBLANK(General!P403),0))</f>
        <v>0</v>
      </c>
      <c r="AI403" s="86">
        <f t="shared" si="44"/>
        <v>0</v>
      </c>
      <c r="AJ403" s="86">
        <f t="shared" si="45"/>
        <v>0</v>
      </c>
      <c r="AK403" s="86">
        <f t="shared" si="46"/>
        <v>0</v>
      </c>
      <c r="AL403" s="128">
        <f>IF(ISBLANK(D403),0,IF(IFERROR(DATE(LEFT(D403,4),MID(D403,5,2),RIGHT(D403,2)),0)&lt;IFERROR(DATE(LEFT(Instructions!$C$6,4),MID(Instructions!$C$6,5,2),RIGHT(Instructions!$C$6,2)),0),0,1))</f>
        <v>0</v>
      </c>
      <c r="AM403" s="128">
        <f>IF(General!U403="Misconduct report has been filed",COUNTBLANK(General!V403),0)</f>
        <v>0</v>
      </c>
      <c r="AN403" s="128">
        <f t="shared" si="47"/>
        <v>0</v>
      </c>
      <c r="AO403" s="86">
        <f>IF(ISBLANK(C403),0,IF(ISNA(VLOOKUP(C403,Dropdowns!$A$1:$A$4,1,FALSE)),1,0))</f>
        <v>0</v>
      </c>
      <c r="AP403" s="86">
        <f>IF(ISBLANK(F403),0,IF(ISNA(VLOOKUP(F403,Dropdowns!$I$1:$I$5,1,FALSE)),1,0))</f>
        <v>0</v>
      </c>
      <c r="AQ403" s="86">
        <f>IF(ISBLANK(J403),0,IF(ISNA(VLOOKUP(J403,Dropdowns!$L$1:$L$4,1,FALSE)),1,0))</f>
        <v>0</v>
      </c>
      <c r="AR403" s="128">
        <f>IF(ISBLANK(K403),0,IF(ISNA(VLOOKUP(K403,Dropdowns!$J$1:$J$4,1,FALSE)),1,0))</f>
        <v>0</v>
      </c>
      <c r="AS403" s="128">
        <f t="shared" si="43"/>
        <v>0</v>
      </c>
      <c r="AT403" s="128">
        <f t="shared" si="48"/>
        <v>0</v>
      </c>
      <c r="AU403" s="128">
        <f t="shared" si="49"/>
        <v>0</v>
      </c>
    </row>
    <row r="404" spans="2:47" ht="15.75" x14ac:dyDescent="0.25">
      <c r="B404" s="62"/>
      <c r="C404" s="62"/>
      <c r="D404" s="63"/>
      <c r="E404" s="64"/>
      <c r="F404" s="62"/>
      <c r="G404" s="62"/>
      <c r="H404" s="63"/>
      <c r="I404" s="62"/>
      <c r="J404" s="62"/>
      <c r="K404" s="62"/>
      <c r="L404" s="62"/>
      <c r="M404" s="68"/>
      <c r="N404" s="69"/>
      <c r="O404" s="63"/>
      <c r="P404" s="68"/>
      <c r="Q404" s="62"/>
      <c r="R404" s="62"/>
      <c r="S404" s="68"/>
      <c r="T404" s="70"/>
      <c r="U404" s="66"/>
      <c r="V404" s="68"/>
      <c r="Z404" s="86">
        <f>IF(Instructions!$C$8="yes",COUNTA(General!B404),0)</f>
        <v>0</v>
      </c>
      <c r="AA404" s="86">
        <f>IF(COUNTA(B404:V404)&gt;0,3-(COUNTA(General!B404)+COUNTA(General!C404)+COUNTA(General!U404)),0)</f>
        <v>0</v>
      </c>
      <c r="AB404" s="86">
        <f>IF(General!U404="No",COUNTBLANK(General!D404:F404)+COUNTBLANK(General!J404),0)</f>
        <v>0</v>
      </c>
      <c r="AC404" s="86">
        <f>IF(General!F404="Others",COUNTBLANK(General!G404),0)</f>
        <v>0</v>
      </c>
      <c r="AD404" s="86">
        <f>IF(AND(U404="No",COUNTA(General!B404),ISBLANK(General!H404)),COUNTBLANK(General!I404),0)</f>
        <v>0</v>
      </c>
      <c r="AE404" s="86">
        <f>IF(ISBLANK(J404),0,IF(ISNUMBER(SEARCH("FI fully agreed with the client's requests/appeals",General!J404)),0,COUNTBLANK(General!K404)))</f>
        <v>0</v>
      </c>
      <c r="AF404" s="86">
        <f>IF(OR(General!J404="Others",General!K404="Others"),COUNTBLANK(General!L404),0)</f>
        <v>0</v>
      </c>
      <c r="AG404" s="86">
        <f>IF(ISBLANK(B404),0,IF(AND(ISBLANK(General!O404),NETWORKDAYS(IFERROR(DATE(LEFT(General!D404,4),MID(General!D404,5,2),RIGHT(General!D404,2)),0),IFERROR(DATE(LEFT(Instructions!$C$6,4),MID(Instructions!$C$6,5,2),RIGHT(Instructions!$C$6,2)),0),7)&gt;27),COUNTBLANK(General!P404),0))</f>
        <v>0</v>
      </c>
      <c r="AH404" s="86">
        <f>IF(OR(ISBLANK(B404),ISBLANK(O404)),0,IF(NETWORKDAYS(DATE(LEFT(General!D404,4),MID(General!D404,5,2),RIGHT(General!D404,2)),DATE(LEFT(General!O404,4),MID(General!O404,5,2),RIGHT(General!O404,2)),7)&gt;27,COUNTBLANK(General!P404),0))</f>
        <v>0</v>
      </c>
      <c r="AI404" s="86">
        <f t="shared" si="44"/>
        <v>0</v>
      </c>
      <c r="AJ404" s="86">
        <f t="shared" si="45"/>
        <v>0</v>
      </c>
      <c r="AK404" s="86">
        <f t="shared" si="46"/>
        <v>0</v>
      </c>
      <c r="AL404" s="128">
        <f>IF(ISBLANK(D404),0,IF(IFERROR(DATE(LEFT(D404,4),MID(D404,5,2),RIGHT(D404,2)),0)&lt;IFERROR(DATE(LEFT(Instructions!$C$6,4),MID(Instructions!$C$6,5,2),RIGHT(Instructions!$C$6,2)),0),0,1))</f>
        <v>0</v>
      </c>
      <c r="AM404" s="128">
        <f>IF(General!U404="Misconduct report has been filed",COUNTBLANK(General!V404),0)</f>
        <v>0</v>
      </c>
      <c r="AN404" s="128">
        <f t="shared" si="47"/>
        <v>0</v>
      </c>
      <c r="AO404" s="86">
        <f>IF(ISBLANK(C404),0,IF(ISNA(VLOOKUP(C404,Dropdowns!$A$1:$A$4,1,FALSE)),1,0))</f>
        <v>0</v>
      </c>
      <c r="AP404" s="86">
        <f>IF(ISBLANK(F404),0,IF(ISNA(VLOOKUP(F404,Dropdowns!$I$1:$I$5,1,FALSE)),1,0))</f>
        <v>0</v>
      </c>
      <c r="AQ404" s="86">
        <f>IF(ISBLANK(J404),0,IF(ISNA(VLOOKUP(J404,Dropdowns!$L$1:$L$4,1,FALSE)),1,0))</f>
        <v>0</v>
      </c>
      <c r="AR404" s="128">
        <f>IF(ISBLANK(K404),0,IF(ISNA(VLOOKUP(K404,Dropdowns!$J$1:$J$4,1,FALSE)),1,0))</f>
        <v>0</v>
      </c>
      <c r="AS404" s="128">
        <f t="shared" si="43"/>
        <v>0</v>
      </c>
      <c r="AT404" s="128">
        <f t="shared" si="48"/>
        <v>0</v>
      </c>
      <c r="AU404" s="128">
        <f t="shared" si="49"/>
        <v>0</v>
      </c>
    </row>
    <row r="405" spans="2:47" ht="15.75" x14ac:dyDescent="0.25">
      <c r="B405" s="62"/>
      <c r="C405" s="62"/>
      <c r="D405" s="63"/>
      <c r="E405" s="64"/>
      <c r="F405" s="62"/>
      <c r="G405" s="62"/>
      <c r="H405" s="63"/>
      <c r="I405" s="62"/>
      <c r="J405" s="62"/>
      <c r="K405" s="62"/>
      <c r="L405" s="62"/>
      <c r="M405" s="68"/>
      <c r="N405" s="69"/>
      <c r="O405" s="63"/>
      <c r="P405" s="68"/>
      <c r="Q405" s="62"/>
      <c r="R405" s="62"/>
      <c r="S405" s="68"/>
      <c r="T405" s="70"/>
      <c r="U405" s="66"/>
      <c r="V405" s="68"/>
      <c r="Z405" s="86">
        <f>IF(Instructions!$C$8="yes",COUNTA(General!B405),0)</f>
        <v>0</v>
      </c>
      <c r="AA405" s="86">
        <f>IF(COUNTA(B405:V405)&gt;0,3-(COUNTA(General!B405)+COUNTA(General!C405)+COUNTA(General!U405)),0)</f>
        <v>0</v>
      </c>
      <c r="AB405" s="86">
        <f>IF(General!U405="No",COUNTBLANK(General!D405:F405)+COUNTBLANK(General!J405),0)</f>
        <v>0</v>
      </c>
      <c r="AC405" s="86">
        <f>IF(General!F405="Others",COUNTBLANK(General!G405),0)</f>
        <v>0</v>
      </c>
      <c r="AD405" s="86">
        <f>IF(AND(U405="No",COUNTA(General!B405),ISBLANK(General!H405)),COUNTBLANK(General!I405),0)</f>
        <v>0</v>
      </c>
      <c r="AE405" s="86">
        <f>IF(ISBLANK(J405),0,IF(ISNUMBER(SEARCH("FI fully agreed with the client's requests/appeals",General!J405)),0,COUNTBLANK(General!K405)))</f>
        <v>0</v>
      </c>
      <c r="AF405" s="86">
        <f>IF(OR(General!J405="Others",General!K405="Others"),COUNTBLANK(General!L405),0)</f>
        <v>0</v>
      </c>
      <c r="AG405" s="86">
        <f>IF(ISBLANK(B405),0,IF(AND(ISBLANK(General!O405),NETWORKDAYS(IFERROR(DATE(LEFT(General!D405,4),MID(General!D405,5,2),RIGHT(General!D405,2)),0),IFERROR(DATE(LEFT(Instructions!$C$6,4),MID(Instructions!$C$6,5,2),RIGHT(Instructions!$C$6,2)),0),7)&gt;27),COUNTBLANK(General!P405),0))</f>
        <v>0</v>
      </c>
      <c r="AH405" s="86">
        <f>IF(OR(ISBLANK(B405),ISBLANK(O405)),0,IF(NETWORKDAYS(DATE(LEFT(General!D405,4),MID(General!D405,5,2),RIGHT(General!D405,2)),DATE(LEFT(General!O405,4),MID(General!O405,5,2),RIGHT(General!O405,2)),7)&gt;27,COUNTBLANK(General!P405),0))</f>
        <v>0</v>
      </c>
      <c r="AI405" s="86">
        <f t="shared" si="44"/>
        <v>0</v>
      </c>
      <c r="AJ405" s="86">
        <f t="shared" si="45"/>
        <v>0</v>
      </c>
      <c r="AK405" s="86">
        <f t="shared" si="46"/>
        <v>0</v>
      </c>
      <c r="AL405" s="128">
        <f>IF(ISBLANK(D405),0,IF(IFERROR(DATE(LEFT(D405,4),MID(D405,5,2),RIGHT(D405,2)),0)&lt;IFERROR(DATE(LEFT(Instructions!$C$6,4),MID(Instructions!$C$6,5,2),RIGHT(Instructions!$C$6,2)),0),0,1))</f>
        <v>0</v>
      </c>
      <c r="AM405" s="128">
        <f>IF(General!U405="Misconduct report has been filed",COUNTBLANK(General!V405),0)</f>
        <v>0</v>
      </c>
      <c r="AN405" s="128">
        <f t="shared" si="47"/>
        <v>0</v>
      </c>
      <c r="AO405" s="86">
        <f>IF(ISBLANK(C405),0,IF(ISNA(VLOOKUP(C405,Dropdowns!$A$1:$A$4,1,FALSE)),1,0))</f>
        <v>0</v>
      </c>
      <c r="AP405" s="86">
        <f>IF(ISBLANK(F405),0,IF(ISNA(VLOOKUP(F405,Dropdowns!$I$1:$I$5,1,FALSE)),1,0))</f>
        <v>0</v>
      </c>
      <c r="AQ405" s="86">
        <f>IF(ISBLANK(J405),0,IF(ISNA(VLOOKUP(J405,Dropdowns!$L$1:$L$4,1,FALSE)),1,0))</f>
        <v>0</v>
      </c>
      <c r="AR405" s="128">
        <f>IF(ISBLANK(K405),0,IF(ISNA(VLOOKUP(K405,Dropdowns!$J$1:$J$4,1,FALSE)),1,0))</f>
        <v>0</v>
      </c>
      <c r="AS405" s="128">
        <f t="shared" si="43"/>
        <v>0</v>
      </c>
      <c r="AT405" s="128">
        <f t="shared" si="48"/>
        <v>0</v>
      </c>
      <c r="AU405" s="128">
        <f t="shared" si="49"/>
        <v>0</v>
      </c>
    </row>
    <row r="406" spans="2:47" ht="15.75" x14ac:dyDescent="0.25">
      <c r="B406" s="62"/>
      <c r="C406" s="62"/>
      <c r="D406" s="63"/>
      <c r="E406" s="64"/>
      <c r="F406" s="62"/>
      <c r="G406" s="62"/>
      <c r="H406" s="63"/>
      <c r="I406" s="62"/>
      <c r="J406" s="62"/>
      <c r="K406" s="62"/>
      <c r="L406" s="62"/>
      <c r="M406" s="68"/>
      <c r="N406" s="69"/>
      <c r="O406" s="63"/>
      <c r="P406" s="68"/>
      <c r="Q406" s="62"/>
      <c r="R406" s="62"/>
      <c r="S406" s="68"/>
      <c r="T406" s="70"/>
      <c r="U406" s="66"/>
      <c r="V406" s="68"/>
      <c r="Z406" s="86">
        <f>IF(Instructions!$C$8="yes",COUNTA(General!B406),0)</f>
        <v>0</v>
      </c>
      <c r="AA406" s="86">
        <f>IF(COUNTA(B406:V406)&gt;0,3-(COUNTA(General!B406)+COUNTA(General!C406)+COUNTA(General!U406)),0)</f>
        <v>0</v>
      </c>
      <c r="AB406" s="86">
        <f>IF(General!U406="No",COUNTBLANK(General!D406:F406)+COUNTBLANK(General!J406),0)</f>
        <v>0</v>
      </c>
      <c r="AC406" s="86">
        <f>IF(General!F406="Others",COUNTBLANK(General!G406),0)</f>
        <v>0</v>
      </c>
      <c r="AD406" s="86">
        <f>IF(AND(U406="No",COUNTA(General!B406),ISBLANK(General!H406)),COUNTBLANK(General!I406),0)</f>
        <v>0</v>
      </c>
      <c r="AE406" s="86">
        <f>IF(ISBLANK(J406),0,IF(ISNUMBER(SEARCH("FI fully agreed with the client's requests/appeals",General!J406)),0,COUNTBLANK(General!K406)))</f>
        <v>0</v>
      </c>
      <c r="AF406" s="86">
        <f>IF(OR(General!J406="Others",General!K406="Others"),COUNTBLANK(General!L406),0)</f>
        <v>0</v>
      </c>
      <c r="AG406" s="86">
        <f>IF(ISBLANK(B406),0,IF(AND(ISBLANK(General!O406),NETWORKDAYS(IFERROR(DATE(LEFT(General!D406,4),MID(General!D406,5,2),RIGHT(General!D406,2)),0),IFERROR(DATE(LEFT(Instructions!$C$6,4),MID(Instructions!$C$6,5,2),RIGHT(Instructions!$C$6,2)),0),7)&gt;27),COUNTBLANK(General!P406),0))</f>
        <v>0</v>
      </c>
      <c r="AH406" s="86">
        <f>IF(OR(ISBLANK(B406),ISBLANK(O406)),0,IF(NETWORKDAYS(DATE(LEFT(General!D406,4),MID(General!D406,5,2),RIGHT(General!D406,2)),DATE(LEFT(General!O406,4),MID(General!O406,5,2),RIGHT(General!O406,2)),7)&gt;27,COUNTBLANK(General!P406),0))</f>
        <v>0</v>
      </c>
      <c r="AI406" s="86">
        <f t="shared" si="44"/>
        <v>0</v>
      </c>
      <c r="AJ406" s="86">
        <f t="shared" si="45"/>
        <v>0</v>
      </c>
      <c r="AK406" s="86">
        <f t="shared" si="46"/>
        <v>0</v>
      </c>
      <c r="AL406" s="128">
        <f>IF(ISBLANK(D406),0,IF(IFERROR(DATE(LEFT(D406,4),MID(D406,5,2),RIGHT(D406,2)),0)&lt;IFERROR(DATE(LEFT(Instructions!$C$6,4),MID(Instructions!$C$6,5,2),RIGHT(Instructions!$C$6,2)),0),0,1))</f>
        <v>0</v>
      </c>
      <c r="AM406" s="128">
        <f>IF(General!U406="Misconduct report has been filed",COUNTBLANK(General!V406),0)</f>
        <v>0</v>
      </c>
      <c r="AN406" s="128">
        <f t="shared" si="47"/>
        <v>0</v>
      </c>
      <c r="AO406" s="86">
        <f>IF(ISBLANK(C406),0,IF(ISNA(VLOOKUP(C406,Dropdowns!$A$1:$A$4,1,FALSE)),1,0))</f>
        <v>0</v>
      </c>
      <c r="AP406" s="86">
        <f>IF(ISBLANK(F406),0,IF(ISNA(VLOOKUP(F406,Dropdowns!$I$1:$I$5,1,FALSE)),1,0))</f>
        <v>0</v>
      </c>
      <c r="AQ406" s="86">
        <f>IF(ISBLANK(J406),0,IF(ISNA(VLOOKUP(J406,Dropdowns!$L$1:$L$4,1,FALSE)),1,0))</f>
        <v>0</v>
      </c>
      <c r="AR406" s="128">
        <f>IF(ISBLANK(K406),0,IF(ISNA(VLOOKUP(K406,Dropdowns!$J$1:$J$4,1,FALSE)),1,0))</f>
        <v>0</v>
      </c>
      <c r="AS406" s="128">
        <f t="shared" si="43"/>
        <v>0</v>
      </c>
      <c r="AT406" s="128">
        <f t="shared" si="48"/>
        <v>0</v>
      </c>
      <c r="AU406" s="128">
        <f t="shared" si="49"/>
        <v>0</v>
      </c>
    </row>
    <row r="407" spans="2:47" ht="15.75" x14ac:dyDescent="0.25">
      <c r="B407" s="62"/>
      <c r="C407" s="62"/>
      <c r="D407" s="63"/>
      <c r="E407" s="64"/>
      <c r="F407" s="62"/>
      <c r="G407" s="62"/>
      <c r="H407" s="63"/>
      <c r="I407" s="62"/>
      <c r="J407" s="62"/>
      <c r="K407" s="62"/>
      <c r="L407" s="62"/>
      <c r="M407" s="68"/>
      <c r="N407" s="69"/>
      <c r="O407" s="63"/>
      <c r="P407" s="68"/>
      <c r="Q407" s="62"/>
      <c r="R407" s="62"/>
      <c r="S407" s="68"/>
      <c r="T407" s="70"/>
      <c r="U407" s="66"/>
      <c r="V407" s="68"/>
      <c r="Z407" s="86">
        <f>IF(Instructions!$C$8="yes",COUNTA(General!B407),0)</f>
        <v>0</v>
      </c>
      <c r="AA407" s="86">
        <f>IF(COUNTA(B407:V407)&gt;0,3-(COUNTA(General!B407)+COUNTA(General!C407)+COUNTA(General!U407)),0)</f>
        <v>0</v>
      </c>
      <c r="AB407" s="86">
        <f>IF(General!U407="No",COUNTBLANK(General!D407:F407)+COUNTBLANK(General!J407),0)</f>
        <v>0</v>
      </c>
      <c r="AC407" s="86">
        <f>IF(General!F407="Others",COUNTBLANK(General!G407),0)</f>
        <v>0</v>
      </c>
      <c r="AD407" s="86">
        <f>IF(AND(U407="No",COUNTA(General!B407),ISBLANK(General!H407)),COUNTBLANK(General!I407),0)</f>
        <v>0</v>
      </c>
      <c r="AE407" s="86">
        <f>IF(ISBLANK(J407),0,IF(ISNUMBER(SEARCH("FI fully agreed with the client's requests/appeals",General!J407)),0,COUNTBLANK(General!K407)))</f>
        <v>0</v>
      </c>
      <c r="AF407" s="86">
        <f>IF(OR(General!J407="Others",General!K407="Others"),COUNTBLANK(General!L407),0)</f>
        <v>0</v>
      </c>
      <c r="AG407" s="86">
        <f>IF(ISBLANK(B407),0,IF(AND(ISBLANK(General!O407),NETWORKDAYS(IFERROR(DATE(LEFT(General!D407,4),MID(General!D407,5,2),RIGHT(General!D407,2)),0),IFERROR(DATE(LEFT(Instructions!$C$6,4),MID(Instructions!$C$6,5,2),RIGHT(Instructions!$C$6,2)),0),7)&gt;27),COUNTBLANK(General!P407),0))</f>
        <v>0</v>
      </c>
      <c r="AH407" s="86">
        <f>IF(OR(ISBLANK(B407),ISBLANK(O407)),0,IF(NETWORKDAYS(DATE(LEFT(General!D407,4),MID(General!D407,5,2),RIGHT(General!D407,2)),DATE(LEFT(General!O407,4),MID(General!O407,5,2),RIGHT(General!O407,2)),7)&gt;27,COUNTBLANK(General!P407),0))</f>
        <v>0</v>
      </c>
      <c r="AI407" s="86">
        <f t="shared" si="44"/>
        <v>0</v>
      </c>
      <c r="AJ407" s="86">
        <f t="shared" si="45"/>
        <v>0</v>
      </c>
      <c r="AK407" s="86">
        <f t="shared" si="46"/>
        <v>0</v>
      </c>
      <c r="AL407" s="128">
        <f>IF(ISBLANK(D407),0,IF(IFERROR(DATE(LEFT(D407,4),MID(D407,5,2),RIGHT(D407,2)),0)&lt;IFERROR(DATE(LEFT(Instructions!$C$6,4),MID(Instructions!$C$6,5,2),RIGHT(Instructions!$C$6,2)),0),0,1))</f>
        <v>0</v>
      </c>
      <c r="AM407" s="128">
        <f>IF(General!U407="Misconduct report has been filed",COUNTBLANK(General!V407),0)</f>
        <v>0</v>
      </c>
      <c r="AN407" s="128">
        <f t="shared" si="47"/>
        <v>0</v>
      </c>
      <c r="AO407" s="86">
        <f>IF(ISBLANK(C407),0,IF(ISNA(VLOOKUP(C407,Dropdowns!$A$1:$A$4,1,FALSE)),1,0))</f>
        <v>0</v>
      </c>
      <c r="AP407" s="86">
        <f>IF(ISBLANK(F407),0,IF(ISNA(VLOOKUP(F407,Dropdowns!$I$1:$I$5,1,FALSE)),1,0))</f>
        <v>0</v>
      </c>
      <c r="AQ407" s="86">
        <f>IF(ISBLANK(J407),0,IF(ISNA(VLOOKUP(J407,Dropdowns!$L$1:$L$4,1,FALSE)),1,0))</f>
        <v>0</v>
      </c>
      <c r="AR407" s="128">
        <f>IF(ISBLANK(K407),0,IF(ISNA(VLOOKUP(K407,Dropdowns!$J$1:$J$4,1,FALSE)),1,0))</f>
        <v>0</v>
      </c>
      <c r="AS407" s="128">
        <f t="shared" si="43"/>
        <v>0</v>
      </c>
      <c r="AT407" s="128">
        <f t="shared" si="48"/>
        <v>0</v>
      </c>
      <c r="AU407" s="128">
        <f t="shared" si="49"/>
        <v>0</v>
      </c>
    </row>
    <row r="408" spans="2:47" ht="15.75" x14ac:dyDescent="0.25">
      <c r="B408" s="62"/>
      <c r="C408" s="62"/>
      <c r="D408" s="63"/>
      <c r="E408" s="64"/>
      <c r="F408" s="62"/>
      <c r="G408" s="62"/>
      <c r="H408" s="63"/>
      <c r="I408" s="62"/>
      <c r="J408" s="62"/>
      <c r="K408" s="62"/>
      <c r="L408" s="62"/>
      <c r="M408" s="68"/>
      <c r="N408" s="69"/>
      <c r="O408" s="63"/>
      <c r="P408" s="68"/>
      <c r="Q408" s="62"/>
      <c r="R408" s="62"/>
      <c r="S408" s="68"/>
      <c r="T408" s="70"/>
      <c r="U408" s="66"/>
      <c r="V408" s="68"/>
      <c r="Z408" s="86">
        <f>IF(Instructions!$C$8="yes",COUNTA(General!B408),0)</f>
        <v>0</v>
      </c>
      <c r="AA408" s="86">
        <f>IF(COUNTA(B408:V408)&gt;0,3-(COUNTA(General!B408)+COUNTA(General!C408)+COUNTA(General!U408)),0)</f>
        <v>0</v>
      </c>
      <c r="AB408" s="86">
        <f>IF(General!U408="No",COUNTBLANK(General!D408:F408)+COUNTBLANK(General!J408),0)</f>
        <v>0</v>
      </c>
      <c r="AC408" s="86">
        <f>IF(General!F408="Others",COUNTBLANK(General!G408),0)</f>
        <v>0</v>
      </c>
      <c r="AD408" s="86">
        <f>IF(AND(U408="No",COUNTA(General!B408),ISBLANK(General!H408)),COUNTBLANK(General!I408),0)</f>
        <v>0</v>
      </c>
      <c r="AE408" s="86">
        <f>IF(ISBLANK(J408),0,IF(ISNUMBER(SEARCH("FI fully agreed with the client's requests/appeals",General!J408)),0,COUNTBLANK(General!K408)))</f>
        <v>0</v>
      </c>
      <c r="AF408" s="86">
        <f>IF(OR(General!J408="Others",General!K408="Others"),COUNTBLANK(General!L408),0)</f>
        <v>0</v>
      </c>
      <c r="AG408" s="86">
        <f>IF(ISBLANK(B408),0,IF(AND(ISBLANK(General!O408),NETWORKDAYS(IFERROR(DATE(LEFT(General!D408,4),MID(General!D408,5,2),RIGHT(General!D408,2)),0),IFERROR(DATE(LEFT(Instructions!$C$6,4),MID(Instructions!$C$6,5,2),RIGHT(Instructions!$C$6,2)),0),7)&gt;27),COUNTBLANK(General!P408),0))</f>
        <v>0</v>
      </c>
      <c r="AH408" s="86">
        <f>IF(OR(ISBLANK(B408),ISBLANK(O408)),0,IF(NETWORKDAYS(DATE(LEFT(General!D408,4),MID(General!D408,5,2),RIGHT(General!D408,2)),DATE(LEFT(General!O408,4),MID(General!O408,5,2),RIGHT(General!O408,2)),7)&gt;27,COUNTBLANK(General!P408),0))</f>
        <v>0</v>
      </c>
      <c r="AI408" s="86">
        <f t="shared" si="44"/>
        <v>0</v>
      </c>
      <c r="AJ408" s="86">
        <f t="shared" si="45"/>
        <v>0</v>
      </c>
      <c r="AK408" s="86">
        <f t="shared" si="46"/>
        <v>0</v>
      </c>
      <c r="AL408" s="128">
        <f>IF(ISBLANK(D408),0,IF(IFERROR(DATE(LEFT(D408,4),MID(D408,5,2),RIGHT(D408,2)),0)&lt;IFERROR(DATE(LEFT(Instructions!$C$6,4),MID(Instructions!$C$6,5,2),RIGHT(Instructions!$C$6,2)),0),0,1))</f>
        <v>0</v>
      </c>
      <c r="AM408" s="128">
        <f>IF(General!U408="Misconduct report has been filed",COUNTBLANK(General!V408),0)</f>
        <v>0</v>
      </c>
      <c r="AN408" s="128">
        <f t="shared" si="47"/>
        <v>0</v>
      </c>
      <c r="AO408" s="86">
        <f>IF(ISBLANK(C408),0,IF(ISNA(VLOOKUP(C408,Dropdowns!$A$1:$A$4,1,FALSE)),1,0))</f>
        <v>0</v>
      </c>
      <c r="AP408" s="86">
        <f>IF(ISBLANK(F408),0,IF(ISNA(VLOOKUP(F408,Dropdowns!$I$1:$I$5,1,FALSE)),1,0))</f>
        <v>0</v>
      </c>
      <c r="AQ408" s="86">
        <f>IF(ISBLANK(J408),0,IF(ISNA(VLOOKUP(J408,Dropdowns!$L$1:$L$4,1,FALSE)),1,0))</f>
        <v>0</v>
      </c>
      <c r="AR408" s="128">
        <f>IF(ISBLANK(K408),0,IF(ISNA(VLOOKUP(K408,Dropdowns!$J$1:$J$4,1,FALSE)),1,0))</f>
        <v>0</v>
      </c>
      <c r="AS408" s="128">
        <f t="shared" si="43"/>
        <v>0</v>
      </c>
      <c r="AT408" s="128">
        <f t="shared" si="48"/>
        <v>0</v>
      </c>
      <c r="AU408" s="128">
        <f t="shared" si="49"/>
        <v>0</v>
      </c>
    </row>
    <row r="409" spans="2:47" ht="15.75" x14ac:dyDescent="0.25">
      <c r="B409" s="62"/>
      <c r="C409" s="62"/>
      <c r="D409" s="63"/>
      <c r="E409" s="64"/>
      <c r="F409" s="62"/>
      <c r="G409" s="62"/>
      <c r="H409" s="63"/>
      <c r="I409" s="62"/>
      <c r="J409" s="62"/>
      <c r="K409" s="62"/>
      <c r="L409" s="62"/>
      <c r="M409" s="68"/>
      <c r="N409" s="69"/>
      <c r="O409" s="63"/>
      <c r="P409" s="68"/>
      <c r="Q409" s="62"/>
      <c r="R409" s="62"/>
      <c r="S409" s="68"/>
      <c r="T409" s="70"/>
      <c r="U409" s="66"/>
      <c r="V409" s="68"/>
      <c r="Z409" s="86">
        <f>IF(Instructions!$C$8="yes",COUNTA(General!B409),0)</f>
        <v>0</v>
      </c>
      <c r="AA409" s="86">
        <f>IF(COUNTA(B409:V409)&gt;0,3-(COUNTA(General!B409)+COUNTA(General!C409)+COUNTA(General!U409)),0)</f>
        <v>0</v>
      </c>
      <c r="AB409" s="86">
        <f>IF(General!U409="No",COUNTBLANK(General!D409:F409)+COUNTBLANK(General!J409),0)</f>
        <v>0</v>
      </c>
      <c r="AC409" s="86">
        <f>IF(General!F409="Others",COUNTBLANK(General!G409),0)</f>
        <v>0</v>
      </c>
      <c r="AD409" s="86">
        <f>IF(AND(U409="No",COUNTA(General!B409),ISBLANK(General!H409)),COUNTBLANK(General!I409),0)</f>
        <v>0</v>
      </c>
      <c r="AE409" s="86">
        <f>IF(ISBLANK(J409),0,IF(ISNUMBER(SEARCH("FI fully agreed with the client's requests/appeals",General!J409)),0,COUNTBLANK(General!K409)))</f>
        <v>0</v>
      </c>
      <c r="AF409" s="86">
        <f>IF(OR(General!J409="Others",General!K409="Others"),COUNTBLANK(General!L409),0)</f>
        <v>0</v>
      </c>
      <c r="AG409" s="86">
        <f>IF(ISBLANK(B409),0,IF(AND(ISBLANK(General!O409),NETWORKDAYS(IFERROR(DATE(LEFT(General!D409,4),MID(General!D409,5,2),RIGHT(General!D409,2)),0),IFERROR(DATE(LEFT(Instructions!$C$6,4),MID(Instructions!$C$6,5,2),RIGHT(Instructions!$C$6,2)),0),7)&gt;27),COUNTBLANK(General!P409),0))</f>
        <v>0</v>
      </c>
      <c r="AH409" s="86">
        <f>IF(OR(ISBLANK(B409),ISBLANK(O409)),0,IF(NETWORKDAYS(DATE(LEFT(General!D409,4),MID(General!D409,5,2),RIGHT(General!D409,2)),DATE(LEFT(General!O409,4),MID(General!O409,5,2),RIGHT(General!O409,2)),7)&gt;27,COUNTBLANK(General!P409),0))</f>
        <v>0</v>
      </c>
      <c r="AI409" s="86">
        <f t="shared" si="44"/>
        <v>0</v>
      </c>
      <c r="AJ409" s="86">
        <f t="shared" si="45"/>
        <v>0</v>
      </c>
      <c r="AK409" s="86">
        <f t="shared" si="46"/>
        <v>0</v>
      </c>
      <c r="AL409" s="128">
        <f>IF(ISBLANK(D409),0,IF(IFERROR(DATE(LEFT(D409,4),MID(D409,5,2),RIGHT(D409,2)),0)&lt;IFERROR(DATE(LEFT(Instructions!$C$6,4),MID(Instructions!$C$6,5,2),RIGHT(Instructions!$C$6,2)),0),0,1))</f>
        <v>0</v>
      </c>
      <c r="AM409" s="128">
        <f>IF(General!U409="Misconduct report has been filed",COUNTBLANK(General!V409),0)</f>
        <v>0</v>
      </c>
      <c r="AN409" s="128">
        <f t="shared" si="47"/>
        <v>0</v>
      </c>
      <c r="AO409" s="86">
        <f>IF(ISBLANK(C409),0,IF(ISNA(VLOOKUP(C409,Dropdowns!$A$1:$A$4,1,FALSE)),1,0))</f>
        <v>0</v>
      </c>
      <c r="AP409" s="86">
        <f>IF(ISBLANK(F409),0,IF(ISNA(VLOOKUP(F409,Dropdowns!$I$1:$I$5,1,FALSE)),1,0))</f>
        <v>0</v>
      </c>
      <c r="AQ409" s="86">
        <f>IF(ISBLANK(J409),0,IF(ISNA(VLOOKUP(J409,Dropdowns!$L$1:$L$4,1,FALSE)),1,0))</f>
        <v>0</v>
      </c>
      <c r="AR409" s="128">
        <f>IF(ISBLANK(K409),0,IF(ISNA(VLOOKUP(K409,Dropdowns!$J$1:$J$4,1,FALSE)),1,0))</f>
        <v>0</v>
      </c>
      <c r="AS409" s="128">
        <f t="shared" si="43"/>
        <v>0</v>
      </c>
      <c r="AT409" s="128">
        <f t="shared" si="48"/>
        <v>0</v>
      </c>
      <c r="AU409" s="128">
        <f t="shared" si="49"/>
        <v>0</v>
      </c>
    </row>
    <row r="410" spans="2:47" ht="15.75" x14ac:dyDescent="0.25">
      <c r="B410" s="62"/>
      <c r="C410" s="62"/>
      <c r="D410" s="63"/>
      <c r="E410" s="64"/>
      <c r="F410" s="62"/>
      <c r="G410" s="62"/>
      <c r="H410" s="63"/>
      <c r="I410" s="62"/>
      <c r="J410" s="62"/>
      <c r="K410" s="62"/>
      <c r="L410" s="62"/>
      <c r="M410" s="68"/>
      <c r="N410" s="69"/>
      <c r="O410" s="63"/>
      <c r="P410" s="68"/>
      <c r="Q410" s="62"/>
      <c r="R410" s="62"/>
      <c r="S410" s="68"/>
      <c r="T410" s="70"/>
      <c r="U410" s="66"/>
      <c r="V410" s="68"/>
      <c r="Z410" s="86">
        <f>IF(Instructions!$C$8="yes",COUNTA(General!B410),0)</f>
        <v>0</v>
      </c>
      <c r="AA410" s="86">
        <f>IF(COUNTA(B410:V410)&gt;0,3-(COUNTA(General!B410)+COUNTA(General!C410)+COUNTA(General!U410)),0)</f>
        <v>0</v>
      </c>
      <c r="AB410" s="86">
        <f>IF(General!U410="No",COUNTBLANK(General!D410:F410)+COUNTBLANK(General!J410),0)</f>
        <v>0</v>
      </c>
      <c r="AC410" s="86">
        <f>IF(General!F410="Others",COUNTBLANK(General!G410),0)</f>
        <v>0</v>
      </c>
      <c r="AD410" s="86">
        <f>IF(AND(U410="No",COUNTA(General!B410),ISBLANK(General!H410)),COUNTBLANK(General!I410),0)</f>
        <v>0</v>
      </c>
      <c r="AE410" s="86">
        <f>IF(ISBLANK(J410),0,IF(ISNUMBER(SEARCH("FI fully agreed with the client's requests/appeals",General!J410)),0,COUNTBLANK(General!K410)))</f>
        <v>0</v>
      </c>
      <c r="AF410" s="86">
        <f>IF(OR(General!J410="Others",General!K410="Others"),COUNTBLANK(General!L410),0)</f>
        <v>0</v>
      </c>
      <c r="AG410" s="86">
        <f>IF(ISBLANK(B410),0,IF(AND(ISBLANK(General!O410),NETWORKDAYS(IFERROR(DATE(LEFT(General!D410,4),MID(General!D410,5,2),RIGHT(General!D410,2)),0),IFERROR(DATE(LEFT(Instructions!$C$6,4),MID(Instructions!$C$6,5,2),RIGHT(Instructions!$C$6,2)),0),7)&gt;27),COUNTBLANK(General!P410),0))</f>
        <v>0</v>
      </c>
      <c r="AH410" s="86">
        <f>IF(OR(ISBLANK(B410),ISBLANK(O410)),0,IF(NETWORKDAYS(DATE(LEFT(General!D410,4),MID(General!D410,5,2),RIGHT(General!D410,2)),DATE(LEFT(General!O410,4),MID(General!O410,5,2),RIGHT(General!O410,2)),7)&gt;27,COUNTBLANK(General!P410),0))</f>
        <v>0</v>
      </c>
      <c r="AI410" s="86">
        <f t="shared" si="44"/>
        <v>0</v>
      </c>
      <c r="AJ410" s="86">
        <f t="shared" si="45"/>
        <v>0</v>
      </c>
      <c r="AK410" s="86">
        <f t="shared" si="46"/>
        <v>0</v>
      </c>
      <c r="AL410" s="128">
        <f>IF(ISBLANK(D410),0,IF(IFERROR(DATE(LEFT(D410,4),MID(D410,5,2),RIGHT(D410,2)),0)&lt;IFERROR(DATE(LEFT(Instructions!$C$6,4),MID(Instructions!$C$6,5,2),RIGHT(Instructions!$C$6,2)),0),0,1))</f>
        <v>0</v>
      </c>
      <c r="AM410" s="128">
        <f>IF(General!U410="Misconduct report has been filed",COUNTBLANK(General!V410),0)</f>
        <v>0</v>
      </c>
      <c r="AN410" s="128">
        <f t="shared" si="47"/>
        <v>0</v>
      </c>
      <c r="AO410" s="86">
        <f>IF(ISBLANK(C410),0,IF(ISNA(VLOOKUP(C410,Dropdowns!$A$1:$A$4,1,FALSE)),1,0))</f>
        <v>0</v>
      </c>
      <c r="AP410" s="86">
        <f>IF(ISBLANK(F410),0,IF(ISNA(VLOOKUP(F410,Dropdowns!$I$1:$I$5,1,FALSE)),1,0))</f>
        <v>0</v>
      </c>
      <c r="AQ410" s="86">
        <f>IF(ISBLANK(J410),0,IF(ISNA(VLOOKUP(J410,Dropdowns!$L$1:$L$4,1,FALSE)),1,0))</f>
        <v>0</v>
      </c>
      <c r="AR410" s="128">
        <f>IF(ISBLANK(K410),0,IF(ISNA(VLOOKUP(K410,Dropdowns!$J$1:$J$4,1,FALSE)),1,0))</f>
        <v>0</v>
      </c>
      <c r="AS410" s="128">
        <f t="shared" si="43"/>
        <v>0</v>
      </c>
      <c r="AT410" s="128">
        <f t="shared" si="48"/>
        <v>0</v>
      </c>
      <c r="AU410" s="128">
        <f t="shared" si="49"/>
        <v>0</v>
      </c>
    </row>
    <row r="411" spans="2:47" ht="15.75" x14ac:dyDescent="0.25">
      <c r="B411" s="62"/>
      <c r="C411" s="62"/>
      <c r="D411" s="63"/>
      <c r="E411" s="64"/>
      <c r="F411" s="62"/>
      <c r="G411" s="62"/>
      <c r="H411" s="63"/>
      <c r="I411" s="62"/>
      <c r="J411" s="62"/>
      <c r="K411" s="62"/>
      <c r="L411" s="62"/>
      <c r="M411" s="68"/>
      <c r="N411" s="69"/>
      <c r="O411" s="63"/>
      <c r="P411" s="68"/>
      <c r="Q411" s="62"/>
      <c r="R411" s="62"/>
      <c r="S411" s="68"/>
      <c r="T411" s="70"/>
      <c r="U411" s="66"/>
      <c r="V411" s="68"/>
      <c r="Z411" s="86">
        <f>IF(Instructions!$C$8="yes",COUNTA(General!B411),0)</f>
        <v>0</v>
      </c>
      <c r="AA411" s="86">
        <f>IF(COUNTA(B411:V411)&gt;0,3-(COUNTA(General!B411)+COUNTA(General!C411)+COUNTA(General!U411)),0)</f>
        <v>0</v>
      </c>
      <c r="AB411" s="86">
        <f>IF(General!U411="No",COUNTBLANK(General!D411:F411)+COUNTBLANK(General!J411),0)</f>
        <v>0</v>
      </c>
      <c r="AC411" s="86">
        <f>IF(General!F411="Others",COUNTBLANK(General!G411),0)</f>
        <v>0</v>
      </c>
      <c r="AD411" s="86">
        <f>IF(AND(U411="No",COUNTA(General!B411),ISBLANK(General!H411)),COUNTBLANK(General!I411),0)</f>
        <v>0</v>
      </c>
      <c r="AE411" s="86">
        <f>IF(ISBLANK(J411),0,IF(ISNUMBER(SEARCH("FI fully agreed with the client's requests/appeals",General!J411)),0,COUNTBLANK(General!K411)))</f>
        <v>0</v>
      </c>
      <c r="AF411" s="86">
        <f>IF(OR(General!J411="Others",General!K411="Others"),COUNTBLANK(General!L411),0)</f>
        <v>0</v>
      </c>
      <c r="AG411" s="86">
        <f>IF(ISBLANK(B411),0,IF(AND(ISBLANK(General!O411),NETWORKDAYS(IFERROR(DATE(LEFT(General!D411,4),MID(General!D411,5,2),RIGHT(General!D411,2)),0),IFERROR(DATE(LEFT(Instructions!$C$6,4),MID(Instructions!$C$6,5,2),RIGHT(Instructions!$C$6,2)),0),7)&gt;27),COUNTBLANK(General!P411),0))</f>
        <v>0</v>
      </c>
      <c r="AH411" s="86">
        <f>IF(OR(ISBLANK(B411),ISBLANK(O411)),0,IF(NETWORKDAYS(DATE(LEFT(General!D411,4),MID(General!D411,5,2),RIGHT(General!D411,2)),DATE(LEFT(General!O411,4),MID(General!O411,5,2),RIGHT(General!O411,2)),7)&gt;27,COUNTBLANK(General!P411),0))</f>
        <v>0</v>
      </c>
      <c r="AI411" s="86">
        <f t="shared" si="44"/>
        <v>0</v>
      </c>
      <c r="AJ411" s="86">
        <f t="shared" si="45"/>
        <v>0</v>
      </c>
      <c r="AK411" s="86">
        <f t="shared" si="46"/>
        <v>0</v>
      </c>
      <c r="AL411" s="128">
        <f>IF(ISBLANK(D411),0,IF(IFERROR(DATE(LEFT(D411,4),MID(D411,5,2),RIGHT(D411,2)),0)&lt;IFERROR(DATE(LEFT(Instructions!$C$6,4),MID(Instructions!$C$6,5,2),RIGHT(Instructions!$C$6,2)),0),0,1))</f>
        <v>0</v>
      </c>
      <c r="AM411" s="128">
        <f>IF(General!U411="Misconduct report has been filed",COUNTBLANK(General!V411),0)</f>
        <v>0</v>
      </c>
      <c r="AN411" s="128">
        <f t="shared" si="47"/>
        <v>0</v>
      </c>
      <c r="AO411" s="86">
        <f>IF(ISBLANK(C411),0,IF(ISNA(VLOOKUP(C411,Dropdowns!$A$1:$A$4,1,FALSE)),1,0))</f>
        <v>0</v>
      </c>
      <c r="AP411" s="86">
        <f>IF(ISBLANK(F411),0,IF(ISNA(VLOOKUP(F411,Dropdowns!$I$1:$I$5,1,FALSE)),1,0))</f>
        <v>0</v>
      </c>
      <c r="AQ411" s="86">
        <f>IF(ISBLANK(J411),0,IF(ISNA(VLOOKUP(J411,Dropdowns!$L$1:$L$4,1,FALSE)),1,0))</f>
        <v>0</v>
      </c>
      <c r="AR411" s="128">
        <f>IF(ISBLANK(K411),0,IF(ISNA(VLOOKUP(K411,Dropdowns!$J$1:$J$4,1,FALSE)),1,0))</f>
        <v>0</v>
      </c>
      <c r="AS411" s="128">
        <f t="shared" si="43"/>
        <v>0</v>
      </c>
      <c r="AT411" s="128">
        <f t="shared" si="48"/>
        <v>0</v>
      </c>
      <c r="AU411" s="128">
        <f t="shared" si="49"/>
        <v>0</v>
      </c>
    </row>
    <row r="412" spans="2:47" ht="15.75" x14ac:dyDescent="0.25">
      <c r="B412" s="62"/>
      <c r="C412" s="62"/>
      <c r="D412" s="63"/>
      <c r="E412" s="64"/>
      <c r="F412" s="62"/>
      <c r="G412" s="62"/>
      <c r="H412" s="63"/>
      <c r="I412" s="62"/>
      <c r="J412" s="62"/>
      <c r="K412" s="62"/>
      <c r="L412" s="62"/>
      <c r="M412" s="68"/>
      <c r="N412" s="69"/>
      <c r="O412" s="63"/>
      <c r="P412" s="68"/>
      <c r="Q412" s="62"/>
      <c r="R412" s="62"/>
      <c r="S412" s="68"/>
      <c r="T412" s="70"/>
      <c r="U412" s="66"/>
      <c r="V412" s="68"/>
      <c r="Z412" s="86">
        <f>IF(Instructions!$C$8="yes",COUNTA(General!B412),0)</f>
        <v>0</v>
      </c>
      <c r="AA412" s="86">
        <f>IF(COUNTA(B412:V412)&gt;0,3-(COUNTA(General!B412)+COUNTA(General!C412)+COUNTA(General!U412)),0)</f>
        <v>0</v>
      </c>
      <c r="AB412" s="86">
        <f>IF(General!U412="No",COUNTBLANK(General!D412:F412)+COUNTBLANK(General!J412),0)</f>
        <v>0</v>
      </c>
      <c r="AC412" s="86">
        <f>IF(General!F412="Others",COUNTBLANK(General!G412),0)</f>
        <v>0</v>
      </c>
      <c r="AD412" s="86">
        <f>IF(AND(U412="No",COUNTA(General!B412),ISBLANK(General!H412)),COUNTBLANK(General!I412),0)</f>
        <v>0</v>
      </c>
      <c r="AE412" s="86">
        <f>IF(ISBLANK(J412),0,IF(ISNUMBER(SEARCH("FI fully agreed with the client's requests/appeals",General!J412)),0,COUNTBLANK(General!K412)))</f>
        <v>0</v>
      </c>
      <c r="AF412" s="86">
        <f>IF(OR(General!J412="Others",General!K412="Others"),COUNTBLANK(General!L412),0)</f>
        <v>0</v>
      </c>
      <c r="AG412" s="86">
        <f>IF(ISBLANK(B412),0,IF(AND(ISBLANK(General!O412),NETWORKDAYS(IFERROR(DATE(LEFT(General!D412,4),MID(General!D412,5,2),RIGHT(General!D412,2)),0),IFERROR(DATE(LEFT(Instructions!$C$6,4),MID(Instructions!$C$6,5,2),RIGHT(Instructions!$C$6,2)),0),7)&gt;27),COUNTBLANK(General!P412),0))</f>
        <v>0</v>
      </c>
      <c r="AH412" s="86">
        <f>IF(OR(ISBLANK(B412),ISBLANK(O412)),0,IF(NETWORKDAYS(DATE(LEFT(General!D412,4),MID(General!D412,5,2),RIGHT(General!D412,2)),DATE(LEFT(General!O412,4),MID(General!O412,5,2),RIGHT(General!O412,2)),7)&gt;27,COUNTBLANK(General!P412),0))</f>
        <v>0</v>
      </c>
      <c r="AI412" s="86">
        <f t="shared" si="44"/>
        <v>0</v>
      </c>
      <c r="AJ412" s="86">
        <f t="shared" si="45"/>
        <v>0</v>
      </c>
      <c r="AK412" s="86">
        <f t="shared" si="46"/>
        <v>0</v>
      </c>
      <c r="AL412" s="128">
        <f>IF(ISBLANK(D412),0,IF(IFERROR(DATE(LEFT(D412,4),MID(D412,5,2),RIGHT(D412,2)),0)&lt;IFERROR(DATE(LEFT(Instructions!$C$6,4),MID(Instructions!$C$6,5,2),RIGHT(Instructions!$C$6,2)),0),0,1))</f>
        <v>0</v>
      </c>
      <c r="AM412" s="128">
        <f>IF(General!U412="Misconduct report has been filed",COUNTBLANK(General!V412),0)</f>
        <v>0</v>
      </c>
      <c r="AN412" s="128">
        <f t="shared" si="47"/>
        <v>0</v>
      </c>
      <c r="AO412" s="86">
        <f>IF(ISBLANK(C412),0,IF(ISNA(VLOOKUP(C412,Dropdowns!$A$1:$A$4,1,FALSE)),1,0))</f>
        <v>0</v>
      </c>
      <c r="AP412" s="86">
        <f>IF(ISBLANK(F412),0,IF(ISNA(VLOOKUP(F412,Dropdowns!$I$1:$I$5,1,FALSE)),1,0))</f>
        <v>0</v>
      </c>
      <c r="AQ412" s="86">
        <f>IF(ISBLANK(J412),0,IF(ISNA(VLOOKUP(J412,Dropdowns!$L$1:$L$4,1,FALSE)),1,0))</f>
        <v>0</v>
      </c>
      <c r="AR412" s="128">
        <f>IF(ISBLANK(K412),0,IF(ISNA(VLOOKUP(K412,Dropdowns!$J$1:$J$4,1,FALSE)),1,0))</f>
        <v>0</v>
      </c>
      <c r="AS412" s="128">
        <f t="shared" si="43"/>
        <v>0</v>
      </c>
      <c r="AT412" s="128">
        <f t="shared" si="48"/>
        <v>0</v>
      </c>
      <c r="AU412" s="128">
        <f t="shared" si="49"/>
        <v>0</v>
      </c>
    </row>
    <row r="413" spans="2:47" ht="15.75" x14ac:dyDescent="0.25">
      <c r="B413" s="62"/>
      <c r="C413" s="62"/>
      <c r="D413" s="63"/>
      <c r="E413" s="64"/>
      <c r="F413" s="62"/>
      <c r="G413" s="62"/>
      <c r="H413" s="63"/>
      <c r="I413" s="62"/>
      <c r="J413" s="62"/>
      <c r="K413" s="62"/>
      <c r="L413" s="62"/>
      <c r="M413" s="68"/>
      <c r="N413" s="69"/>
      <c r="O413" s="63"/>
      <c r="P413" s="68"/>
      <c r="Q413" s="62"/>
      <c r="R413" s="62"/>
      <c r="S413" s="68"/>
      <c r="T413" s="70"/>
      <c r="U413" s="66"/>
      <c r="V413" s="68"/>
      <c r="Z413" s="86">
        <f>IF(Instructions!$C$8="yes",COUNTA(General!B413),0)</f>
        <v>0</v>
      </c>
      <c r="AA413" s="86">
        <f>IF(COUNTA(B413:V413)&gt;0,3-(COUNTA(General!B413)+COUNTA(General!C413)+COUNTA(General!U413)),0)</f>
        <v>0</v>
      </c>
      <c r="AB413" s="86">
        <f>IF(General!U413="No",COUNTBLANK(General!D413:F413)+COUNTBLANK(General!J413),0)</f>
        <v>0</v>
      </c>
      <c r="AC413" s="86">
        <f>IF(General!F413="Others",COUNTBLANK(General!G413),0)</f>
        <v>0</v>
      </c>
      <c r="AD413" s="86">
        <f>IF(AND(U413="No",COUNTA(General!B413),ISBLANK(General!H413)),COUNTBLANK(General!I413),0)</f>
        <v>0</v>
      </c>
      <c r="AE413" s="86">
        <f>IF(ISBLANK(J413),0,IF(ISNUMBER(SEARCH("FI fully agreed with the client's requests/appeals",General!J413)),0,COUNTBLANK(General!K413)))</f>
        <v>0</v>
      </c>
      <c r="AF413" s="86">
        <f>IF(OR(General!J413="Others",General!K413="Others"),COUNTBLANK(General!L413),0)</f>
        <v>0</v>
      </c>
      <c r="AG413" s="86">
        <f>IF(ISBLANK(B413),0,IF(AND(ISBLANK(General!O413),NETWORKDAYS(IFERROR(DATE(LEFT(General!D413,4),MID(General!D413,5,2),RIGHT(General!D413,2)),0),IFERROR(DATE(LEFT(Instructions!$C$6,4),MID(Instructions!$C$6,5,2),RIGHT(Instructions!$C$6,2)),0),7)&gt;27),COUNTBLANK(General!P413),0))</f>
        <v>0</v>
      </c>
      <c r="AH413" s="86">
        <f>IF(OR(ISBLANK(B413),ISBLANK(O413)),0,IF(NETWORKDAYS(DATE(LEFT(General!D413,4),MID(General!D413,5,2),RIGHT(General!D413,2)),DATE(LEFT(General!O413,4),MID(General!O413,5,2),RIGHT(General!O413,2)),7)&gt;27,COUNTBLANK(General!P413),0))</f>
        <v>0</v>
      </c>
      <c r="AI413" s="86">
        <f t="shared" si="44"/>
        <v>0</v>
      </c>
      <c r="AJ413" s="86">
        <f t="shared" si="45"/>
        <v>0</v>
      </c>
      <c r="AK413" s="86">
        <f t="shared" si="46"/>
        <v>0</v>
      </c>
      <c r="AL413" s="128">
        <f>IF(ISBLANK(D413),0,IF(IFERROR(DATE(LEFT(D413,4),MID(D413,5,2),RIGHT(D413,2)),0)&lt;IFERROR(DATE(LEFT(Instructions!$C$6,4),MID(Instructions!$C$6,5,2),RIGHT(Instructions!$C$6,2)),0),0,1))</f>
        <v>0</v>
      </c>
      <c r="AM413" s="128">
        <f>IF(General!U413="Misconduct report has been filed",COUNTBLANK(General!V413),0)</f>
        <v>0</v>
      </c>
      <c r="AN413" s="128">
        <f t="shared" si="47"/>
        <v>0</v>
      </c>
      <c r="AO413" s="86">
        <f>IF(ISBLANK(C413),0,IF(ISNA(VLOOKUP(C413,Dropdowns!$A$1:$A$4,1,FALSE)),1,0))</f>
        <v>0</v>
      </c>
      <c r="AP413" s="86">
        <f>IF(ISBLANK(F413),0,IF(ISNA(VLOOKUP(F413,Dropdowns!$I$1:$I$5,1,FALSE)),1,0))</f>
        <v>0</v>
      </c>
      <c r="AQ413" s="86">
        <f>IF(ISBLANK(J413),0,IF(ISNA(VLOOKUP(J413,Dropdowns!$L$1:$L$4,1,FALSE)),1,0))</f>
        <v>0</v>
      </c>
      <c r="AR413" s="128">
        <f>IF(ISBLANK(K413),0,IF(ISNA(VLOOKUP(K413,Dropdowns!$J$1:$J$4,1,FALSE)),1,0))</f>
        <v>0</v>
      </c>
      <c r="AS413" s="128">
        <f t="shared" si="43"/>
        <v>0</v>
      </c>
      <c r="AT413" s="128">
        <f t="shared" si="48"/>
        <v>0</v>
      </c>
      <c r="AU413" s="128">
        <f t="shared" si="49"/>
        <v>0</v>
      </c>
    </row>
    <row r="414" spans="2:47" ht="15.75" x14ac:dyDescent="0.25">
      <c r="B414" s="62"/>
      <c r="C414" s="62"/>
      <c r="D414" s="63"/>
      <c r="E414" s="64"/>
      <c r="F414" s="62"/>
      <c r="G414" s="62"/>
      <c r="H414" s="63"/>
      <c r="I414" s="62"/>
      <c r="J414" s="62"/>
      <c r="K414" s="62"/>
      <c r="L414" s="62"/>
      <c r="M414" s="68"/>
      <c r="N414" s="69"/>
      <c r="O414" s="63"/>
      <c r="P414" s="68"/>
      <c r="Q414" s="62"/>
      <c r="R414" s="62"/>
      <c r="S414" s="68"/>
      <c r="T414" s="70"/>
      <c r="U414" s="66"/>
      <c r="V414" s="68"/>
      <c r="Z414" s="86">
        <f>IF(Instructions!$C$8="yes",COUNTA(General!B414),0)</f>
        <v>0</v>
      </c>
      <c r="AA414" s="86">
        <f>IF(COUNTA(B414:V414)&gt;0,3-(COUNTA(General!B414)+COUNTA(General!C414)+COUNTA(General!U414)),0)</f>
        <v>0</v>
      </c>
      <c r="AB414" s="86">
        <f>IF(General!U414="No",COUNTBLANK(General!D414:F414)+COUNTBLANK(General!J414),0)</f>
        <v>0</v>
      </c>
      <c r="AC414" s="86">
        <f>IF(General!F414="Others",COUNTBLANK(General!G414),0)</f>
        <v>0</v>
      </c>
      <c r="AD414" s="86">
        <f>IF(AND(U414="No",COUNTA(General!B414),ISBLANK(General!H414)),COUNTBLANK(General!I414),0)</f>
        <v>0</v>
      </c>
      <c r="AE414" s="86">
        <f>IF(ISBLANK(J414),0,IF(ISNUMBER(SEARCH("FI fully agreed with the client's requests/appeals",General!J414)),0,COUNTBLANK(General!K414)))</f>
        <v>0</v>
      </c>
      <c r="AF414" s="86">
        <f>IF(OR(General!J414="Others",General!K414="Others"),COUNTBLANK(General!L414),0)</f>
        <v>0</v>
      </c>
      <c r="AG414" s="86">
        <f>IF(ISBLANK(B414),0,IF(AND(ISBLANK(General!O414),NETWORKDAYS(IFERROR(DATE(LEFT(General!D414,4),MID(General!D414,5,2),RIGHT(General!D414,2)),0),IFERROR(DATE(LEFT(Instructions!$C$6,4),MID(Instructions!$C$6,5,2),RIGHT(Instructions!$C$6,2)),0),7)&gt;27),COUNTBLANK(General!P414),0))</f>
        <v>0</v>
      </c>
      <c r="AH414" s="86">
        <f>IF(OR(ISBLANK(B414),ISBLANK(O414)),0,IF(NETWORKDAYS(DATE(LEFT(General!D414,4),MID(General!D414,5,2),RIGHT(General!D414,2)),DATE(LEFT(General!O414,4),MID(General!O414,5,2),RIGHT(General!O414,2)),7)&gt;27,COUNTBLANK(General!P414),0))</f>
        <v>0</v>
      </c>
      <c r="AI414" s="86">
        <f t="shared" si="44"/>
        <v>0</v>
      </c>
      <c r="AJ414" s="86">
        <f t="shared" si="45"/>
        <v>0</v>
      </c>
      <c r="AK414" s="86">
        <f t="shared" si="46"/>
        <v>0</v>
      </c>
      <c r="AL414" s="128">
        <f>IF(ISBLANK(D414),0,IF(IFERROR(DATE(LEFT(D414,4),MID(D414,5,2),RIGHT(D414,2)),0)&lt;IFERROR(DATE(LEFT(Instructions!$C$6,4),MID(Instructions!$C$6,5,2),RIGHT(Instructions!$C$6,2)),0),0,1))</f>
        <v>0</v>
      </c>
      <c r="AM414" s="128">
        <f>IF(General!U414="Misconduct report has been filed",COUNTBLANK(General!V414),0)</f>
        <v>0</v>
      </c>
      <c r="AN414" s="128">
        <f t="shared" si="47"/>
        <v>0</v>
      </c>
      <c r="AO414" s="86">
        <f>IF(ISBLANK(C414),0,IF(ISNA(VLOOKUP(C414,Dropdowns!$A$1:$A$4,1,FALSE)),1,0))</f>
        <v>0</v>
      </c>
      <c r="AP414" s="86">
        <f>IF(ISBLANK(F414),0,IF(ISNA(VLOOKUP(F414,Dropdowns!$I$1:$I$5,1,FALSE)),1,0))</f>
        <v>0</v>
      </c>
      <c r="AQ414" s="86">
        <f>IF(ISBLANK(J414),0,IF(ISNA(VLOOKUP(J414,Dropdowns!$L$1:$L$4,1,FALSE)),1,0))</f>
        <v>0</v>
      </c>
      <c r="AR414" s="128">
        <f>IF(ISBLANK(K414),0,IF(ISNA(VLOOKUP(K414,Dropdowns!$J$1:$J$4,1,FALSE)),1,0))</f>
        <v>0</v>
      </c>
      <c r="AS414" s="128">
        <f t="shared" si="43"/>
        <v>0</v>
      </c>
      <c r="AT414" s="128">
        <f t="shared" si="48"/>
        <v>0</v>
      </c>
      <c r="AU414" s="128">
        <f t="shared" si="49"/>
        <v>0</v>
      </c>
    </row>
    <row r="415" spans="2:47" ht="15.75" x14ac:dyDescent="0.25">
      <c r="B415" s="62"/>
      <c r="C415" s="62"/>
      <c r="D415" s="63"/>
      <c r="E415" s="64"/>
      <c r="F415" s="62"/>
      <c r="G415" s="62"/>
      <c r="H415" s="63"/>
      <c r="I415" s="62"/>
      <c r="J415" s="62"/>
      <c r="K415" s="62"/>
      <c r="L415" s="62"/>
      <c r="M415" s="68"/>
      <c r="N415" s="69"/>
      <c r="O415" s="63"/>
      <c r="P415" s="68"/>
      <c r="Q415" s="62"/>
      <c r="R415" s="62"/>
      <c r="S415" s="68"/>
      <c r="T415" s="70"/>
      <c r="U415" s="66"/>
      <c r="V415" s="68"/>
      <c r="Z415" s="86">
        <f>IF(Instructions!$C$8="yes",COUNTA(General!B415),0)</f>
        <v>0</v>
      </c>
      <c r="AA415" s="86">
        <f>IF(COUNTA(B415:V415)&gt;0,3-(COUNTA(General!B415)+COUNTA(General!C415)+COUNTA(General!U415)),0)</f>
        <v>0</v>
      </c>
      <c r="AB415" s="86">
        <f>IF(General!U415="No",COUNTBLANK(General!D415:F415)+COUNTBLANK(General!J415),0)</f>
        <v>0</v>
      </c>
      <c r="AC415" s="86">
        <f>IF(General!F415="Others",COUNTBLANK(General!G415),0)</f>
        <v>0</v>
      </c>
      <c r="AD415" s="86">
        <f>IF(AND(U415="No",COUNTA(General!B415),ISBLANK(General!H415)),COUNTBLANK(General!I415),0)</f>
        <v>0</v>
      </c>
      <c r="AE415" s="86">
        <f>IF(ISBLANK(J415),0,IF(ISNUMBER(SEARCH("FI fully agreed with the client's requests/appeals",General!J415)),0,COUNTBLANK(General!K415)))</f>
        <v>0</v>
      </c>
      <c r="AF415" s="86">
        <f>IF(OR(General!J415="Others",General!K415="Others"),COUNTBLANK(General!L415),0)</f>
        <v>0</v>
      </c>
      <c r="AG415" s="86">
        <f>IF(ISBLANK(B415),0,IF(AND(ISBLANK(General!O415),NETWORKDAYS(IFERROR(DATE(LEFT(General!D415,4),MID(General!D415,5,2),RIGHT(General!D415,2)),0),IFERROR(DATE(LEFT(Instructions!$C$6,4),MID(Instructions!$C$6,5,2),RIGHT(Instructions!$C$6,2)),0),7)&gt;27),COUNTBLANK(General!P415),0))</f>
        <v>0</v>
      </c>
      <c r="AH415" s="86">
        <f>IF(OR(ISBLANK(B415),ISBLANK(O415)),0,IF(NETWORKDAYS(DATE(LEFT(General!D415,4),MID(General!D415,5,2),RIGHT(General!D415,2)),DATE(LEFT(General!O415,4),MID(General!O415,5,2),RIGHT(General!O415,2)),7)&gt;27,COUNTBLANK(General!P415),0))</f>
        <v>0</v>
      </c>
      <c r="AI415" s="86">
        <f t="shared" si="44"/>
        <v>0</v>
      </c>
      <c r="AJ415" s="86">
        <f t="shared" si="45"/>
        <v>0</v>
      </c>
      <c r="AK415" s="86">
        <f t="shared" si="46"/>
        <v>0</v>
      </c>
      <c r="AL415" s="128">
        <f>IF(ISBLANK(D415),0,IF(IFERROR(DATE(LEFT(D415,4),MID(D415,5,2),RIGHT(D415,2)),0)&lt;IFERROR(DATE(LEFT(Instructions!$C$6,4),MID(Instructions!$C$6,5,2),RIGHT(Instructions!$C$6,2)),0),0,1))</f>
        <v>0</v>
      </c>
      <c r="AM415" s="128">
        <f>IF(General!U415="Misconduct report has been filed",COUNTBLANK(General!V415),0)</f>
        <v>0</v>
      </c>
      <c r="AN415" s="128">
        <f t="shared" si="47"/>
        <v>0</v>
      </c>
      <c r="AO415" s="86">
        <f>IF(ISBLANK(C415),0,IF(ISNA(VLOOKUP(C415,Dropdowns!$A$1:$A$4,1,FALSE)),1,0))</f>
        <v>0</v>
      </c>
      <c r="AP415" s="86">
        <f>IF(ISBLANK(F415),0,IF(ISNA(VLOOKUP(F415,Dropdowns!$I$1:$I$5,1,FALSE)),1,0))</f>
        <v>0</v>
      </c>
      <c r="AQ415" s="86">
        <f>IF(ISBLANK(J415),0,IF(ISNA(VLOOKUP(J415,Dropdowns!$L$1:$L$4,1,FALSE)),1,0))</f>
        <v>0</v>
      </c>
      <c r="AR415" s="128">
        <f>IF(ISBLANK(K415),0,IF(ISNA(VLOOKUP(K415,Dropdowns!$J$1:$J$4,1,FALSE)),1,0))</f>
        <v>0</v>
      </c>
      <c r="AS415" s="128">
        <f t="shared" si="43"/>
        <v>0</v>
      </c>
      <c r="AT415" s="128">
        <f t="shared" si="48"/>
        <v>0</v>
      </c>
      <c r="AU415" s="128">
        <f t="shared" si="49"/>
        <v>0</v>
      </c>
    </row>
    <row r="416" spans="2:47" ht="15.75" x14ac:dyDescent="0.25">
      <c r="B416" s="62"/>
      <c r="C416" s="62"/>
      <c r="D416" s="63"/>
      <c r="E416" s="64"/>
      <c r="F416" s="62"/>
      <c r="G416" s="62"/>
      <c r="H416" s="63"/>
      <c r="I416" s="62"/>
      <c r="J416" s="62"/>
      <c r="K416" s="62"/>
      <c r="L416" s="62"/>
      <c r="M416" s="68"/>
      <c r="N416" s="69"/>
      <c r="O416" s="63"/>
      <c r="P416" s="68"/>
      <c r="Q416" s="62"/>
      <c r="R416" s="62"/>
      <c r="S416" s="68"/>
      <c r="T416" s="70"/>
      <c r="U416" s="66"/>
      <c r="V416" s="68"/>
      <c r="Z416" s="86">
        <f>IF(Instructions!$C$8="yes",COUNTA(General!B416),0)</f>
        <v>0</v>
      </c>
      <c r="AA416" s="86">
        <f>IF(COUNTA(B416:V416)&gt;0,3-(COUNTA(General!B416)+COUNTA(General!C416)+COUNTA(General!U416)),0)</f>
        <v>0</v>
      </c>
      <c r="AB416" s="86">
        <f>IF(General!U416="No",COUNTBLANK(General!D416:F416)+COUNTBLANK(General!J416),0)</f>
        <v>0</v>
      </c>
      <c r="AC416" s="86">
        <f>IF(General!F416="Others",COUNTBLANK(General!G416),0)</f>
        <v>0</v>
      </c>
      <c r="AD416" s="86">
        <f>IF(AND(U416="No",COUNTA(General!B416),ISBLANK(General!H416)),COUNTBLANK(General!I416),0)</f>
        <v>0</v>
      </c>
      <c r="AE416" s="86">
        <f>IF(ISBLANK(J416),0,IF(ISNUMBER(SEARCH("FI fully agreed with the client's requests/appeals",General!J416)),0,COUNTBLANK(General!K416)))</f>
        <v>0</v>
      </c>
      <c r="AF416" s="86">
        <f>IF(OR(General!J416="Others",General!K416="Others"),COUNTBLANK(General!L416),0)</f>
        <v>0</v>
      </c>
      <c r="AG416" s="86">
        <f>IF(ISBLANK(B416),0,IF(AND(ISBLANK(General!O416),NETWORKDAYS(IFERROR(DATE(LEFT(General!D416,4),MID(General!D416,5,2),RIGHT(General!D416,2)),0),IFERROR(DATE(LEFT(Instructions!$C$6,4),MID(Instructions!$C$6,5,2),RIGHT(Instructions!$C$6,2)),0),7)&gt;27),COUNTBLANK(General!P416),0))</f>
        <v>0</v>
      </c>
      <c r="AH416" s="86">
        <f>IF(OR(ISBLANK(B416),ISBLANK(O416)),0,IF(NETWORKDAYS(DATE(LEFT(General!D416,4),MID(General!D416,5,2),RIGHT(General!D416,2)),DATE(LEFT(General!O416,4),MID(General!O416,5,2),RIGHT(General!O416,2)),7)&gt;27,COUNTBLANK(General!P416),0))</f>
        <v>0</v>
      </c>
      <c r="AI416" s="86">
        <f t="shared" si="44"/>
        <v>0</v>
      </c>
      <c r="AJ416" s="86">
        <f t="shared" si="45"/>
        <v>0</v>
      </c>
      <c r="AK416" s="86">
        <f t="shared" si="46"/>
        <v>0</v>
      </c>
      <c r="AL416" s="128">
        <f>IF(ISBLANK(D416),0,IF(IFERROR(DATE(LEFT(D416,4),MID(D416,5,2),RIGHT(D416,2)),0)&lt;IFERROR(DATE(LEFT(Instructions!$C$6,4),MID(Instructions!$C$6,5,2),RIGHT(Instructions!$C$6,2)),0),0,1))</f>
        <v>0</v>
      </c>
      <c r="AM416" s="128">
        <f>IF(General!U416="Misconduct report has been filed",COUNTBLANK(General!V416),0)</f>
        <v>0</v>
      </c>
      <c r="AN416" s="128">
        <f t="shared" si="47"/>
        <v>0</v>
      </c>
      <c r="AO416" s="86">
        <f>IF(ISBLANK(C416),0,IF(ISNA(VLOOKUP(C416,Dropdowns!$A$1:$A$4,1,FALSE)),1,0))</f>
        <v>0</v>
      </c>
      <c r="AP416" s="86">
        <f>IF(ISBLANK(F416),0,IF(ISNA(VLOOKUP(F416,Dropdowns!$I$1:$I$5,1,FALSE)),1,0))</f>
        <v>0</v>
      </c>
      <c r="AQ416" s="86">
        <f>IF(ISBLANK(J416),0,IF(ISNA(VLOOKUP(J416,Dropdowns!$L$1:$L$4,1,FALSE)),1,0))</f>
        <v>0</v>
      </c>
      <c r="AR416" s="128">
        <f>IF(ISBLANK(K416),0,IF(ISNA(VLOOKUP(K416,Dropdowns!$J$1:$J$4,1,FALSE)),1,0))</f>
        <v>0</v>
      </c>
      <c r="AS416" s="128">
        <f t="shared" si="43"/>
        <v>0</v>
      </c>
      <c r="AT416" s="128">
        <f t="shared" si="48"/>
        <v>0</v>
      </c>
      <c r="AU416" s="128">
        <f t="shared" si="49"/>
        <v>0</v>
      </c>
    </row>
    <row r="417" spans="2:47" ht="15.75" x14ac:dyDescent="0.25">
      <c r="B417" s="62"/>
      <c r="C417" s="62"/>
      <c r="D417" s="63"/>
      <c r="E417" s="64"/>
      <c r="F417" s="62"/>
      <c r="G417" s="62"/>
      <c r="H417" s="63"/>
      <c r="I417" s="62"/>
      <c r="J417" s="62"/>
      <c r="K417" s="62"/>
      <c r="L417" s="62"/>
      <c r="M417" s="68"/>
      <c r="N417" s="69"/>
      <c r="O417" s="63"/>
      <c r="P417" s="68"/>
      <c r="Q417" s="62"/>
      <c r="R417" s="62"/>
      <c r="S417" s="68"/>
      <c r="T417" s="70"/>
      <c r="U417" s="66"/>
      <c r="V417" s="68"/>
      <c r="Z417" s="86">
        <f>IF(Instructions!$C$8="yes",COUNTA(General!B417),0)</f>
        <v>0</v>
      </c>
      <c r="AA417" s="86">
        <f>IF(COUNTA(B417:V417)&gt;0,3-(COUNTA(General!B417)+COUNTA(General!C417)+COUNTA(General!U417)),0)</f>
        <v>0</v>
      </c>
      <c r="AB417" s="86">
        <f>IF(General!U417="No",COUNTBLANK(General!D417:F417)+COUNTBLANK(General!J417),0)</f>
        <v>0</v>
      </c>
      <c r="AC417" s="86">
        <f>IF(General!F417="Others",COUNTBLANK(General!G417),0)</f>
        <v>0</v>
      </c>
      <c r="AD417" s="86">
        <f>IF(AND(U417="No",COUNTA(General!B417),ISBLANK(General!H417)),COUNTBLANK(General!I417),0)</f>
        <v>0</v>
      </c>
      <c r="AE417" s="86">
        <f>IF(ISBLANK(J417),0,IF(ISNUMBER(SEARCH("FI fully agreed with the client's requests/appeals",General!J417)),0,COUNTBLANK(General!K417)))</f>
        <v>0</v>
      </c>
      <c r="AF417" s="86">
        <f>IF(OR(General!J417="Others",General!K417="Others"),COUNTBLANK(General!L417),0)</f>
        <v>0</v>
      </c>
      <c r="AG417" s="86">
        <f>IF(ISBLANK(B417),0,IF(AND(ISBLANK(General!O417),NETWORKDAYS(IFERROR(DATE(LEFT(General!D417,4),MID(General!D417,5,2),RIGHT(General!D417,2)),0),IFERROR(DATE(LEFT(Instructions!$C$6,4),MID(Instructions!$C$6,5,2),RIGHT(Instructions!$C$6,2)),0),7)&gt;27),COUNTBLANK(General!P417),0))</f>
        <v>0</v>
      </c>
      <c r="AH417" s="86">
        <f>IF(OR(ISBLANK(B417),ISBLANK(O417)),0,IF(NETWORKDAYS(DATE(LEFT(General!D417,4),MID(General!D417,5,2),RIGHT(General!D417,2)),DATE(LEFT(General!O417,4),MID(General!O417,5,2),RIGHT(General!O417,2)),7)&gt;27,COUNTBLANK(General!P417),0))</f>
        <v>0</v>
      </c>
      <c r="AI417" s="86">
        <f t="shared" si="44"/>
        <v>0</v>
      </c>
      <c r="AJ417" s="86">
        <f t="shared" si="45"/>
        <v>0</v>
      </c>
      <c r="AK417" s="86">
        <f t="shared" si="46"/>
        <v>0</v>
      </c>
      <c r="AL417" s="128">
        <f>IF(ISBLANK(D417),0,IF(IFERROR(DATE(LEFT(D417,4),MID(D417,5,2),RIGHT(D417,2)),0)&lt;IFERROR(DATE(LEFT(Instructions!$C$6,4),MID(Instructions!$C$6,5,2),RIGHT(Instructions!$C$6,2)),0),0,1))</f>
        <v>0</v>
      </c>
      <c r="AM417" s="128">
        <f>IF(General!U417="Misconduct report has been filed",COUNTBLANK(General!V417),0)</f>
        <v>0</v>
      </c>
      <c r="AN417" s="128">
        <f t="shared" si="47"/>
        <v>0</v>
      </c>
      <c r="AO417" s="86">
        <f>IF(ISBLANK(C417),0,IF(ISNA(VLOOKUP(C417,Dropdowns!$A$1:$A$4,1,FALSE)),1,0))</f>
        <v>0</v>
      </c>
      <c r="AP417" s="86">
        <f>IF(ISBLANK(F417),0,IF(ISNA(VLOOKUP(F417,Dropdowns!$I$1:$I$5,1,FALSE)),1,0))</f>
        <v>0</v>
      </c>
      <c r="AQ417" s="86">
        <f>IF(ISBLANK(J417),0,IF(ISNA(VLOOKUP(J417,Dropdowns!$L$1:$L$4,1,FALSE)),1,0))</f>
        <v>0</v>
      </c>
      <c r="AR417" s="128">
        <f>IF(ISBLANK(K417),0,IF(ISNA(VLOOKUP(K417,Dropdowns!$J$1:$J$4,1,FALSE)),1,0))</f>
        <v>0</v>
      </c>
      <c r="AS417" s="128">
        <f t="shared" si="43"/>
        <v>0</v>
      </c>
      <c r="AT417" s="128">
        <f t="shared" si="48"/>
        <v>0</v>
      </c>
      <c r="AU417" s="128">
        <f t="shared" si="49"/>
        <v>0</v>
      </c>
    </row>
    <row r="418" spans="2:47" ht="15.75" x14ac:dyDescent="0.25">
      <c r="B418" s="62"/>
      <c r="C418" s="62"/>
      <c r="D418" s="63"/>
      <c r="E418" s="64"/>
      <c r="F418" s="62"/>
      <c r="G418" s="62"/>
      <c r="H418" s="63"/>
      <c r="I418" s="62"/>
      <c r="J418" s="62"/>
      <c r="K418" s="62"/>
      <c r="L418" s="62"/>
      <c r="M418" s="68"/>
      <c r="N418" s="69"/>
      <c r="O418" s="63"/>
      <c r="P418" s="68"/>
      <c r="Q418" s="62"/>
      <c r="R418" s="62"/>
      <c r="S418" s="68"/>
      <c r="T418" s="70"/>
      <c r="U418" s="66"/>
      <c r="V418" s="68"/>
      <c r="Z418" s="86">
        <f>IF(Instructions!$C$8="yes",COUNTA(General!B418),0)</f>
        <v>0</v>
      </c>
      <c r="AA418" s="86">
        <f>IF(COUNTA(B418:V418)&gt;0,3-(COUNTA(General!B418)+COUNTA(General!C418)+COUNTA(General!U418)),0)</f>
        <v>0</v>
      </c>
      <c r="AB418" s="86">
        <f>IF(General!U418="No",COUNTBLANK(General!D418:F418)+COUNTBLANK(General!J418),0)</f>
        <v>0</v>
      </c>
      <c r="AC418" s="86">
        <f>IF(General!F418="Others",COUNTBLANK(General!G418),0)</f>
        <v>0</v>
      </c>
      <c r="AD418" s="86">
        <f>IF(AND(U418="No",COUNTA(General!B418),ISBLANK(General!H418)),COUNTBLANK(General!I418),0)</f>
        <v>0</v>
      </c>
      <c r="AE418" s="86">
        <f>IF(ISBLANK(J418),0,IF(ISNUMBER(SEARCH("FI fully agreed with the client's requests/appeals",General!J418)),0,COUNTBLANK(General!K418)))</f>
        <v>0</v>
      </c>
      <c r="AF418" s="86">
        <f>IF(OR(General!J418="Others",General!K418="Others"),COUNTBLANK(General!L418),0)</f>
        <v>0</v>
      </c>
      <c r="AG418" s="86">
        <f>IF(ISBLANK(B418),0,IF(AND(ISBLANK(General!O418),NETWORKDAYS(IFERROR(DATE(LEFT(General!D418,4),MID(General!D418,5,2),RIGHT(General!D418,2)),0),IFERROR(DATE(LEFT(Instructions!$C$6,4),MID(Instructions!$C$6,5,2),RIGHT(Instructions!$C$6,2)),0),7)&gt;27),COUNTBLANK(General!P418),0))</f>
        <v>0</v>
      </c>
      <c r="AH418" s="86">
        <f>IF(OR(ISBLANK(B418),ISBLANK(O418)),0,IF(NETWORKDAYS(DATE(LEFT(General!D418,4),MID(General!D418,5,2),RIGHT(General!D418,2)),DATE(LEFT(General!O418,4),MID(General!O418,5,2),RIGHT(General!O418,2)),7)&gt;27,COUNTBLANK(General!P418),0))</f>
        <v>0</v>
      </c>
      <c r="AI418" s="86">
        <f t="shared" si="44"/>
        <v>0</v>
      </c>
      <c r="AJ418" s="86">
        <f t="shared" si="45"/>
        <v>0</v>
      </c>
      <c r="AK418" s="86">
        <f t="shared" si="46"/>
        <v>0</v>
      </c>
      <c r="AL418" s="128">
        <f>IF(ISBLANK(D418),0,IF(IFERROR(DATE(LEFT(D418,4),MID(D418,5,2),RIGHT(D418,2)),0)&lt;IFERROR(DATE(LEFT(Instructions!$C$6,4),MID(Instructions!$C$6,5,2),RIGHT(Instructions!$C$6,2)),0),0,1))</f>
        <v>0</v>
      </c>
      <c r="AM418" s="128">
        <f>IF(General!U418="Misconduct report has been filed",COUNTBLANK(General!V418),0)</f>
        <v>0</v>
      </c>
      <c r="AN418" s="128">
        <f t="shared" si="47"/>
        <v>0</v>
      </c>
      <c r="AO418" s="86">
        <f>IF(ISBLANK(C418),0,IF(ISNA(VLOOKUP(C418,Dropdowns!$A$1:$A$4,1,FALSE)),1,0))</f>
        <v>0</v>
      </c>
      <c r="AP418" s="86">
        <f>IF(ISBLANK(F418),0,IF(ISNA(VLOOKUP(F418,Dropdowns!$I$1:$I$5,1,FALSE)),1,0))</f>
        <v>0</v>
      </c>
      <c r="AQ418" s="86">
        <f>IF(ISBLANK(J418),0,IF(ISNA(VLOOKUP(J418,Dropdowns!$L$1:$L$4,1,FALSE)),1,0))</f>
        <v>0</v>
      </c>
      <c r="AR418" s="128">
        <f>IF(ISBLANK(K418),0,IF(ISNA(VLOOKUP(K418,Dropdowns!$J$1:$J$4,1,FALSE)),1,0))</f>
        <v>0</v>
      </c>
      <c r="AS418" s="128">
        <f t="shared" ref="AS418:AS481" si="50">IF(ISBLANK(Q418),0,IF(OR(Q418="YES",Q418="No"),0,1))</f>
        <v>0</v>
      </c>
      <c r="AT418" s="128">
        <f t="shared" si="48"/>
        <v>0</v>
      </c>
      <c r="AU418" s="128">
        <f t="shared" si="49"/>
        <v>0</v>
      </c>
    </row>
    <row r="419" spans="2:47" ht="15.75" x14ac:dyDescent="0.25">
      <c r="B419" s="62"/>
      <c r="C419" s="62"/>
      <c r="D419" s="63"/>
      <c r="E419" s="64"/>
      <c r="F419" s="62"/>
      <c r="G419" s="62"/>
      <c r="H419" s="63"/>
      <c r="I419" s="62"/>
      <c r="J419" s="62"/>
      <c r="K419" s="62"/>
      <c r="L419" s="62"/>
      <c r="M419" s="68"/>
      <c r="N419" s="69"/>
      <c r="O419" s="63"/>
      <c r="P419" s="68"/>
      <c r="Q419" s="62"/>
      <c r="R419" s="62"/>
      <c r="S419" s="68"/>
      <c r="T419" s="70"/>
      <c r="U419" s="66"/>
      <c r="V419" s="68"/>
      <c r="Z419" s="86">
        <f>IF(Instructions!$C$8="yes",COUNTA(General!B419),0)</f>
        <v>0</v>
      </c>
      <c r="AA419" s="86">
        <f>IF(COUNTA(B419:V419)&gt;0,3-(COUNTA(General!B419)+COUNTA(General!C419)+COUNTA(General!U419)),0)</f>
        <v>0</v>
      </c>
      <c r="AB419" s="86">
        <f>IF(General!U419="No",COUNTBLANK(General!D419:F419)+COUNTBLANK(General!J419),0)</f>
        <v>0</v>
      </c>
      <c r="AC419" s="86">
        <f>IF(General!F419="Others",COUNTBLANK(General!G419),0)</f>
        <v>0</v>
      </c>
      <c r="AD419" s="86">
        <f>IF(AND(U419="No",COUNTA(General!B419),ISBLANK(General!H419)),COUNTBLANK(General!I419),0)</f>
        <v>0</v>
      </c>
      <c r="AE419" s="86">
        <f>IF(ISBLANK(J419),0,IF(ISNUMBER(SEARCH("FI fully agreed with the client's requests/appeals",General!J419)),0,COUNTBLANK(General!K419)))</f>
        <v>0</v>
      </c>
      <c r="AF419" s="86">
        <f>IF(OR(General!J419="Others",General!K419="Others"),COUNTBLANK(General!L419),0)</f>
        <v>0</v>
      </c>
      <c r="AG419" s="86">
        <f>IF(ISBLANK(B419),0,IF(AND(ISBLANK(General!O419),NETWORKDAYS(IFERROR(DATE(LEFT(General!D419,4),MID(General!D419,5,2),RIGHT(General!D419,2)),0),IFERROR(DATE(LEFT(Instructions!$C$6,4),MID(Instructions!$C$6,5,2),RIGHT(Instructions!$C$6,2)),0),7)&gt;27),COUNTBLANK(General!P419),0))</f>
        <v>0</v>
      </c>
      <c r="AH419" s="86">
        <f>IF(OR(ISBLANK(B419),ISBLANK(O419)),0,IF(NETWORKDAYS(DATE(LEFT(General!D419,4),MID(General!D419,5,2),RIGHT(General!D419,2)),DATE(LEFT(General!O419,4),MID(General!O419,5,2),RIGHT(General!O419,2)),7)&gt;27,COUNTBLANK(General!P419),0))</f>
        <v>0</v>
      </c>
      <c r="AI419" s="86">
        <f t="shared" si="44"/>
        <v>0</v>
      </c>
      <c r="AJ419" s="86">
        <f t="shared" si="45"/>
        <v>0</v>
      </c>
      <c r="AK419" s="86">
        <f t="shared" si="46"/>
        <v>0</v>
      </c>
      <c r="AL419" s="128">
        <f>IF(ISBLANK(D419),0,IF(IFERROR(DATE(LEFT(D419,4),MID(D419,5,2),RIGHT(D419,2)),0)&lt;IFERROR(DATE(LEFT(Instructions!$C$6,4),MID(Instructions!$C$6,5,2),RIGHT(Instructions!$C$6,2)),0),0,1))</f>
        <v>0</v>
      </c>
      <c r="AM419" s="128">
        <f>IF(General!U419="Misconduct report has been filed",COUNTBLANK(General!V419),0)</f>
        <v>0</v>
      </c>
      <c r="AN419" s="128">
        <f t="shared" si="47"/>
        <v>0</v>
      </c>
      <c r="AO419" s="86">
        <f>IF(ISBLANK(C419),0,IF(ISNA(VLOOKUP(C419,Dropdowns!$A$1:$A$4,1,FALSE)),1,0))</f>
        <v>0</v>
      </c>
      <c r="AP419" s="86">
        <f>IF(ISBLANK(F419),0,IF(ISNA(VLOOKUP(F419,Dropdowns!$I$1:$I$5,1,FALSE)),1,0))</f>
        <v>0</v>
      </c>
      <c r="AQ419" s="86">
        <f>IF(ISBLANK(J419),0,IF(ISNA(VLOOKUP(J419,Dropdowns!$L$1:$L$4,1,FALSE)),1,0))</f>
        <v>0</v>
      </c>
      <c r="AR419" s="128">
        <f>IF(ISBLANK(K419),0,IF(ISNA(VLOOKUP(K419,Dropdowns!$J$1:$J$4,1,FALSE)),1,0))</f>
        <v>0</v>
      </c>
      <c r="AS419" s="128">
        <f t="shared" si="50"/>
        <v>0</v>
      </c>
      <c r="AT419" s="128">
        <f t="shared" si="48"/>
        <v>0</v>
      </c>
      <c r="AU419" s="128">
        <f t="shared" si="49"/>
        <v>0</v>
      </c>
    </row>
    <row r="420" spans="2:47" ht="15.75" x14ac:dyDescent="0.25">
      <c r="B420" s="62"/>
      <c r="C420" s="62"/>
      <c r="D420" s="63"/>
      <c r="E420" s="64"/>
      <c r="F420" s="62"/>
      <c r="G420" s="62"/>
      <c r="H420" s="63"/>
      <c r="I420" s="62"/>
      <c r="J420" s="62"/>
      <c r="K420" s="62"/>
      <c r="L420" s="62"/>
      <c r="M420" s="68"/>
      <c r="N420" s="69"/>
      <c r="O420" s="63"/>
      <c r="P420" s="68"/>
      <c r="Q420" s="62"/>
      <c r="R420" s="62"/>
      <c r="S420" s="68"/>
      <c r="T420" s="70"/>
      <c r="U420" s="66"/>
      <c r="V420" s="68"/>
      <c r="Z420" s="86">
        <f>IF(Instructions!$C$8="yes",COUNTA(General!B420),0)</f>
        <v>0</v>
      </c>
      <c r="AA420" s="86">
        <f>IF(COUNTA(B420:V420)&gt;0,3-(COUNTA(General!B420)+COUNTA(General!C420)+COUNTA(General!U420)),0)</f>
        <v>0</v>
      </c>
      <c r="AB420" s="86">
        <f>IF(General!U420="No",COUNTBLANK(General!D420:F420)+COUNTBLANK(General!J420),0)</f>
        <v>0</v>
      </c>
      <c r="AC420" s="86">
        <f>IF(General!F420="Others",COUNTBLANK(General!G420),0)</f>
        <v>0</v>
      </c>
      <c r="AD420" s="86">
        <f>IF(AND(U420="No",COUNTA(General!B420),ISBLANK(General!H420)),COUNTBLANK(General!I420),0)</f>
        <v>0</v>
      </c>
      <c r="AE420" s="86">
        <f>IF(ISBLANK(J420),0,IF(ISNUMBER(SEARCH("FI fully agreed with the client's requests/appeals",General!J420)),0,COUNTBLANK(General!K420)))</f>
        <v>0</v>
      </c>
      <c r="AF420" s="86">
        <f>IF(OR(General!J420="Others",General!K420="Others"),COUNTBLANK(General!L420),0)</f>
        <v>0</v>
      </c>
      <c r="AG420" s="86">
        <f>IF(ISBLANK(B420),0,IF(AND(ISBLANK(General!O420),NETWORKDAYS(IFERROR(DATE(LEFT(General!D420,4),MID(General!D420,5,2),RIGHT(General!D420,2)),0),IFERROR(DATE(LEFT(Instructions!$C$6,4),MID(Instructions!$C$6,5,2),RIGHT(Instructions!$C$6,2)),0),7)&gt;27),COUNTBLANK(General!P420),0))</f>
        <v>0</v>
      </c>
      <c r="AH420" s="86">
        <f>IF(OR(ISBLANK(B420),ISBLANK(O420)),0,IF(NETWORKDAYS(DATE(LEFT(General!D420,4),MID(General!D420,5,2),RIGHT(General!D420,2)),DATE(LEFT(General!O420,4),MID(General!O420,5,2),RIGHT(General!O420,2)),7)&gt;27,COUNTBLANK(General!P420),0))</f>
        <v>0</v>
      </c>
      <c r="AI420" s="86">
        <f t="shared" si="44"/>
        <v>0</v>
      </c>
      <c r="AJ420" s="86">
        <f t="shared" si="45"/>
        <v>0</v>
      </c>
      <c r="AK420" s="86">
        <f t="shared" si="46"/>
        <v>0</v>
      </c>
      <c r="AL420" s="128">
        <f>IF(ISBLANK(D420),0,IF(IFERROR(DATE(LEFT(D420,4),MID(D420,5,2),RIGHT(D420,2)),0)&lt;IFERROR(DATE(LEFT(Instructions!$C$6,4),MID(Instructions!$C$6,5,2),RIGHT(Instructions!$C$6,2)),0),0,1))</f>
        <v>0</v>
      </c>
      <c r="AM420" s="128">
        <f>IF(General!U420="Misconduct report has been filed",COUNTBLANK(General!V420),0)</f>
        <v>0</v>
      </c>
      <c r="AN420" s="128">
        <f t="shared" si="47"/>
        <v>0</v>
      </c>
      <c r="AO420" s="86">
        <f>IF(ISBLANK(C420),0,IF(ISNA(VLOOKUP(C420,Dropdowns!$A$1:$A$4,1,FALSE)),1,0))</f>
        <v>0</v>
      </c>
      <c r="AP420" s="86">
        <f>IF(ISBLANK(F420),0,IF(ISNA(VLOOKUP(F420,Dropdowns!$I$1:$I$5,1,FALSE)),1,0))</f>
        <v>0</v>
      </c>
      <c r="AQ420" s="86">
        <f>IF(ISBLANK(J420),0,IF(ISNA(VLOOKUP(J420,Dropdowns!$L$1:$L$4,1,FALSE)),1,0))</f>
        <v>0</v>
      </c>
      <c r="AR420" s="128">
        <f>IF(ISBLANK(K420),0,IF(ISNA(VLOOKUP(K420,Dropdowns!$J$1:$J$4,1,FALSE)),1,0))</f>
        <v>0</v>
      </c>
      <c r="AS420" s="128">
        <f t="shared" si="50"/>
        <v>0</v>
      </c>
      <c r="AT420" s="128">
        <f t="shared" si="48"/>
        <v>0</v>
      </c>
      <c r="AU420" s="128">
        <f t="shared" si="49"/>
        <v>0</v>
      </c>
    </row>
    <row r="421" spans="2:47" ht="15.75" x14ac:dyDescent="0.25">
      <c r="B421" s="62"/>
      <c r="C421" s="62"/>
      <c r="D421" s="63"/>
      <c r="E421" s="64"/>
      <c r="F421" s="62"/>
      <c r="G421" s="62"/>
      <c r="H421" s="63"/>
      <c r="I421" s="62"/>
      <c r="J421" s="62"/>
      <c r="K421" s="62"/>
      <c r="L421" s="62"/>
      <c r="M421" s="68"/>
      <c r="N421" s="69"/>
      <c r="O421" s="63"/>
      <c r="P421" s="68"/>
      <c r="Q421" s="62"/>
      <c r="R421" s="62"/>
      <c r="S421" s="68"/>
      <c r="T421" s="70"/>
      <c r="U421" s="66"/>
      <c r="V421" s="68"/>
      <c r="Z421" s="86">
        <f>IF(Instructions!$C$8="yes",COUNTA(General!B421),0)</f>
        <v>0</v>
      </c>
      <c r="AA421" s="86">
        <f>IF(COUNTA(B421:V421)&gt;0,3-(COUNTA(General!B421)+COUNTA(General!C421)+COUNTA(General!U421)),0)</f>
        <v>0</v>
      </c>
      <c r="AB421" s="86">
        <f>IF(General!U421="No",COUNTBLANK(General!D421:F421)+COUNTBLANK(General!J421),0)</f>
        <v>0</v>
      </c>
      <c r="AC421" s="86">
        <f>IF(General!F421="Others",COUNTBLANK(General!G421),0)</f>
        <v>0</v>
      </c>
      <c r="AD421" s="86">
        <f>IF(AND(U421="No",COUNTA(General!B421),ISBLANK(General!H421)),COUNTBLANK(General!I421),0)</f>
        <v>0</v>
      </c>
      <c r="AE421" s="86">
        <f>IF(ISBLANK(J421),0,IF(ISNUMBER(SEARCH("FI fully agreed with the client's requests/appeals",General!J421)),0,COUNTBLANK(General!K421)))</f>
        <v>0</v>
      </c>
      <c r="AF421" s="86">
        <f>IF(OR(General!J421="Others",General!K421="Others"),COUNTBLANK(General!L421),0)</f>
        <v>0</v>
      </c>
      <c r="AG421" s="86">
        <f>IF(ISBLANK(B421),0,IF(AND(ISBLANK(General!O421),NETWORKDAYS(IFERROR(DATE(LEFT(General!D421,4),MID(General!D421,5,2),RIGHT(General!D421,2)),0),IFERROR(DATE(LEFT(Instructions!$C$6,4),MID(Instructions!$C$6,5,2),RIGHT(Instructions!$C$6,2)),0),7)&gt;27),COUNTBLANK(General!P421),0))</f>
        <v>0</v>
      </c>
      <c r="AH421" s="86">
        <f>IF(OR(ISBLANK(B421),ISBLANK(O421)),0,IF(NETWORKDAYS(DATE(LEFT(General!D421,4),MID(General!D421,5,2),RIGHT(General!D421,2)),DATE(LEFT(General!O421,4),MID(General!O421,5,2),RIGHT(General!O421,2)),7)&gt;27,COUNTBLANK(General!P421),0))</f>
        <v>0</v>
      </c>
      <c r="AI421" s="86">
        <f t="shared" si="44"/>
        <v>0</v>
      </c>
      <c r="AJ421" s="86">
        <f t="shared" si="45"/>
        <v>0</v>
      </c>
      <c r="AK421" s="86">
        <f t="shared" si="46"/>
        <v>0</v>
      </c>
      <c r="AL421" s="128">
        <f>IF(ISBLANK(D421),0,IF(IFERROR(DATE(LEFT(D421,4),MID(D421,5,2),RIGHT(D421,2)),0)&lt;IFERROR(DATE(LEFT(Instructions!$C$6,4),MID(Instructions!$C$6,5,2),RIGHT(Instructions!$C$6,2)),0),0,1))</f>
        <v>0</v>
      </c>
      <c r="AM421" s="128">
        <f>IF(General!U421="Misconduct report has been filed",COUNTBLANK(General!V421),0)</f>
        <v>0</v>
      </c>
      <c r="AN421" s="128">
        <f t="shared" si="47"/>
        <v>0</v>
      </c>
      <c r="AO421" s="86">
        <f>IF(ISBLANK(C421),0,IF(ISNA(VLOOKUP(C421,Dropdowns!$A$1:$A$4,1,FALSE)),1,0))</f>
        <v>0</v>
      </c>
      <c r="AP421" s="86">
        <f>IF(ISBLANK(F421),0,IF(ISNA(VLOOKUP(F421,Dropdowns!$I$1:$I$5,1,FALSE)),1,0))</f>
        <v>0</v>
      </c>
      <c r="AQ421" s="86">
        <f>IF(ISBLANK(J421),0,IF(ISNA(VLOOKUP(J421,Dropdowns!$L$1:$L$4,1,FALSE)),1,0))</f>
        <v>0</v>
      </c>
      <c r="AR421" s="128">
        <f>IF(ISBLANK(K421),0,IF(ISNA(VLOOKUP(K421,Dropdowns!$J$1:$J$4,1,FALSE)),1,0))</f>
        <v>0</v>
      </c>
      <c r="AS421" s="128">
        <f t="shared" si="50"/>
        <v>0</v>
      </c>
      <c r="AT421" s="128">
        <f t="shared" si="48"/>
        <v>0</v>
      </c>
      <c r="AU421" s="128">
        <f t="shared" si="49"/>
        <v>0</v>
      </c>
    </row>
    <row r="422" spans="2:47" ht="15.75" x14ac:dyDescent="0.25">
      <c r="B422" s="62"/>
      <c r="C422" s="62"/>
      <c r="D422" s="63"/>
      <c r="E422" s="64"/>
      <c r="F422" s="62"/>
      <c r="G422" s="62"/>
      <c r="H422" s="63"/>
      <c r="I422" s="62"/>
      <c r="J422" s="62"/>
      <c r="K422" s="62"/>
      <c r="L422" s="62"/>
      <c r="M422" s="68"/>
      <c r="N422" s="69"/>
      <c r="O422" s="63"/>
      <c r="P422" s="68"/>
      <c r="Q422" s="62"/>
      <c r="R422" s="62"/>
      <c r="S422" s="68"/>
      <c r="T422" s="70"/>
      <c r="U422" s="66"/>
      <c r="V422" s="68"/>
      <c r="Z422" s="86">
        <f>IF(Instructions!$C$8="yes",COUNTA(General!B422),0)</f>
        <v>0</v>
      </c>
      <c r="AA422" s="86">
        <f>IF(COUNTA(B422:V422)&gt;0,3-(COUNTA(General!B422)+COUNTA(General!C422)+COUNTA(General!U422)),0)</f>
        <v>0</v>
      </c>
      <c r="AB422" s="86">
        <f>IF(General!U422="No",COUNTBLANK(General!D422:F422)+COUNTBLANK(General!J422),0)</f>
        <v>0</v>
      </c>
      <c r="AC422" s="86">
        <f>IF(General!F422="Others",COUNTBLANK(General!G422),0)</f>
        <v>0</v>
      </c>
      <c r="AD422" s="86">
        <f>IF(AND(U422="No",COUNTA(General!B422),ISBLANK(General!H422)),COUNTBLANK(General!I422),0)</f>
        <v>0</v>
      </c>
      <c r="AE422" s="86">
        <f>IF(ISBLANK(J422),0,IF(ISNUMBER(SEARCH("FI fully agreed with the client's requests/appeals",General!J422)),0,COUNTBLANK(General!K422)))</f>
        <v>0</v>
      </c>
      <c r="AF422" s="86">
        <f>IF(OR(General!J422="Others",General!K422="Others"),COUNTBLANK(General!L422),0)</f>
        <v>0</v>
      </c>
      <c r="AG422" s="86">
        <f>IF(ISBLANK(B422),0,IF(AND(ISBLANK(General!O422),NETWORKDAYS(IFERROR(DATE(LEFT(General!D422,4),MID(General!D422,5,2),RIGHT(General!D422,2)),0),IFERROR(DATE(LEFT(Instructions!$C$6,4),MID(Instructions!$C$6,5,2),RIGHT(Instructions!$C$6,2)),0),7)&gt;27),COUNTBLANK(General!P422),0))</f>
        <v>0</v>
      </c>
      <c r="AH422" s="86">
        <f>IF(OR(ISBLANK(B422),ISBLANK(O422)),0,IF(NETWORKDAYS(DATE(LEFT(General!D422,4),MID(General!D422,5,2),RIGHT(General!D422,2)),DATE(LEFT(General!O422,4),MID(General!O422,5,2),RIGHT(General!O422,2)),7)&gt;27,COUNTBLANK(General!P422),0))</f>
        <v>0</v>
      </c>
      <c r="AI422" s="86">
        <f t="shared" si="44"/>
        <v>0</v>
      </c>
      <c r="AJ422" s="86">
        <f t="shared" si="45"/>
        <v>0</v>
      </c>
      <c r="AK422" s="86">
        <f t="shared" si="46"/>
        <v>0</v>
      </c>
      <c r="AL422" s="128">
        <f>IF(ISBLANK(D422),0,IF(IFERROR(DATE(LEFT(D422,4),MID(D422,5,2),RIGHT(D422,2)),0)&lt;IFERROR(DATE(LEFT(Instructions!$C$6,4),MID(Instructions!$C$6,5,2),RIGHT(Instructions!$C$6,2)),0),0,1))</f>
        <v>0</v>
      </c>
      <c r="AM422" s="128">
        <f>IF(General!U422="Misconduct report has been filed",COUNTBLANK(General!V422),0)</f>
        <v>0</v>
      </c>
      <c r="AN422" s="128">
        <f t="shared" si="47"/>
        <v>0</v>
      </c>
      <c r="AO422" s="86">
        <f>IF(ISBLANK(C422),0,IF(ISNA(VLOOKUP(C422,Dropdowns!$A$1:$A$4,1,FALSE)),1,0))</f>
        <v>0</v>
      </c>
      <c r="AP422" s="86">
        <f>IF(ISBLANK(F422),0,IF(ISNA(VLOOKUP(F422,Dropdowns!$I$1:$I$5,1,FALSE)),1,0))</f>
        <v>0</v>
      </c>
      <c r="AQ422" s="86">
        <f>IF(ISBLANK(J422),0,IF(ISNA(VLOOKUP(J422,Dropdowns!$L$1:$L$4,1,FALSE)),1,0))</f>
        <v>0</v>
      </c>
      <c r="AR422" s="128">
        <f>IF(ISBLANK(K422),0,IF(ISNA(VLOOKUP(K422,Dropdowns!$J$1:$J$4,1,FALSE)),1,0))</f>
        <v>0</v>
      </c>
      <c r="AS422" s="128">
        <f t="shared" si="50"/>
        <v>0</v>
      </c>
      <c r="AT422" s="128">
        <f t="shared" si="48"/>
        <v>0</v>
      </c>
      <c r="AU422" s="128">
        <f t="shared" si="49"/>
        <v>0</v>
      </c>
    </row>
    <row r="423" spans="2:47" ht="15.75" x14ac:dyDescent="0.25">
      <c r="B423" s="62"/>
      <c r="C423" s="62"/>
      <c r="D423" s="63"/>
      <c r="E423" s="64"/>
      <c r="F423" s="62"/>
      <c r="G423" s="62"/>
      <c r="H423" s="63"/>
      <c r="I423" s="62"/>
      <c r="J423" s="62"/>
      <c r="K423" s="62"/>
      <c r="L423" s="62"/>
      <c r="M423" s="68"/>
      <c r="N423" s="69"/>
      <c r="O423" s="63"/>
      <c r="P423" s="68"/>
      <c r="Q423" s="62"/>
      <c r="R423" s="62"/>
      <c r="S423" s="68"/>
      <c r="T423" s="70"/>
      <c r="U423" s="66"/>
      <c r="V423" s="68"/>
      <c r="Z423" s="86">
        <f>IF(Instructions!$C$8="yes",COUNTA(General!B423),0)</f>
        <v>0</v>
      </c>
      <c r="AA423" s="86">
        <f>IF(COUNTA(B423:V423)&gt;0,3-(COUNTA(General!B423)+COUNTA(General!C423)+COUNTA(General!U423)),0)</f>
        <v>0</v>
      </c>
      <c r="AB423" s="86">
        <f>IF(General!U423="No",COUNTBLANK(General!D423:F423)+COUNTBLANK(General!J423),0)</f>
        <v>0</v>
      </c>
      <c r="AC423" s="86">
        <f>IF(General!F423="Others",COUNTBLANK(General!G423),0)</f>
        <v>0</v>
      </c>
      <c r="AD423" s="86">
        <f>IF(AND(U423="No",COUNTA(General!B423),ISBLANK(General!H423)),COUNTBLANK(General!I423),0)</f>
        <v>0</v>
      </c>
      <c r="AE423" s="86">
        <f>IF(ISBLANK(J423),0,IF(ISNUMBER(SEARCH("FI fully agreed with the client's requests/appeals",General!J423)),0,COUNTBLANK(General!K423)))</f>
        <v>0</v>
      </c>
      <c r="AF423" s="86">
        <f>IF(OR(General!J423="Others",General!K423="Others"),COUNTBLANK(General!L423),0)</f>
        <v>0</v>
      </c>
      <c r="AG423" s="86">
        <f>IF(ISBLANK(B423),0,IF(AND(ISBLANK(General!O423),NETWORKDAYS(IFERROR(DATE(LEFT(General!D423,4),MID(General!D423,5,2),RIGHT(General!D423,2)),0),IFERROR(DATE(LEFT(Instructions!$C$6,4),MID(Instructions!$C$6,5,2),RIGHT(Instructions!$C$6,2)),0),7)&gt;27),COUNTBLANK(General!P423),0))</f>
        <v>0</v>
      </c>
      <c r="AH423" s="86">
        <f>IF(OR(ISBLANK(B423),ISBLANK(O423)),0,IF(NETWORKDAYS(DATE(LEFT(General!D423,4),MID(General!D423,5,2),RIGHT(General!D423,2)),DATE(LEFT(General!O423,4),MID(General!O423,5,2),RIGHT(General!O423,2)),7)&gt;27,COUNTBLANK(General!P423),0))</f>
        <v>0</v>
      </c>
      <c r="AI423" s="86">
        <f t="shared" si="44"/>
        <v>0</v>
      </c>
      <c r="AJ423" s="86">
        <f t="shared" si="45"/>
        <v>0</v>
      </c>
      <c r="AK423" s="86">
        <f t="shared" si="46"/>
        <v>0</v>
      </c>
      <c r="AL423" s="128">
        <f>IF(ISBLANK(D423),0,IF(IFERROR(DATE(LEFT(D423,4),MID(D423,5,2),RIGHT(D423,2)),0)&lt;IFERROR(DATE(LEFT(Instructions!$C$6,4),MID(Instructions!$C$6,5,2),RIGHT(Instructions!$C$6,2)),0),0,1))</f>
        <v>0</v>
      </c>
      <c r="AM423" s="128">
        <f>IF(General!U423="Misconduct report has been filed",COUNTBLANK(General!V423),0)</f>
        <v>0</v>
      </c>
      <c r="AN423" s="128">
        <f t="shared" si="47"/>
        <v>0</v>
      </c>
      <c r="AO423" s="86">
        <f>IF(ISBLANK(C423),0,IF(ISNA(VLOOKUP(C423,Dropdowns!$A$1:$A$4,1,FALSE)),1,0))</f>
        <v>0</v>
      </c>
      <c r="AP423" s="86">
        <f>IF(ISBLANK(F423),0,IF(ISNA(VLOOKUP(F423,Dropdowns!$I$1:$I$5,1,FALSE)),1,0))</f>
        <v>0</v>
      </c>
      <c r="AQ423" s="86">
        <f>IF(ISBLANK(J423),0,IF(ISNA(VLOOKUP(J423,Dropdowns!$L$1:$L$4,1,FALSE)),1,0))</f>
        <v>0</v>
      </c>
      <c r="AR423" s="128">
        <f>IF(ISBLANK(K423),0,IF(ISNA(VLOOKUP(K423,Dropdowns!$J$1:$J$4,1,FALSE)),1,0))</f>
        <v>0</v>
      </c>
      <c r="AS423" s="128">
        <f t="shared" si="50"/>
        <v>0</v>
      </c>
      <c r="AT423" s="128">
        <f t="shared" si="48"/>
        <v>0</v>
      </c>
      <c r="AU423" s="128">
        <f t="shared" si="49"/>
        <v>0</v>
      </c>
    </row>
    <row r="424" spans="2:47" ht="15.75" x14ac:dyDescent="0.25">
      <c r="B424" s="62"/>
      <c r="C424" s="62"/>
      <c r="D424" s="63"/>
      <c r="E424" s="64"/>
      <c r="F424" s="62"/>
      <c r="G424" s="62"/>
      <c r="H424" s="63"/>
      <c r="I424" s="62"/>
      <c r="J424" s="62"/>
      <c r="K424" s="62"/>
      <c r="L424" s="62"/>
      <c r="M424" s="68"/>
      <c r="N424" s="69"/>
      <c r="O424" s="63"/>
      <c r="P424" s="68"/>
      <c r="Q424" s="62"/>
      <c r="R424" s="62"/>
      <c r="S424" s="68"/>
      <c r="T424" s="70"/>
      <c r="U424" s="66"/>
      <c r="V424" s="68"/>
      <c r="Z424" s="86">
        <f>IF(Instructions!$C$8="yes",COUNTA(General!B424),0)</f>
        <v>0</v>
      </c>
      <c r="AA424" s="86">
        <f>IF(COUNTA(B424:V424)&gt;0,3-(COUNTA(General!B424)+COUNTA(General!C424)+COUNTA(General!U424)),0)</f>
        <v>0</v>
      </c>
      <c r="AB424" s="86">
        <f>IF(General!U424="No",COUNTBLANK(General!D424:F424)+COUNTBLANK(General!J424),0)</f>
        <v>0</v>
      </c>
      <c r="AC424" s="86">
        <f>IF(General!F424="Others",COUNTBLANK(General!G424),0)</f>
        <v>0</v>
      </c>
      <c r="AD424" s="86">
        <f>IF(AND(U424="No",COUNTA(General!B424),ISBLANK(General!H424)),COUNTBLANK(General!I424),0)</f>
        <v>0</v>
      </c>
      <c r="AE424" s="86">
        <f>IF(ISBLANK(J424),0,IF(ISNUMBER(SEARCH("FI fully agreed with the client's requests/appeals",General!J424)),0,COUNTBLANK(General!K424)))</f>
        <v>0</v>
      </c>
      <c r="AF424" s="86">
        <f>IF(OR(General!J424="Others",General!K424="Others"),COUNTBLANK(General!L424),0)</f>
        <v>0</v>
      </c>
      <c r="AG424" s="86">
        <f>IF(ISBLANK(B424),0,IF(AND(ISBLANK(General!O424),NETWORKDAYS(IFERROR(DATE(LEFT(General!D424,4),MID(General!D424,5,2),RIGHT(General!D424,2)),0),IFERROR(DATE(LEFT(Instructions!$C$6,4),MID(Instructions!$C$6,5,2),RIGHT(Instructions!$C$6,2)),0),7)&gt;27),COUNTBLANK(General!P424),0))</f>
        <v>0</v>
      </c>
      <c r="AH424" s="86">
        <f>IF(OR(ISBLANK(B424),ISBLANK(O424)),0,IF(NETWORKDAYS(DATE(LEFT(General!D424,4),MID(General!D424,5,2),RIGHT(General!D424,2)),DATE(LEFT(General!O424,4),MID(General!O424,5,2),RIGHT(General!O424,2)),7)&gt;27,COUNTBLANK(General!P424),0))</f>
        <v>0</v>
      </c>
      <c r="AI424" s="86">
        <f t="shared" si="44"/>
        <v>0</v>
      </c>
      <c r="AJ424" s="86">
        <f t="shared" si="45"/>
        <v>0</v>
      </c>
      <c r="AK424" s="86">
        <f t="shared" si="46"/>
        <v>0</v>
      </c>
      <c r="AL424" s="128">
        <f>IF(ISBLANK(D424),0,IF(IFERROR(DATE(LEFT(D424,4),MID(D424,5,2),RIGHT(D424,2)),0)&lt;IFERROR(DATE(LEFT(Instructions!$C$6,4),MID(Instructions!$C$6,5,2),RIGHT(Instructions!$C$6,2)),0),0,1))</f>
        <v>0</v>
      </c>
      <c r="AM424" s="128">
        <f>IF(General!U424="Misconduct report has been filed",COUNTBLANK(General!V424),0)</f>
        <v>0</v>
      </c>
      <c r="AN424" s="128">
        <f t="shared" si="47"/>
        <v>0</v>
      </c>
      <c r="AO424" s="86">
        <f>IF(ISBLANK(C424),0,IF(ISNA(VLOOKUP(C424,Dropdowns!$A$1:$A$4,1,FALSE)),1,0))</f>
        <v>0</v>
      </c>
      <c r="AP424" s="86">
        <f>IF(ISBLANK(F424),0,IF(ISNA(VLOOKUP(F424,Dropdowns!$I$1:$I$5,1,FALSE)),1,0))</f>
        <v>0</v>
      </c>
      <c r="AQ424" s="86">
        <f>IF(ISBLANK(J424),0,IF(ISNA(VLOOKUP(J424,Dropdowns!$L$1:$L$4,1,FALSE)),1,0))</f>
        <v>0</v>
      </c>
      <c r="AR424" s="128">
        <f>IF(ISBLANK(K424),0,IF(ISNA(VLOOKUP(K424,Dropdowns!$J$1:$J$4,1,FALSE)),1,0))</f>
        <v>0</v>
      </c>
      <c r="AS424" s="128">
        <f t="shared" si="50"/>
        <v>0</v>
      </c>
      <c r="AT424" s="128">
        <f t="shared" si="48"/>
        <v>0</v>
      </c>
      <c r="AU424" s="128">
        <f t="shared" si="49"/>
        <v>0</v>
      </c>
    </row>
    <row r="425" spans="2:47" ht="15.75" x14ac:dyDescent="0.25">
      <c r="B425" s="62"/>
      <c r="C425" s="62"/>
      <c r="D425" s="63"/>
      <c r="E425" s="64"/>
      <c r="F425" s="62"/>
      <c r="G425" s="62"/>
      <c r="H425" s="63"/>
      <c r="I425" s="62"/>
      <c r="J425" s="62"/>
      <c r="K425" s="62"/>
      <c r="L425" s="62"/>
      <c r="M425" s="68"/>
      <c r="N425" s="69"/>
      <c r="O425" s="63"/>
      <c r="P425" s="68"/>
      <c r="Q425" s="62"/>
      <c r="R425" s="62"/>
      <c r="S425" s="68"/>
      <c r="T425" s="70"/>
      <c r="U425" s="66"/>
      <c r="V425" s="68"/>
      <c r="Z425" s="86">
        <f>IF(Instructions!$C$8="yes",COUNTA(General!B425),0)</f>
        <v>0</v>
      </c>
      <c r="AA425" s="86">
        <f>IF(COUNTA(B425:V425)&gt;0,3-(COUNTA(General!B425)+COUNTA(General!C425)+COUNTA(General!U425)),0)</f>
        <v>0</v>
      </c>
      <c r="AB425" s="86">
        <f>IF(General!U425="No",COUNTBLANK(General!D425:F425)+COUNTBLANK(General!J425),0)</f>
        <v>0</v>
      </c>
      <c r="AC425" s="86">
        <f>IF(General!F425="Others",COUNTBLANK(General!G425),0)</f>
        <v>0</v>
      </c>
      <c r="AD425" s="86">
        <f>IF(AND(U425="No",COUNTA(General!B425),ISBLANK(General!H425)),COUNTBLANK(General!I425),0)</f>
        <v>0</v>
      </c>
      <c r="AE425" s="86">
        <f>IF(ISBLANK(J425),0,IF(ISNUMBER(SEARCH("FI fully agreed with the client's requests/appeals",General!J425)),0,COUNTBLANK(General!K425)))</f>
        <v>0</v>
      </c>
      <c r="AF425" s="86">
        <f>IF(OR(General!J425="Others",General!K425="Others"),COUNTBLANK(General!L425),0)</f>
        <v>0</v>
      </c>
      <c r="AG425" s="86">
        <f>IF(ISBLANK(B425),0,IF(AND(ISBLANK(General!O425),NETWORKDAYS(IFERROR(DATE(LEFT(General!D425,4),MID(General!D425,5,2),RIGHT(General!D425,2)),0),IFERROR(DATE(LEFT(Instructions!$C$6,4),MID(Instructions!$C$6,5,2),RIGHT(Instructions!$C$6,2)),0),7)&gt;27),COUNTBLANK(General!P425),0))</f>
        <v>0</v>
      </c>
      <c r="AH425" s="86">
        <f>IF(OR(ISBLANK(B425),ISBLANK(O425)),0,IF(NETWORKDAYS(DATE(LEFT(General!D425,4),MID(General!D425,5,2),RIGHT(General!D425,2)),DATE(LEFT(General!O425,4),MID(General!O425,5,2),RIGHT(General!O425,2)),7)&gt;27,COUNTBLANK(General!P425),0))</f>
        <v>0</v>
      </c>
      <c r="AI425" s="86">
        <f t="shared" si="44"/>
        <v>0</v>
      </c>
      <c r="AJ425" s="86">
        <f t="shared" si="45"/>
        <v>0</v>
      </c>
      <c r="AK425" s="86">
        <f t="shared" si="46"/>
        <v>0</v>
      </c>
      <c r="AL425" s="128">
        <f>IF(ISBLANK(D425),0,IF(IFERROR(DATE(LEFT(D425,4),MID(D425,5,2),RIGHT(D425,2)),0)&lt;IFERROR(DATE(LEFT(Instructions!$C$6,4),MID(Instructions!$C$6,5,2),RIGHT(Instructions!$C$6,2)),0),0,1))</f>
        <v>0</v>
      </c>
      <c r="AM425" s="128">
        <f>IF(General!U425="Misconduct report has been filed",COUNTBLANK(General!V425),0)</f>
        <v>0</v>
      </c>
      <c r="AN425" s="128">
        <f t="shared" si="47"/>
        <v>0</v>
      </c>
      <c r="AO425" s="86">
        <f>IF(ISBLANK(C425),0,IF(ISNA(VLOOKUP(C425,Dropdowns!$A$1:$A$4,1,FALSE)),1,0))</f>
        <v>0</v>
      </c>
      <c r="AP425" s="86">
        <f>IF(ISBLANK(F425),0,IF(ISNA(VLOOKUP(F425,Dropdowns!$I$1:$I$5,1,FALSE)),1,0))</f>
        <v>0</v>
      </c>
      <c r="AQ425" s="86">
        <f>IF(ISBLANK(J425),0,IF(ISNA(VLOOKUP(J425,Dropdowns!$L$1:$L$4,1,FALSE)),1,0))</f>
        <v>0</v>
      </c>
      <c r="AR425" s="128">
        <f>IF(ISBLANK(K425),0,IF(ISNA(VLOOKUP(K425,Dropdowns!$J$1:$J$4,1,FALSE)),1,0))</f>
        <v>0</v>
      </c>
      <c r="AS425" s="128">
        <f t="shared" si="50"/>
        <v>0</v>
      </c>
      <c r="AT425" s="128">
        <f t="shared" si="48"/>
        <v>0</v>
      </c>
      <c r="AU425" s="128">
        <f t="shared" si="49"/>
        <v>0</v>
      </c>
    </row>
    <row r="426" spans="2:47" ht="15.75" x14ac:dyDescent="0.25">
      <c r="B426" s="62"/>
      <c r="C426" s="62"/>
      <c r="D426" s="63"/>
      <c r="E426" s="64"/>
      <c r="F426" s="62"/>
      <c r="G426" s="62"/>
      <c r="H426" s="63"/>
      <c r="I426" s="62"/>
      <c r="J426" s="62"/>
      <c r="K426" s="62"/>
      <c r="L426" s="62"/>
      <c r="M426" s="68"/>
      <c r="N426" s="69"/>
      <c r="O426" s="63"/>
      <c r="P426" s="68"/>
      <c r="Q426" s="62"/>
      <c r="R426" s="62"/>
      <c r="S426" s="68"/>
      <c r="T426" s="70"/>
      <c r="U426" s="66"/>
      <c r="V426" s="68"/>
      <c r="Z426" s="86">
        <f>IF(Instructions!$C$8="yes",COUNTA(General!B426),0)</f>
        <v>0</v>
      </c>
      <c r="AA426" s="86">
        <f>IF(COUNTA(B426:V426)&gt;0,3-(COUNTA(General!B426)+COUNTA(General!C426)+COUNTA(General!U426)),0)</f>
        <v>0</v>
      </c>
      <c r="AB426" s="86">
        <f>IF(General!U426="No",COUNTBLANK(General!D426:F426)+COUNTBLANK(General!J426),0)</f>
        <v>0</v>
      </c>
      <c r="AC426" s="86">
        <f>IF(General!F426="Others",COUNTBLANK(General!G426),0)</f>
        <v>0</v>
      </c>
      <c r="AD426" s="86">
        <f>IF(AND(U426="No",COUNTA(General!B426),ISBLANK(General!H426)),COUNTBLANK(General!I426),0)</f>
        <v>0</v>
      </c>
      <c r="AE426" s="86">
        <f>IF(ISBLANK(J426),0,IF(ISNUMBER(SEARCH("FI fully agreed with the client's requests/appeals",General!J426)),0,COUNTBLANK(General!K426)))</f>
        <v>0</v>
      </c>
      <c r="AF426" s="86">
        <f>IF(OR(General!J426="Others",General!K426="Others"),COUNTBLANK(General!L426),0)</f>
        <v>0</v>
      </c>
      <c r="AG426" s="86">
        <f>IF(ISBLANK(B426),0,IF(AND(ISBLANK(General!O426),NETWORKDAYS(IFERROR(DATE(LEFT(General!D426,4),MID(General!D426,5,2),RIGHT(General!D426,2)),0),IFERROR(DATE(LEFT(Instructions!$C$6,4),MID(Instructions!$C$6,5,2),RIGHT(Instructions!$C$6,2)),0),7)&gt;27),COUNTBLANK(General!P426),0))</f>
        <v>0</v>
      </c>
      <c r="AH426" s="86">
        <f>IF(OR(ISBLANK(B426),ISBLANK(O426)),0,IF(NETWORKDAYS(DATE(LEFT(General!D426,4),MID(General!D426,5,2),RIGHT(General!D426,2)),DATE(LEFT(General!O426,4),MID(General!O426,5,2),RIGHT(General!O426,2)),7)&gt;27,COUNTBLANK(General!P426),0))</f>
        <v>0</v>
      </c>
      <c r="AI426" s="86">
        <f t="shared" si="44"/>
        <v>0</v>
      </c>
      <c r="AJ426" s="86">
        <f t="shared" si="45"/>
        <v>0</v>
      </c>
      <c r="AK426" s="86">
        <f t="shared" si="46"/>
        <v>0</v>
      </c>
      <c r="AL426" s="128">
        <f>IF(ISBLANK(D426),0,IF(IFERROR(DATE(LEFT(D426,4),MID(D426,5,2),RIGHT(D426,2)),0)&lt;IFERROR(DATE(LEFT(Instructions!$C$6,4),MID(Instructions!$C$6,5,2),RIGHT(Instructions!$C$6,2)),0),0,1))</f>
        <v>0</v>
      </c>
      <c r="AM426" s="128">
        <f>IF(General!U426="Misconduct report has been filed",COUNTBLANK(General!V426),0)</f>
        <v>0</v>
      </c>
      <c r="AN426" s="128">
        <f t="shared" si="47"/>
        <v>0</v>
      </c>
      <c r="AO426" s="86">
        <f>IF(ISBLANK(C426),0,IF(ISNA(VLOOKUP(C426,Dropdowns!$A$1:$A$4,1,FALSE)),1,0))</f>
        <v>0</v>
      </c>
      <c r="AP426" s="86">
        <f>IF(ISBLANK(F426),0,IF(ISNA(VLOOKUP(F426,Dropdowns!$I$1:$I$5,1,FALSE)),1,0))</f>
        <v>0</v>
      </c>
      <c r="AQ426" s="86">
        <f>IF(ISBLANK(J426),0,IF(ISNA(VLOOKUP(J426,Dropdowns!$L$1:$L$4,1,FALSE)),1,0))</f>
        <v>0</v>
      </c>
      <c r="AR426" s="128">
        <f>IF(ISBLANK(K426),0,IF(ISNA(VLOOKUP(K426,Dropdowns!$J$1:$J$4,1,FALSE)),1,0))</f>
        <v>0</v>
      </c>
      <c r="AS426" s="128">
        <f t="shared" si="50"/>
        <v>0</v>
      </c>
      <c r="AT426" s="128">
        <f t="shared" si="48"/>
        <v>0</v>
      </c>
      <c r="AU426" s="128">
        <f t="shared" si="49"/>
        <v>0</v>
      </c>
    </row>
    <row r="427" spans="2:47" ht="15.75" x14ac:dyDescent="0.25">
      <c r="B427" s="62"/>
      <c r="C427" s="62"/>
      <c r="D427" s="63"/>
      <c r="E427" s="64"/>
      <c r="F427" s="62"/>
      <c r="G427" s="62"/>
      <c r="H427" s="63"/>
      <c r="I427" s="62"/>
      <c r="J427" s="62"/>
      <c r="K427" s="62"/>
      <c r="L427" s="62"/>
      <c r="M427" s="68"/>
      <c r="N427" s="69"/>
      <c r="O427" s="63"/>
      <c r="P427" s="68"/>
      <c r="Q427" s="62"/>
      <c r="R427" s="62"/>
      <c r="S427" s="68"/>
      <c r="T427" s="70"/>
      <c r="U427" s="66"/>
      <c r="V427" s="68"/>
      <c r="Z427" s="86">
        <f>IF(Instructions!$C$8="yes",COUNTA(General!B427),0)</f>
        <v>0</v>
      </c>
      <c r="AA427" s="86">
        <f>IF(COUNTA(B427:V427)&gt;0,3-(COUNTA(General!B427)+COUNTA(General!C427)+COUNTA(General!U427)),0)</f>
        <v>0</v>
      </c>
      <c r="AB427" s="86">
        <f>IF(General!U427="No",COUNTBLANK(General!D427:F427)+COUNTBLANK(General!J427),0)</f>
        <v>0</v>
      </c>
      <c r="AC427" s="86">
        <f>IF(General!F427="Others",COUNTBLANK(General!G427),0)</f>
        <v>0</v>
      </c>
      <c r="AD427" s="86">
        <f>IF(AND(U427="No",COUNTA(General!B427),ISBLANK(General!H427)),COUNTBLANK(General!I427),0)</f>
        <v>0</v>
      </c>
      <c r="AE427" s="86">
        <f>IF(ISBLANK(J427),0,IF(ISNUMBER(SEARCH("FI fully agreed with the client's requests/appeals",General!J427)),0,COUNTBLANK(General!K427)))</f>
        <v>0</v>
      </c>
      <c r="AF427" s="86">
        <f>IF(OR(General!J427="Others",General!K427="Others"),COUNTBLANK(General!L427),0)</f>
        <v>0</v>
      </c>
      <c r="AG427" s="86">
        <f>IF(ISBLANK(B427),0,IF(AND(ISBLANK(General!O427),NETWORKDAYS(IFERROR(DATE(LEFT(General!D427,4),MID(General!D427,5,2),RIGHT(General!D427,2)),0),IFERROR(DATE(LEFT(Instructions!$C$6,4),MID(Instructions!$C$6,5,2),RIGHT(Instructions!$C$6,2)),0),7)&gt;27),COUNTBLANK(General!P427),0))</f>
        <v>0</v>
      </c>
      <c r="AH427" s="86">
        <f>IF(OR(ISBLANK(B427),ISBLANK(O427)),0,IF(NETWORKDAYS(DATE(LEFT(General!D427,4),MID(General!D427,5,2),RIGHT(General!D427,2)),DATE(LEFT(General!O427,4),MID(General!O427,5,2),RIGHT(General!O427,2)),7)&gt;27,COUNTBLANK(General!P427),0))</f>
        <v>0</v>
      </c>
      <c r="AI427" s="86">
        <f t="shared" si="44"/>
        <v>0</v>
      </c>
      <c r="AJ427" s="86">
        <f t="shared" si="45"/>
        <v>0</v>
      </c>
      <c r="AK427" s="86">
        <f t="shared" si="46"/>
        <v>0</v>
      </c>
      <c r="AL427" s="128">
        <f>IF(ISBLANK(D427),0,IF(IFERROR(DATE(LEFT(D427,4),MID(D427,5,2),RIGHT(D427,2)),0)&lt;IFERROR(DATE(LEFT(Instructions!$C$6,4),MID(Instructions!$C$6,5,2),RIGHT(Instructions!$C$6,2)),0),0,1))</f>
        <v>0</v>
      </c>
      <c r="AM427" s="128">
        <f>IF(General!U427="Misconduct report has been filed",COUNTBLANK(General!V427),0)</f>
        <v>0</v>
      </c>
      <c r="AN427" s="128">
        <f t="shared" si="47"/>
        <v>0</v>
      </c>
      <c r="AO427" s="86">
        <f>IF(ISBLANK(C427),0,IF(ISNA(VLOOKUP(C427,Dropdowns!$A$1:$A$4,1,FALSE)),1,0))</f>
        <v>0</v>
      </c>
      <c r="AP427" s="86">
        <f>IF(ISBLANK(F427),0,IF(ISNA(VLOOKUP(F427,Dropdowns!$I$1:$I$5,1,FALSE)),1,0))</f>
        <v>0</v>
      </c>
      <c r="AQ427" s="86">
        <f>IF(ISBLANK(J427),0,IF(ISNA(VLOOKUP(J427,Dropdowns!$L$1:$L$4,1,FALSE)),1,0))</f>
        <v>0</v>
      </c>
      <c r="AR427" s="128">
        <f>IF(ISBLANK(K427),0,IF(ISNA(VLOOKUP(K427,Dropdowns!$J$1:$J$4,1,FALSE)),1,0))</f>
        <v>0</v>
      </c>
      <c r="AS427" s="128">
        <f t="shared" si="50"/>
        <v>0</v>
      </c>
      <c r="AT427" s="128">
        <f t="shared" si="48"/>
        <v>0</v>
      </c>
      <c r="AU427" s="128">
        <f t="shared" si="49"/>
        <v>0</v>
      </c>
    </row>
    <row r="428" spans="2:47" ht="15.75" x14ac:dyDescent="0.25">
      <c r="B428" s="62"/>
      <c r="C428" s="62"/>
      <c r="D428" s="63"/>
      <c r="E428" s="64"/>
      <c r="F428" s="62"/>
      <c r="G428" s="62"/>
      <c r="H428" s="63"/>
      <c r="I428" s="62"/>
      <c r="J428" s="62"/>
      <c r="K428" s="62"/>
      <c r="L428" s="62"/>
      <c r="M428" s="68"/>
      <c r="N428" s="69"/>
      <c r="O428" s="63"/>
      <c r="P428" s="68"/>
      <c r="Q428" s="62"/>
      <c r="R428" s="62"/>
      <c r="S428" s="68"/>
      <c r="T428" s="70"/>
      <c r="U428" s="66"/>
      <c r="V428" s="68"/>
      <c r="Z428" s="86">
        <f>IF(Instructions!$C$8="yes",COUNTA(General!B428),0)</f>
        <v>0</v>
      </c>
      <c r="AA428" s="86">
        <f>IF(COUNTA(B428:V428)&gt;0,3-(COUNTA(General!B428)+COUNTA(General!C428)+COUNTA(General!U428)),0)</f>
        <v>0</v>
      </c>
      <c r="AB428" s="86">
        <f>IF(General!U428="No",COUNTBLANK(General!D428:F428)+COUNTBLANK(General!J428),0)</f>
        <v>0</v>
      </c>
      <c r="AC428" s="86">
        <f>IF(General!F428="Others",COUNTBLANK(General!G428),0)</f>
        <v>0</v>
      </c>
      <c r="AD428" s="86">
        <f>IF(AND(U428="No",COUNTA(General!B428),ISBLANK(General!H428)),COUNTBLANK(General!I428),0)</f>
        <v>0</v>
      </c>
      <c r="AE428" s="86">
        <f>IF(ISBLANK(J428),0,IF(ISNUMBER(SEARCH("FI fully agreed with the client's requests/appeals",General!J428)),0,COUNTBLANK(General!K428)))</f>
        <v>0</v>
      </c>
      <c r="AF428" s="86">
        <f>IF(OR(General!J428="Others",General!K428="Others"),COUNTBLANK(General!L428),0)</f>
        <v>0</v>
      </c>
      <c r="AG428" s="86">
        <f>IF(ISBLANK(B428),0,IF(AND(ISBLANK(General!O428),NETWORKDAYS(IFERROR(DATE(LEFT(General!D428,4),MID(General!D428,5,2),RIGHT(General!D428,2)),0),IFERROR(DATE(LEFT(Instructions!$C$6,4),MID(Instructions!$C$6,5,2),RIGHT(Instructions!$C$6,2)),0),7)&gt;27),COUNTBLANK(General!P428),0))</f>
        <v>0</v>
      </c>
      <c r="AH428" s="86">
        <f>IF(OR(ISBLANK(B428),ISBLANK(O428)),0,IF(NETWORKDAYS(DATE(LEFT(General!D428,4),MID(General!D428,5,2),RIGHT(General!D428,2)),DATE(LEFT(General!O428,4),MID(General!O428,5,2),RIGHT(General!O428,2)),7)&gt;27,COUNTBLANK(General!P428),0))</f>
        <v>0</v>
      </c>
      <c r="AI428" s="86">
        <f t="shared" si="44"/>
        <v>0</v>
      </c>
      <c r="AJ428" s="86">
        <f t="shared" si="45"/>
        <v>0</v>
      </c>
      <c r="AK428" s="86">
        <f t="shared" si="46"/>
        <v>0</v>
      </c>
      <c r="AL428" s="128">
        <f>IF(ISBLANK(D428),0,IF(IFERROR(DATE(LEFT(D428,4),MID(D428,5,2),RIGHT(D428,2)),0)&lt;IFERROR(DATE(LEFT(Instructions!$C$6,4),MID(Instructions!$C$6,5,2),RIGHT(Instructions!$C$6,2)),0),0,1))</f>
        <v>0</v>
      </c>
      <c r="AM428" s="128">
        <f>IF(General!U428="Misconduct report has been filed",COUNTBLANK(General!V428),0)</f>
        <v>0</v>
      </c>
      <c r="AN428" s="128">
        <f t="shared" si="47"/>
        <v>0</v>
      </c>
      <c r="AO428" s="86">
        <f>IF(ISBLANK(C428),0,IF(ISNA(VLOOKUP(C428,Dropdowns!$A$1:$A$4,1,FALSE)),1,0))</f>
        <v>0</v>
      </c>
      <c r="AP428" s="86">
        <f>IF(ISBLANK(F428),0,IF(ISNA(VLOOKUP(F428,Dropdowns!$I$1:$I$5,1,FALSE)),1,0))</f>
        <v>0</v>
      </c>
      <c r="AQ428" s="86">
        <f>IF(ISBLANK(J428),0,IF(ISNA(VLOOKUP(J428,Dropdowns!$L$1:$L$4,1,FALSE)),1,0))</f>
        <v>0</v>
      </c>
      <c r="AR428" s="128">
        <f>IF(ISBLANK(K428),0,IF(ISNA(VLOOKUP(K428,Dropdowns!$J$1:$J$4,1,FALSE)),1,0))</f>
        <v>0</v>
      </c>
      <c r="AS428" s="128">
        <f t="shared" si="50"/>
        <v>0</v>
      </c>
      <c r="AT428" s="128">
        <f t="shared" si="48"/>
        <v>0</v>
      </c>
      <c r="AU428" s="128">
        <f t="shared" si="49"/>
        <v>0</v>
      </c>
    </row>
    <row r="429" spans="2:47" ht="15.75" x14ac:dyDescent="0.25">
      <c r="B429" s="62"/>
      <c r="C429" s="62"/>
      <c r="D429" s="63"/>
      <c r="E429" s="64"/>
      <c r="F429" s="62"/>
      <c r="G429" s="62"/>
      <c r="H429" s="63"/>
      <c r="I429" s="62"/>
      <c r="J429" s="62"/>
      <c r="K429" s="62"/>
      <c r="L429" s="62"/>
      <c r="M429" s="68"/>
      <c r="N429" s="69"/>
      <c r="O429" s="63"/>
      <c r="P429" s="68"/>
      <c r="Q429" s="62"/>
      <c r="R429" s="62"/>
      <c r="S429" s="68"/>
      <c r="T429" s="70"/>
      <c r="U429" s="66"/>
      <c r="V429" s="68"/>
      <c r="Z429" s="86">
        <f>IF(Instructions!$C$8="yes",COUNTA(General!B429),0)</f>
        <v>0</v>
      </c>
      <c r="AA429" s="86">
        <f>IF(COUNTA(B429:V429)&gt;0,3-(COUNTA(General!B429)+COUNTA(General!C429)+COUNTA(General!U429)),0)</f>
        <v>0</v>
      </c>
      <c r="AB429" s="86">
        <f>IF(General!U429="No",COUNTBLANK(General!D429:F429)+COUNTBLANK(General!J429),0)</f>
        <v>0</v>
      </c>
      <c r="AC429" s="86">
        <f>IF(General!F429="Others",COUNTBLANK(General!G429),0)</f>
        <v>0</v>
      </c>
      <c r="AD429" s="86">
        <f>IF(AND(U429="No",COUNTA(General!B429),ISBLANK(General!H429)),COUNTBLANK(General!I429),0)</f>
        <v>0</v>
      </c>
      <c r="AE429" s="86">
        <f>IF(ISBLANK(J429),0,IF(ISNUMBER(SEARCH("FI fully agreed with the client's requests/appeals",General!J429)),0,COUNTBLANK(General!K429)))</f>
        <v>0</v>
      </c>
      <c r="AF429" s="86">
        <f>IF(OR(General!J429="Others",General!K429="Others"),COUNTBLANK(General!L429),0)</f>
        <v>0</v>
      </c>
      <c r="AG429" s="86">
        <f>IF(ISBLANK(B429),0,IF(AND(ISBLANK(General!O429),NETWORKDAYS(IFERROR(DATE(LEFT(General!D429,4),MID(General!D429,5,2),RIGHT(General!D429,2)),0),IFERROR(DATE(LEFT(Instructions!$C$6,4),MID(Instructions!$C$6,5,2),RIGHT(Instructions!$C$6,2)),0),7)&gt;27),COUNTBLANK(General!P429),0))</f>
        <v>0</v>
      </c>
      <c r="AH429" s="86">
        <f>IF(OR(ISBLANK(B429),ISBLANK(O429)),0,IF(NETWORKDAYS(DATE(LEFT(General!D429,4),MID(General!D429,5,2),RIGHT(General!D429,2)),DATE(LEFT(General!O429,4),MID(General!O429,5,2),RIGHT(General!O429,2)),7)&gt;27,COUNTBLANK(General!P429),0))</f>
        <v>0</v>
      </c>
      <c r="AI429" s="86">
        <f t="shared" si="44"/>
        <v>0</v>
      </c>
      <c r="AJ429" s="86">
        <f t="shared" si="45"/>
        <v>0</v>
      </c>
      <c r="AK429" s="86">
        <f t="shared" si="46"/>
        <v>0</v>
      </c>
      <c r="AL429" s="128">
        <f>IF(ISBLANK(D429),0,IF(IFERROR(DATE(LEFT(D429,4),MID(D429,5,2),RIGHT(D429,2)),0)&lt;IFERROR(DATE(LEFT(Instructions!$C$6,4),MID(Instructions!$C$6,5,2),RIGHT(Instructions!$C$6,2)),0),0,1))</f>
        <v>0</v>
      </c>
      <c r="AM429" s="128">
        <f>IF(General!U429="Misconduct report has been filed",COUNTBLANK(General!V429),0)</f>
        <v>0</v>
      </c>
      <c r="AN429" s="128">
        <f t="shared" si="47"/>
        <v>0</v>
      </c>
      <c r="AO429" s="86">
        <f>IF(ISBLANK(C429),0,IF(ISNA(VLOOKUP(C429,Dropdowns!$A$1:$A$4,1,FALSE)),1,0))</f>
        <v>0</v>
      </c>
      <c r="AP429" s="86">
        <f>IF(ISBLANK(F429),0,IF(ISNA(VLOOKUP(F429,Dropdowns!$I$1:$I$5,1,FALSE)),1,0))</f>
        <v>0</v>
      </c>
      <c r="AQ429" s="86">
        <f>IF(ISBLANK(J429),0,IF(ISNA(VLOOKUP(J429,Dropdowns!$L$1:$L$4,1,FALSE)),1,0))</f>
        <v>0</v>
      </c>
      <c r="AR429" s="128">
        <f>IF(ISBLANK(K429),0,IF(ISNA(VLOOKUP(K429,Dropdowns!$J$1:$J$4,1,FALSE)),1,0))</f>
        <v>0</v>
      </c>
      <c r="AS429" s="128">
        <f t="shared" si="50"/>
        <v>0</v>
      </c>
      <c r="AT429" s="128">
        <f t="shared" si="48"/>
        <v>0</v>
      </c>
      <c r="AU429" s="128">
        <f t="shared" si="49"/>
        <v>0</v>
      </c>
    </row>
    <row r="430" spans="2:47" ht="15.75" x14ac:dyDescent="0.25">
      <c r="B430" s="62"/>
      <c r="C430" s="62"/>
      <c r="D430" s="63"/>
      <c r="E430" s="64"/>
      <c r="F430" s="62"/>
      <c r="G430" s="62"/>
      <c r="H430" s="63"/>
      <c r="I430" s="62"/>
      <c r="J430" s="62"/>
      <c r="K430" s="62"/>
      <c r="L430" s="62"/>
      <c r="M430" s="68"/>
      <c r="N430" s="69"/>
      <c r="O430" s="63"/>
      <c r="P430" s="68"/>
      <c r="Q430" s="62"/>
      <c r="R430" s="62"/>
      <c r="S430" s="68"/>
      <c r="T430" s="70"/>
      <c r="U430" s="66"/>
      <c r="V430" s="68"/>
      <c r="Z430" s="86">
        <f>IF(Instructions!$C$8="yes",COUNTA(General!B430),0)</f>
        <v>0</v>
      </c>
      <c r="AA430" s="86">
        <f>IF(COUNTA(B430:V430)&gt;0,3-(COUNTA(General!B430)+COUNTA(General!C430)+COUNTA(General!U430)),0)</f>
        <v>0</v>
      </c>
      <c r="AB430" s="86">
        <f>IF(General!U430="No",COUNTBLANK(General!D430:F430)+COUNTBLANK(General!J430),0)</f>
        <v>0</v>
      </c>
      <c r="AC430" s="86">
        <f>IF(General!F430="Others",COUNTBLANK(General!G430),0)</f>
        <v>0</v>
      </c>
      <c r="AD430" s="86">
        <f>IF(AND(U430="No",COUNTA(General!B430),ISBLANK(General!H430)),COUNTBLANK(General!I430),0)</f>
        <v>0</v>
      </c>
      <c r="AE430" s="86">
        <f>IF(ISBLANK(J430),0,IF(ISNUMBER(SEARCH("FI fully agreed with the client's requests/appeals",General!J430)),0,COUNTBLANK(General!K430)))</f>
        <v>0</v>
      </c>
      <c r="AF430" s="86">
        <f>IF(OR(General!J430="Others",General!K430="Others"),COUNTBLANK(General!L430),0)</f>
        <v>0</v>
      </c>
      <c r="AG430" s="86">
        <f>IF(ISBLANK(B430),0,IF(AND(ISBLANK(General!O430),NETWORKDAYS(IFERROR(DATE(LEFT(General!D430,4),MID(General!D430,5,2),RIGHT(General!D430,2)),0),IFERROR(DATE(LEFT(Instructions!$C$6,4),MID(Instructions!$C$6,5,2),RIGHT(Instructions!$C$6,2)),0),7)&gt;27),COUNTBLANK(General!P430),0))</f>
        <v>0</v>
      </c>
      <c r="AH430" s="86">
        <f>IF(OR(ISBLANK(B430),ISBLANK(O430)),0,IF(NETWORKDAYS(DATE(LEFT(General!D430,4),MID(General!D430,5,2),RIGHT(General!D430,2)),DATE(LEFT(General!O430,4),MID(General!O430,5,2),RIGHT(General!O430,2)),7)&gt;27,COUNTBLANK(General!P430),0))</f>
        <v>0</v>
      </c>
      <c r="AI430" s="86">
        <f t="shared" si="44"/>
        <v>0</v>
      </c>
      <c r="AJ430" s="86">
        <f t="shared" si="45"/>
        <v>0</v>
      </c>
      <c r="AK430" s="86">
        <f t="shared" si="46"/>
        <v>0</v>
      </c>
      <c r="AL430" s="128">
        <f>IF(ISBLANK(D430),0,IF(IFERROR(DATE(LEFT(D430,4),MID(D430,5,2),RIGHT(D430,2)),0)&lt;IFERROR(DATE(LEFT(Instructions!$C$6,4),MID(Instructions!$C$6,5,2),RIGHT(Instructions!$C$6,2)),0),0,1))</f>
        <v>0</v>
      </c>
      <c r="AM430" s="128">
        <f>IF(General!U430="Misconduct report has been filed",COUNTBLANK(General!V430),0)</f>
        <v>0</v>
      </c>
      <c r="AN430" s="128">
        <f t="shared" si="47"/>
        <v>0</v>
      </c>
      <c r="AO430" s="86">
        <f>IF(ISBLANK(C430),0,IF(ISNA(VLOOKUP(C430,Dropdowns!$A$1:$A$4,1,FALSE)),1,0))</f>
        <v>0</v>
      </c>
      <c r="AP430" s="86">
        <f>IF(ISBLANK(F430),0,IF(ISNA(VLOOKUP(F430,Dropdowns!$I$1:$I$5,1,FALSE)),1,0))</f>
        <v>0</v>
      </c>
      <c r="AQ430" s="86">
        <f>IF(ISBLANK(J430),0,IF(ISNA(VLOOKUP(J430,Dropdowns!$L$1:$L$4,1,FALSE)),1,0))</f>
        <v>0</v>
      </c>
      <c r="AR430" s="128">
        <f>IF(ISBLANK(K430),0,IF(ISNA(VLOOKUP(K430,Dropdowns!$J$1:$J$4,1,FALSE)),1,0))</f>
        <v>0</v>
      </c>
      <c r="AS430" s="128">
        <f t="shared" si="50"/>
        <v>0</v>
      </c>
      <c r="AT430" s="128">
        <f t="shared" si="48"/>
        <v>0</v>
      </c>
      <c r="AU430" s="128">
        <f t="shared" si="49"/>
        <v>0</v>
      </c>
    </row>
    <row r="431" spans="2:47" ht="15.75" x14ac:dyDescent="0.25">
      <c r="B431" s="62"/>
      <c r="C431" s="62"/>
      <c r="D431" s="63"/>
      <c r="E431" s="64"/>
      <c r="F431" s="62"/>
      <c r="G431" s="62"/>
      <c r="H431" s="63"/>
      <c r="I431" s="62"/>
      <c r="J431" s="62"/>
      <c r="K431" s="62"/>
      <c r="L431" s="62"/>
      <c r="M431" s="68"/>
      <c r="N431" s="69"/>
      <c r="O431" s="63"/>
      <c r="P431" s="68"/>
      <c r="Q431" s="62"/>
      <c r="R431" s="62"/>
      <c r="S431" s="68"/>
      <c r="T431" s="70"/>
      <c r="U431" s="66"/>
      <c r="V431" s="68"/>
      <c r="Z431" s="86">
        <f>IF(Instructions!$C$8="yes",COUNTA(General!B431),0)</f>
        <v>0</v>
      </c>
      <c r="AA431" s="86">
        <f>IF(COUNTA(B431:V431)&gt;0,3-(COUNTA(General!B431)+COUNTA(General!C431)+COUNTA(General!U431)),0)</f>
        <v>0</v>
      </c>
      <c r="AB431" s="86">
        <f>IF(General!U431="No",COUNTBLANK(General!D431:F431)+COUNTBLANK(General!J431),0)</f>
        <v>0</v>
      </c>
      <c r="AC431" s="86">
        <f>IF(General!F431="Others",COUNTBLANK(General!G431),0)</f>
        <v>0</v>
      </c>
      <c r="AD431" s="86">
        <f>IF(AND(U431="No",COUNTA(General!B431),ISBLANK(General!H431)),COUNTBLANK(General!I431),0)</f>
        <v>0</v>
      </c>
      <c r="AE431" s="86">
        <f>IF(ISBLANK(J431),0,IF(ISNUMBER(SEARCH("FI fully agreed with the client's requests/appeals",General!J431)),0,COUNTBLANK(General!K431)))</f>
        <v>0</v>
      </c>
      <c r="AF431" s="86">
        <f>IF(OR(General!J431="Others",General!K431="Others"),COUNTBLANK(General!L431),0)</f>
        <v>0</v>
      </c>
      <c r="AG431" s="86">
        <f>IF(ISBLANK(B431),0,IF(AND(ISBLANK(General!O431),NETWORKDAYS(IFERROR(DATE(LEFT(General!D431,4),MID(General!D431,5,2),RIGHT(General!D431,2)),0),IFERROR(DATE(LEFT(Instructions!$C$6,4),MID(Instructions!$C$6,5,2),RIGHT(Instructions!$C$6,2)),0),7)&gt;27),COUNTBLANK(General!P431),0))</f>
        <v>0</v>
      </c>
      <c r="AH431" s="86">
        <f>IF(OR(ISBLANK(B431),ISBLANK(O431)),0,IF(NETWORKDAYS(DATE(LEFT(General!D431,4),MID(General!D431,5,2),RIGHT(General!D431,2)),DATE(LEFT(General!O431,4),MID(General!O431,5,2),RIGHT(General!O431,2)),7)&gt;27,COUNTBLANK(General!P431),0))</f>
        <v>0</v>
      </c>
      <c r="AI431" s="86">
        <f t="shared" si="44"/>
        <v>0</v>
      </c>
      <c r="AJ431" s="86">
        <f t="shared" si="45"/>
        <v>0</v>
      </c>
      <c r="AK431" s="86">
        <f t="shared" si="46"/>
        <v>0</v>
      </c>
      <c r="AL431" s="128">
        <f>IF(ISBLANK(D431),0,IF(IFERROR(DATE(LEFT(D431,4),MID(D431,5,2),RIGHT(D431,2)),0)&lt;IFERROR(DATE(LEFT(Instructions!$C$6,4),MID(Instructions!$C$6,5,2),RIGHT(Instructions!$C$6,2)),0),0,1))</f>
        <v>0</v>
      </c>
      <c r="AM431" s="128">
        <f>IF(General!U431="Misconduct report has been filed",COUNTBLANK(General!V431),0)</f>
        <v>0</v>
      </c>
      <c r="AN431" s="128">
        <f t="shared" si="47"/>
        <v>0</v>
      </c>
      <c r="AO431" s="86">
        <f>IF(ISBLANK(C431),0,IF(ISNA(VLOOKUP(C431,Dropdowns!$A$1:$A$4,1,FALSE)),1,0))</f>
        <v>0</v>
      </c>
      <c r="AP431" s="86">
        <f>IF(ISBLANK(F431),0,IF(ISNA(VLOOKUP(F431,Dropdowns!$I$1:$I$5,1,FALSE)),1,0))</f>
        <v>0</v>
      </c>
      <c r="AQ431" s="86">
        <f>IF(ISBLANK(J431),0,IF(ISNA(VLOOKUP(J431,Dropdowns!$L$1:$L$4,1,FALSE)),1,0))</f>
        <v>0</v>
      </c>
      <c r="AR431" s="128">
        <f>IF(ISBLANK(K431),0,IF(ISNA(VLOOKUP(K431,Dropdowns!$J$1:$J$4,1,FALSE)),1,0))</f>
        <v>0</v>
      </c>
      <c r="AS431" s="128">
        <f t="shared" si="50"/>
        <v>0</v>
      </c>
      <c r="AT431" s="128">
        <f t="shared" si="48"/>
        <v>0</v>
      </c>
      <c r="AU431" s="128">
        <f t="shared" si="49"/>
        <v>0</v>
      </c>
    </row>
    <row r="432" spans="2:47" ht="15.75" x14ac:dyDescent="0.25">
      <c r="B432" s="62"/>
      <c r="C432" s="62"/>
      <c r="D432" s="63"/>
      <c r="E432" s="64"/>
      <c r="F432" s="62"/>
      <c r="G432" s="62"/>
      <c r="H432" s="63"/>
      <c r="I432" s="62"/>
      <c r="J432" s="62"/>
      <c r="K432" s="62"/>
      <c r="L432" s="62"/>
      <c r="M432" s="68"/>
      <c r="N432" s="69"/>
      <c r="O432" s="63"/>
      <c r="P432" s="68"/>
      <c r="Q432" s="62"/>
      <c r="R432" s="62"/>
      <c r="S432" s="68"/>
      <c r="T432" s="70"/>
      <c r="U432" s="66"/>
      <c r="V432" s="68"/>
      <c r="Z432" s="86">
        <f>IF(Instructions!$C$8="yes",COUNTA(General!B432),0)</f>
        <v>0</v>
      </c>
      <c r="AA432" s="86">
        <f>IF(COUNTA(B432:V432)&gt;0,3-(COUNTA(General!B432)+COUNTA(General!C432)+COUNTA(General!U432)),0)</f>
        <v>0</v>
      </c>
      <c r="AB432" s="86">
        <f>IF(General!U432="No",COUNTBLANK(General!D432:F432)+COUNTBLANK(General!J432),0)</f>
        <v>0</v>
      </c>
      <c r="AC432" s="86">
        <f>IF(General!F432="Others",COUNTBLANK(General!G432),0)</f>
        <v>0</v>
      </c>
      <c r="AD432" s="86">
        <f>IF(AND(U432="No",COUNTA(General!B432),ISBLANK(General!H432)),COUNTBLANK(General!I432),0)</f>
        <v>0</v>
      </c>
      <c r="AE432" s="86">
        <f>IF(ISBLANK(J432),0,IF(ISNUMBER(SEARCH("FI fully agreed with the client's requests/appeals",General!J432)),0,COUNTBLANK(General!K432)))</f>
        <v>0</v>
      </c>
      <c r="AF432" s="86">
        <f>IF(OR(General!J432="Others",General!K432="Others"),COUNTBLANK(General!L432),0)</f>
        <v>0</v>
      </c>
      <c r="AG432" s="86">
        <f>IF(ISBLANK(B432),0,IF(AND(ISBLANK(General!O432),NETWORKDAYS(IFERROR(DATE(LEFT(General!D432,4),MID(General!D432,5,2),RIGHT(General!D432,2)),0),IFERROR(DATE(LEFT(Instructions!$C$6,4),MID(Instructions!$C$6,5,2),RIGHT(Instructions!$C$6,2)),0),7)&gt;27),COUNTBLANK(General!P432),0))</f>
        <v>0</v>
      </c>
      <c r="AH432" s="86">
        <f>IF(OR(ISBLANK(B432),ISBLANK(O432)),0,IF(NETWORKDAYS(DATE(LEFT(General!D432,4),MID(General!D432,5,2),RIGHT(General!D432,2)),DATE(LEFT(General!O432,4),MID(General!O432,5,2),RIGHT(General!O432,2)),7)&gt;27,COUNTBLANK(General!P432),0))</f>
        <v>0</v>
      </c>
      <c r="AI432" s="86">
        <f t="shared" si="44"/>
        <v>0</v>
      </c>
      <c r="AJ432" s="86">
        <f t="shared" si="45"/>
        <v>0</v>
      </c>
      <c r="AK432" s="86">
        <f t="shared" si="46"/>
        <v>0</v>
      </c>
      <c r="AL432" s="128">
        <f>IF(ISBLANK(D432),0,IF(IFERROR(DATE(LEFT(D432,4),MID(D432,5,2),RIGHT(D432,2)),0)&lt;IFERROR(DATE(LEFT(Instructions!$C$6,4),MID(Instructions!$C$6,5,2),RIGHT(Instructions!$C$6,2)),0),0,1))</f>
        <v>0</v>
      </c>
      <c r="AM432" s="128">
        <f>IF(General!U432="Misconduct report has been filed",COUNTBLANK(General!V432),0)</f>
        <v>0</v>
      </c>
      <c r="AN432" s="128">
        <f t="shared" si="47"/>
        <v>0</v>
      </c>
      <c r="AO432" s="86">
        <f>IF(ISBLANK(C432),0,IF(ISNA(VLOOKUP(C432,Dropdowns!$A$1:$A$4,1,FALSE)),1,0))</f>
        <v>0</v>
      </c>
      <c r="AP432" s="86">
        <f>IF(ISBLANK(F432),0,IF(ISNA(VLOOKUP(F432,Dropdowns!$I$1:$I$5,1,FALSE)),1,0))</f>
        <v>0</v>
      </c>
      <c r="AQ432" s="86">
        <f>IF(ISBLANK(J432),0,IF(ISNA(VLOOKUP(J432,Dropdowns!$L$1:$L$4,1,FALSE)),1,0))</f>
        <v>0</v>
      </c>
      <c r="AR432" s="128">
        <f>IF(ISBLANK(K432),0,IF(ISNA(VLOOKUP(K432,Dropdowns!$J$1:$J$4,1,FALSE)),1,0))</f>
        <v>0</v>
      </c>
      <c r="AS432" s="128">
        <f t="shared" si="50"/>
        <v>0</v>
      </c>
      <c r="AT432" s="128">
        <f t="shared" si="48"/>
        <v>0</v>
      </c>
      <c r="AU432" s="128">
        <f t="shared" si="49"/>
        <v>0</v>
      </c>
    </row>
    <row r="433" spans="2:47" ht="15.75" x14ac:dyDescent="0.25">
      <c r="B433" s="62"/>
      <c r="C433" s="62"/>
      <c r="D433" s="63"/>
      <c r="E433" s="64"/>
      <c r="F433" s="62"/>
      <c r="G433" s="62"/>
      <c r="H433" s="63"/>
      <c r="I433" s="62"/>
      <c r="J433" s="62"/>
      <c r="K433" s="62"/>
      <c r="L433" s="62"/>
      <c r="M433" s="68"/>
      <c r="N433" s="69"/>
      <c r="O433" s="63"/>
      <c r="P433" s="68"/>
      <c r="Q433" s="62"/>
      <c r="R433" s="62"/>
      <c r="S433" s="68"/>
      <c r="T433" s="70"/>
      <c r="U433" s="66"/>
      <c r="V433" s="68"/>
      <c r="Z433" s="86">
        <f>IF(Instructions!$C$8="yes",COUNTA(General!B433),0)</f>
        <v>0</v>
      </c>
      <c r="AA433" s="86">
        <f>IF(COUNTA(B433:V433)&gt;0,3-(COUNTA(General!B433)+COUNTA(General!C433)+COUNTA(General!U433)),0)</f>
        <v>0</v>
      </c>
      <c r="AB433" s="86">
        <f>IF(General!U433="No",COUNTBLANK(General!D433:F433)+COUNTBLANK(General!J433),0)</f>
        <v>0</v>
      </c>
      <c r="AC433" s="86">
        <f>IF(General!F433="Others",COUNTBLANK(General!G433),0)</f>
        <v>0</v>
      </c>
      <c r="AD433" s="86">
        <f>IF(AND(U433="No",COUNTA(General!B433),ISBLANK(General!H433)),COUNTBLANK(General!I433),0)</f>
        <v>0</v>
      </c>
      <c r="AE433" s="86">
        <f>IF(ISBLANK(J433),0,IF(ISNUMBER(SEARCH("FI fully agreed with the client's requests/appeals",General!J433)),0,COUNTBLANK(General!K433)))</f>
        <v>0</v>
      </c>
      <c r="AF433" s="86">
        <f>IF(OR(General!J433="Others",General!K433="Others"),COUNTBLANK(General!L433),0)</f>
        <v>0</v>
      </c>
      <c r="AG433" s="86">
        <f>IF(ISBLANK(B433),0,IF(AND(ISBLANK(General!O433),NETWORKDAYS(IFERROR(DATE(LEFT(General!D433,4),MID(General!D433,5,2),RIGHT(General!D433,2)),0),IFERROR(DATE(LEFT(Instructions!$C$6,4),MID(Instructions!$C$6,5,2),RIGHT(Instructions!$C$6,2)),0),7)&gt;27),COUNTBLANK(General!P433),0))</f>
        <v>0</v>
      </c>
      <c r="AH433" s="86">
        <f>IF(OR(ISBLANK(B433),ISBLANK(O433)),0,IF(NETWORKDAYS(DATE(LEFT(General!D433,4),MID(General!D433,5,2),RIGHT(General!D433,2)),DATE(LEFT(General!O433,4),MID(General!O433,5,2),RIGHT(General!O433,2)),7)&gt;27,COUNTBLANK(General!P433),0))</f>
        <v>0</v>
      </c>
      <c r="AI433" s="86">
        <f t="shared" si="44"/>
        <v>0</v>
      </c>
      <c r="AJ433" s="86">
        <f t="shared" si="45"/>
        <v>0</v>
      </c>
      <c r="AK433" s="86">
        <f t="shared" si="46"/>
        <v>0</v>
      </c>
      <c r="AL433" s="128">
        <f>IF(ISBLANK(D433),0,IF(IFERROR(DATE(LEFT(D433,4),MID(D433,5,2),RIGHT(D433,2)),0)&lt;IFERROR(DATE(LEFT(Instructions!$C$6,4),MID(Instructions!$C$6,5,2),RIGHT(Instructions!$C$6,2)),0),0,1))</f>
        <v>0</v>
      </c>
      <c r="AM433" s="128">
        <f>IF(General!U433="Misconduct report has been filed",COUNTBLANK(General!V433),0)</f>
        <v>0</v>
      </c>
      <c r="AN433" s="128">
        <f t="shared" si="47"/>
        <v>0</v>
      </c>
      <c r="AO433" s="86">
        <f>IF(ISBLANK(C433),0,IF(ISNA(VLOOKUP(C433,Dropdowns!$A$1:$A$4,1,FALSE)),1,0))</f>
        <v>0</v>
      </c>
      <c r="AP433" s="86">
        <f>IF(ISBLANK(F433),0,IF(ISNA(VLOOKUP(F433,Dropdowns!$I$1:$I$5,1,FALSE)),1,0))</f>
        <v>0</v>
      </c>
      <c r="AQ433" s="86">
        <f>IF(ISBLANK(J433),0,IF(ISNA(VLOOKUP(J433,Dropdowns!$L$1:$L$4,1,FALSE)),1,0))</f>
        <v>0</v>
      </c>
      <c r="AR433" s="128">
        <f>IF(ISBLANK(K433),0,IF(ISNA(VLOOKUP(K433,Dropdowns!$J$1:$J$4,1,FALSE)),1,0))</f>
        <v>0</v>
      </c>
      <c r="AS433" s="128">
        <f t="shared" si="50"/>
        <v>0</v>
      </c>
      <c r="AT433" s="128">
        <f t="shared" si="48"/>
        <v>0</v>
      </c>
      <c r="AU433" s="128">
        <f t="shared" si="49"/>
        <v>0</v>
      </c>
    </row>
    <row r="434" spans="2:47" ht="15.75" x14ac:dyDescent="0.25">
      <c r="B434" s="62"/>
      <c r="C434" s="62"/>
      <c r="D434" s="63"/>
      <c r="E434" s="64"/>
      <c r="F434" s="62"/>
      <c r="G434" s="62"/>
      <c r="H434" s="63"/>
      <c r="I434" s="62"/>
      <c r="J434" s="62"/>
      <c r="K434" s="62"/>
      <c r="L434" s="62"/>
      <c r="M434" s="68"/>
      <c r="N434" s="69"/>
      <c r="O434" s="63"/>
      <c r="P434" s="68"/>
      <c r="Q434" s="62"/>
      <c r="R434" s="62"/>
      <c r="S434" s="68"/>
      <c r="T434" s="70"/>
      <c r="U434" s="66"/>
      <c r="V434" s="68"/>
      <c r="Z434" s="86">
        <f>IF(Instructions!$C$8="yes",COUNTA(General!B434),0)</f>
        <v>0</v>
      </c>
      <c r="AA434" s="86">
        <f>IF(COUNTA(B434:V434)&gt;0,3-(COUNTA(General!B434)+COUNTA(General!C434)+COUNTA(General!U434)),0)</f>
        <v>0</v>
      </c>
      <c r="AB434" s="86">
        <f>IF(General!U434="No",COUNTBLANK(General!D434:F434)+COUNTBLANK(General!J434),0)</f>
        <v>0</v>
      </c>
      <c r="AC434" s="86">
        <f>IF(General!F434="Others",COUNTBLANK(General!G434),0)</f>
        <v>0</v>
      </c>
      <c r="AD434" s="86">
        <f>IF(AND(U434="No",COUNTA(General!B434),ISBLANK(General!H434)),COUNTBLANK(General!I434),0)</f>
        <v>0</v>
      </c>
      <c r="AE434" s="86">
        <f>IF(ISBLANK(J434),0,IF(ISNUMBER(SEARCH("FI fully agreed with the client's requests/appeals",General!J434)),0,COUNTBLANK(General!K434)))</f>
        <v>0</v>
      </c>
      <c r="AF434" s="86">
        <f>IF(OR(General!J434="Others",General!K434="Others"),COUNTBLANK(General!L434),0)</f>
        <v>0</v>
      </c>
      <c r="AG434" s="86">
        <f>IF(ISBLANK(B434),0,IF(AND(ISBLANK(General!O434),NETWORKDAYS(IFERROR(DATE(LEFT(General!D434,4),MID(General!D434,5,2),RIGHT(General!D434,2)),0),IFERROR(DATE(LEFT(Instructions!$C$6,4),MID(Instructions!$C$6,5,2),RIGHT(Instructions!$C$6,2)),0),7)&gt;27),COUNTBLANK(General!P434),0))</f>
        <v>0</v>
      </c>
      <c r="AH434" s="86">
        <f>IF(OR(ISBLANK(B434),ISBLANK(O434)),0,IF(NETWORKDAYS(DATE(LEFT(General!D434,4),MID(General!D434,5,2),RIGHT(General!D434,2)),DATE(LEFT(General!O434,4),MID(General!O434,5,2),RIGHT(General!O434,2)),7)&gt;27,COUNTBLANK(General!P434),0))</f>
        <v>0</v>
      </c>
      <c r="AI434" s="86">
        <f t="shared" si="44"/>
        <v>0</v>
      </c>
      <c r="AJ434" s="86">
        <f t="shared" si="45"/>
        <v>0</v>
      </c>
      <c r="AK434" s="86">
        <f t="shared" si="46"/>
        <v>0</v>
      </c>
      <c r="AL434" s="128">
        <f>IF(ISBLANK(D434),0,IF(IFERROR(DATE(LEFT(D434,4),MID(D434,5,2),RIGHT(D434,2)),0)&lt;IFERROR(DATE(LEFT(Instructions!$C$6,4),MID(Instructions!$C$6,5,2),RIGHT(Instructions!$C$6,2)),0),0,1))</f>
        <v>0</v>
      </c>
      <c r="AM434" s="128">
        <f>IF(General!U434="Misconduct report has been filed",COUNTBLANK(General!V434),0)</f>
        <v>0</v>
      </c>
      <c r="AN434" s="128">
        <f t="shared" si="47"/>
        <v>0</v>
      </c>
      <c r="AO434" s="86">
        <f>IF(ISBLANK(C434),0,IF(ISNA(VLOOKUP(C434,Dropdowns!$A$1:$A$4,1,FALSE)),1,0))</f>
        <v>0</v>
      </c>
      <c r="AP434" s="86">
        <f>IF(ISBLANK(F434),0,IF(ISNA(VLOOKUP(F434,Dropdowns!$I$1:$I$5,1,FALSE)),1,0))</f>
        <v>0</v>
      </c>
      <c r="AQ434" s="86">
        <f>IF(ISBLANK(J434),0,IF(ISNA(VLOOKUP(J434,Dropdowns!$L$1:$L$4,1,FALSE)),1,0))</f>
        <v>0</v>
      </c>
      <c r="AR434" s="128">
        <f>IF(ISBLANK(K434),0,IF(ISNA(VLOOKUP(K434,Dropdowns!$J$1:$J$4,1,FALSE)),1,0))</f>
        <v>0</v>
      </c>
      <c r="AS434" s="128">
        <f t="shared" si="50"/>
        <v>0</v>
      </c>
      <c r="AT434" s="128">
        <f t="shared" si="48"/>
        <v>0</v>
      </c>
      <c r="AU434" s="128">
        <f t="shared" si="49"/>
        <v>0</v>
      </c>
    </row>
    <row r="435" spans="2:47" ht="15.75" x14ac:dyDescent="0.25">
      <c r="B435" s="62"/>
      <c r="C435" s="62"/>
      <c r="D435" s="63"/>
      <c r="E435" s="64"/>
      <c r="F435" s="62"/>
      <c r="G435" s="62"/>
      <c r="H435" s="63"/>
      <c r="I435" s="62"/>
      <c r="J435" s="62"/>
      <c r="K435" s="62"/>
      <c r="L435" s="62"/>
      <c r="M435" s="68"/>
      <c r="N435" s="69"/>
      <c r="O435" s="63"/>
      <c r="P435" s="68"/>
      <c r="Q435" s="62"/>
      <c r="R435" s="62"/>
      <c r="S435" s="68"/>
      <c r="T435" s="70"/>
      <c r="U435" s="66"/>
      <c r="V435" s="68"/>
      <c r="Z435" s="86">
        <f>IF(Instructions!$C$8="yes",COUNTA(General!B435),0)</f>
        <v>0</v>
      </c>
      <c r="AA435" s="86">
        <f>IF(COUNTA(B435:V435)&gt;0,3-(COUNTA(General!B435)+COUNTA(General!C435)+COUNTA(General!U435)),0)</f>
        <v>0</v>
      </c>
      <c r="AB435" s="86">
        <f>IF(General!U435="No",COUNTBLANK(General!D435:F435)+COUNTBLANK(General!J435),0)</f>
        <v>0</v>
      </c>
      <c r="AC435" s="86">
        <f>IF(General!F435="Others",COUNTBLANK(General!G435),0)</f>
        <v>0</v>
      </c>
      <c r="AD435" s="86">
        <f>IF(AND(U435="No",COUNTA(General!B435),ISBLANK(General!H435)),COUNTBLANK(General!I435),0)</f>
        <v>0</v>
      </c>
      <c r="AE435" s="86">
        <f>IF(ISBLANK(J435),0,IF(ISNUMBER(SEARCH("FI fully agreed with the client's requests/appeals",General!J435)),0,COUNTBLANK(General!K435)))</f>
        <v>0</v>
      </c>
      <c r="AF435" s="86">
        <f>IF(OR(General!J435="Others",General!K435="Others"),COUNTBLANK(General!L435),0)</f>
        <v>0</v>
      </c>
      <c r="AG435" s="86">
        <f>IF(ISBLANK(B435),0,IF(AND(ISBLANK(General!O435),NETWORKDAYS(IFERROR(DATE(LEFT(General!D435,4),MID(General!D435,5,2),RIGHT(General!D435,2)),0),IFERROR(DATE(LEFT(Instructions!$C$6,4),MID(Instructions!$C$6,5,2),RIGHT(Instructions!$C$6,2)),0),7)&gt;27),COUNTBLANK(General!P435),0))</f>
        <v>0</v>
      </c>
      <c r="AH435" s="86">
        <f>IF(OR(ISBLANK(B435),ISBLANK(O435)),0,IF(NETWORKDAYS(DATE(LEFT(General!D435,4),MID(General!D435,5,2),RIGHT(General!D435,2)),DATE(LEFT(General!O435,4),MID(General!O435,5,2),RIGHT(General!O435,2)),7)&gt;27,COUNTBLANK(General!P435),0))</f>
        <v>0</v>
      </c>
      <c r="AI435" s="86">
        <f t="shared" si="44"/>
        <v>0</v>
      </c>
      <c r="AJ435" s="86">
        <f t="shared" si="45"/>
        <v>0</v>
      </c>
      <c r="AK435" s="86">
        <f t="shared" si="46"/>
        <v>0</v>
      </c>
      <c r="AL435" s="128">
        <f>IF(ISBLANK(D435),0,IF(IFERROR(DATE(LEFT(D435,4),MID(D435,5,2),RIGHT(D435,2)),0)&lt;IFERROR(DATE(LEFT(Instructions!$C$6,4),MID(Instructions!$C$6,5,2),RIGHT(Instructions!$C$6,2)),0),0,1))</f>
        <v>0</v>
      </c>
      <c r="AM435" s="128">
        <f>IF(General!U435="Misconduct report has been filed",COUNTBLANK(General!V435),0)</f>
        <v>0</v>
      </c>
      <c r="AN435" s="128">
        <f t="shared" si="47"/>
        <v>0</v>
      </c>
      <c r="AO435" s="86">
        <f>IF(ISBLANK(C435),0,IF(ISNA(VLOOKUP(C435,Dropdowns!$A$1:$A$4,1,FALSE)),1,0))</f>
        <v>0</v>
      </c>
      <c r="AP435" s="86">
        <f>IF(ISBLANK(F435),0,IF(ISNA(VLOOKUP(F435,Dropdowns!$I$1:$I$5,1,FALSE)),1,0))</f>
        <v>0</v>
      </c>
      <c r="AQ435" s="86">
        <f>IF(ISBLANK(J435),0,IF(ISNA(VLOOKUP(J435,Dropdowns!$L$1:$L$4,1,FALSE)),1,0))</f>
        <v>0</v>
      </c>
      <c r="AR435" s="128">
        <f>IF(ISBLANK(K435),0,IF(ISNA(VLOOKUP(K435,Dropdowns!$J$1:$J$4,1,FALSE)),1,0))</f>
        <v>0</v>
      </c>
      <c r="AS435" s="128">
        <f t="shared" si="50"/>
        <v>0</v>
      </c>
      <c r="AT435" s="128">
        <f t="shared" si="48"/>
        <v>0</v>
      </c>
      <c r="AU435" s="128">
        <f t="shared" si="49"/>
        <v>0</v>
      </c>
    </row>
    <row r="436" spans="2:47" ht="15.75" x14ac:dyDescent="0.25">
      <c r="B436" s="62"/>
      <c r="C436" s="62"/>
      <c r="D436" s="63"/>
      <c r="E436" s="64"/>
      <c r="F436" s="62"/>
      <c r="G436" s="62"/>
      <c r="H436" s="63"/>
      <c r="I436" s="62"/>
      <c r="J436" s="62"/>
      <c r="K436" s="62"/>
      <c r="L436" s="62"/>
      <c r="M436" s="68"/>
      <c r="N436" s="69"/>
      <c r="O436" s="63"/>
      <c r="P436" s="68"/>
      <c r="Q436" s="62"/>
      <c r="R436" s="62"/>
      <c r="S436" s="68"/>
      <c r="T436" s="70"/>
      <c r="U436" s="66"/>
      <c r="V436" s="68"/>
      <c r="Z436" s="86">
        <f>IF(Instructions!$C$8="yes",COUNTA(General!B436),0)</f>
        <v>0</v>
      </c>
      <c r="AA436" s="86">
        <f>IF(COUNTA(B436:V436)&gt;0,3-(COUNTA(General!B436)+COUNTA(General!C436)+COUNTA(General!U436)),0)</f>
        <v>0</v>
      </c>
      <c r="AB436" s="86">
        <f>IF(General!U436="No",COUNTBLANK(General!D436:F436)+COUNTBLANK(General!J436),0)</f>
        <v>0</v>
      </c>
      <c r="AC436" s="86">
        <f>IF(General!F436="Others",COUNTBLANK(General!G436),0)</f>
        <v>0</v>
      </c>
      <c r="AD436" s="86">
        <f>IF(AND(U436="No",COUNTA(General!B436),ISBLANK(General!H436)),COUNTBLANK(General!I436),0)</f>
        <v>0</v>
      </c>
      <c r="AE436" s="86">
        <f>IF(ISBLANK(J436),0,IF(ISNUMBER(SEARCH("FI fully agreed with the client's requests/appeals",General!J436)),0,COUNTBLANK(General!K436)))</f>
        <v>0</v>
      </c>
      <c r="AF436" s="86">
        <f>IF(OR(General!J436="Others",General!K436="Others"),COUNTBLANK(General!L436),0)</f>
        <v>0</v>
      </c>
      <c r="AG436" s="86">
        <f>IF(ISBLANK(B436),0,IF(AND(ISBLANK(General!O436),NETWORKDAYS(IFERROR(DATE(LEFT(General!D436,4),MID(General!D436,5,2),RIGHT(General!D436,2)),0),IFERROR(DATE(LEFT(Instructions!$C$6,4),MID(Instructions!$C$6,5,2),RIGHT(Instructions!$C$6,2)),0),7)&gt;27),COUNTBLANK(General!P436),0))</f>
        <v>0</v>
      </c>
      <c r="AH436" s="86">
        <f>IF(OR(ISBLANK(B436),ISBLANK(O436)),0,IF(NETWORKDAYS(DATE(LEFT(General!D436,4),MID(General!D436,5,2),RIGHT(General!D436,2)),DATE(LEFT(General!O436,4),MID(General!O436,5,2),RIGHT(General!O436,2)),7)&gt;27,COUNTBLANK(General!P436),0))</f>
        <v>0</v>
      </c>
      <c r="AI436" s="86">
        <f t="shared" si="44"/>
        <v>0</v>
      </c>
      <c r="AJ436" s="86">
        <f t="shared" si="45"/>
        <v>0</v>
      </c>
      <c r="AK436" s="86">
        <f t="shared" si="46"/>
        <v>0</v>
      </c>
      <c r="AL436" s="128">
        <f>IF(ISBLANK(D436),0,IF(IFERROR(DATE(LEFT(D436,4),MID(D436,5,2),RIGHT(D436,2)),0)&lt;IFERROR(DATE(LEFT(Instructions!$C$6,4),MID(Instructions!$C$6,5,2),RIGHT(Instructions!$C$6,2)),0),0,1))</f>
        <v>0</v>
      </c>
      <c r="AM436" s="128">
        <f>IF(General!U436="Misconduct report has been filed",COUNTBLANK(General!V436),0)</f>
        <v>0</v>
      </c>
      <c r="AN436" s="128">
        <f t="shared" si="47"/>
        <v>0</v>
      </c>
      <c r="AO436" s="86">
        <f>IF(ISBLANK(C436),0,IF(ISNA(VLOOKUP(C436,Dropdowns!$A$1:$A$4,1,FALSE)),1,0))</f>
        <v>0</v>
      </c>
      <c r="AP436" s="86">
        <f>IF(ISBLANK(F436),0,IF(ISNA(VLOOKUP(F436,Dropdowns!$I$1:$I$5,1,FALSE)),1,0))</f>
        <v>0</v>
      </c>
      <c r="AQ436" s="86">
        <f>IF(ISBLANK(J436),0,IF(ISNA(VLOOKUP(J436,Dropdowns!$L$1:$L$4,1,FALSE)),1,0))</f>
        <v>0</v>
      </c>
      <c r="AR436" s="128">
        <f>IF(ISBLANK(K436),0,IF(ISNA(VLOOKUP(K436,Dropdowns!$J$1:$J$4,1,FALSE)),1,0))</f>
        <v>0</v>
      </c>
      <c r="AS436" s="128">
        <f t="shared" si="50"/>
        <v>0</v>
      </c>
      <c r="AT436" s="128">
        <f t="shared" si="48"/>
        <v>0</v>
      </c>
      <c r="AU436" s="128">
        <f t="shared" si="49"/>
        <v>0</v>
      </c>
    </row>
    <row r="437" spans="2:47" ht="15.75" x14ac:dyDescent="0.25">
      <c r="B437" s="62"/>
      <c r="C437" s="62"/>
      <c r="D437" s="63"/>
      <c r="E437" s="64"/>
      <c r="F437" s="62"/>
      <c r="G437" s="62"/>
      <c r="H437" s="63"/>
      <c r="I437" s="62"/>
      <c r="J437" s="62"/>
      <c r="K437" s="62"/>
      <c r="L437" s="62"/>
      <c r="M437" s="68"/>
      <c r="N437" s="69"/>
      <c r="O437" s="63"/>
      <c r="P437" s="68"/>
      <c r="Q437" s="62"/>
      <c r="R437" s="62"/>
      <c r="S437" s="68"/>
      <c r="T437" s="70"/>
      <c r="U437" s="66"/>
      <c r="V437" s="68"/>
      <c r="Z437" s="86">
        <f>IF(Instructions!$C$8="yes",COUNTA(General!B437),0)</f>
        <v>0</v>
      </c>
      <c r="AA437" s="86">
        <f>IF(COUNTA(B437:V437)&gt;0,3-(COUNTA(General!B437)+COUNTA(General!C437)+COUNTA(General!U437)),0)</f>
        <v>0</v>
      </c>
      <c r="AB437" s="86">
        <f>IF(General!U437="No",COUNTBLANK(General!D437:F437)+COUNTBLANK(General!J437),0)</f>
        <v>0</v>
      </c>
      <c r="AC437" s="86">
        <f>IF(General!F437="Others",COUNTBLANK(General!G437),0)</f>
        <v>0</v>
      </c>
      <c r="AD437" s="86">
        <f>IF(AND(U437="No",COUNTA(General!B437),ISBLANK(General!H437)),COUNTBLANK(General!I437),0)</f>
        <v>0</v>
      </c>
      <c r="AE437" s="86">
        <f>IF(ISBLANK(J437),0,IF(ISNUMBER(SEARCH("FI fully agreed with the client's requests/appeals",General!J437)),0,COUNTBLANK(General!K437)))</f>
        <v>0</v>
      </c>
      <c r="AF437" s="86">
        <f>IF(OR(General!J437="Others",General!K437="Others"),COUNTBLANK(General!L437),0)</f>
        <v>0</v>
      </c>
      <c r="AG437" s="86">
        <f>IF(ISBLANK(B437),0,IF(AND(ISBLANK(General!O437),NETWORKDAYS(IFERROR(DATE(LEFT(General!D437,4),MID(General!D437,5,2),RIGHT(General!D437,2)),0),IFERROR(DATE(LEFT(Instructions!$C$6,4),MID(Instructions!$C$6,5,2),RIGHT(Instructions!$C$6,2)),0),7)&gt;27),COUNTBLANK(General!P437),0))</f>
        <v>0</v>
      </c>
      <c r="AH437" s="86">
        <f>IF(OR(ISBLANK(B437),ISBLANK(O437)),0,IF(NETWORKDAYS(DATE(LEFT(General!D437,4),MID(General!D437,5,2),RIGHT(General!D437,2)),DATE(LEFT(General!O437,4),MID(General!O437,5,2),RIGHT(General!O437,2)),7)&gt;27,COUNTBLANK(General!P437),0))</f>
        <v>0</v>
      </c>
      <c r="AI437" s="86">
        <f t="shared" si="44"/>
        <v>0</v>
      </c>
      <c r="AJ437" s="86">
        <f t="shared" si="45"/>
        <v>0</v>
      </c>
      <c r="AK437" s="86">
        <f t="shared" si="46"/>
        <v>0</v>
      </c>
      <c r="AL437" s="128">
        <f>IF(ISBLANK(D437),0,IF(IFERROR(DATE(LEFT(D437,4),MID(D437,5,2),RIGHT(D437,2)),0)&lt;IFERROR(DATE(LEFT(Instructions!$C$6,4),MID(Instructions!$C$6,5,2),RIGHT(Instructions!$C$6,2)),0),0,1))</f>
        <v>0</v>
      </c>
      <c r="AM437" s="128">
        <f>IF(General!U437="Misconduct report has been filed",COUNTBLANK(General!V437),0)</f>
        <v>0</v>
      </c>
      <c r="AN437" s="128">
        <f t="shared" si="47"/>
        <v>0</v>
      </c>
      <c r="AO437" s="86">
        <f>IF(ISBLANK(C437),0,IF(ISNA(VLOOKUP(C437,Dropdowns!$A$1:$A$4,1,FALSE)),1,0))</f>
        <v>0</v>
      </c>
      <c r="AP437" s="86">
        <f>IF(ISBLANK(F437),0,IF(ISNA(VLOOKUP(F437,Dropdowns!$I$1:$I$5,1,FALSE)),1,0))</f>
        <v>0</v>
      </c>
      <c r="AQ437" s="86">
        <f>IF(ISBLANK(J437),0,IF(ISNA(VLOOKUP(J437,Dropdowns!$L$1:$L$4,1,FALSE)),1,0))</f>
        <v>0</v>
      </c>
      <c r="AR437" s="128">
        <f>IF(ISBLANK(K437),0,IF(ISNA(VLOOKUP(K437,Dropdowns!$J$1:$J$4,1,FALSE)),1,0))</f>
        <v>0</v>
      </c>
      <c r="AS437" s="128">
        <f t="shared" si="50"/>
        <v>0</v>
      </c>
      <c r="AT437" s="128">
        <f t="shared" si="48"/>
        <v>0</v>
      </c>
      <c r="AU437" s="128">
        <f t="shared" si="49"/>
        <v>0</v>
      </c>
    </row>
    <row r="438" spans="2:47" ht="15.75" x14ac:dyDescent="0.25">
      <c r="B438" s="62"/>
      <c r="C438" s="62"/>
      <c r="D438" s="63"/>
      <c r="E438" s="64"/>
      <c r="F438" s="62"/>
      <c r="G438" s="62"/>
      <c r="H438" s="63"/>
      <c r="I438" s="62"/>
      <c r="J438" s="62"/>
      <c r="K438" s="62"/>
      <c r="L438" s="62"/>
      <c r="M438" s="68"/>
      <c r="N438" s="69"/>
      <c r="O438" s="63"/>
      <c r="P438" s="68"/>
      <c r="Q438" s="62"/>
      <c r="R438" s="62"/>
      <c r="S438" s="68"/>
      <c r="T438" s="70"/>
      <c r="U438" s="66"/>
      <c r="V438" s="68"/>
      <c r="Z438" s="86">
        <f>IF(Instructions!$C$8="yes",COUNTA(General!B438),0)</f>
        <v>0</v>
      </c>
      <c r="AA438" s="86">
        <f>IF(COUNTA(B438:V438)&gt;0,3-(COUNTA(General!B438)+COUNTA(General!C438)+COUNTA(General!U438)),0)</f>
        <v>0</v>
      </c>
      <c r="AB438" s="86">
        <f>IF(General!U438="No",COUNTBLANK(General!D438:F438)+COUNTBLANK(General!J438),0)</f>
        <v>0</v>
      </c>
      <c r="AC438" s="86">
        <f>IF(General!F438="Others",COUNTBLANK(General!G438),0)</f>
        <v>0</v>
      </c>
      <c r="AD438" s="86">
        <f>IF(AND(U438="No",COUNTA(General!B438),ISBLANK(General!H438)),COUNTBLANK(General!I438),0)</f>
        <v>0</v>
      </c>
      <c r="AE438" s="86">
        <f>IF(ISBLANK(J438),0,IF(ISNUMBER(SEARCH("FI fully agreed with the client's requests/appeals",General!J438)),0,COUNTBLANK(General!K438)))</f>
        <v>0</v>
      </c>
      <c r="AF438" s="86">
        <f>IF(OR(General!J438="Others",General!K438="Others"),COUNTBLANK(General!L438),0)</f>
        <v>0</v>
      </c>
      <c r="AG438" s="86">
        <f>IF(ISBLANK(B438),0,IF(AND(ISBLANK(General!O438),NETWORKDAYS(IFERROR(DATE(LEFT(General!D438,4),MID(General!D438,5,2),RIGHT(General!D438,2)),0),IFERROR(DATE(LEFT(Instructions!$C$6,4),MID(Instructions!$C$6,5,2),RIGHT(Instructions!$C$6,2)),0),7)&gt;27),COUNTBLANK(General!P438),0))</f>
        <v>0</v>
      </c>
      <c r="AH438" s="86">
        <f>IF(OR(ISBLANK(B438),ISBLANK(O438)),0,IF(NETWORKDAYS(DATE(LEFT(General!D438,4),MID(General!D438,5,2),RIGHT(General!D438,2)),DATE(LEFT(General!O438,4),MID(General!O438,5,2),RIGHT(General!O438,2)),7)&gt;27,COUNTBLANK(General!P438),0))</f>
        <v>0</v>
      </c>
      <c r="AI438" s="86">
        <f t="shared" si="44"/>
        <v>0</v>
      </c>
      <c r="AJ438" s="86">
        <f t="shared" si="45"/>
        <v>0</v>
      </c>
      <c r="AK438" s="86">
        <f t="shared" si="46"/>
        <v>0</v>
      </c>
      <c r="AL438" s="128">
        <f>IF(ISBLANK(D438),0,IF(IFERROR(DATE(LEFT(D438,4),MID(D438,5,2),RIGHT(D438,2)),0)&lt;IFERROR(DATE(LEFT(Instructions!$C$6,4),MID(Instructions!$C$6,5,2),RIGHT(Instructions!$C$6,2)),0),0,1))</f>
        <v>0</v>
      </c>
      <c r="AM438" s="128">
        <f>IF(General!U438="Misconduct report has been filed",COUNTBLANK(General!V438),0)</f>
        <v>0</v>
      </c>
      <c r="AN438" s="128">
        <f t="shared" si="47"/>
        <v>0</v>
      </c>
      <c r="AO438" s="86">
        <f>IF(ISBLANK(C438),0,IF(ISNA(VLOOKUP(C438,Dropdowns!$A$1:$A$4,1,FALSE)),1,0))</f>
        <v>0</v>
      </c>
      <c r="AP438" s="86">
        <f>IF(ISBLANK(F438),0,IF(ISNA(VLOOKUP(F438,Dropdowns!$I$1:$I$5,1,FALSE)),1,0))</f>
        <v>0</v>
      </c>
      <c r="AQ438" s="86">
        <f>IF(ISBLANK(J438),0,IF(ISNA(VLOOKUP(J438,Dropdowns!$L$1:$L$4,1,FALSE)),1,0))</f>
        <v>0</v>
      </c>
      <c r="AR438" s="128">
        <f>IF(ISBLANK(K438),0,IF(ISNA(VLOOKUP(K438,Dropdowns!$J$1:$J$4,1,FALSE)),1,0))</f>
        <v>0</v>
      </c>
      <c r="AS438" s="128">
        <f t="shared" si="50"/>
        <v>0</v>
      </c>
      <c r="AT438" s="128">
        <f t="shared" si="48"/>
        <v>0</v>
      </c>
      <c r="AU438" s="128">
        <f t="shared" si="49"/>
        <v>0</v>
      </c>
    </row>
    <row r="439" spans="2:47" ht="15.75" x14ac:dyDescent="0.25">
      <c r="B439" s="62"/>
      <c r="C439" s="62"/>
      <c r="D439" s="63"/>
      <c r="E439" s="64"/>
      <c r="F439" s="62"/>
      <c r="G439" s="62"/>
      <c r="H439" s="63"/>
      <c r="I439" s="62"/>
      <c r="J439" s="62"/>
      <c r="K439" s="62"/>
      <c r="L439" s="62"/>
      <c r="M439" s="68"/>
      <c r="N439" s="69"/>
      <c r="O439" s="63"/>
      <c r="P439" s="68"/>
      <c r="Q439" s="62"/>
      <c r="R439" s="62"/>
      <c r="S439" s="68"/>
      <c r="T439" s="70"/>
      <c r="U439" s="66"/>
      <c r="V439" s="68"/>
      <c r="Z439" s="86">
        <f>IF(Instructions!$C$8="yes",COUNTA(General!B439),0)</f>
        <v>0</v>
      </c>
      <c r="AA439" s="86">
        <f>IF(COUNTA(B439:V439)&gt;0,3-(COUNTA(General!B439)+COUNTA(General!C439)+COUNTA(General!U439)),0)</f>
        <v>0</v>
      </c>
      <c r="AB439" s="86">
        <f>IF(General!U439="No",COUNTBLANK(General!D439:F439)+COUNTBLANK(General!J439),0)</f>
        <v>0</v>
      </c>
      <c r="AC439" s="86">
        <f>IF(General!F439="Others",COUNTBLANK(General!G439),0)</f>
        <v>0</v>
      </c>
      <c r="AD439" s="86">
        <f>IF(AND(U439="No",COUNTA(General!B439),ISBLANK(General!H439)),COUNTBLANK(General!I439),0)</f>
        <v>0</v>
      </c>
      <c r="AE439" s="86">
        <f>IF(ISBLANK(J439),0,IF(ISNUMBER(SEARCH("FI fully agreed with the client's requests/appeals",General!J439)),0,COUNTBLANK(General!K439)))</f>
        <v>0</v>
      </c>
      <c r="AF439" s="86">
        <f>IF(OR(General!J439="Others",General!K439="Others"),COUNTBLANK(General!L439),0)</f>
        <v>0</v>
      </c>
      <c r="AG439" s="86">
        <f>IF(ISBLANK(B439),0,IF(AND(ISBLANK(General!O439),NETWORKDAYS(IFERROR(DATE(LEFT(General!D439,4),MID(General!D439,5,2),RIGHT(General!D439,2)),0),IFERROR(DATE(LEFT(Instructions!$C$6,4),MID(Instructions!$C$6,5,2),RIGHT(Instructions!$C$6,2)),0),7)&gt;27),COUNTBLANK(General!P439),0))</f>
        <v>0</v>
      </c>
      <c r="AH439" s="86">
        <f>IF(OR(ISBLANK(B439),ISBLANK(O439)),0,IF(NETWORKDAYS(DATE(LEFT(General!D439,4),MID(General!D439,5,2),RIGHT(General!D439,2)),DATE(LEFT(General!O439,4),MID(General!O439,5,2),RIGHT(General!O439,2)),7)&gt;27,COUNTBLANK(General!P439),0))</f>
        <v>0</v>
      </c>
      <c r="AI439" s="86">
        <f t="shared" si="44"/>
        <v>0</v>
      </c>
      <c r="AJ439" s="86">
        <f t="shared" si="45"/>
        <v>0</v>
      </c>
      <c r="AK439" s="86">
        <f t="shared" si="46"/>
        <v>0</v>
      </c>
      <c r="AL439" s="128">
        <f>IF(ISBLANK(D439),0,IF(IFERROR(DATE(LEFT(D439,4),MID(D439,5,2),RIGHT(D439,2)),0)&lt;IFERROR(DATE(LEFT(Instructions!$C$6,4),MID(Instructions!$C$6,5,2),RIGHT(Instructions!$C$6,2)),0),0,1))</f>
        <v>0</v>
      </c>
      <c r="AM439" s="128">
        <f>IF(General!U439="Misconduct report has been filed",COUNTBLANK(General!V439),0)</f>
        <v>0</v>
      </c>
      <c r="AN439" s="128">
        <f t="shared" si="47"/>
        <v>0</v>
      </c>
      <c r="AO439" s="86">
        <f>IF(ISBLANK(C439),0,IF(ISNA(VLOOKUP(C439,Dropdowns!$A$1:$A$4,1,FALSE)),1,0))</f>
        <v>0</v>
      </c>
      <c r="AP439" s="86">
        <f>IF(ISBLANK(F439),0,IF(ISNA(VLOOKUP(F439,Dropdowns!$I$1:$I$5,1,FALSE)),1,0))</f>
        <v>0</v>
      </c>
      <c r="AQ439" s="86">
        <f>IF(ISBLANK(J439),0,IF(ISNA(VLOOKUP(J439,Dropdowns!$L$1:$L$4,1,FALSE)),1,0))</f>
        <v>0</v>
      </c>
      <c r="AR439" s="128">
        <f>IF(ISBLANK(K439),0,IF(ISNA(VLOOKUP(K439,Dropdowns!$J$1:$J$4,1,FALSE)),1,0))</f>
        <v>0</v>
      </c>
      <c r="AS439" s="128">
        <f t="shared" si="50"/>
        <v>0</v>
      </c>
      <c r="AT439" s="128">
        <f t="shared" si="48"/>
        <v>0</v>
      </c>
      <c r="AU439" s="128">
        <f t="shared" si="49"/>
        <v>0</v>
      </c>
    </row>
    <row r="440" spans="2:47" ht="15.75" x14ac:dyDescent="0.25">
      <c r="B440" s="62"/>
      <c r="C440" s="62"/>
      <c r="D440" s="63"/>
      <c r="E440" s="64"/>
      <c r="F440" s="62"/>
      <c r="G440" s="62"/>
      <c r="H440" s="63"/>
      <c r="I440" s="62"/>
      <c r="J440" s="62"/>
      <c r="K440" s="62"/>
      <c r="L440" s="62"/>
      <c r="M440" s="68"/>
      <c r="N440" s="69"/>
      <c r="O440" s="63"/>
      <c r="P440" s="68"/>
      <c r="Q440" s="62"/>
      <c r="R440" s="62"/>
      <c r="S440" s="68"/>
      <c r="T440" s="70"/>
      <c r="U440" s="66"/>
      <c r="V440" s="68"/>
      <c r="Z440" s="86">
        <f>IF(Instructions!$C$8="yes",COUNTA(General!B440),0)</f>
        <v>0</v>
      </c>
      <c r="AA440" s="86">
        <f>IF(COUNTA(B440:V440)&gt;0,3-(COUNTA(General!B440)+COUNTA(General!C440)+COUNTA(General!U440)),0)</f>
        <v>0</v>
      </c>
      <c r="AB440" s="86">
        <f>IF(General!U440="No",COUNTBLANK(General!D440:F440)+COUNTBLANK(General!J440),0)</f>
        <v>0</v>
      </c>
      <c r="AC440" s="86">
        <f>IF(General!F440="Others",COUNTBLANK(General!G440),0)</f>
        <v>0</v>
      </c>
      <c r="AD440" s="86">
        <f>IF(AND(U440="No",COUNTA(General!B440),ISBLANK(General!H440)),COUNTBLANK(General!I440),0)</f>
        <v>0</v>
      </c>
      <c r="AE440" s="86">
        <f>IF(ISBLANK(J440),0,IF(ISNUMBER(SEARCH("FI fully agreed with the client's requests/appeals",General!J440)),0,COUNTBLANK(General!K440)))</f>
        <v>0</v>
      </c>
      <c r="AF440" s="86">
        <f>IF(OR(General!J440="Others",General!K440="Others"),COUNTBLANK(General!L440),0)</f>
        <v>0</v>
      </c>
      <c r="AG440" s="86">
        <f>IF(ISBLANK(B440),0,IF(AND(ISBLANK(General!O440),NETWORKDAYS(IFERROR(DATE(LEFT(General!D440,4),MID(General!D440,5,2),RIGHT(General!D440,2)),0),IFERROR(DATE(LEFT(Instructions!$C$6,4),MID(Instructions!$C$6,5,2),RIGHT(Instructions!$C$6,2)),0),7)&gt;27),COUNTBLANK(General!P440),0))</f>
        <v>0</v>
      </c>
      <c r="AH440" s="86">
        <f>IF(OR(ISBLANK(B440),ISBLANK(O440)),0,IF(NETWORKDAYS(DATE(LEFT(General!D440,4),MID(General!D440,5,2),RIGHT(General!D440,2)),DATE(LEFT(General!O440,4),MID(General!O440,5,2),RIGHT(General!O440,2)),7)&gt;27,COUNTBLANK(General!P440),0))</f>
        <v>0</v>
      </c>
      <c r="AI440" s="86">
        <f t="shared" si="44"/>
        <v>0</v>
      </c>
      <c r="AJ440" s="86">
        <f t="shared" si="45"/>
        <v>0</v>
      </c>
      <c r="AK440" s="86">
        <f t="shared" si="46"/>
        <v>0</v>
      </c>
      <c r="AL440" s="128">
        <f>IF(ISBLANK(D440),0,IF(IFERROR(DATE(LEFT(D440,4),MID(D440,5,2),RIGHT(D440,2)),0)&lt;IFERROR(DATE(LEFT(Instructions!$C$6,4),MID(Instructions!$C$6,5,2),RIGHT(Instructions!$C$6,2)),0),0,1))</f>
        <v>0</v>
      </c>
      <c r="AM440" s="128">
        <f>IF(General!U440="Misconduct report has been filed",COUNTBLANK(General!V440),0)</f>
        <v>0</v>
      </c>
      <c r="AN440" s="128">
        <f t="shared" si="47"/>
        <v>0</v>
      </c>
      <c r="AO440" s="86">
        <f>IF(ISBLANK(C440),0,IF(ISNA(VLOOKUP(C440,Dropdowns!$A$1:$A$4,1,FALSE)),1,0))</f>
        <v>0</v>
      </c>
      <c r="AP440" s="86">
        <f>IF(ISBLANK(F440),0,IF(ISNA(VLOOKUP(F440,Dropdowns!$I$1:$I$5,1,FALSE)),1,0))</f>
        <v>0</v>
      </c>
      <c r="AQ440" s="86">
        <f>IF(ISBLANK(J440),0,IF(ISNA(VLOOKUP(J440,Dropdowns!$L$1:$L$4,1,FALSE)),1,0))</f>
        <v>0</v>
      </c>
      <c r="AR440" s="128">
        <f>IF(ISBLANK(K440),0,IF(ISNA(VLOOKUP(K440,Dropdowns!$J$1:$J$4,1,FALSE)),1,0))</f>
        <v>0</v>
      </c>
      <c r="AS440" s="128">
        <f t="shared" si="50"/>
        <v>0</v>
      </c>
      <c r="AT440" s="128">
        <f t="shared" si="48"/>
        <v>0</v>
      </c>
      <c r="AU440" s="128">
        <f t="shared" si="49"/>
        <v>0</v>
      </c>
    </row>
    <row r="441" spans="2:47" ht="15.75" x14ac:dyDescent="0.25">
      <c r="B441" s="62"/>
      <c r="C441" s="62"/>
      <c r="D441" s="63"/>
      <c r="E441" s="64"/>
      <c r="F441" s="62"/>
      <c r="G441" s="62"/>
      <c r="H441" s="63"/>
      <c r="I441" s="62"/>
      <c r="J441" s="62"/>
      <c r="K441" s="62"/>
      <c r="L441" s="62"/>
      <c r="M441" s="68"/>
      <c r="N441" s="69"/>
      <c r="O441" s="63"/>
      <c r="P441" s="68"/>
      <c r="Q441" s="62"/>
      <c r="R441" s="62"/>
      <c r="S441" s="68"/>
      <c r="T441" s="70"/>
      <c r="U441" s="66"/>
      <c r="V441" s="68"/>
      <c r="Z441" s="86">
        <f>IF(Instructions!$C$8="yes",COUNTA(General!B441),0)</f>
        <v>0</v>
      </c>
      <c r="AA441" s="86">
        <f>IF(COUNTA(B441:V441)&gt;0,3-(COUNTA(General!B441)+COUNTA(General!C441)+COUNTA(General!U441)),0)</f>
        <v>0</v>
      </c>
      <c r="AB441" s="86">
        <f>IF(General!U441="No",COUNTBLANK(General!D441:F441)+COUNTBLANK(General!J441),0)</f>
        <v>0</v>
      </c>
      <c r="AC441" s="86">
        <f>IF(General!F441="Others",COUNTBLANK(General!G441),0)</f>
        <v>0</v>
      </c>
      <c r="AD441" s="86">
        <f>IF(AND(U441="No",COUNTA(General!B441),ISBLANK(General!H441)),COUNTBLANK(General!I441),0)</f>
        <v>0</v>
      </c>
      <c r="AE441" s="86">
        <f>IF(ISBLANK(J441),0,IF(ISNUMBER(SEARCH("FI fully agreed with the client's requests/appeals",General!J441)),0,COUNTBLANK(General!K441)))</f>
        <v>0</v>
      </c>
      <c r="AF441" s="86">
        <f>IF(OR(General!J441="Others",General!K441="Others"),COUNTBLANK(General!L441),0)</f>
        <v>0</v>
      </c>
      <c r="AG441" s="86">
        <f>IF(ISBLANK(B441),0,IF(AND(ISBLANK(General!O441),NETWORKDAYS(IFERROR(DATE(LEFT(General!D441,4),MID(General!D441,5,2),RIGHT(General!D441,2)),0),IFERROR(DATE(LEFT(Instructions!$C$6,4),MID(Instructions!$C$6,5,2),RIGHT(Instructions!$C$6,2)),0),7)&gt;27),COUNTBLANK(General!P441),0))</f>
        <v>0</v>
      </c>
      <c r="AH441" s="86">
        <f>IF(OR(ISBLANK(B441),ISBLANK(O441)),0,IF(NETWORKDAYS(DATE(LEFT(General!D441,4),MID(General!D441,5,2),RIGHT(General!D441,2)),DATE(LEFT(General!O441,4),MID(General!O441,5,2),RIGHT(General!O441,2)),7)&gt;27,COUNTBLANK(General!P441),0))</f>
        <v>0</v>
      </c>
      <c r="AI441" s="86">
        <f t="shared" si="44"/>
        <v>0</v>
      </c>
      <c r="AJ441" s="86">
        <f t="shared" si="45"/>
        <v>0</v>
      </c>
      <c r="AK441" s="86">
        <f t="shared" si="46"/>
        <v>0</v>
      </c>
      <c r="AL441" s="128">
        <f>IF(ISBLANK(D441),0,IF(IFERROR(DATE(LEFT(D441,4),MID(D441,5,2),RIGHT(D441,2)),0)&lt;IFERROR(DATE(LEFT(Instructions!$C$6,4),MID(Instructions!$C$6,5,2),RIGHT(Instructions!$C$6,2)),0),0,1))</f>
        <v>0</v>
      </c>
      <c r="AM441" s="128">
        <f>IF(General!U441="Misconduct report has been filed",COUNTBLANK(General!V441),0)</f>
        <v>0</v>
      </c>
      <c r="AN441" s="128">
        <f t="shared" si="47"/>
        <v>0</v>
      </c>
      <c r="AO441" s="86">
        <f>IF(ISBLANK(C441),0,IF(ISNA(VLOOKUP(C441,Dropdowns!$A$1:$A$4,1,FALSE)),1,0))</f>
        <v>0</v>
      </c>
      <c r="AP441" s="86">
        <f>IF(ISBLANK(F441),0,IF(ISNA(VLOOKUP(F441,Dropdowns!$I$1:$I$5,1,FALSE)),1,0))</f>
        <v>0</v>
      </c>
      <c r="AQ441" s="86">
        <f>IF(ISBLANK(J441),0,IF(ISNA(VLOOKUP(J441,Dropdowns!$L$1:$L$4,1,FALSE)),1,0))</f>
        <v>0</v>
      </c>
      <c r="AR441" s="128">
        <f>IF(ISBLANK(K441),0,IF(ISNA(VLOOKUP(K441,Dropdowns!$J$1:$J$4,1,FALSE)),1,0))</f>
        <v>0</v>
      </c>
      <c r="AS441" s="128">
        <f t="shared" si="50"/>
        <v>0</v>
      </c>
      <c r="AT441" s="128">
        <f t="shared" si="48"/>
        <v>0</v>
      </c>
      <c r="AU441" s="128">
        <f t="shared" si="49"/>
        <v>0</v>
      </c>
    </row>
    <row r="442" spans="2:47" ht="15.75" x14ac:dyDescent="0.25">
      <c r="B442" s="62"/>
      <c r="C442" s="62"/>
      <c r="D442" s="63"/>
      <c r="E442" s="64"/>
      <c r="F442" s="62"/>
      <c r="G442" s="62"/>
      <c r="H442" s="63"/>
      <c r="I442" s="62"/>
      <c r="J442" s="62"/>
      <c r="K442" s="62"/>
      <c r="L442" s="62"/>
      <c r="M442" s="68"/>
      <c r="N442" s="69"/>
      <c r="O442" s="63"/>
      <c r="P442" s="68"/>
      <c r="Q442" s="62"/>
      <c r="R442" s="62"/>
      <c r="S442" s="68"/>
      <c r="T442" s="70"/>
      <c r="U442" s="66"/>
      <c r="V442" s="68"/>
      <c r="Z442" s="86">
        <f>IF(Instructions!$C$8="yes",COUNTA(General!B442),0)</f>
        <v>0</v>
      </c>
      <c r="AA442" s="86">
        <f>IF(COUNTA(B442:V442)&gt;0,3-(COUNTA(General!B442)+COUNTA(General!C442)+COUNTA(General!U442)),0)</f>
        <v>0</v>
      </c>
      <c r="AB442" s="86">
        <f>IF(General!U442="No",COUNTBLANK(General!D442:F442)+COUNTBLANK(General!J442),0)</f>
        <v>0</v>
      </c>
      <c r="AC442" s="86">
        <f>IF(General!F442="Others",COUNTBLANK(General!G442),0)</f>
        <v>0</v>
      </c>
      <c r="AD442" s="86">
        <f>IF(AND(U442="No",COUNTA(General!B442),ISBLANK(General!H442)),COUNTBLANK(General!I442),0)</f>
        <v>0</v>
      </c>
      <c r="AE442" s="86">
        <f>IF(ISBLANK(J442),0,IF(ISNUMBER(SEARCH("FI fully agreed with the client's requests/appeals",General!J442)),0,COUNTBLANK(General!K442)))</f>
        <v>0</v>
      </c>
      <c r="AF442" s="86">
        <f>IF(OR(General!J442="Others",General!K442="Others"),COUNTBLANK(General!L442),0)</f>
        <v>0</v>
      </c>
      <c r="AG442" s="86">
        <f>IF(ISBLANK(B442),0,IF(AND(ISBLANK(General!O442),NETWORKDAYS(IFERROR(DATE(LEFT(General!D442,4),MID(General!D442,5,2),RIGHT(General!D442,2)),0),IFERROR(DATE(LEFT(Instructions!$C$6,4),MID(Instructions!$C$6,5,2),RIGHT(Instructions!$C$6,2)),0),7)&gt;27),COUNTBLANK(General!P442),0))</f>
        <v>0</v>
      </c>
      <c r="AH442" s="86">
        <f>IF(OR(ISBLANK(B442),ISBLANK(O442)),0,IF(NETWORKDAYS(DATE(LEFT(General!D442,4),MID(General!D442,5,2),RIGHT(General!D442,2)),DATE(LEFT(General!O442,4),MID(General!O442,5,2),RIGHT(General!O442,2)),7)&gt;27,COUNTBLANK(General!P442),0))</f>
        <v>0</v>
      </c>
      <c r="AI442" s="86">
        <f t="shared" si="44"/>
        <v>0</v>
      </c>
      <c r="AJ442" s="86">
        <f t="shared" si="45"/>
        <v>0</v>
      </c>
      <c r="AK442" s="86">
        <f t="shared" si="46"/>
        <v>0</v>
      </c>
      <c r="AL442" s="128">
        <f>IF(ISBLANK(D442),0,IF(IFERROR(DATE(LEFT(D442,4),MID(D442,5,2),RIGHT(D442,2)),0)&lt;IFERROR(DATE(LEFT(Instructions!$C$6,4),MID(Instructions!$C$6,5,2),RIGHT(Instructions!$C$6,2)),0),0,1))</f>
        <v>0</v>
      </c>
      <c r="AM442" s="128">
        <f>IF(General!U442="Misconduct report has been filed",COUNTBLANK(General!V442),0)</f>
        <v>0</v>
      </c>
      <c r="AN442" s="128">
        <f t="shared" si="47"/>
        <v>0</v>
      </c>
      <c r="AO442" s="86">
        <f>IF(ISBLANK(C442),0,IF(ISNA(VLOOKUP(C442,Dropdowns!$A$1:$A$4,1,FALSE)),1,0))</f>
        <v>0</v>
      </c>
      <c r="AP442" s="86">
        <f>IF(ISBLANK(F442),0,IF(ISNA(VLOOKUP(F442,Dropdowns!$I$1:$I$5,1,FALSE)),1,0))</f>
        <v>0</v>
      </c>
      <c r="AQ442" s="86">
        <f>IF(ISBLANK(J442),0,IF(ISNA(VLOOKUP(J442,Dropdowns!$L$1:$L$4,1,FALSE)),1,0))</f>
        <v>0</v>
      </c>
      <c r="AR442" s="128">
        <f>IF(ISBLANK(K442),0,IF(ISNA(VLOOKUP(K442,Dropdowns!$J$1:$J$4,1,FALSE)),1,0))</f>
        <v>0</v>
      </c>
      <c r="AS442" s="128">
        <f t="shared" si="50"/>
        <v>0</v>
      </c>
      <c r="AT442" s="128">
        <f t="shared" si="48"/>
        <v>0</v>
      </c>
      <c r="AU442" s="128">
        <f t="shared" si="49"/>
        <v>0</v>
      </c>
    </row>
    <row r="443" spans="2:47" ht="15.75" x14ac:dyDescent="0.25">
      <c r="B443" s="62"/>
      <c r="C443" s="62"/>
      <c r="D443" s="63"/>
      <c r="E443" s="64"/>
      <c r="F443" s="62"/>
      <c r="G443" s="62"/>
      <c r="H443" s="63"/>
      <c r="I443" s="62"/>
      <c r="J443" s="62"/>
      <c r="K443" s="62"/>
      <c r="L443" s="62"/>
      <c r="M443" s="68"/>
      <c r="N443" s="69"/>
      <c r="O443" s="63"/>
      <c r="P443" s="68"/>
      <c r="Q443" s="62"/>
      <c r="R443" s="62"/>
      <c r="S443" s="68"/>
      <c r="T443" s="70"/>
      <c r="U443" s="66"/>
      <c r="V443" s="68"/>
      <c r="Z443" s="86">
        <f>IF(Instructions!$C$8="yes",COUNTA(General!B443),0)</f>
        <v>0</v>
      </c>
      <c r="AA443" s="86">
        <f>IF(COUNTA(B443:V443)&gt;0,3-(COUNTA(General!B443)+COUNTA(General!C443)+COUNTA(General!U443)),0)</f>
        <v>0</v>
      </c>
      <c r="AB443" s="86">
        <f>IF(General!U443="No",COUNTBLANK(General!D443:F443)+COUNTBLANK(General!J443),0)</f>
        <v>0</v>
      </c>
      <c r="AC443" s="86">
        <f>IF(General!F443="Others",COUNTBLANK(General!G443),0)</f>
        <v>0</v>
      </c>
      <c r="AD443" s="86">
        <f>IF(AND(U443="No",COUNTA(General!B443),ISBLANK(General!H443)),COUNTBLANK(General!I443),0)</f>
        <v>0</v>
      </c>
      <c r="AE443" s="86">
        <f>IF(ISBLANK(J443),0,IF(ISNUMBER(SEARCH("FI fully agreed with the client's requests/appeals",General!J443)),0,COUNTBLANK(General!K443)))</f>
        <v>0</v>
      </c>
      <c r="AF443" s="86">
        <f>IF(OR(General!J443="Others",General!K443="Others"),COUNTBLANK(General!L443),0)</f>
        <v>0</v>
      </c>
      <c r="AG443" s="86">
        <f>IF(ISBLANK(B443),0,IF(AND(ISBLANK(General!O443),NETWORKDAYS(IFERROR(DATE(LEFT(General!D443,4),MID(General!D443,5,2),RIGHT(General!D443,2)),0),IFERROR(DATE(LEFT(Instructions!$C$6,4),MID(Instructions!$C$6,5,2),RIGHT(Instructions!$C$6,2)),0),7)&gt;27),COUNTBLANK(General!P443),0))</f>
        <v>0</v>
      </c>
      <c r="AH443" s="86">
        <f>IF(OR(ISBLANK(B443),ISBLANK(O443)),0,IF(NETWORKDAYS(DATE(LEFT(General!D443,4),MID(General!D443,5,2),RIGHT(General!D443,2)),DATE(LEFT(General!O443,4),MID(General!O443,5,2),RIGHT(General!O443,2)),7)&gt;27,COUNTBLANK(General!P443),0))</f>
        <v>0</v>
      </c>
      <c r="AI443" s="86">
        <f t="shared" si="44"/>
        <v>0</v>
      </c>
      <c r="AJ443" s="86">
        <f t="shared" si="45"/>
        <v>0</v>
      </c>
      <c r="AK443" s="86">
        <f t="shared" si="46"/>
        <v>0</v>
      </c>
      <c r="AL443" s="128">
        <f>IF(ISBLANK(D443),0,IF(IFERROR(DATE(LEFT(D443,4),MID(D443,5,2),RIGHT(D443,2)),0)&lt;IFERROR(DATE(LEFT(Instructions!$C$6,4),MID(Instructions!$C$6,5,2),RIGHT(Instructions!$C$6,2)),0),0,1))</f>
        <v>0</v>
      </c>
      <c r="AM443" s="128">
        <f>IF(General!U443="Misconduct report has been filed",COUNTBLANK(General!V443),0)</f>
        <v>0</v>
      </c>
      <c r="AN443" s="128">
        <f t="shared" si="47"/>
        <v>0</v>
      </c>
      <c r="AO443" s="86">
        <f>IF(ISBLANK(C443),0,IF(ISNA(VLOOKUP(C443,Dropdowns!$A$1:$A$4,1,FALSE)),1,0))</f>
        <v>0</v>
      </c>
      <c r="AP443" s="86">
        <f>IF(ISBLANK(F443),0,IF(ISNA(VLOOKUP(F443,Dropdowns!$I$1:$I$5,1,FALSE)),1,0))</f>
        <v>0</v>
      </c>
      <c r="AQ443" s="86">
        <f>IF(ISBLANK(J443),0,IF(ISNA(VLOOKUP(J443,Dropdowns!$L$1:$L$4,1,FALSE)),1,0))</f>
        <v>0</v>
      </c>
      <c r="AR443" s="128">
        <f>IF(ISBLANK(K443),0,IF(ISNA(VLOOKUP(K443,Dropdowns!$J$1:$J$4,1,FALSE)),1,0))</f>
        <v>0</v>
      </c>
      <c r="AS443" s="128">
        <f t="shared" si="50"/>
        <v>0</v>
      </c>
      <c r="AT443" s="128">
        <f t="shared" si="48"/>
        <v>0</v>
      </c>
      <c r="AU443" s="128">
        <f t="shared" si="49"/>
        <v>0</v>
      </c>
    </row>
    <row r="444" spans="2:47" ht="15.75" x14ac:dyDescent="0.25">
      <c r="B444" s="62"/>
      <c r="C444" s="62"/>
      <c r="D444" s="63"/>
      <c r="E444" s="64"/>
      <c r="F444" s="62"/>
      <c r="G444" s="62"/>
      <c r="H444" s="63"/>
      <c r="I444" s="62"/>
      <c r="J444" s="62"/>
      <c r="K444" s="62"/>
      <c r="L444" s="62"/>
      <c r="M444" s="68"/>
      <c r="N444" s="69"/>
      <c r="O444" s="63"/>
      <c r="P444" s="68"/>
      <c r="Q444" s="62"/>
      <c r="R444" s="62"/>
      <c r="S444" s="68"/>
      <c r="T444" s="70"/>
      <c r="U444" s="66"/>
      <c r="V444" s="68"/>
      <c r="Z444" s="86">
        <f>IF(Instructions!$C$8="yes",COUNTA(General!B444),0)</f>
        <v>0</v>
      </c>
      <c r="AA444" s="86">
        <f>IF(COUNTA(B444:V444)&gt;0,3-(COUNTA(General!B444)+COUNTA(General!C444)+COUNTA(General!U444)),0)</f>
        <v>0</v>
      </c>
      <c r="AB444" s="86">
        <f>IF(General!U444="No",COUNTBLANK(General!D444:F444)+COUNTBLANK(General!J444),0)</f>
        <v>0</v>
      </c>
      <c r="AC444" s="86">
        <f>IF(General!F444="Others",COUNTBLANK(General!G444),0)</f>
        <v>0</v>
      </c>
      <c r="AD444" s="86">
        <f>IF(AND(U444="No",COUNTA(General!B444),ISBLANK(General!H444)),COUNTBLANK(General!I444),0)</f>
        <v>0</v>
      </c>
      <c r="AE444" s="86">
        <f>IF(ISBLANK(J444),0,IF(ISNUMBER(SEARCH("FI fully agreed with the client's requests/appeals",General!J444)),0,COUNTBLANK(General!K444)))</f>
        <v>0</v>
      </c>
      <c r="AF444" s="86">
        <f>IF(OR(General!J444="Others",General!K444="Others"),COUNTBLANK(General!L444),0)</f>
        <v>0</v>
      </c>
      <c r="AG444" s="86">
        <f>IF(ISBLANK(B444),0,IF(AND(ISBLANK(General!O444),NETWORKDAYS(IFERROR(DATE(LEFT(General!D444,4),MID(General!D444,5,2),RIGHT(General!D444,2)),0),IFERROR(DATE(LEFT(Instructions!$C$6,4),MID(Instructions!$C$6,5,2),RIGHT(Instructions!$C$6,2)),0),7)&gt;27),COUNTBLANK(General!P444),0))</f>
        <v>0</v>
      </c>
      <c r="AH444" s="86">
        <f>IF(OR(ISBLANK(B444),ISBLANK(O444)),0,IF(NETWORKDAYS(DATE(LEFT(General!D444,4),MID(General!D444,5,2),RIGHT(General!D444,2)),DATE(LEFT(General!O444,4),MID(General!O444,5,2),RIGHT(General!O444,2)),7)&gt;27,COUNTBLANK(General!P444),0))</f>
        <v>0</v>
      </c>
      <c r="AI444" s="86">
        <f t="shared" si="44"/>
        <v>0</v>
      </c>
      <c r="AJ444" s="86">
        <f t="shared" si="45"/>
        <v>0</v>
      </c>
      <c r="AK444" s="86">
        <f t="shared" si="46"/>
        <v>0</v>
      </c>
      <c r="AL444" s="128">
        <f>IF(ISBLANK(D444),0,IF(IFERROR(DATE(LEFT(D444,4),MID(D444,5,2),RIGHT(D444,2)),0)&lt;IFERROR(DATE(LEFT(Instructions!$C$6,4),MID(Instructions!$C$6,5,2),RIGHT(Instructions!$C$6,2)),0),0,1))</f>
        <v>0</v>
      </c>
      <c r="AM444" s="128">
        <f>IF(General!U444="Misconduct report has been filed",COUNTBLANK(General!V444),0)</f>
        <v>0</v>
      </c>
      <c r="AN444" s="128">
        <f t="shared" si="47"/>
        <v>0</v>
      </c>
      <c r="AO444" s="86">
        <f>IF(ISBLANK(C444),0,IF(ISNA(VLOOKUP(C444,Dropdowns!$A$1:$A$4,1,FALSE)),1,0))</f>
        <v>0</v>
      </c>
      <c r="AP444" s="86">
        <f>IF(ISBLANK(F444),0,IF(ISNA(VLOOKUP(F444,Dropdowns!$I$1:$I$5,1,FALSE)),1,0))</f>
        <v>0</v>
      </c>
      <c r="AQ444" s="86">
        <f>IF(ISBLANK(J444),0,IF(ISNA(VLOOKUP(J444,Dropdowns!$L$1:$L$4,1,FALSE)),1,0))</f>
        <v>0</v>
      </c>
      <c r="AR444" s="128">
        <f>IF(ISBLANK(K444),0,IF(ISNA(VLOOKUP(K444,Dropdowns!$J$1:$J$4,1,FALSE)),1,0))</f>
        <v>0</v>
      </c>
      <c r="AS444" s="128">
        <f t="shared" si="50"/>
        <v>0</v>
      </c>
      <c r="AT444" s="128">
        <f t="shared" si="48"/>
        <v>0</v>
      </c>
      <c r="AU444" s="128">
        <f t="shared" si="49"/>
        <v>0</v>
      </c>
    </row>
    <row r="445" spans="2:47" ht="15.75" x14ac:dyDescent="0.25">
      <c r="B445" s="62"/>
      <c r="C445" s="62"/>
      <c r="D445" s="63"/>
      <c r="E445" s="64"/>
      <c r="F445" s="62"/>
      <c r="G445" s="62"/>
      <c r="H445" s="63"/>
      <c r="I445" s="62"/>
      <c r="J445" s="62"/>
      <c r="K445" s="62"/>
      <c r="L445" s="62"/>
      <c r="M445" s="68"/>
      <c r="N445" s="69"/>
      <c r="O445" s="63"/>
      <c r="P445" s="68"/>
      <c r="Q445" s="62"/>
      <c r="R445" s="62"/>
      <c r="S445" s="68"/>
      <c r="T445" s="70"/>
      <c r="U445" s="66"/>
      <c r="V445" s="68"/>
      <c r="Z445" s="86">
        <f>IF(Instructions!$C$8="yes",COUNTA(General!B445),0)</f>
        <v>0</v>
      </c>
      <c r="AA445" s="86">
        <f>IF(COUNTA(B445:V445)&gt;0,3-(COUNTA(General!B445)+COUNTA(General!C445)+COUNTA(General!U445)),0)</f>
        <v>0</v>
      </c>
      <c r="AB445" s="86">
        <f>IF(General!U445="No",COUNTBLANK(General!D445:F445)+COUNTBLANK(General!J445),0)</f>
        <v>0</v>
      </c>
      <c r="AC445" s="86">
        <f>IF(General!F445="Others",COUNTBLANK(General!G445),0)</f>
        <v>0</v>
      </c>
      <c r="AD445" s="86">
        <f>IF(AND(U445="No",COUNTA(General!B445),ISBLANK(General!H445)),COUNTBLANK(General!I445),0)</f>
        <v>0</v>
      </c>
      <c r="AE445" s="86">
        <f>IF(ISBLANK(J445),0,IF(ISNUMBER(SEARCH("FI fully agreed with the client's requests/appeals",General!J445)),0,COUNTBLANK(General!K445)))</f>
        <v>0</v>
      </c>
      <c r="AF445" s="86">
        <f>IF(OR(General!J445="Others",General!K445="Others"),COUNTBLANK(General!L445),0)</f>
        <v>0</v>
      </c>
      <c r="AG445" s="86">
        <f>IF(ISBLANK(B445),0,IF(AND(ISBLANK(General!O445),NETWORKDAYS(IFERROR(DATE(LEFT(General!D445,4),MID(General!D445,5,2),RIGHT(General!D445,2)),0),IFERROR(DATE(LEFT(Instructions!$C$6,4),MID(Instructions!$C$6,5,2),RIGHT(Instructions!$C$6,2)),0),7)&gt;27),COUNTBLANK(General!P445),0))</f>
        <v>0</v>
      </c>
      <c r="AH445" s="86">
        <f>IF(OR(ISBLANK(B445),ISBLANK(O445)),0,IF(NETWORKDAYS(DATE(LEFT(General!D445,4),MID(General!D445,5,2),RIGHT(General!D445,2)),DATE(LEFT(General!O445,4),MID(General!O445,5,2),RIGHT(General!O445,2)),7)&gt;27,COUNTBLANK(General!P445),0))</f>
        <v>0</v>
      </c>
      <c r="AI445" s="86">
        <f t="shared" si="44"/>
        <v>0</v>
      </c>
      <c r="AJ445" s="86">
        <f t="shared" si="45"/>
        <v>0</v>
      </c>
      <c r="AK445" s="86">
        <f t="shared" si="46"/>
        <v>0</v>
      </c>
      <c r="AL445" s="128">
        <f>IF(ISBLANK(D445),0,IF(IFERROR(DATE(LEFT(D445,4),MID(D445,5,2),RIGHT(D445,2)),0)&lt;IFERROR(DATE(LEFT(Instructions!$C$6,4),MID(Instructions!$C$6,5,2),RIGHT(Instructions!$C$6,2)),0),0,1))</f>
        <v>0</v>
      </c>
      <c r="AM445" s="128">
        <f>IF(General!U445="Misconduct report has been filed",COUNTBLANK(General!V445),0)</f>
        <v>0</v>
      </c>
      <c r="AN445" s="128">
        <f t="shared" si="47"/>
        <v>0</v>
      </c>
      <c r="AO445" s="86">
        <f>IF(ISBLANK(C445),0,IF(ISNA(VLOOKUP(C445,Dropdowns!$A$1:$A$4,1,FALSE)),1,0))</f>
        <v>0</v>
      </c>
      <c r="AP445" s="86">
        <f>IF(ISBLANK(F445),0,IF(ISNA(VLOOKUP(F445,Dropdowns!$I$1:$I$5,1,FALSE)),1,0))</f>
        <v>0</v>
      </c>
      <c r="AQ445" s="86">
        <f>IF(ISBLANK(J445),0,IF(ISNA(VLOOKUP(J445,Dropdowns!$L$1:$L$4,1,FALSE)),1,0))</f>
        <v>0</v>
      </c>
      <c r="AR445" s="128">
        <f>IF(ISBLANK(K445),0,IF(ISNA(VLOOKUP(K445,Dropdowns!$J$1:$J$4,1,FALSE)),1,0))</f>
        <v>0</v>
      </c>
      <c r="AS445" s="128">
        <f t="shared" si="50"/>
        <v>0</v>
      </c>
      <c r="AT445" s="128">
        <f t="shared" si="48"/>
        <v>0</v>
      </c>
      <c r="AU445" s="128">
        <f t="shared" si="49"/>
        <v>0</v>
      </c>
    </row>
    <row r="446" spans="2:47" ht="15.75" x14ac:dyDescent="0.25">
      <c r="B446" s="62"/>
      <c r="C446" s="62"/>
      <c r="D446" s="63"/>
      <c r="E446" s="64"/>
      <c r="F446" s="62"/>
      <c r="G446" s="62"/>
      <c r="H446" s="63"/>
      <c r="I446" s="62"/>
      <c r="J446" s="62"/>
      <c r="K446" s="62"/>
      <c r="L446" s="62"/>
      <c r="M446" s="68"/>
      <c r="N446" s="69"/>
      <c r="O446" s="63"/>
      <c r="P446" s="68"/>
      <c r="Q446" s="62"/>
      <c r="R446" s="62"/>
      <c r="S446" s="68"/>
      <c r="T446" s="70"/>
      <c r="U446" s="66"/>
      <c r="V446" s="68"/>
      <c r="Z446" s="86">
        <f>IF(Instructions!$C$8="yes",COUNTA(General!B446),0)</f>
        <v>0</v>
      </c>
      <c r="AA446" s="86">
        <f>IF(COUNTA(B446:V446)&gt;0,3-(COUNTA(General!B446)+COUNTA(General!C446)+COUNTA(General!U446)),0)</f>
        <v>0</v>
      </c>
      <c r="AB446" s="86">
        <f>IF(General!U446="No",COUNTBLANK(General!D446:F446)+COUNTBLANK(General!J446),0)</f>
        <v>0</v>
      </c>
      <c r="AC446" s="86">
        <f>IF(General!F446="Others",COUNTBLANK(General!G446),0)</f>
        <v>0</v>
      </c>
      <c r="AD446" s="86">
        <f>IF(AND(U446="No",COUNTA(General!B446),ISBLANK(General!H446)),COUNTBLANK(General!I446),0)</f>
        <v>0</v>
      </c>
      <c r="AE446" s="86">
        <f>IF(ISBLANK(J446),0,IF(ISNUMBER(SEARCH("FI fully agreed with the client's requests/appeals",General!J446)),0,COUNTBLANK(General!K446)))</f>
        <v>0</v>
      </c>
      <c r="AF446" s="86">
        <f>IF(OR(General!J446="Others",General!K446="Others"),COUNTBLANK(General!L446),0)</f>
        <v>0</v>
      </c>
      <c r="AG446" s="86">
        <f>IF(ISBLANK(B446),0,IF(AND(ISBLANK(General!O446),NETWORKDAYS(IFERROR(DATE(LEFT(General!D446,4),MID(General!D446,5,2),RIGHT(General!D446,2)),0),IFERROR(DATE(LEFT(Instructions!$C$6,4),MID(Instructions!$C$6,5,2),RIGHT(Instructions!$C$6,2)),0),7)&gt;27),COUNTBLANK(General!P446),0))</f>
        <v>0</v>
      </c>
      <c r="AH446" s="86">
        <f>IF(OR(ISBLANK(B446),ISBLANK(O446)),0,IF(NETWORKDAYS(DATE(LEFT(General!D446,4),MID(General!D446,5,2),RIGHT(General!D446,2)),DATE(LEFT(General!O446,4),MID(General!O446,5,2),RIGHT(General!O446,2)),7)&gt;27,COUNTBLANK(General!P446),0))</f>
        <v>0</v>
      </c>
      <c r="AI446" s="86">
        <f t="shared" si="44"/>
        <v>0</v>
      </c>
      <c r="AJ446" s="86">
        <f t="shared" si="45"/>
        <v>0</v>
      </c>
      <c r="AK446" s="86">
        <f t="shared" si="46"/>
        <v>0</v>
      </c>
      <c r="AL446" s="128">
        <f>IF(ISBLANK(D446),0,IF(IFERROR(DATE(LEFT(D446,4),MID(D446,5,2),RIGHT(D446,2)),0)&lt;IFERROR(DATE(LEFT(Instructions!$C$6,4),MID(Instructions!$C$6,5,2),RIGHT(Instructions!$C$6,2)),0),0,1))</f>
        <v>0</v>
      </c>
      <c r="AM446" s="128">
        <f>IF(General!U446="Misconduct report has been filed",COUNTBLANK(General!V446),0)</f>
        <v>0</v>
      </c>
      <c r="AN446" s="128">
        <f t="shared" si="47"/>
        <v>0</v>
      </c>
      <c r="AO446" s="86">
        <f>IF(ISBLANK(C446),0,IF(ISNA(VLOOKUP(C446,Dropdowns!$A$1:$A$4,1,FALSE)),1,0))</f>
        <v>0</v>
      </c>
      <c r="AP446" s="86">
        <f>IF(ISBLANK(F446),0,IF(ISNA(VLOOKUP(F446,Dropdowns!$I$1:$I$5,1,FALSE)),1,0))</f>
        <v>0</v>
      </c>
      <c r="AQ446" s="86">
        <f>IF(ISBLANK(J446),0,IF(ISNA(VLOOKUP(J446,Dropdowns!$L$1:$L$4,1,FALSE)),1,0))</f>
        <v>0</v>
      </c>
      <c r="AR446" s="128">
        <f>IF(ISBLANK(K446),0,IF(ISNA(VLOOKUP(K446,Dropdowns!$J$1:$J$4,1,FALSE)),1,0))</f>
        <v>0</v>
      </c>
      <c r="AS446" s="128">
        <f t="shared" si="50"/>
        <v>0</v>
      </c>
      <c r="AT446" s="128">
        <f t="shared" si="48"/>
        <v>0</v>
      </c>
      <c r="AU446" s="128">
        <f t="shared" si="49"/>
        <v>0</v>
      </c>
    </row>
    <row r="447" spans="2:47" ht="15.75" x14ac:dyDescent="0.25">
      <c r="B447" s="62"/>
      <c r="C447" s="62"/>
      <c r="D447" s="63"/>
      <c r="E447" s="64"/>
      <c r="F447" s="62"/>
      <c r="G447" s="62"/>
      <c r="H447" s="63"/>
      <c r="I447" s="62"/>
      <c r="J447" s="62"/>
      <c r="K447" s="62"/>
      <c r="L447" s="62"/>
      <c r="M447" s="68"/>
      <c r="N447" s="69"/>
      <c r="O447" s="63"/>
      <c r="P447" s="68"/>
      <c r="Q447" s="62"/>
      <c r="R447" s="62"/>
      <c r="S447" s="68"/>
      <c r="T447" s="70"/>
      <c r="U447" s="66"/>
      <c r="V447" s="68"/>
      <c r="Z447" s="86">
        <f>IF(Instructions!$C$8="yes",COUNTA(General!B447),0)</f>
        <v>0</v>
      </c>
      <c r="AA447" s="86">
        <f>IF(COUNTA(B447:V447)&gt;0,3-(COUNTA(General!B447)+COUNTA(General!C447)+COUNTA(General!U447)),0)</f>
        <v>0</v>
      </c>
      <c r="AB447" s="86">
        <f>IF(General!U447="No",COUNTBLANK(General!D447:F447)+COUNTBLANK(General!J447),0)</f>
        <v>0</v>
      </c>
      <c r="AC447" s="86">
        <f>IF(General!F447="Others",COUNTBLANK(General!G447),0)</f>
        <v>0</v>
      </c>
      <c r="AD447" s="86">
        <f>IF(AND(U447="No",COUNTA(General!B447),ISBLANK(General!H447)),COUNTBLANK(General!I447),0)</f>
        <v>0</v>
      </c>
      <c r="AE447" s="86">
        <f>IF(ISBLANK(J447),0,IF(ISNUMBER(SEARCH("FI fully agreed with the client's requests/appeals",General!J447)),0,COUNTBLANK(General!K447)))</f>
        <v>0</v>
      </c>
      <c r="AF447" s="86">
        <f>IF(OR(General!J447="Others",General!K447="Others"),COUNTBLANK(General!L447),0)</f>
        <v>0</v>
      </c>
      <c r="AG447" s="86">
        <f>IF(ISBLANK(B447),0,IF(AND(ISBLANK(General!O447),NETWORKDAYS(IFERROR(DATE(LEFT(General!D447,4),MID(General!D447,5,2),RIGHT(General!D447,2)),0),IFERROR(DATE(LEFT(Instructions!$C$6,4),MID(Instructions!$C$6,5,2),RIGHT(Instructions!$C$6,2)),0),7)&gt;27),COUNTBLANK(General!P447),0))</f>
        <v>0</v>
      </c>
      <c r="AH447" s="86">
        <f>IF(OR(ISBLANK(B447),ISBLANK(O447)),0,IF(NETWORKDAYS(DATE(LEFT(General!D447,4),MID(General!D447,5,2),RIGHT(General!D447,2)),DATE(LEFT(General!O447,4),MID(General!O447,5,2),RIGHT(General!O447,2)),7)&gt;27,COUNTBLANK(General!P447),0))</f>
        <v>0</v>
      </c>
      <c r="AI447" s="86">
        <f t="shared" si="44"/>
        <v>0</v>
      </c>
      <c r="AJ447" s="86">
        <f t="shared" si="45"/>
        <v>0</v>
      </c>
      <c r="AK447" s="86">
        <f t="shared" si="46"/>
        <v>0</v>
      </c>
      <c r="AL447" s="128">
        <f>IF(ISBLANK(D447),0,IF(IFERROR(DATE(LEFT(D447,4),MID(D447,5,2),RIGHT(D447,2)),0)&lt;IFERROR(DATE(LEFT(Instructions!$C$6,4),MID(Instructions!$C$6,5,2),RIGHT(Instructions!$C$6,2)),0),0,1))</f>
        <v>0</v>
      </c>
      <c r="AM447" s="128">
        <f>IF(General!U447="Misconduct report has been filed",COUNTBLANK(General!V447),0)</f>
        <v>0</v>
      </c>
      <c r="AN447" s="128">
        <f t="shared" si="47"/>
        <v>0</v>
      </c>
      <c r="AO447" s="86">
        <f>IF(ISBLANK(C447),0,IF(ISNA(VLOOKUP(C447,Dropdowns!$A$1:$A$4,1,FALSE)),1,0))</f>
        <v>0</v>
      </c>
      <c r="AP447" s="86">
        <f>IF(ISBLANK(F447),0,IF(ISNA(VLOOKUP(F447,Dropdowns!$I$1:$I$5,1,FALSE)),1,0))</f>
        <v>0</v>
      </c>
      <c r="AQ447" s="86">
        <f>IF(ISBLANK(J447),0,IF(ISNA(VLOOKUP(J447,Dropdowns!$L$1:$L$4,1,FALSE)),1,0))</f>
        <v>0</v>
      </c>
      <c r="AR447" s="128">
        <f>IF(ISBLANK(K447),0,IF(ISNA(VLOOKUP(K447,Dropdowns!$J$1:$J$4,1,FALSE)),1,0))</f>
        <v>0</v>
      </c>
      <c r="AS447" s="128">
        <f t="shared" si="50"/>
        <v>0</v>
      </c>
      <c r="AT447" s="128">
        <f t="shared" si="48"/>
        <v>0</v>
      </c>
      <c r="AU447" s="128">
        <f t="shared" si="49"/>
        <v>0</v>
      </c>
    </row>
    <row r="448" spans="2:47" ht="15.75" x14ac:dyDescent="0.25">
      <c r="B448" s="62"/>
      <c r="C448" s="62"/>
      <c r="D448" s="63"/>
      <c r="E448" s="64"/>
      <c r="F448" s="62"/>
      <c r="G448" s="62"/>
      <c r="H448" s="63"/>
      <c r="I448" s="62"/>
      <c r="J448" s="62"/>
      <c r="K448" s="62"/>
      <c r="L448" s="62"/>
      <c r="M448" s="68"/>
      <c r="N448" s="69"/>
      <c r="O448" s="63"/>
      <c r="P448" s="68"/>
      <c r="Q448" s="62"/>
      <c r="R448" s="62"/>
      <c r="S448" s="68"/>
      <c r="T448" s="70"/>
      <c r="U448" s="66"/>
      <c r="V448" s="68"/>
      <c r="Z448" s="86">
        <f>IF(Instructions!$C$8="yes",COUNTA(General!B448),0)</f>
        <v>0</v>
      </c>
      <c r="AA448" s="86">
        <f>IF(COUNTA(B448:V448)&gt;0,3-(COUNTA(General!B448)+COUNTA(General!C448)+COUNTA(General!U448)),0)</f>
        <v>0</v>
      </c>
      <c r="AB448" s="86">
        <f>IF(General!U448="No",COUNTBLANK(General!D448:F448)+COUNTBLANK(General!J448),0)</f>
        <v>0</v>
      </c>
      <c r="AC448" s="86">
        <f>IF(General!F448="Others",COUNTBLANK(General!G448),0)</f>
        <v>0</v>
      </c>
      <c r="AD448" s="86">
        <f>IF(AND(U448="No",COUNTA(General!B448),ISBLANK(General!H448)),COUNTBLANK(General!I448),0)</f>
        <v>0</v>
      </c>
      <c r="AE448" s="86">
        <f>IF(ISBLANK(J448),0,IF(ISNUMBER(SEARCH("FI fully agreed with the client's requests/appeals",General!J448)),0,COUNTBLANK(General!K448)))</f>
        <v>0</v>
      </c>
      <c r="AF448" s="86">
        <f>IF(OR(General!J448="Others",General!K448="Others"),COUNTBLANK(General!L448),0)</f>
        <v>0</v>
      </c>
      <c r="AG448" s="86">
        <f>IF(ISBLANK(B448),0,IF(AND(ISBLANK(General!O448),NETWORKDAYS(IFERROR(DATE(LEFT(General!D448,4),MID(General!D448,5,2),RIGHT(General!D448,2)),0),IFERROR(DATE(LEFT(Instructions!$C$6,4),MID(Instructions!$C$6,5,2),RIGHT(Instructions!$C$6,2)),0),7)&gt;27),COUNTBLANK(General!P448),0))</f>
        <v>0</v>
      </c>
      <c r="AH448" s="86">
        <f>IF(OR(ISBLANK(B448),ISBLANK(O448)),0,IF(NETWORKDAYS(DATE(LEFT(General!D448,4),MID(General!D448,5,2),RIGHT(General!D448,2)),DATE(LEFT(General!O448,4),MID(General!O448,5,2),RIGHT(General!O448,2)),7)&gt;27,COUNTBLANK(General!P448),0))</f>
        <v>0</v>
      </c>
      <c r="AI448" s="86">
        <f t="shared" si="44"/>
        <v>0</v>
      </c>
      <c r="AJ448" s="86">
        <f t="shared" si="45"/>
        <v>0</v>
      </c>
      <c r="AK448" s="86">
        <f t="shared" si="46"/>
        <v>0</v>
      </c>
      <c r="AL448" s="128">
        <f>IF(ISBLANK(D448),0,IF(IFERROR(DATE(LEFT(D448,4),MID(D448,5,2),RIGHT(D448,2)),0)&lt;IFERROR(DATE(LEFT(Instructions!$C$6,4),MID(Instructions!$C$6,5,2),RIGHT(Instructions!$C$6,2)),0),0,1))</f>
        <v>0</v>
      </c>
      <c r="AM448" s="128">
        <f>IF(General!U448="Misconduct report has been filed",COUNTBLANK(General!V448),0)</f>
        <v>0</v>
      </c>
      <c r="AN448" s="128">
        <f t="shared" si="47"/>
        <v>0</v>
      </c>
      <c r="AO448" s="86">
        <f>IF(ISBLANK(C448),0,IF(ISNA(VLOOKUP(C448,Dropdowns!$A$1:$A$4,1,FALSE)),1,0))</f>
        <v>0</v>
      </c>
      <c r="AP448" s="86">
        <f>IF(ISBLANK(F448),0,IF(ISNA(VLOOKUP(F448,Dropdowns!$I$1:$I$5,1,FALSE)),1,0))</f>
        <v>0</v>
      </c>
      <c r="AQ448" s="86">
        <f>IF(ISBLANK(J448),0,IF(ISNA(VLOOKUP(J448,Dropdowns!$L$1:$L$4,1,FALSE)),1,0))</f>
        <v>0</v>
      </c>
      <c r="AR448" s="128">
        <f>IF(ISBLANK(K448),0,IF(ISNA(VLOOKUP(K448,Dropdowns!$J$1:$J$4,1,FALSE)),1,0))</f>
        <v>0</v>
      </c>
      <c r="AS448" s="128">
        <f t="shared" si="50"/>
        <v>0</v>
      </c>
      <c r="AT448" s="128">
        <f t="shared" si="48"/>
        <v>0</v>
      </c>
      <c r="AU448" s="128">
        <f t="shared" si="49"/>
        <v>0</v>
      </c>
    </row>
    <row r="449" spans="2:47" ht="15.75" x14ac:dyDescent="0.25">
      <c r="B449" s="62"/>
      <c r="C449" s="62"/>
      <c r="D449" s="63"/>
      <c r="E449" s="64"/>
      <c r="F449" s="62"/>
      <c r="G449" s="62"/>
      <c r="H449" s="63"/>
      <c r="I449" s="62"/>
      <c r="J449" s="62"/>
      <c r="K449" s="62"/>
      <c r="L449" s="62"/>
      <c r="M449" s="68"/>
      <c r="N449" s="69"/>
      <c r="O449" s="63"/>
      <c r="P449" s="68"/>
      <c r="Q449" s="62"/>
      <c r="R449" s="62"/>
      <c r="S449" s="68"/>
      <c r="T449" s="70"/>
      <c r="U449" s="66"/>
      <c r="V449" s="68"/>
      <c r="Z449" s="86">
        <f>IF(Instructions!$C$8="yes",COUNTA(General!B449),0)</f>
        <v>0</v>
      </c>
      <c r="AA449" s="86">
        <f>IF(COUNTA(B449:V449)&gt;0,3-(COUNTA(General!B449)+COUNTA(General!C449)+COUNTA(General!U449)),0)</f>
        <v>0</v>
      </c>
      <c r="AB449" s="86">
        <f>IF(General!U449="No",COUNTBLANK(General!D449:F449)+COUNTBLANK(General!J449),0)</f>
        <v>0</v>
      </c>
      <c r="AC449" s="86">
        <f>IF(General!F449="Others",COUNTBLANK(General!G449),0)</f>
        <v>0</v>
      </c>
      <c r="AD449" s="86">
        <f>IF(AND(U449="No",COUNTA(General!B449),ISBLANK(General!H449)),COUNTBLANK(General!I449),0)</f>
        <v>0</v>
      </c>
      <c r="AE449" s="86">
        <f>IF(ISBLANK(J449),0,IF(ISNUMBER(SEARCH("FI fully agreed with the client's requests/appeals",General!J449)),0,COUNTBLANK(General!K449)))</f>
        <v>0</v>
      </c>
      <c r="AF449" s="86">
        <f>IF(OR(General!J449="Others",General!K449="Others"),COUNTBLANK(General!L449),0)</f>
        <v>0</v>
      </c>
      <c r="AG449" s="86">
        <f>IF(ISBLANK(B449),0,IF(AND(ISBLANK(General!O449),NETWORKDAYS(IFERROR(DATE(LEFT(General!D449,4),MID(General!D449,5,2),RIGHT(General!D449,2)),0),IFERROR(DATE(LEFT(Instructions!$C$6,4),MID(Instructions!$C$6,5,2),RIGHT(Instructions!$C$6,2)),0),7)&gt;27),COUNTBLANK(General!P449),0))</f>
        <v>0</v>
      </c>
      <c r="AH449" s="86">
        <f>IF(OR(ISBLANK(B449),ISBLANK(O449)),0,IF(NETWORKDAYS(DATE(LEFT(General!D449,4),MID(General!D449,5,2),RIGHT(General!D449,2)),DATE(LEFT(General!O449,4),MID(General!O449,5,2),RIGHT(General!O449,2)),7)&gt;27,COUNTBLANK(General!P449),0))</f>
        <v>0</v>
      </c>
      <c r="AI449" s="86">
        <f t="shared" si="44"/>
        <v>0</v>
      </c>
      <c r="AJ449" s="86">
        <f t="shared" si="45"/>
        <v>0</v>
      </c>
      <c r="AK449" s="86">
        <f t="shared" si="46"/>
        <v>0</v>
      </c>
      <c r="AL449" s="128">
        <f>IF(ISBLANK(D449),0,IF(IFERROR(DATE(LEFT(D449,4),MID(D449,5,2),RIGHT(D449,2)),0)&lt;IFERROR(DATE(LEFT(Instructions!$C$6,4),MID(Instructions!$C$6,5,2),RIGHT(Instructions!$C$6,2)),0),0,1))</f>
        <v>0</v>
      </c>
      <c r="AM449" s="128">
        <f>IF(General!U449="Misconduct report has been filed",COUNTBLANK(General!V449),0)</f>
        <v>0</v>
      </c>
      <c r="AN449" s="128">
        <f t="shared" si="47"/>
        <v>0</v>
      </c>
      <c r="AO449" s="86">
        <f>IF(ISBLANK(C449),0,IF(ISNA(VLOOKUP(C449,Dropdowns!$A$1:$A$4,1,FALSE)),1,0))</f>
        <v>0</v>
      </c>
      <c r="AP449" s="86">
        <f>IF(ISBLANK(F449),0,IF(ISNA(VLOOKUP(F449,Dropdowns!$I$1:$I$5,1,FALSE)),1,0))</f>
        <v>0</v>
      </c>
      <c r="AQ449" s="86">
        <f>IF(ISBLANK(J449),0,IF(ISNA(VLOOKUP(J449,Dropdowns!$L$1:$L$4,1,FALSE)),1,0))</f>
        <v>0</v>
      </c>
      <c r="AR449" s="128">
        <f>IF(ISBLANK(K449),0,IF(ISNA(VLOOKUP(K449,Dropdowns!$J$1:$J$4,1,FALSE)),1,0))</f>
        <v>0</v>
      </c>
      <c r="AS449" s="128">
        <f t="shared" si="50"/>
        <v>0</v>
      </c>
      <c r="AT449" s="128">
        <f t="shared" si="48"/>
        <v>0</v>
      </c>
      <c r="AU449" s="128">
        <f t="shared" si="49"/>
        <v>0</v>
      </c>
    </row>
    <row r="450" spans="2:47" ht="15.75" x14ac:dyDescent="0.25">
      <c r="B450" s="62"/>
      <c r="C450" s="62"/>
      <c r="D450" s="63"/>
      <c r="E450" s="64"/>
      <c r="F450" s="62"/>
      <c r="G450" s="62"/>
      <c r="H450" s="63"/>
      <c r="I450" s="62"/>
      <c r="J450" s="62"/>
      <c r="K450" s="62"/>
      <c r="L450" s="62"/>
      <c r="M450" s="68"/>
      <c r="N450" s="69"/>
      <c r="O450" s="63"/>
      <c r="P450" s="68"/>
      <c r="Q450" s="62"/>
      <c r="R450" s="62"/>
      <c r="S450" s="68"/>
      <c r="T450" s="70"/>
      <c r="U450" s="66"/>
      <c r="V450" s="68"/>
      <c r="Z450" s="86">
        <f>IF(Instructions!$C$8="yes",COUNTA(General!B450),0)</f>
        <v>0</v>
      </c>
      <c r="AA450" s="86">
        <f>IF(COUNTA(B450:V450)&gt;0,3-(COUNTA(General!B450)+COUNTA(General!C450)+COUNTA(General!U450)),0)</f>
        <v>0</v>
      </c>
      <c r="AB450" s="86">
        <f>IF(General!U450="No",COUNTBLANK(General!D450:F450)+COUNTBLANK(General!J450),0)</f>
        <v>0</v>
      </c>
      <c r="AC450" s="86">
        <f>IF(General!F450="Others",COUNTBLANK(General!G450),0)</f>
        <v>0</v>
      </c>
      <c r="AD450" s="86">
        <f>IF(AND(U450="No",COUNTA(General!B450),ISBLANK(General!H450)),COUNTBLANK(General!I450),0)</f>
        <v>0</v>
      </c>
      <c r="AE450" s="86">
        <f>IF(ISBLANK(J450),0,IF(ISNUMBER(SEARCH("FI fully agreed with the client's requests/appeals",General!J450)),0,COUNTBLANK(General!K450)))</f>
        <v>0</v>
      </c>
      <c r="AF450" s="86">
        <f>IF(OR(General!J450="Others",General!K450="Others"),COUNTBLANK(General!L450),0)</f>
        <v>0</v>
      </c>
      <c r="AG450" s="86">
        <f>IF(ISBLANK(B450),0,IF(AND(ISBLANK(General!O450),NETWORKDAYS(IFERROR(DATE(LEFT(General!D450,4),MID(General!D450,5,2),RIGHT(General!D450,2)),0),IFERROR(DATE(LEFT(Instructions!$C$6,4),MID(Instructions!$C$6,5,2),RIGHT(Instructions!$C$6,2)),0),7)&gt;27),COUNTBLANK(General!P450),0))</f>
        <v>0</v>
      </c>
      <c r="AH450" s="86">
        <f>IF(OR(ISBLANK(B450),ISBLANK(O450)),0,IF(NETWORKDAYS(DATE(LEFT(General!D450,4),MID(General!D450,5,2),RIGHT(General!D450,2)),DATE(LEFT(General!O450,4),MID(General!O450,5,2),RIGHT(General!O450,2)),7)&gt;27,COUNTBLANK(General!P450),0))</f>
        <v>0</v>
      </c>
      <c r="AI450" s="86">
        <f t="shared" si="44"/>
        <v>0</v>
      </c>
      <c r="AJ450" s="86">
        <f t="shared" si="45"/>
        <v>0</v>
      </c>
      <c r="AK450" s="86">
        <f t="shared" si="46"/>
        <v>0</v>
      </c>
      <c r="AL450" s="128">
        <f>IF(ISBLANK(D450),0,IF(IFERROR(DATE(LEFT(D450,4),MID(D450,5,2),RIGHT(D450,2)),0)&lt;IFERROR(DATE(LEFT(Instructions!$C$6,4),MID(Instructions!$C$6,5,2),RIGHT(Instructions!$C$6,2)),0),0,1))</f>
        <v>0</v>
      </c>
      <c r="AM450" s="128">
        <f>IF(General!U450="Misconduct report has been filed",COUNTBLANK(General!V450),0)</f>
        <v>0</v>
      </c>
      <c r="AN450" s="128">
        <f t="shared" si="47"/>
        <v>0</v>
      </c>
      <c r="AO450" s="86">
        <f>IF(ISBLANK(C450),0,IF(ISNA(VLOOKUP(C450,Dropdowns!$A$1:$A$4,1,FALSE)),1,0))</f>
        <v>0</v>
      </c>
      <c r="AP450" s="86">
        <f>IF(ISBLANK(F450),0,IF(ISNA(VLOOKUP(F450,Dropdowns!$I$1:$I$5,1,FALSE)),1,0))</f>
        <v>0</v>
      </c>
      <c r="AQ450" s="86">
        <f>IF(ISBLANK(J450),0,IF(ISNA(VLOOKUP(J450,Dropdowns!$L$1:$L$4,1,FALSE)),1,0))</f>
        <v>0</v>
      </c>
      <c r="AR450" s="128">
        <f>IF(ISBLANK(K450),0,IF(ISNA(VLOOKUP(K450,Dropdowns!$J$1:$J$4,1,FALSE)),1,0))</f>
        <v>0</v>
      </c>
      <c r="AS450" s="128">
        <f t="shared" si="50"/>
        <v>0</v>
      </c>
      <c r="AT450" s="128">
        <f t="shared" si="48"/>
        <v>0</v>
      </c>
      <c r="AU450" s="128">
        <f t="shared" si="49"/>
        <v>0</v>
      </c>
    </row>
    <row r="451" spans="2:47" ht="15.75" x14ac:dyDescent="0.25">
      <c r="B451" s="62"/>
      <c r="C451" s="62"/>
      <c r="D451" s="63"/>
      <c r="E451" s="64"/>
      <c r="F451" s="62"/>
      <c r="G451" s="62"/>
      <c r="H451" s="63"/>
      <c r="I451" s="62"/>
      <c r="J451" s="62"/>
      <c r="K451" s="62"/>
      <c r="L451" s="62"/>
      <c r="M451" s="68"/>
      <c r="N451" s="69"/>
      <c r="O451" s="63"/>
      <c r="P451" s="68"/>
      <c r="Q451" s="62"/>
      <c r="R451" s="62"/>
      <c r="S451" s="68"/>
      <c r="T451" s="70"/>
      <c r="U451" s="66"/>
      <c r="V451" s="68"/>
      <c r="Z451" s="86">
        <f>IF(Instructions!$C$8="yes",COUNTA(General!B451),0)</f>
        <v>0</v>
      </c>
      <c r="AA451" s="86">
        <f>IF(COUNTA(B451:V451)&gt;0,3-(COUNTA(General!B451)+COUNTA(General!C451)+COUNTA(General!U451)),0)</f>
        <v>0</v>
      </c>
      <c r="AB451" s="86">
        <f>IF(General!U451="No",COUNTBLANK(General!D451:F451)+COUNTBLANK(General!J451),0)</f>
        <v>0</v>
      </c>
      <c r="AC451" s="86">
        <f>IF(General!F451="Others",COUNTBLANK(General!G451),0)</f>
        <v>0</v>
      </c>
      <c r="AD451" s="86">
        <f>IF(AND(U451="No",COUNTA(General!B451),ISBLANK(General!H451)),COUNTBLANK(General!I451),0)</f>
        <v>0</v>
      </c>
      <c r="AE451" s="86">
        <f>IF(ISBLANK(J451),0,IF(ISNUMBER(SEARCH("FI fully agreed with the client's requests/appeals",General!J451)),0,COUNTBLANK(General!K451)))</f>
        <v>0</v>
      </c>
      <c r="AF451" s="86">
        <f>IF(OR(General!J451="Others",General!K451="Others"),COUNTBLANK(General!L451),0)</f>
        <v>0</v>
      </c>
      <c r="AG451" s="86">
        <f>IF(ISBLANK(B451),0,IF(AND(ISBLANK(General!O451),NETWORKDAYS(IFERROR(DATE(LEFT(General!D451,4),MID(General!D451,5,2),RIGHT(General!D451,2)),0),IFERROR(DATE(LEFT(Instructions!$C$6,4),MID(Instructions!$C$6,5,2),RIGHT(Instructions!$C$6,2)),0),7)&gt;27),COUNTBLANK(General!P451),0))</f>
        <v>0</v>
      </c>
      <c r="AH451" s="86">
        <f>IF(OR(ISBLANK(B451),ISBLANK(O451)),0,IF(NETWORKDAYS(DATE(LEFT(General!D451,4),MID(General!D451,5,2),RIGHT(General!D451,2)),DATE(LEFT(General!O451,4),MID(General!O451,5,2),RIGHT(General!O451,2)),7)&gt;27,COUNTBLANK(General!P451),0))</f>
        <v>0</v>
      </c>
      <c r="AI451" s="86">
        <f t="shared" si="44"/>
        <v>0</v>
      </c>
      <c r="AJ451" s="86">
        <f t="shared" si="45"/>
        <v>0</v>
      </c>
      <c r="AK451" s="86">
        <f t="shared" si="46"/>
        <v>0</v>
      </c>
      <c r="AL451" s="128">
        <f>IF(ISBLANK(D451),0,IF(IFERROR(DATE(LEFT(D451,4),MID(D451,5,2),RIGHT(D451,2)),0)&lt;IFERROR(DATE(LEFT(Instructions!$C$6,4),MID(Instructions!$C$6,5,2),RIGHT(Instructions!$C$6,2)),0),0,1))</f>
        <v>0</v>
      </c>
      <c r="AM451" s="128">
        <f>IF(General!U451="Misconduct report has been filed",COUNTBLANK(General!V451),0)</f>
        <v>0</v>
      </c>
      <c r="AN451" s="128">
        <f t="shared" si="47"/>
        <v>0</v>
      </c>
      <c r="AO451" s="86">
        <f>IF(ISBLANK(C451),0,IF(ISNA(VLOOKUP(C451,Dropdowns!$A$1:$A$4,1,FALSE)),1,0))</f>
        <v>0</v>
      </c>
      <c r="AP451" s="86">
        <f>IF(ISBLANK(F451),0,IF(ISNA(VLOOKUP(F451,Dropdowns!$I$1:$I$5,1,FALSE)),1,0))</f>
        <v>0</v>
      </c>
      <c r="AQ451" s="86">
        <f>IF(ISBLANK(J451),0,IF(ISNA(VLOOKUP(J451,Dropdowns!$L$1:$L$4,1,FALSE)),1,0))</f>
        <v>0</v>
      </c>
      <c r="AR451" s="128">
        <f>IF(ISBLANK(K451),0,IF(ISNA(VLOOKUP(K451,Dropdowns!$J$1:$J$4,1,FALSE)),1,0))</f>
        <v>0</v>
      </c>
      <c r="AS451" s="128">
        <f t="shared" si="50"/>
        <v>0</v>
      </c>
      <c r="AT451" s="128">
        <f t="shared" si="48"/>
        <v>0</v>
      </c>
      <c r="AU451" s="128">
        <f t="shared" si="49"/>
        <v>0</v>
      </c>
    </row>
    <row r="452" spans="2:47" ht="15.75" x14ac:dyDescent="0.25">
      <c r="B452" s="62"/>
      <c r="C452" s="62"/>
      <c r="D452" s="63"/>
      <c r="E452" s="64"/>
      <c r="F452" s="62"/>
      <c r="G452" s="62"/>
      <c r="H452" s="63"/>
      <c r="I452" s="62"/>
      <c r="J452" s="62"/>
      <c r="K452" s="62"/>
      <c r="L452" s="62"/>
      <c r="M452" s="68"/>
      <c r="N452" s="69"/>
      <c r="O452" s="63"/>
      <c r="P452" s="68"/>
      <c r="Q452" s="62"/>
      <c r="R452" s="62"/>
      <c r="S452" s="68"/>
      <c r="T452" s="70"/>
      <c r="U452" s="66"/>
      <c r="V452" s="68"/>
      <c r="Z452" s="86">
        <f>IF(Instructions!$C$8="yes",COUNTA(General!B452),0)</f>
        <v>0</v>
      </c>
      <c r="AA452" s="86">
        <f>IF(COUNTA(B452:V452)&gt;0,3-(COUNTA(General!B452)+COUNTA(General!C452)+COUNTA(General!U452)),0)</f>
        <v>0</v>
      </c>
      <c r="AB452" s="86">
        <f>IF(General!U452="No",COUNTBLANK(General!D452:F452)+COUNTBLANK(General!J452),0)</f>
        <v>0</v>
      </c>
      <c r="AC452" s="86">
        <f>IF(General!F452="Others",COUNTBLANK(General!G452),0)</f>
        <v>0</v>
      </c>
      <c r="AD452" s="86">
        <f>IF(AND(U452="No",COUNTA(General!B452),ISBLANK(General!H452)),COUNTBLANK(General!I452),0)</f>
        <v>0</v>
      </c>
      <c r="AE452" s="86">
        <f>IF(ISBLANK(J452),0,IF(ISNUMBER(SEARCH("FI fully agreed with the client's requests/appeals",General!J452)),0,COUNTBLANK(General!K452)))</f>
        <v>0</v>
      </c>
      <c r="AF452" s="86">
        <f>IF(OR(General!J452="Others",General!K452="Others"),COUNTBLANK(General!L452),0)</f>
        <v>0</v>
      </c>
      <c r="AG452" s="86">
        <f>IF(ISBLANK(B452),0,IF(AND(ISBLANK(General!O452),NETWORKDAYS(IFERROR(DATE(LEFT(General!D452,4),MID(General!D452,5,2),RIGHT(General!D452,2)),0),IFERROR(DATE(LEFT(Instructions!$C$6,4),MID(Instructions!$C$6,5,2),RIGHT(Instructions!$C$6,2)),0),7)&gt;27),COUNTBLANK(General!P452),0))</f>
        <v>0</v>
      </c>
      <c r="AH452" s="86">
        <f>IF(OR(ISBLANK(B452),ISBLANK(O452)),0,IF(NETWORKDAYS(DATE(LEFT(General!D452,4),MID(General!D452,5,2),RIGHT(General!D452,2)),DATE(LEFT(General!O452,4),MID(General!O452,5,2),RIGHT(General!O452,2)),7)&gt;27,COUNTBLANK(General!P452),0))</f>
        <v>0</v>
      </c>
      <c r="AI452" s="86">
        <f t="shared" si="44"/>
        <v>0</v>
      </c>
      <c r="AJ452" s="86">
        <f t="shared" si="45"/>
        <v>0</v>
      </c>
      <c r="AK452" s="86">
        <f t="shared" si="46"/>
        <v>0</v>
      </c>
      <c r="AL452" s="128">
        <f>IF(ISBLANK(D452),0,IF(IFERROR(DATE(LEFT(D452,4),MID(D452,5,2),RIGHT(D452,2)),0)&lt;IFERROR(DATE(LEFT(Instructions!$C$6,4),MID(Instructions!$C$6,5,2),RIGHT(Instructions!$C$6,2)),0),0,1))</f>
        <v>0</v>
      </c>
      <c r="AM452" s="128">
        <f>IF(General!U452="Misconduct report has been filed",COUNTBLANK(General!V452),0)</f>
        <v>0</v>
      </c>
      <c r="AN452" s="128">
        <f t="shared" si="47"/>
        <v>0</v>
      </c>
      <c r="AO452" s="86">
        <f>IF(ISBLANK(C452),0,IF(ISNA(VLOOKUP(C452,Dropdowns!$A$1:$A$4,1,FALSE)),1,0))</f>
        <v>0</v>
      </c>
      <c r="AP452" s="86">
        <f>IF(ISBLANK(F452),0,IF(ISNA(VLOOKUP(F452,Dropdowns!$I$1:$I$5,1,FALSE)),1,0))</f>
        <v>0</v>
      </c>
      <c r="AQ452" s="86">
        <f>IF(ISBLANK(J452),0,IF(ISNA(VLOOKUP(J452,Dropdowns!$L$1:$L$4,1,FALSE)),1,0))</f>
        <v>0</v>
      </c>
      <c r="AR452" s="128">
        <f>IF(ISBLANK(K452),0,IF(ISNA(VLOOKUP(K452,Dropdowns!$J$1:$J$4,1,FALSE)),1,0))</f>
        <v>0</v>
      </c>
      <c r="AS452" s="128">
        <f t="shared" si="50"/>
        <v>0</v>
      </c>
      <c r="AT452" s="128">
        <f t="shared" si="48"/>
        <v>0</v>
      </c>
      <c r="AU452" s="128">
        <f t="shared" si="49"/>
        <v>0</v>
      </c>
    </row>
    <row r="453" spans="2:47" ht="15.75" x14ac:dyDescent="0.25">
      <c r="B453" s="62"/>
      <c r="C453" s="62"/>
      <c r="D453" s="63"/>
      <c r="E453" s="64"/>
      <c r="F453" s="62"/>
      <c r="G453" s="62"/>
      <c r="H453" s="63"/>
      <c r="I453" s="62"/>
      <c r="J453" s="62"/>
      <c r="K453" s="62"/>
      <c r="L453" s="62"/>
      <c r="M453" s="68"/>
      <c r="N453" s="69"/>
      <c r="O453" s="63"/>
      <c r="P453" s="68"/>
      <c r="Q453" s="62"/>
      <c r="R453" s="62"/>
      <c r="S453" s="68"/>
      <c r="T453" s="70"/>
      <c r="U453" s="66"/>
      <c r="V453" s="68"/>
      <c r="Z453" s="86">
        <f>IF(Instructions!$C$8="yes",COUNTA(General!B453),0)</f>
        <v>0</v>
      </c>
      <c r="AA453" s="86">
        <f>IF(COUNTA(B453:V453)&gt;0,3-(COUNTA(General!B453)+COUNTA(General!C453)+COUNTA(General!U453)),0)</f>
        <v>0</v>
      </c>
      <c r="AB453" s="86">
        <f>IF(General!U453="No",COUNTBLANK(General!D453:F453)+COUNTBLANK(General!J453),0)</f>
        <v>0</v>
      </c>
      <c r="AC453" s="86">
        <f>IF(General!F453="Others",COUNTBLANK(General!G453),0)</f>
        <v>0</v>
      </c>
      <c r="AD453" s="86">
        <f>IF(AND(U453="No",COUNTA(General!B453),ISBLANK(General!H453)),COUNTBLANK(General!I453),0)</f>
        <v>0</v>
      </c>
      <c r="AE453" s="86">
        <f>IF(ISBLANK(J453),0,IF(ISNUMBER(SEARCH("FI fully agreed with the client's requests/appeals",General!J453)),0,COUNTBLANK(General!K453)))</f>
        <v>0</v>
      </c>
      <c r="AF453" s="86">
        <f>IF(OR(General!J453="Others",General!K453="Others"),COUNTBLANK(General!L453),0)</f>
        <v>0</v>
      </c>
      <c r="AG453" s="86">
        <f>IF(ISBLANK(B453),0,IF(AND(ISBLANK(General!O453),NETWORKDAYS(IFERROR(DATE(LEFT(General!D453,4),MID(General!D453,5,2),RIGHT(General!D453,2)),0),IFERROR(DATE(LEFT(Instructions!$C$6,4),MID(Instructions!$C$6,5,2),RIGHT(Instructions!$C$6,2)),0),7)&gt;27),COUNTBLANK(General!P453),0))</f>
        <v>0</v>
      </c>
      <c r="AH453" s="86">
        <f>IF(OR(ISBLANK(B453),ISBLANK(O453)),0,IF(NETWORKDAYS(DATE(LEFT(General!D453,4),MID(General!D453,5,2),RIGHT(General!D453,2)),DATE(LEFT(General!O453,4),MID(General!O453,5,2),RIGHT(General!O453,2)),7)&gt;27,COUNTBLANK(General!P453),0))</f>
        <v>0</v>
      </c>
      <c r="AI453" s="86">
        <f t="shared" si="44"/>
        <v>0</v>
      </c>
      <c r="AJ453" s="86">
        <f t="shared" si="45"/>
        <v>0</v>
      </c>
      <c r="AK453" s="86">
        <f t="shared" si="46"/>
        <v>0</v>
      </c>
      <c r="AL453" s="128">
        <f>IF(ISBLANK(D453),0,IF(IFERROR(DATE(LEFT(D453,4),MID(D453,5,2),RIGHT(D453,2)),0)&lt;IFERROR(DATE(LEFT(Instructions!$C$6,4),MID(Instructions!$C$6,5,2),RIGHT(Instructions!$C$6,2)),0),0,1))</f>
        <v>0</v>
      </c>
      <c r="AM453" s="128">
        <f>IF(General!U453="Misconduct report has been filed",COUNTBLANK(General!V453),0)</f>
        <v>0</v>
      </c>
      <c r="AN453" s="128">
        <f t="shared" si="47"/>
        <v>0</v>
      </c>
      <c r="AO453" s="86">
        <f>IF(ISBLANK(C453),0,IF(ISNA(VLOOKUP(C453,Dropdowns!$A$1:$A$4,1,FALSE)),1,0))</f>
        <v>0</v>
      </c>
      <c r="AP453" s="86">
        <f>IF(ISBLANK(F453),0,IF(ISNA(VLOOKUP(F453,Dropdowns!$I$1:$I$5,1,FALSE)),1,0))</f>
        <v>0</v>
      </c>
      <c r="AQ453" s="86">
        <f>IF(ISBLANK(J453),0,IF(ISNA(VLOOKUP(J453,Dropdowns!$L$1:$L$4,1,FALSE)),1,0))</f>
        <v>0</v>
      </c>
      <c r="AR453" s="128">
        <f>IF(ISBLANK(K453),0,IF(ISNA(VLOOKUP(K453,Dropdowns!$J$1:$J$4,1,FALSE)),1,0))</f>
        <v>0</v>
      </c>
      <c r="AS453" s="128">
        <f t="shared" si="50"/>
        <v>0</v>
      </c>
      <c r="AT453" s="128">
        <f t="shared" si="48"/>
        <v>0</v>
      </c>
      <c r="AU453" s="128">
        <f t="shared" si="49"/>
        <v>0</v>
      </c>
    </row>
    <row r="454" spans="2:47" ht="15.75" x14ac:dyDescent="0.25">
      <c r="B454" s="62"/>
      <c r="C454" s="62"/>
      <c r="D454" s="63"/>
      <c r="E454" s="64"/>
      <c r="F454" s="62"/>
      <c r="G454" s="62"/>
      <c r="H454" s="63"/>
      <c r="I454" s="62"/>
      <c r="J454" s="62"/>
      <c r="K454" s="62"/>
      <c r="L454" s="62"/>
      <c r="M454" s="68"/>
      <c r="N454" s="69"/>
      <c r="O454" s="63"/>
      <c r="P454" s="68"/>
      <c r="Q454" s="62"/>
      <c r="R454" s="62"/>
      <c r="S454" s="68"/>
      <c r="T454" s="70"/>
      <c r="U454" s="66"/>
      <c r="V454" s="68"/>
      <c r="Z454" s="86">
        <f>IF(Instructions!$C$8="yes",COUNTA(General!B454),0)</f>
        <v>0</v>
      </c>
      <c r="AA454" s="86">
        <f>IF(COUNTA(B454:V454)&gt;0,3-(COUNTA(General!B454)+COUNTA(General!C454)+COUNTA(General!U454)),0)</f>
        <v>0</v>
      </c>
      <c r="AB454" s="86">
        <f>IF(General!U454="No",COUNTBLANK(General!D454:F454)+COUNTBLANK(General!J454),0)</f>
        <v>0</v>
      </c>
      <c r="AC454" s="86">
        <f>IF(General!F454="Others",COUNTBLANK(General!G454),0)</f>
        <v>0</v>
      </c>
      <c r="AD454" s="86">
        <f>IF(AND(U454="No",COUNTA(General!B454),ISBLANK(General!H454)),COUNTBLANK(General!I454),0)</f>
        <v>0</v>
      </c>
      <c r="AE454" s="86">
        <f>IF(ISBLANK(J454),0,IF(ISNUMBER(SEARCH("FI fully agreed with the client's requests/appeals",General!J454)),0,COUNTBLANK(General!K454)))</f>
        <v>0</v>
      </c>
      <c r="AF454" s="86">
        <f>IF(OR(General!J454="Others",General!K454="Others"),COUNTBLANK(General!L454),0)</f>
        <v>0</v>
      </c>
      <c r="AG454" s="86">
        <f>IF(ISBLANK(B454),0,IF(AND(ISBLANK(General!O454),NETWORKDAYS(IFERROR(DATE(LEFT(General!D454,4),MID(General!D454,5,2),RIGHT(General!D454,2)),0),IFERROR(DATE(LEFT(Instructions!$C$6,4),MID(Instructions!$C$6,5,2),RIGHT(Instructions!$C$6,2)),0),7)&gt;27),COUNTBLANK(General!P454),0))</f>
        <v>0</v>
      </c>
      <c r="AH454" s="86">
        <f>IF(OR(ISBLANK(B454),ISBLANK(O454)),0,IF(NETWORKDAYS(DATE(LEFT(General!D454,4),MID(General!D454,5,2),RIGHT(General!D454,2)),DATE(LEFT(General!O454,4),MID(General!O454,5,2),RIGHT(General!O454,2)),7)&gt;27,COUNTBLANK(General!P454),0))</f>
        <v>0</v>
      </c>
      <c r="AI454" s="86">
        <f t="shared" si="44"/>
        <v>0</v>
      </c>
      <c r="AJ454" s="86">
        <f t="shared" si="45"/>
        <v>0</v>
      </c>
      <c r="AK454" s="86">
        <f t="shared" si="46"/>
        <v>0</v>
      </c>
      <c r="AL454" s="128">
        <f>IF(ISBLANK(D454),0,IF(IFERROR(DATE(LEFT(D454,4),MID(D454,5,2),RIGHT(D454,2)),0)&lt;IFERROR(DATE(LEFT(Instructions!$C$6,4),MID(Instructions!$C$6,5,2),RIGHT(Instructions!$C$6,2)),0),0,1))</f>
        <v>0</v>
      </c>
      <c r="AM454" s="128">
        <f>IF(General!U454="Misconduct report has been filed",COUNTBLANK(General!V454),0)</f>
        <v>0</v>
      </c>
      <c r="AN454" s="128">
        <f t="shared" si="47"/>
        <v>0</v>
      </c>
      <c r="AO454" s="86">
        <f>IF(ISBLANK(C454),0,IF(ISNA(VLOOKUP(C454,Dropdowns!$A$1:$A$4,1,FALSE)),1,0))</f>
        <v>0</v>
      </c>
      <c r="AP454" s="86">
        <f>IF(ISBLANK(F454),0,IF(ISNA(VLOOKUP(F454,Dropdowns!$I$1:$I$5,1,FALSE)),1,0))</f>
        <v>0</v>
      </c>
      <c r="AQ454" s="86">
        <f>IF(ISBLANK(J454),0,IF(ISNA(VLOOKUP(J454,Dropdowns!$L$1:$L$4,1,FALSE)),1,0))</f>
        <v>0</v>
      </c>
      <c r="AR454" s="128">
        <f>IF(ISBLANK(K454),0,IF(ISNA(VLOOKUP(K454,Dropdowns!$J$1:$J$4,1,FALSE)),1,0))</f>
        <v>0</v>
      </c>
      <c r="AS454" s="128">
        <f t="shared" si="50"/>
        <v>0</v>
      </c>
      <c r="AT454" s="128">
        <f t="shared" si="48"/>
        <v>0</v>
      </c>
      <c r="AU454" s="128">
        <f t="shared" si="49"/>
        <v>0</v>
      </c>
    </row>
    <row r="455" spans="2:47" ht="15.75" x14ac:dyDescent="0.25">
      <c r="B455" s="62"/>
      <c r="C455" s="62"/>
      <c r="D455" s="63"/>
      <c r="E455" s="64"/>
      <c r="F455" s="62"/>
      <c r="G455" s="62"/>
      <c r="H455" s="63"/>
      <c r="I455" s="62"/>
      <c r="J455" s="62"/>
      <c r="K455" s="62"/>
      <c r="L455" s="62"/>
      <c r="M455" s="68"/>
      <c r="N455" s="69"/>
      <c r="O455" s="63"/>
      <c r="P455" s="68"/>
      <c r="Q455" s="62"/>
      <c r="R455" s="62"/>
      <c r="S455" s="68"/>
      <c r="T455" s="70"/>
      <c r="U455" s="66"/>
      <c r="V455" s="68"/>
      <c r="Z455" s="86">
        <f>IF(Instructions!$C$8="yes",COUNTA(General!B455),0)</f>
        <v>0</v>
      </c>
      <c r="AA455" s="86">
        <f>IF(COUNTA(B455:V455)&gt;0,3-(COUNTA(General!B455)+COUNTA(General!C455)+COUNTA(General!U455)),0)</f>
        <v>0</v>
      </c>
      <c r="AB455" s="86">
        <f>IF(General!U455="No",COUNTBLANK(General!D455:F455)+COUNTBLANK(General!J455),0)</f>
        <v>0</v>
      </c>
      <c r="AC455" s="86">
        <f>IF(General!F455="Others",COUNTBLANK(General!G455),0)</f>
        <v>0</v>
      </c>
      <c r="AD455" s="86">
        <f>IF(AND(U455="No",COUNTA(General!B455),ISBLANK(General!H455)),COUNTBLANK(General!I455),0)</f>
        <v>0</v>
      </c>
      <c r="AE455" s="86">
        <f>IF(ISBLANK(J455),0,IF(ISNUMBER(SEARCH("FI fully agreed with the client's requests/appeals",General!J455)),0,COUNTBLANK(General!K455)))</f>
        <v>0</v>
      </c>
      <c r="AF455" s="86">
        <f>IF(OR(General!J455="Others",General!K455="Others"),COUNTBLANK(General!L455),0)</f>
        <v>0</v>
      </c>
      <c r="AG455" s="86">
        <f>IF(ISBLANK(B455),0,IF(AND(ISBLANK(General!O455),NETWORKDAYS(IFERROR(DATE(LEFT(General!D455,4),MID(General!D455,5,2),RIGHT(General!D455,2)),0),IFERROR(DATE(LEFT(Instructions!$C$6,4),MID(Instructions!$C$6,5,2),RIGHT(Instructions!$C$6,2)),0),7)&gt;27),COUNTBLANK(General!P455),0))</f>
        <v>0</v>
      </c>
      <c r="AH455" s="86">
        <f>IF(OR(ISBLANK(B455),ISBLANK(O455)),0,IF(NETWORKDAYS(DATE(LEFT(General!D455,4),MID(General!D455,5,2),RIGHT(General!D455,2)),DATE(LEFT(General!O455,4),MID(General!O455,5,2),RIGHT(General!O455,2)),7)&gt;27,COUNTBLANK(General!P455),0))</f>
        <v>0</v>
      </c>
      <c r="AI455" s="86">
        <f t="shared" si="44"/>
        <v>0</v>
      </c>
      <c r="AJ455" s="86">
        <f t="shared" si="45"/>
        <v>0</v>
      </c>
      <c r="AK455" s="86">
        <f t="shared" si="46"/>
        <v>0</v>
      </c>
      <c r="AL455" s="128">
        <f>IF(ISBLANK(D455),0,IF(IFERROR(DATE(LEFT(D455,4),MID(D455,5,2),RIGHT(D455,2)),0)&lt;IFERROR(DATE(LEFT(Instructions!$C$6,4),MID(Instructions!$C$6,5,2),RIGHT(Instructions!$C$6,2)),0),0,1))</f>
        <v>0</v>
      </c>
      <c r="AM455" s="128">
        <f>IF(General!U455="Misconduct report has been filed",COUNTBLANK(General!V455),0)</f>
        <v>0</v>
      </c>
      <c r="AN455" s="128">
        <f t="shared" si="47"/>
        <v>0</v>
      </c>
      <c r="AO455" s="86">
        <f>IF(ISBLANK(C455),0,IF(ISNA(VLOOKUP(C455,Dropdowns!$A$1:$A$4,1,FALSE)),1,0))</f>
        <v>0</v>
      </c>
      <c r="AP455" s="86">
        <f>IF(ISBLANK(F455),0,IF(ISNA(VLOOKUP(F455,Dropdowns!$I$1:$I$5,1,FALSE)),1,0))</f>
        <v>0</v>
      </c>
      <c r="AQ455" s="86">
        <f>IF(ISBLANK(J455),0,IF(ISNA(VLOOKUP(J455,Dropdowns!$L$1:$L$4,1,FALSE)),1,0))</f>
        <v>0</v>
      </c>
      <c r="AR455" s="128">
        <f>IF(ISBLANK(K455),0,IF(ISNA(VLOOKUP(K455,Dropdowns!$J$1:$J$4,1,FALSE)),1,0))</f>
        <v>0</v>
      </c>
      <c r="AS455" s="128">
        <f t="shared" si="50"/>
        <v>0</v>
      </c>
      <c r="AT455" s="128">
        <f t="shared" si="48"/>
        <v>0</v>
      </c>
      <c r="AU455" s="128">
        <f t="shared" si="49"/>
        <v>0</v>
      </c>
    </row>
    <row r="456" spans="2:47" ht="15.75" x14ac:dyDescent="0.25">
      <c r="B456" s="62"/>
      <c r="C456" s="62"/>
      <c r="D456" s="63"/>
      <c r="E456" s="64"/>
      <c r="F456" s="62"/>
      <c r="G456" s="62"/>
      <c r="H456" s="63"/>
      <c r="I456" s="62"/>
      <c r="J456" s="62"/>
      <c r="K456" s="62"/>
      <c r="L456" s="62"/>
      <c r="M456" s="68"/>
      <c r="N456" s="69"/>
      <c r="O456" s="63"/>
      <c r="P456" s="68"/>
      <c r="Q456" s="62"/>
      <c r="R456" s="62"/>
      <c r="S456" s="68"/>
      <c r="T456" s="70"/>
      <c r="U456" s="66"/>
      <c r="V456" s="68"/>
      <c r="Z456" s="86">
        <f>IF(Instructions!$C$8="yes",COUNTA(General!B456),0)</f>
        <v>0</v>
      </c>
      <c r="AA456" s="86">
        <f>IF(COUNTA(B456:V456)&gt;0,3-(COUNTA(General!B456)+COUNTA(General!C456)+COUNTA(General!U456)),0)</f>
        <v>0</v>
      </c>
      <c r="AB456" s="86">
        <f>IF(General!U456="No",COUNTBLANK(General!D456:F456)+COUNTBLANK(General!J456),0)</f>
        <v>0</v>
      </c>
      <c r="AC456" s="86">
        <f>IF(General!F456="Others",COUNTBLANK(General!G456),0)</f>
        <v>0</v>
      </c>
      <c r="AD456" s="86">
        <f>IF(AND(U456="No",COUNTA(General!B456),ISBLANK(General!H456)),COUNTBLANK(General!I456),0)</f>
        <v>0</v>
      </c>
      <c r="AE456" s="86">
        <f>IF(ISBLANK(J456),0,IF(ISNUMBER(SEARCH("FI fully agreed with the client's requests/appeals",General!J456)),0,COUNTBLANK(General!K456)))</f>
        <v>0</v>
      </c>
      <c r="AF456" s="86">
        <f>IF(OR(General!J456="Others",General!K456="Others"),COUNTBLANK(General!L456),0)</f>
        <v>0</v>
      </c>
      <c r="AG456" s="86">
        <f>IF(ISBLANK(B456),0,IF(AND(ISBLANK(General!O456),NETWORKDAYS(IFERROR(DATE(LEFT(General!D456,4),MID(General!D456,5,2),RIGHT(General!D456,2)),0),IFERROR(DATE(LEFT(Instructions!$C$6,4),MID(Instructions!$C$6,5,2),RIGHT(Instructions!$C$6,2)),0),7)&gt;27),COUNTBLANK(General!P456),0))</f>
        <v>0</v>
      </c>
      <c r="AH456" s="86">
        <f>IF(OR(ISBLANK(B456),ISBLANK(O456)),0,IF(NETWORKDAYS(DATE(LEFT(General!D456,4),MID(General!D456,5,2),RIGHT(General!D456,2)),DATE(LEFT(General!O456,4),MID(General!O456,5,2),RIGHT(General!O456,2)),7)&gt;27,COUNTBLANK(General!P456),0))</f>
        <v>0</v>
      </c>
      <c r="AI456" s="86">
        <f t="shared" si="44"/>
        <v>0</v>
      </c>
      <c r="AJ456" s="86">
        <f t="shared" si="45"/>
        <v>0</v>
      </c>
      <c r="AK456" s="86">
        <f t="shared" si="46"/>
        <v>0</v>
      </c>
      <c r="AL456" s="128">
        <f>IF(ISBLANK(D456),0,IF(IFERROR(DATE(LEFT(D456,4),MID(D456,5,2),RIGHT(D456,2)),0)&lt;IFERROR(DATE(LEFT(Instructions!$C$6,4),MID(Instructions!$C$6,5,2),RIGHT(Instructions!$C$6,2)),0),0,1))</f>
        <v>0</v>
      </c>
      <c r="AM456" s="128">
        <f>IF(General!U456="Misconduct report has been filed",COUNTBLANK(General!V456),0)</f>
        <v>0</v>
      </c>
      <c r="AN456" s="128">
        <f t="shared" si="47"/>
        <v>0</v>
      </c>
      <c r="AO456" s="86">
        <f>IF(ISBLANK(C456),0,IF(ISNA(VLOOKUP(C456,Dropdowns!$A$1:$A$4,1,FALSE)),1,0))</f>
        <v>0</v>
      </c>
      <c r="AP456" s="86">
        <f>IF(ISBLANK(F456),0,IF(ISNA(VLOOKUP(F456,Dropdowns!$I$1:$I$5,1,FALSE)),1,0))</f>
        <v>0</v>
      </c>
      <c r="AQ456" s="86">
        <f>IF(ISBLANK(J456),0,IF(ISNA(VLOOKUP(J456,Dropdowns!$L$1:$L$4,1,FALSE)),1,0))</f>
        <v>0</v>
      </c>
      <c r="AR456" s="128">
        <f>IF(ISBLANK(K456),0,IF(ISNA(VLOOKUP(K456,Dropdowns!$J$1:$J$4,1,FALSE)),1,0))</f>
        <v>0</v>
      </c>
      <c r="AS456" s="128">
        <f t="shared" si="50"/>
        <v>0</v>
      </c>
      <c r="AT456" s="128">
        <f t="shared" si="48"/>
        <v>0</v>
      </c>
      <c r="AU456" s="128">
        <f t="shared" si="49"/>
        <v>0</v>
      </c>
    </row>
    <row r="457" spans="2:47" ht="15.75" x14ac:dyDescent="0.25">
      <c r="B457" s="62"/>
      <c r="C457" s="62"/>
      <c r="D457" s="63"/>
      <c r="E457" s="64"/>
      <c r="F457" s="62"/>
      <c r="G457" s="62"/>
      <c r="H457" s="63"/>
      <c r="I457" s="62"/>
      <c r="J457" s="62"/>
      <c r="K457" s="62"/>
      <c r="L457" s="62"/>
      <c r="M457" s="68"/>
      <c r="N457" s="69"/>
      <c r="O457" s="63"/>
      <c r="P457" s="68"/>
      <c r="Q457" s="62"/>
      <c r="R457" s="62"/>
      <c r="S457" s="68"/>
      <c r="T457" s="70"/>
      <c r="U457" s="66"/>
      <c r="V457" s="68"/>
      <c r="Z457" s="86">
        <f>IF(Instructions!$C$8="yes",COUNTA(General!B457),0)</f>
        <v>0</v>
      </c>
      <c r="AA457" s="86">
        <f>IF(COUNTA(B457:V457)&gt;0,3-(COUNTA(General!B457)+COUNTA(General!C457)+COUNTA(General!U457)),0)</f>
        <v>0</v>
      </c>
      <c r="AB457" s="86">
        <f>IF(General!U457="No",COUNTBLANK(General!D457:F457)+COUNTBLANK(General!J457),0)</f>
        <v>0</v>
      </c>
      <c r="AC457" s="86">
        <f>IF(General!F457="Others",COUNTBLANK(General!G457),0)</f>
        <v>0</v>
      </c>
      <c r="AD457" s="86">
        <f>IF(AND(U457="No",COUNTA(General!B457),ISBLANK(General!H457)),COUNTBLANK(General!I457),0)</f>
        <v>0</v>
      </c>
      <c r="AE457" s="86">
        <f>IF(ISBLANK(J457),0,IF(ISNUMBER(SEARCH("FI fully agreed with the client's requests/appeals",General!J457)),0,COUNTBLANK(General!K457)))</f>
        <v>0</v>
      </c>
      <c r="AF457" s="86">
        <f>IF(OR(General!J457="Others",General!K457="Others"),COUNTBLANK(General!L457),0)</f>
        <v>0</v>
      </c>
      <c r="AG457" s="86">
        <f>IF(ISBLANK(B457),0,IF(AND(ISBLANK(General!O457),NETWORKDAYS(IFERROR(DATE(LEFT(General!D457,4),MID(General!D457,5,2),RIGHT(General!D457,2)),0),IFERROR(DATE(LEFT(Instructions!$C$6,4),MID(Instructions!$C$6,5,2),RIGHT(Instructions!$C$6,2)),0),7)&gt;27),COUNTBLANK(General!P457),0))</f>
        <v>0</v>
      </c>
      <c r="AH457" s="86">
        <f>IF(OR(ISBLANK(B457),ISBLANK(O457)),0,IF(NETWORKDAYS(DATE(LEFT(General!D457,4),MID(General!D457,5,2),RIGHT(General!D457,2)),DATE(LEFT(General!O457,4),MID(General!O457,5,2),RIGHT(General!O457,2)),7)&gt;27,COUNTBLANK(General!P457),0))</f>
        <v>0</v>
      </c>
      <c r="AI457" s="86">
        <f t="shared" si="44"/>
        <v>0</v>
      </c>
      <c r="AJ457" s="86">
        <f t="shared" si="45"/>
        <v>0</v>
      </c>
      <c r="AK457" s="86">
        <f t="shared" si="46"/>
        <v>0</v>
      </c>
      <c r="AL457" s="128">
        <f>IF(ISBLANK(D457),0,IF(IFERROR(DATE(LEFT(D457,4),MID(D457,5,2),RIGHT(D457,2)),0)&lt;IFERROR(DATE(LEFT(Instructions!$C$6,4),MID(Instructions!$C$6,5,2),RIGHT(Instructions!$C$6,2)),0),0,1))</f>
        <v>0</v>
      </c>
      <c r="AM457" s="128">
        <f>IF(General!U457="Misconduct report has been filed",COUNTBLANK(General!V457),0)</f>
        <v>0</v>
      </c>
      <c r="AN457" s="128">
        <f t="shared" si="47"/>
        <v>0</v>
      </c>
      <c r="AO457" s="86">
        <f>IF(ISBLANK(C457),0,IF(ISNA(VLOOKUP(C457,Dropdowns!$A$1:$A$4,1,FALSE)),1,0))</f>
        <v>0</v>
      </c>
      <c r="AP457" s="86">
        <f>IF(ISBLANK(F457),0,IF(ISNA(VLOOKUP(F457,Dropdowns!$I$1:$I$5,1,FALSE)),1,0))</f>
        <v>0</v>
      </c>
      <c r="AQ457" s="86">
        <f>IF(ISBLANK(J457),0,IF(ISNA(VLOOKUP(J457,Dropdowns!$L$1:$L$4,1,FALSE)),1,0))</f>
        <v>0</v>
      </c>
      <c r="AR457" s="128">
        <f>IF(ISBLANK(K457),0,IF(ISNA(VLOOKUP(K457,Dropdowns!$J$1:$J$4,1,FALSE)),1,0))</f>
        <v>0</v>
      </c>
      <c r="AS457" s="128">
        <f t="shared" si="50"/>
        <v>0</v>
      </c>
      <c r="AT457" s="128">
        <f t="shared" si="48"/>
        <v>0</v>
      </c>
      <c r="AU457" s="128">
        <f t="shared" si="49"/>
        <v>0</v>
      </c>
    </row>
    <row r="458" spans="2:47" ht="15.75" x14ac:dyDescent="0.25">
      <c r="B458" s="62"/>
      <c r="C458" s="62"/>
      <c r="D458" s="63"/>
      <c r="E458" s="64"/>
      <c r="F458" s="62"/>
      <c r="G458" s="62"/>
      <c r="H458" s="63"/>
      <c r="I458" s="62"/>
      <c r="J458" s="62"/>
      <c r="K458" s="62"/>
      <c r="L458" s="62"/>
      <c r="M458" s="68"/>
      <c r="N458" s="69"/>
      <c r="O458" s="63"/>
      <c r="P458" s="68"/>
      <c r="Q458" s="62"/>
      <c r="R458" s="62"/>
      <c r="S458" s="68"/>
      <c r="T458" s="70"/>
      <c r="U458" s="66"/>
      <c r="V458" s="68"/>
      <c r="Z458" s="86">
        <f>IF(Instructions!$C$8="yes",COUNTA(General!B458),0)</f>
        <v>0</v>
      </c>
      <c r="AA458" s="86">
        <f>IF(COUNTA(B458:V458)&gt;0,3-(COUNTA(General!B458)+COUNTA(General!C458)+COUNTA(General!U458)),0)</f>
        <v>0</v>
      </c>
      <c r="AB458" s="86">
        <f>IF(General!U458="No",COUNTBLANK(General!D458:F458)+COUNTBLANK(General!J458),0)</f>
        <v>0</v>
      </c>
      <c r="AC458" s="86">
        <f>IF(General!F458="Others",COUNTBLANK(General!G458),0)</f>
        <v>0</v>
      </c>
      <c r="AD458" s="86">
        <f>IF(AND(U458="No",COUNTA(General!B458),ISBLANK(General!H458)),COUNTBLANK(General!I458),0)</f>
        <v>0</v>
      </c>
      <c r="AE458" s="86">
        <f>IF(ISBLANK(J458),0,IF(ISNUMBER(SEARCH("FI fully agreed with the client's requests/appeals",General!J458)),0,COUNTBLANK(General!K458)))</f>
        <v>0</v>
      </c>
      <c r="AF458" s="86">
        <f>IF(OR(General!J458="Others",General!K458="Others"),COUNTBLANK(General!L458),0)</f>
        <v>0</v>
      </c>
      <c r="AG458" s="86">
        <f>IF(ISBLANK(B458),0,IF(AND(ISBLANK(General!O458),NETWORKDAYS(IFERROR(DATE(LEFT(General!D458,4),MID(General!D458,5,2),RIGHT(General!D458,2)),0),IFERROR(DATE(LEFT(Instructions!$C$6,4),MID(Instructions!$C$6,5,2),RIGHT(Instructions!$C$6,2)),0),7)&gt;27),COUNTBLANK(General!P458),0))</f>
        <v>0</v>
      </c>
      <c r="AH458" s="86">
        <f>IF(OR(ISBLANK(B458),ISBLANK(O458)),0,IF(NETWORKDAYS(DATE(LEFT(General!D458,4),MID(General!D458,5,2),RIGHT(General!D458,2)),DATE(LEFT(General!O458,4),MID(General!O458,5,2),RIGHT(General!O458,2)),7)&gt;27,COUNTBLANK(General!P458),0))</f>
        <v>0</v>
      </c>
      <c r="AI458" s="86">
        <f t="shared" ref="AI458:AI500" si="51">IF(ISBLANK(D458),0,IF(AND(LEN(D458)=8, VALUE(MID(D458,5,2))&lt;13,VALUE(RIGHT(D458,2))&lt;32),0,1))</f>
        <v>0</v>
      </c>
      <c r="AJ458" s="86">
        <f t="shared" ref="AJ458:AJ500" si="52">IF(ISBLANK(H458),0,IF(AND(LEN(H458)=8, VALUE(MID(H458,5,2))&lt;13,VALUE(RIGHT(H458,2))&lt;32),0,1))</f>
        <v>0</v>
      </c>
      <c r="AK458" s="86">
        <f t="shared" ref="AK458:AK500" si="53">IF(ISBLANK(O458),0,IF(AND(LEN(O458)=8, VALUE(MID(O458,5,2))&lt;13,VALUE(RIGHT(O458,2))&lt;32),0,1))</f>
        <v>0</v>
      </c>
      <c r="AL458" s="128">
        <f>IF(ISBLANK(D458),0,IF(IFERROR(DATE(LEFT(D458,4),MID(D458,5,2),RIGHT(D458,2)),0)&lt;IFERROR(DATE(LEFT(Instructions!$C$6,4),MID(Instructions!$C$6,5,2),RIGHT(Instructions!$C$6,2)),0),0,1))</f>
        <v>0</v>
      </c>
      <c r="AM458" s="128">
        <f>IF(General!U458="Misconduct report has been filed",COUNTBLANK(General!V458),0)</f>
        <v>0</v>
      </c>
      <c r="AN458" s="128">
        <f t="shared" ref="AN458:AN500" si="54">IF(ISBLANK(V458),0,IF(AND(LEFT(V458,2)="MR",LEN(V458)&gt;=17),0,1))</f>
        <v>0</v>
      </c>
      <c r="AO458" s="86">
        <f>IF(ISBLANK(C458),0,IF(ISNA(VLOOKUP(C458,Dropdowns!$A$1:$A$4,1,FALSE)),1,0))</f>
        <v>0</v>
      </c>
      <c r="AP458" s="86">
        <f>IF(ISBLANK(F458),0,IF(ISNA(VLOOKUP(F458,Dropdowns!$I$1:$I$5,1,FALSE)),1,0))</f>
        <v>0</v>
      </c>
      <c r="AQ458" s="86">
        <f>IF(ISBLANK(J458),0,IF(ISNA(VLOOKUP(J458,Dropdowns!$L$1:$L$4,1,FALSE)),1,0))</f>
        <v>0</v>
      </c>
      <c r="AR458" s="128">
        <f>IF(ISBLANK(K458),0,IF(ISNA(VLOOKUP(K458,Dropdowns!$J$1:$J$4,1,FALSE)),1,0))</f>
        <v>0</v>
      </c>
      <c r="AS458" s="128">
        <f t="shared" si="50"/>
        <v>0</v>
      </c>
      <c r="AT458" s="128">
        <f t="shared" ref="AT458:AT500" si="55">IF(ISBLANK(R458),0,IF(OR(R458="YES",R458="No"),0,1))</f>
        <v>0</v>
      </c>
      <c r="AU458" s="128">
        <f t="shared" ref="AU458:AU500" si="56">IF(ISBLANK(U458),0,IF(OR(U458="No",U458="Misconduct report has been filed",U458="Misconduct report will be filed"),0,1))</f>
        <v>0</v>
      </c>
    </row>
    <row r="459" spans="2:47" ht="15.75" x14ac:dyDescent="0.25">
      <c r="B459" s="62"/>
      <c r="C459" s="62"/>
      <c r="D459" s="63"/>
      <c r="E459" s="64"/>
      <c r="F459" s="62"/>
      <c r="G459" s="62"/>
      <c r="H459" s="63"/>
      <c r="I459" s="62"/>
      <c r="J459" s="62"/>
      <c r="K459" s="62"/>
      <c r="L459" s="62"/>
      <c r="M459" s="68"/>
      <c r="N459" s="69"/>
      <c r="O459" s="63"/>
      <c r="P459" s="68"/>
      <c r="Q459" s="62"/>
      <c r="R459" s="62"/>
      <c r="S459" s="68"/>
      <c r="T459" s="70"/>
      <c r="U459" s="66"/>
      <c r="V459" s="68"/>
      <c r="Z459" s="86">
        <f>IF(Instructions!$C$8="yes",COUNTA(General!B459),0)</f>
        <v>0</v>
      </c>
      <c r="AA459" s="86">
        <f>IF(COUNTA(B459:V459)&gt;0,3-(COUNTA(General!B459)+COUNTA(General!C459)+COUNTA(General!U459)),0)</f>
        <v>0</v>
      </c>
      <c r="AB459" s="86">
        <f>IF(General!U459="No",COUNTBLANK(General!D459:F459)+COUNTBLANK(General!J459),0)</f>
        <v>0</v>
      </c>
      <c r="AC459" s="86">
        <f>IF(General!F459="Others",COUNTBLANK(General!G459),0)</f>
        <v>0</v>
      </c>
      <c r="AD459" s="86">
        <f>IF(AND(U459="No",COUNTA(General!B459),ISBLANK(General!H459)),COUNTBLANK(General!I459),0)</f>
        <v>0</v>
      </c>
      <c r="AE459" s="86">
        <f>IF(ISBLANK(J459),0,IF(ISNUMBER(SEARCH("FI fully agreed with the client's requests/appeals",General!J459)),0,COUNTBLANK(General!K459)))</f>
        <v>0</v>
      </c>
      <c r="AF459" s="86">
        <f>IF(OR(General!J459="Others",General!K459="Others"),COUNTBLANK(General!L459),0)</f>
        <v>0</v>
      </c>
      <c r="AG459" s="86">
        <f>IF(ISBLANK(B459),0,IF(AND(ISBLANK(General!O459),NETWORKDAYS(IFERROR(DATE(LEFT(General!D459,4),MID(General!D459,5,2),RIGHT(General!D459,2)),0),IFERROR(DATE(LEFT(Instructions!$C$6,4),MID(Instructions!$C$6,5,2),RIGHT(Instructions!$C$6,2)),0),7)&gt;27),COUNTBLANK(General!P459),0))</f>
        <v>0</v>
      </c>
      <c r="AH459" s="86">
        <f>IF(OR(ISBLANK(B459),ISBLANK(O459)),0,IF(NETWORKDAYS(DATE(LEFT(General!D459,4),MID(General!D459,5,2),RIGHT(General!D459,2)),DATE(LEFT(General!O459,4),MID(General!O459,5,2),RIGHT(General!O459,2)),7)&gt;27,COUNTBLANK(General!P459),0))</f>
        <v>0</v>
      </c>
      <c r="AI459" s="86">
        <f t="shared" si="51"/>
        <v>0</v>
      </c>
      <c r="AJ459" s="86">
        <f t="shared" si="52"/>
        <v>0</v>
      </c>
      <c r="AK459" s="86">
        <f t="shared" si="53"/>
        <v>0</v>
      </c>
      <c r="AL459" s="128">
        <f>IF(ISBLANK(D459),0,IF(IFERROR(DATE(LEFT(D459,4),MID(D459,5,2),RIGHT(D459,2)),0)&lt;IFERROR(DATE(LEFT(Instructions!$C$6,4),MID(Instructions!$C$6,5,2),RIGHT(Instructions!$C$6,2)),0),0,1))</f>
        <v>0</v>
      </c>
      <c r="AM459" s="128">
        <f>IF(General!U459="Misconduct report has been filed",COUNTBLANK(General!V459),0)</f>
        <v>0</v>
      </c>
      <c r="AN459" s="128">
        <f t="shared" si="54"/>
        <v>0</v>
      </c>
      <c r="AO459" s="86">
        <f>IF(ISBLANK(C459),0,IF(ISNA(VLOOKUP(C459,Dropdowns!$A$1:$A$4,1,FALSE)),1,0))</f>
        <v>0</v>
      </c>
      <c r="AP459" s="86">
        <f>IF(ISBLANK(F459),0,IF(ISNA(VLOOKUP(F459,Dropdowns!$I$1:$I$5,1,FALSE)),1,0))</f>
        <v>0</v>
      </c>
      <c r="AQ459" s="86">
        <f>IF(ISBLANK(J459),0,IF(ISNA(VLOOKUP(J459,Dropdowns!$L$1:$L$4,1,FALSE)),1,0))</f>
        <v>0</v>
      </c>
      <c r="AR459" s="128">
        <f>IF(ISBLANK(K459),0,IF(ISNA(VLOOKUP(K459,Dropdowns!$J$1:$J$4,1,FALSE)),1,0))</f>
        <v>0</v>
      </c>
      <c r="AS459" s="128">
        <f t="shared" si="50"/>
        <v>0</v>
      </c>
      <c r="AT459" s="128">
        <f t="shared" si="55"/>
        <v>0</v>
      </c>
      <c r="AU459" s="128">
        <f t="shared" si="56"/>
        <v>0</v>
      </c>
    </row>
    <row r="460" spans="2:47" ht="15.75" x14ac:dyDescent="0.25">
      <c r="B460" s="62"/>
      <c r="C460" s="62"/>
      <c r="D460" s="63"/>
      <c r="E460" s="64"/>
      <c r="F460" s="62"/>
      <c r="G460" s="62"/>
      <c r="H460" s="63"/>
      <c r="I460" s="62"/>
      <c r="J460" s="62"/>
      <c r="K460" s="62"/>
      <c r="L460" s="62"/>
      <c r="M460" s="68"/>
      <c r="N460" s="69"/>
      <c r="O460" s="63"/>
      <c r="P460" s="68"/>
      <c r="Q460" s="62"/>
      <c r="R460" s="62"/>
      <c r="S460" s="68"/>
      <c r="T460" s="70"/>
      <c r="U460" s="66"/>
      <c r="V460" s="68"/>
      <c r="Z460" s="86">
        <f>IF(Instructions!$C$8="yes",COUNTA(General!B460),0)</f>
        <v>0</v>
      </c>
      <c r="AA460" s="86">
        <f>IF(COUNTA(B460:V460)&gt;0,3-(COUNTA(General!B460)+COUNTA(General!C460)+COUNTA(General!U460)),0)</f>
        <v>0</v>
      </c>
      <c r="AB460" s="86">
        <f>IF(General!U460="No",COUNTBLANK(General!D460:F460)+COUNTBLANK(General!J460),0)</f>
        <v>0</v>
      </c>
      <c r="AC460" s="86">
        <f>IF(General!F460="Others",COUNTBLANK(General!G460),0)</f>
        <v>0</v>
      </c>
      <c r="AD460" s="86">
        <f>IF(AND(U460="No",COUNTA(General!B460),ISBLANK(General!H460)),COUNTBLANK(General!I460),0)</f>
        <v>0</v>
      </c>
      <c r="AE460" s="86">
        <f>IF(ISBLANK(J460),0,IF(ISNUMBER(SEARCH("FI fully agreed with the client's requests/appeals",General!J460)),0,COUNTBLANK(General!K460)))</f>
        <v>0</v>
      </c>
      <c r="AF460" s="86">
        <f>IF(OR(General!J460="Others",General!K460="Others"),COUNTBLANK(General!L460),0)</f>
        <v>0</v>
      </c>
      <c r="AG460" s="86">
        <f>IF(ISBLANK(B460),0,IF(AND(ISBLANK(General!O460),NETWORKDAYS(IFERROR(DATE(LEFT(General!D460,4),MID(General!D460,5,2),RIGHT(General!D460,2)),0),IFERROR(DATE(LEFT(Instructions!$C$6,4),MID(Instructions!$C$6,5,2),RIGHT(Instructions!$C$6,2)),0),7)&gt;27),COUNTBLANK(General!P460),0))</f>
        <v>0</v>
      </c>
      <c r="AH460" s="86">
        <f>IF(OR(ISBLANK(B460),ISBLANK(O460)),0,IF(NETWORKDAYS(DATE(LEFT(General!D460,4),MID(General!D460,5,2),RIGHT(General!D460,2)),DATE(LEFT(General!O460,4),MID(General!O460,5,2),RIGHT(General!O460,2)),7)&gt;27,COUNTBLANK(General!P460),0))</f>
        <v>0</v>
      </c>
      <c r="AI460" s="86">
        <f t="shared" si="51"/>
        <v>0</v>
      </c>
      <c r="AJ460" s="86">
        <f t="shared" si="52"/>
        <v>0</v>
      </c>
      <c r="AK460" s="86">
        <f t="shared" si="53"/>
        <v>0</v>
      </c>
      <c r="AL460" s="128">
        <f>IF(ISBLANK(D460),0,IF(IFERROR(DATE(LEFT(D460,4),MID(D460,5,2),RIGHT(D460,2)),0)&lt;IFERROR(DATE(LEFT(Instructions!$C$6,4),MID(Instructions!$C$6,5,2),RIGHT(Instructions!$C$6,2)),0),0,1))</f>
        <v>0</v>
      </c>
      <c r="AM460" s="128">
        <f>IF(General!U460="Misconduct report has been filed",COUNTBLANK(General!V460),0)</f>
        <v>0</v>
      </c>
      <c r="AN460" s="128">
        <f t="shared" si="54"/>
        <v>0</v>
      </c>
      <c r="AO460" s="86">
        <f>IF(ISBLANK(C460),0,IF(ISNA(VLOOKUP(C460,Dropdowns!$A$1:$A$4,1,FALSE)),1,0))</f>
        <v>0</v>
      </c>
      <c r="AP460" s="86">
        <f>IF(ISBLANK(F460),0,IF(ISNA(VLOOKUP(F460,Dropdowns!$I$1:$I$5,1,FALSE)),1,0))</f>
        <v>0</v>
      </c>
      <c r="AQ460" s="86">
        <f>IF(ISBLANK(J460),0,IF(ISNA(VLOOKUP(J460,Dropdowns!$L$1:$L$4,1,FALSE)),1,0))</f>
        <v>0</v>
      </c>
      <c r="AR460" s="128">
        <f>IF(ISBLANK(K460),0,IF(ISNA(VLOOKUP(K460,Dropdowns!$J$1:$J$4,1,FALSE)),1,0))</f>
        <v>0</v>
      </c>
      <c r="AS460" s="128">
        <f t="shared" si="50"/>
        <v>0</v>
      </c>
      <c r="AT460" s="128">
        <f t="shared" si="55"/>
        <v>0</v>
      </c>
      <c r="AU460" s="128">
        <f t="shared" si="56"/>
        <v>0</v>
      </c>
    </row>
    <row r="461" spans="2:47" ht="15.75" x14ac:dyDescent="0.25">
      <c r="B461" s="62"/>
      <c r="C461" s="62"/>
      <c r="D461" s="63"/>
      <c r="E461" s="64"/>
      <c r="F461" s="62"/>
      <c r="G461" s="62"/>
      <c r="H461" s="63"/>
      <c r="I461" s="62"/>
      <c r="J461" s="62"/>
      <c r="K461" s="62"/>
      <c r="L461" s="62"/>
      <c r="M461" s="68"/>
      <c r="N461" s="69"/>
      <c r="O461" s="63"/>
      <c r="P461" s="68"/>
      <c r="Q461" s="62"/>
      <c r="R461" s="62"/>
      <c r="S461" s="68"/>
      <c r="T461" s="70"/>
      <c r="U461" s="66"/>
      <c r="V461" s="68"/>
      <c r="Z461" s="86">
        <f>IF(Instructions!$C$8="yes",COUNTA(General!B461),0)</f>
        <v>0</v>
      </c>
      <c r="AA461" s="86">
        <f>IF(COUNTA(B461:V461)&gt;0,3-(COUNTA(General!B461)+COUNTA(General!C461)+COUNTA(General!U461)),0)</f>
        <v>0</v>
      </c>
      <c r="AB461" s="86">
        <f>IF(General!U461="No",COUNTBLANK(General!D461:F461)+COUNTBLANK(General!J461),0)</f>
        <v>0</v>
      </c>
      <c r="AC461" s="86">
        <f>IF(General!F461="Others",COUNTBLANK(General!G461),0)</f>
        <v>0</v>
      </c>
      <c r="AD461" s="86">
        <f>IF(AND(U461="No",COUNTA(General!B461),ISBLANK(General!H461)),COUNTBLANK(General!I461),0)</f>
        <v>0</v>
      </c>
      <c r="AE461" s="86">
        <f>IF(ISBLANK(J461),0,IF(ISNUMBER(SEARCH("FI fully agreed with the client's requests/appeals",General!J461)),0,COUNTBLANK(General!K461)))</f>
        <v>0</v>
      </c>
      <c r="AF461" s="86">
        <f>IF(OR(General!J461="Others",General!K461="Others"),COUNTBLANK(General!L461),0)</f>
        <v>0</v>
      </c>
      <c r="AG461" s="86">
        <f>IF(ISBLANK(B461),0,IF(AND(ISBLANK(General!O461),NETWORKDAYS(IFERROR(DATE(LEFT(General!D461,4),MID(General!D461,5,2),RIGHT(General!D461,2)),0),IFERROR(DATE(LEFT(Instructions!$C$6,4),MID(Instructions!$C$6,5,2),RIGHT(Instructions!$C$6,2)),0),7)&gt;27),COUNTBLANK(General!P461),0))</f>
        <v>0</v>
      </c>
      <c r="AH461" s="86">
        <f>IF(OR(ISBLANK(B461),ISBLANK(O461)),0,IF(NETWORKDAYS(DATE(LEFT(General!D461,4),MID(General!D461,5,2),RIGHT(General!D461,2)),DATE(LEFT(General!O461,4),MID(General!O461,5,2),RIGHT(General!O461,2)),7)&gt;27,COUNTBLANK(General!P461),0))</f>
        <v>0</v>
      </c>
      <c r="AI461" s="86">
        <f t="shared" si="51"/>
        <v>0</v>
      </c>
      <c r="AJ461" s="86">
        <f t="shared" si="52"/>
        <v>0</v>
      </c>
      <c r="AK461" s="86">
        <f t="shared" si="53"/>
        <v>0</v>
      </c>
      <c r="AL461" s="128">
        <f>IF(ISBLANK(D461),0,IF(IFERROR(DATE(LEFT(D461,4),MID(D461,5,2),RIGHT(D461,2)),0)&lt;IFERROR(DATE(LEFT(Instructions!$C$6,4),MID(Instructions!$C$6,5,2),RIGHT(Instructions!$C$6,2)),0),0,1))</f>
        <v>0</v>
      </c>
      <c r="AM461" s="128">
        <f>IF(General!U461="Misconduct report has been filed",COUNTBLANK(General!V461),0)</f>
        <v>0</v>
      </c>
      <c r="AN461" s="128">
        <f t="shared" si="54"/>
        <v>0</v>
      </c>
      <c r="AO461" s="86">
        <f>IF(ISBLANK(C461),0,IF(ISNA(VLOOKUP(C461,Dropdowns!$A$1:$A$4,1,FALSE)),1,0))</f>
        <v>0</v>
      </c>
      <c r="AP461" s="86">
        <f>IF(ISBLANK(F461),0,IF(ISNA(VLOOKUP(F461,Dropdowns!$I$1:$I$5,1,FALSE)),1,0))</f>
        <v>0</v>
      </c>
      <c r="AQ461" s="86">
        <f>IF(ISBLANK(J461),0,IF(ISNA(VLOOKUP(J461,Dropdowns!$L$1:$L$4,1,FALSE)),1,0))</f>
        <v>0</v>
      </c>
      <c r="AR461" s="128">
        <f>IF(ISBLANK(K461),0,IF(ISNA(VLOOKUP(K461,Dropdowns!$J$1:$J$4,1,FALSE)),1,0))</f>
        <v>0</v>
      </c>
      <c r="AS461" s="128">
        <f t="shared" si="50"/>
        <v>0</v>
      </c>
      <c r="AT461" s="128">
        <f t="shared" si="55"/>
        <v>0</v>
      </c>
      <c r="AU461" s="128">
        <f t="shared" si="56"/>
        <v>0</v>
      </c>
    </row>
    <row r="462" spans="2:47" ht="15.75" x14ac:dyDescent="0.25">
      <c r="B462" s="62"/>
      <c r="C462" s="62"/>
      <c r="D462" s="63"/>
      <c r="E462" s="64"/>
      <c r="F462" s="62"/>
      <c r="G462" s="62"/>
      <c r="H462" s="63"/>
      <c r="I462" s="62"/>
      <c r="J462" s="62"/>
      <c r="K462" s="62"/>
      <c r="L462" s="62"/>
      <c r="M462" s="68"/>
      <c r="N462" s="69"/>
      <c r="O462" s="63"/>
      <c r="P462" s="68"/>
      <c r="Q462" s="62"/>
      <c r="R462" s="62"/>
      <c r="S462" s="68"/>
      <c r="T462" s="70"/>
      <c r="U462" s="66"/>
      <c r="V462" s="68"/>
      <c r="Z462" s="86">
        <f>IF(Instructions!$C$8="yes",COUNTA(General!B462),0)</f>
        <v>0</v>
      </c>
      <c r="AA462" s="86">
        <f>IF(COUNTA(B462:V462)&gt;0,3-(COUNTA(General!B462)+COUNTA(General!C462)+COUNTA(General!U462)),0)</f>
        <v>0</v>
      </c>
      <c r="AB462" s="86">
        <f>IF(General!U462="No",COUNTBLANK(General!D462:F462)+COUNTBLANK(General!J462),0)</f>
        <v>0</v>
      </c>
      <c r="AC462" s="86">
        <f>IF(General!F462="Others",COUNTBLANK(General!G462),0)</f>
        <v>0</v>
      </c>
      <c r="AD462" s="86">
        <f>IF(AND(U462="No",COUNTA(General!B462),ISBLANK(General!H462)),COUNTBLANK(General!I462),0)</f>
        <v>0</v>
      </c>
      <c r="AE462" s="86">
        <f>IF(ISBLANK(J462),0,IF(ISNUMBER(SEARCH("FI fully agreed with the client's requests/appeals",General!J462)),0,COUNTBLANK(General!K462)))</f>
        <v>0</v>
      </c>
      <c r="AF462" s="86">
        <f>IF(OR(General!J462="Others",General!K462="Others"),COUNTBLANK(General!L462),0)</f>
        <v>0</v>
      </c>
      <c r="AG462" s="86">
        <f>IF(ISBLANK(B462),0,IF(AND(ISBLANK(General!O462),NETWORKDAYS(IFERROR(DATE(LEFT(General!D462,4),MID(General!D462,5,2),RIGHT(General!D462,2)),0),IFERROR(DATE(LEFT(Instructions!$C$6,4),MID(Instructions!$C$6,5,2),RIGHT(Instructions!$C$6,2)),0),7)&gt;27),COUNTBLANK(General!P462),0))</f>
        <v>0</v>
      </c>
      <c r="AH462" s="86">
        <f>IF(OR(ISBLANK(B462),ISBLANK(O462)),0,IF(NETWORKDAYS(DATE(LEFT(General!D462,4),MID(General!D462,5,2),RIGHT(General!D462,2)),DATE(LEFT(General!O462,4),MID(General!O462,5,2),RIGHT(General!O462,2)),7)&gt;27,COUNTBLANK(General!P462),0))</f>
        <v>0</v>
      </c>
      <c r="AI462" s="86">
        <f t="shared" si="51"/>
        <v>0</v>
      </c>
      <c r="AJ462" s="86">
        <f t="shared" si="52"/>
        <v>0</v>
      </c>
      <c r="AK462" s="86">
        <f t="shared" si="53"/>
        <v>0</v>
      </c>
      <c r="AL462" s="128">
        <f>IF(ISBLANK(D462),0,IF(IFERROR(DATE(LEFT(D462,4),MID(D462,5,2),RIGHT(D462,2)),0)&lt;IFERROR(DATE(LEFT(Instructions!$C$6,4),MID(Instructions!$C$6,5,2),RIGHT(Instructions!$C$6,2)),0),0,1))</f>
        <v>0</v>
      </c>
      <c r="AM462" s="128">
        <f>IF(General!U462="Misconduct report has been filed",COUNTBLANK(General!V462),0)</f>
        <v>0</v>
      </c>
      <c r="AN462" s="128">
        <f t="shared" si="54"/>
        <v>0</v>
      </c>
      <c r="AO462" s="86">
        <f>IF(ISBLANK(C462),0,IF(ISNA(VLOOKUP(C462,Dropdowns!$A$1:$A$4,1,FALSE)),1,0))</f>
        <v>0</v>
      </c>
      <c r="AP462" s="86">
        <f>IF(ISBLANK(F462),0,IF(ISNA(VLOOKUP(F462,Dropdowns!$I$1:$I$5,1,FALSE)),1,0))</f>
        <v>0</v>
      </c>
      <c r="AQ462" s="86">
        <f>IF(ISBLANK(J462),0,IF(ISNA(VLOOKUP(J462,Dropdowns!$L$1:$L$4,1,FALSE)),1,0))</f>
        <v>0</v>
      </c>
      <c r="AR462" s="128">
        <f>IF(ISBLANK(K462),0,IF(ISNA(VLOOKUP(K462,Dropdowns!$J$1:$J$4,1,FALSE)),1,0))</f>
        <v>0</v>
      </c>
      <c r="AS462" s="128">
        <f t="shared" si="50"/>
        <v>0</v>
      </c>
      <c r="AT462" s="128">
        <f t="shared" si="55"/>
        <v>0</v>
      </c>
      <c r="AU462" s="128">
        <f t="shared" si="56"/>
        <v>0</v>
      </c>
    </row>
    <row r="463" spans="2:47" ht="15.75" x14ac:dyDescent="0.25">
      <c r="B463" s="62"/>
      <c r="C463" s="62"/>
      <c r="D463" s="63"/>
      <c r="E463" s="64"/>
      <c r="F463" s="62"/>
      <c r="G463" s="62"/>
      <c r="H463" s="63"/>
      <c r="I463" s="62"/>
      <c r="J463" s="62"/>
      <c r="K463" s="62"/>
      <c r="L463" s="62"/>
      <c r="M463" s="68"/>
      <c r="N463" s="69"/>
      <c r="O463" s="63"/>
      <c r="P463" s="68"/>
      <c r="Q463" s="62"/>
      <c r="R463" s="62"/>
      <c r="S463" s="68"/>
      <c r="T463" s="70"/>
      <c r="U463" s="66"/>
      <c r="V463" s="68"/>
      <c r="Z463" s="86">
        <f>IF(Instructions!$C$8="yes",COUNTA(General!B463),0)</f>
        <v>0</v>
      </c>
      <c r="AA463" s="86">
        <f>IF(COUNTA(B463:V463)&gt;0,3-(COUNTA(General!B463)+COUNTA(General!C463)+COUNTA(General!U463)),0)</f>
        <v>0</v>
      </c>
      <c r="AB463" s="86">
        <f>IF(General!U463="No",COUNTBLANK(General!D463:F463)+COUNTBLANK(General!J463),0)</f>
        <v>0</v>
      </c>
      <c r="AC463" s="86">
        <f>IF(General!F463="Others",COUNTBLANK(General!G463),0)</f>
        <v>0</v>
      </c>
      <c r="AD463" s="86">
        <f>IF(AND(U463="No",COUNTA(General!B463),ISBLANK(General!H463)),COUNTBLANK(General!I463),0)</f>
        <v>0</v>
      </c>
      <c r="AE463" s="86">
        <f>IF(ISBLANK(J463),0,IF(ISNUMBER(SEARCH("FI fully agreed with the client's requests/appeals",General!J463)),0,COUNTBLANK(General!K463)))</f>
        <v>0</v>
      </c>
      <c r="AF463" s="86">
        <f>IF(OR(General!J463="Others",General!K463="Others"),COUNTBLANK(General!L463),0)</f>
        <v>0</v>
      </c>
      <c r="AG463" s="86">
        <f>IF(ISBLANK(B463),0,IF(AND(ISBLANK(General!O463),NETWORKDAYS(IFERROR(DATE(LEFT(General!D463,4),MID(General!D463,5,2),RIGHT(General!D463,2)),0),IFERROR(DATE(LEFT(Instructions!$C$6,4),MID(Instructions!$C$6,5,2),RIGHT(Instructions!$C$6,2)),0),7)&gt;27),COUNTBLANK(General!P463),0))</f>
        <v>0</v>
      </c>
      <c r="AH463" s="86">
        <f>IF(OR(ISBLANK(B463),ISBLANK(O463)),0,IF(NETWORKDAYS(DATE(LEFT(General!D463,4),MID(General!D463,5,2),RIGHT(General!D463,2)),DATE(LEFT(General!O463,4),MID(General!O463,5,2),RIGHT(General!O463,2)),7)&gt;27,COUNTBLANK(General!P463),0))</f>
        <v>0</v>
      </c>
      <c r="AI463" s="86">
        <f t="shared" si="51"/>
        <v>0</v>
      </c>
      <c r="AJ463" s="86">
        <f t="shared" si="52"/>
        <v>0</v>
      </c>
      <c r="AK463" s="86">
        <f t="shared" si="53"/>
        <v>0</v>
      </c>
      <c r="AL463" s="128">
        <f>IF(ISBLANK(D463),0,IF(IFERROR(DATE(LEFT(D463,4),MID(D463,5,2),RIGHT(D463,2)),0)&lt;IFERROR(DATE(LEFT(Instructions!$C$6,4),MID(Instructions!$C$6,5,2),RIGHT(Instructions!$C$6,2)),0),0,1))</f>
        <v>0</v>
      </c>
      <c r="AM463" s="128">
        <f>IF(General!U463="Misconduct report has been filed",COUNTBLANK(General!V463),0)</f>
        <v>0</v>
      </c>
      <c r="AN463" s="128">
        <f t="shared" si="54"/>
        <v>0</v>
      </c>
      <c r="AO463" s="86">
        <f>IF(ISBLANK(C463),0,IF(ISNA(VLOOKUP(C463,Dropdowns!$A$1:$A$4,1,FALSE)),1,0))</f>
        <v>0</v>
      </c>
      <c r="AP463" s="86">
        <f>IF(ISBLANK(F463),0,IF(ISNA(VLOOKUP(F463,Dropdowns!$I$1:$I$5,1,FALSE)),1,0))</f>
        <v>0</v>
      </c>
      <c r="AQ463" s="86">
        <f>IF(ISBLANK(J463),0,IF(ISNA(VLOOKUP(J463,Dropdowns!$L$1:$L$4,1,FALSE)),1,0))</f>
        <v>0</v>
      </c>
      <c r="AR463" s="128">
        <f>IF(ISBLANK(K463),0,IF(ISNA(VLOOKUP(K463,Dropdowns!$J$1:$J$4,1,FALSE)),1,0))</f>
        <v>0</v>
      </c>
      <c r="AS463" s="128">
        <f t="shared" si="50"/>
        <v>0</v>
      </c>
      <c r="AT463" s="128">
        <f t="shared" si="55"/>
        <v>0</v>
      </c>
      <c r="AU463" s="128">
        <f t="shared" si="56"/>
        <v>0</v>
      </c>
    </row>
    <row r="464" spans="2:47" ht="15.75" x14ac:dyDescent="0.25">
      <c r="B464" s="62"/>
      <c r="C464" s="62"/>
      <c r="D464" s="63"/>
      <c r="E464" s="64"/>
      <c r="F464" s="62"/>
      <c r="G464" s="62"/>
      <c r="H464" s="63"/>
      <c r="I464" s="62"/>
      <c r="J464" s="62"/>
      <c r="K464" s="62"/>
      <c r="L464" s="62"/>
      <c r="M464" s="68"/>
      <c r="N464" s="69"/>
      <c r="O464" s="63"/>
      <c r="P464" s="68"/>
      <c r="Q464" s="62"/>
      <c r="R464" s="62"/>
      <c r="S464" s="68"/>
      <c r="T464" s="70"/>
      <c r="U464" s="66"/>
      <c r="V464" s="68"/>
      <c r="Z464" s="86">
        <f>IF(Instructions!$C$8="yes",COUNTA(General!B464),0)</f>
        <v>0</v>
      </c>
      <c r="AA464" s="86">
        <f>IF(COUNTA(B464:V464)&gt;0,3-(COUNTA(General!B464)+COUNTA(General!C464)+COUNTA(General!U464)),0)</f>
        <v>0</v>
      </c>
      <c r="AB464" s="86">
        <f>IF(General!U464="No",COUNTBLANK(General!D464:F464)+COUNTBLANK(General!J464),0)</f>
        <v>0</v>
      </c>
      <c r="AC464" s="86">
        <f>IF(General!F464="Others",COUNTBLANK(General!G464),0)</f>
        <v>0</v>
      </c>
      <c r="AD464" s="86">
        <f>IF(AND(U464="No",COUNTA(General!B464),ISBLANK(General!H464)),COUNTBLANK(General!I464),0)</f>
        <v>0</v>
      </c>
      <c r="AE464" s="86">
        <f>IF(ISBLANK(J464),0,IF(ISNUMBER(SEARCH("FI fully agreed with the client's requests/appeals",General!J464)),0,COUNTBLANK(General!K464)))</f>
        <v>0</v>
      </c>
      <c r="AF464" s="86">
        <f>IF(OR(General!J464="Others",General!K464="Others"),COUNTBLANK(General!L464),0)</f>
        <v>0</v>
      </c>
      <c r="AG464" s="86">
        <f>IF(ISBLANK(B464),0,IF(AND(ISBLANK(General!O464),NETWORKDAYS(IFERROR(DATE(LEFT(General!D464,4),MID(General!D464,5,2),RIGHT(General!D464,2)),0),IFERROR(DATE(LEFT(Instructions!$C$6,4),MID(Instructions!$C$6,5,2),RIGHT(Instructions!$C$6,2)),0),7)&gt;27),COUNTBLANK(General!P464),0))</f>
        <v>0</v>
      </c>
      <c r="AH464" s="86">
        <f>IF(OR(ISBLANK(B464),ISBLANK(O464)),0,IF(NETWORKDAYS(DATE(LEFT(General!D464,4),MID(General!D464,5,2),RIGHT(General!D464,2)),DATE(LEFT(General!O464,4),MID(General!O464,5,2),RIGHT(General!O464,2)),7)&gt;27,COUNTBLANK(General!P464),0))</f>
        <v>0</v>
      </c>
      <c r="AI464" s="86">
        <f t="shared" si="51"/>
        <v>0</v>
      </c>
      <c r="AJ464" s="86">
        <f t="shared" si="52"/>
        <v>0</v>
      </c>
      <c r="AK464" s="86">
        <f t="shared" si="53"/>
        <v>0</v>
      </c>
      <c r="AL464" s="128">
        <f>IF(ISBLANK(D464),0,IF(IFERROR(DATE(LEFT(D464,4),MID(D464,5,2),RIGHT(D464,2)),0)&lt;IFERROR(DATE(LEFT(Instructions!$C$6,4),MID(Instructions!$C$6,5,2),RIGHT(Instructions!$C$6,2)),0),0,1))</f>
        <v>0</v>
      </c>
      <c r="AM464" s="128">
        <f>IF(General!U464="Misconduct report has been filed",COUNTBLANK(General!V464),0)</f>
        <v>0</v>
      </c>
      <c r="AN464" s="128">
        <f t="shared" si="54"/>
        <v>0</v>
      </c>
      <c r="AO464" s="86">
        <f>IF(ISBLANK(C464),0,IF(ISNA(VLOOKUP(C464,Dropdowns!$A$1:$A$4,1,FALSE)),1,0))</f>
        <v>0</v>
      </c>
      <c r="AP464" s="86">
        <f>IF(ISBLANK(F464),0,IF(ISNA(VLOOKUP(F464,Dropdowns!$I$1:$I$5,1,FALSE)),1,0))</f>
        <v>0</v>
      </c>
      <c r="AQ464" s="86">
        <f>IF(ISBLANK(J464),0,IF(ISNA(VLOOKUP(J464,Dropdowns!$L$1:$L$4,1,FALSE)),1,0))</f>
        <v>0</v>
      </c>
      <c r="AR464" s="128">
        <f>IF(ISBLANK(K464),0,IF(ISNA(VLOOKUP(K464,Dropdowns!$J$1:$J$4,1,FALSE)),1,0))</f>
        <v>0</v>
      </c>
      <c r="AS464" s="128">
        <f t="shared" si="50"/>
        <v>0</v>
      </c>
      <c r="AT464" s="128">
        <f t="shared" si="55"/>
        <v>0</v>
      </c>
      <c r="AU464" s="128">
        <f t="shared" si="56"/>
        <v>0</v>
      </c>
    </row>
    <row r="465" spans="2:47" ht="15.75" x14ac:dyDescent="0.25">
      <c r="B465" s="62"/>
      <c r="C465" s="62"/>
      <c r="D465" s="63"/>
      <c r="E465" s="64"/>
      <c r="F465" s="62"/>
      <c r="G465" s="62"/>
      <c r="H465" s="63"/>
      <c r="I465" s="62"/>
      <c r="J465" s="62"/>
      <c r="K465" s="62"/>
      <c r="L465" s="62"/>
      <c r="M465" s="68"/>
      <c r="N465" s="69"/>
      <c r="O465" s="63"/>
      <c r="P465" s="68"/>
      <c r="Q465" s="62"/>
      <c r="R465" s="62"/>
      <c r="S465" s="68"/>
      <c r="T465" s="70"/>
      <c r="U465" s="66"/>
      <c r="V465" s="68"/>
      <c r="Z465" s="86">
        <f>IF(Instructions!$C$8="yes",COUNTA(General!B465),0)</f>
        <v>0</v>
      </c>
      <c r="AA465" s="86">
        <f>IF(COUNTA(B465:V465)&gt;0,3-(COUNTA(General!B465)+COUNTA(General!C465)+COUNTA(General!U465)),0)</f>
        <v>0</v>
      </c>
      <c r="AB465" s="86">
        <f>IF(General!U465="No",COUNTBLANK(General!D465:F465)+COUNTBLANK(General!J465),0)</f>
        <v>0</v>
      </c>
      <c r="AC465" s="86">
        <f>IF(General!F465="Others",COUNTBLANK(General!G465),0)</f>
        <v>0</v>
      </c>
      <c r="AD465" s="86">
        <f>IF(AND(U465="No",COUNTA(General!B465),ISBLANK(General!H465)),COUNTBLANK(General!I465),0)</f>
        <v>0</v>
      </c>
      <c r="AE465" s="86">
        <f>IF(ISBLANK(J465),0,IF(ISNUMBER(SEARCH("FI fully agreed with the client's requests/appeals",General!J465)),0,COUNTBLANK(General!K465)))</f>
        <v>0</v>
      </c>
      <c r="AF465" s="86">
        <f>IF(OR(General!J465="Others",General!K465="Others"),COUNTBLANK(General!L465),0)</f>
        <v>0</v>
      </c>
      <c r="AG465" s="86">
        <f>IF(ISBLANK(B465),0,IF(AND(ISBLANK(General!O465),NETWORKDAYS(IFERROR(DATE(LEFT(General!D465,4),MID(General!D465,5,2),RIGHT(General!D465,2)),0),IFERROR(DATE(LEFT(Instructions!$C$6,4),MID(Instructions!$C$6,5,2),RIGHT(Instructions!$C$6,2)),0),7)&gt;27),COUNTBLANK(General!P465),0))</f>
        <v>0</v>
      </c>
      <c r="AH465" s="86">
        <f>IF(OR(ISBLANK(B465),ISBLANK(O465)),0,IF(NETWORKDAYS(DATE(LEFT(General!D465,4),MID(General!D465,5,2),RIGHT(General!D465,2)),DATE(LEFT(General!O465,4),MID(General!O465,5,2),RIGHT(General!O465,2)),7)&gt;27,COUNTBLANK(General!P465),0))</f>
        <v>0</v>
      </c>
      <c r="AI465" s="86">
        <f t="shared" si="51"/>
        <v>0</v>
      </c>
      <c r="AJ465" s="86">
        <f t="shared" si="52"/>
        <v>0</v>
      </c>
      <c r="AK465" s="86">
        <f t="shared" si="53"/>
        <v>0</v>
      </c>
      <c r="AL465" s="128">
        <f>IF(ISBLANK(D465),0,IF(IFERROR(DATE(LEFT(D465,4),MID(D465,5,2),RIGHT(D465,2)),0)&lt;IFERROR(DATE(LEFT(Instructions!$C$6,4),MID(Instructions!$C$6,5,2),RIGHT(Instructions!$C$6,2)),0),0,1))</f>
        <v>0</v>
      </c>
      <c r="AM465" s="128">
        <f>IF(General!U465="Misconduct report has been filed",COUNTBLANK(General!V465),0)</f>
        <v>0</v>
      </c>
      <c r="AN465" s="128">
        <f t="shared" si="54"/>
        <v>0</v>
      </c>
      <c r="AO465" s="86">
        <f>IF(ISBLANK(C465),0,IF(ISNA(VLOOKUP(C465,Dropdowns!$A$1:$A$4,1,FALSE)),1,0))</f>
        <v>0</v>
      </c>
      <c r="AP465" s="86">
        <f>IF(ISBLANK(F465),0,IF(ISNA(VLOOKUP(F465,Dropdowns!$I$1:$I$5,1,FALSE)),1,0))</f>
        <v>0</v>
      </c>
      <c r="AQ465" s="86">
        <f>IF(ISBLANK(J465),0,IF(ISNA(VLOOKUP(J465,Dropdowns!$L$1:$L$4,1,FALSE)),1,0))</f>
        <v>0</v>
      </c>
      <c r="AR465" s="128">
        <f>IF(ISBLANK(K465),0,IF(ISNA(VLOOKUP(K465,Dropdowns!$J$1:$J$4,1,FALSE)),1,0))</f>
        <v>0</v>
      </c>
      <c r="AS465" s="128">
        <f t="shared" si="50"/>
        <v>0</v>
      </c>
      <c r="AT465" s="128">
        <f t="shared" si="55"/>
        <v>0</v>
      </c>
      <c r="AU465" s="128">
        <f t="shared" si="56"/>
        <v>0</v>
      </c>
    </row>
    <row r="466" spans="2:47" ht="15.75" x14ac:dyDescent="0.25">
      <c r="B466" s="62"/>
      <c r="C466" s="62"/>
      <c r="D466" s="63"/>
      <c r="E466" s="64"/>
      <c r="F466" s="62"/>
      <c r="G466" s="62"/>
      <c r="H466" s="63"/>
      <c r="I466" s="62"/>
      <c r="J466" s="62"/>
      <c r="K466" s="62"/>
      <c r="L466" s="62"/>
      <c r="M466" s="68"/>
      <c r="N466" s="69"/>
      <c r="O466" s="63"/>
      <c r="P466" s="68"/>
      <c r="Q466" s="62"/>
      <c r="R466" s="62"/>
      <c r="S466" s="68"/>
      <c r="T466" s="70"/>
      <c r="U466" s="66"/>
      <c r="V466" s="68"/>
      <c r="Z466" s="86">
        <f>IF(Instructions!$C$8="yes",COUNTA(General!B466),0)</f>
        <v>0</v>
      </c>
      <c r="AA466" s="86">
        <f>IF(COUNTA(B466:V466)&gt;0,3-(COUNTA(General!B466)+COUNTA(General!C466)+COUNTA(General!U466)),0)</f>
        <v>0</v>
      </c>
      <c r="AB466" s="86">
        <f>IF(General!U466="No",COUNTBLANK(General!D466:F466)+COUNTBLANK(General!J466),0)</f>
        <v>0</v>
      </c>
      <c r="AC466" s="86">
        <f>IF(General!F466="Others",COUNTBLANK(General!G466),0)</f>
        <v>0</v>
      </c>
      <c r="AD466" s="86">
        <f>IF(AND(U466="No",COUNTA(General!B466),ISBLANK(General!H466)),COUNTBLANK(General!I466),0)</f>
        <v>0</v>
      </c>
      <c r="AE466" s="86">
        <f>IF(ISBLANK(J466),0,IF(ISNUMBER(SEARCH("FI fully agreed with the client's requests/appeals",General!J466)),0,COUNTBLANK(General!K466)))</f>
        <v>0</v>
      </c>
      <c r="AF466" s="86">
        <f>IF(OR(General!J466="Others",General!K466="Others"),COUNTBLANK(General!L466),0)</f>
        <v>0</v>
      </c>
      <c r="AG466" s="86">
        <f>IF(ISBLANK(B466),0,IF(AND(ISBLANK(General!O466),NETWORKDAYS(IFERROR(DATE(LEFT(General!D466,4),MID(General!D466,5,2),RIGHT(General!D466,2)),0),IFERROR(DATE(LEFT(Instructions!$C$6,4),MID(Instructions!$C$6,5,2),RIGHT(Instructions!$C$6,2)),0),7)&gt;27),COUNTBLANK(General!P466),0))</f>
        <v>0</v>
      </c>
      <c r="AH466" s="86">
        <f>IF(OR(ISBLANK(B466),ISBLANK(O466)),0,IF(NETWORKDAYS(DATE(LEFT(General!D466,4),MID(General!D466,5,2),RIGHT(General!D466,2)),DATE(LEFT(General!O466,4),MID(General!O466,5,2),RIGHT(General!O466,2)),7)&gt;27,COUNTBLANK(General!P466),0))</f>
        <v>0</v>
      </c>
      <c r="AI466" s="86">
        <f t="shared" si="51"/>
        <v>0</v>
      </c>
      <c r="AJ466" s="86">
        <f t="shared" si="52"/>
        <v>0</v>
      </c>
      <c r="AK466" s="86">
        <f t="shared" si="53"/>
        <v>0</v>
      </c>
      <c r="AL466" s="128">
        <f>IF(ISBLANK(D466),0,IF(IFERROR(DATE(LEFT(D466,4),MID(D466,5,2),RIGHT(D466,2)),0)&lt;IFERROR(DATE(LEFT(Instructions!$C$6,4),MID(Instructions!$C$6,5,2),RIGHT(Instructions!$C$6,2)),0),0,1))</f>
        <v>0</v>
      </c>
      <c r="AM466" s="128">
        <f>IF(General!U466="Misconduct report has been filed",COUNTBLANK(General!V466),0)</f>
        <v>0</v>
      </c>
      <c r="AN466" s="128">
        <f t="shared" si="54"/>
        <v>0</v>
      </c>
      <c r="AO466" s="86">
        <f>IF(ISBLANK(C466),0,IF(ISNA(VLOOKUP(C466,Dropdowns!$A$1:$A$4,1,FALSE)),1,0))</f>
        <v>0</v>
      </c>
      <c r="AP466" s="86">
        <f>IF(ISBLANK(F466),0,IF(ISNA(VLOOKUP(F466,Dropdowns!$I$1:$I$5,1,FALSE)),1,0))</f>
        <v>0</v>
      </c>
      <c r="AQ466" s="86">
        <f>IF(ISBLANK(J466),0,IF(ISNA(VLOOKUP(J466,Dropdowns!$L$1:$L$4,1,FALSE)),1,0))</f>
        <v>0</v>
      </c>
      <c r="AR466" s="128">
        <f>IF(ISBLANK(K466),0,IF(ISNA(VLOOKUP(K466,Dropdowns!$J$1:$J$4,1,FALSE)),1,0))</f>
        <v>0</v>
      </c>
      <c r="AS466" s="128">
        <f t="shared" si="50"/>
        <v>0</v>
      </c>
      <c r="AT466" s="128">
        <f t="shared" si="55"/>
        <v>0</v>
      </c>
      <c r="AU466" s="128">
        <f t="shared" si="56"/>
        <v>0</v>
      </c>
    </row>
    <row r="467" spans="2:47" ht="15.75" x14ac:dyDescent="0.25">
      <c r="B467" s="62"/>
      <c r="C467" s="62"/>
      <c r="D467" s="63"/>
      <c r="E467" s="64"/>
      <c r="F467" s="62"/>
      <c r="G467" s="62"/>
      <c r="H467" s="63"/>
      <c r="I467" s="62"/>
      <c r="J467" s="62"/>
      <c r="K467" s="62"/>
      <c r="L467" s="62"/>
      <c r="M467" s="68"/>
      <c r="N467" s="69"/>
      <c r="O467" s="63"/>
      <c r="P467" s="68"/>
      <c r="Q467" s="62"/>
      <c r="R467" s="62"/>
      <c r="S467" s="68"/>
      <c r="T467" s="70"/>
      <c r="U467" s="66"/>
      <c r="V467" s="68"/>
      <c r="Z467" s="86">
        <f>IF(Instructions!$C$8="yes",COUNTA(General!B467),0)</f>
        <v>0</v>
      </c>
      <c r="AA467" s="86">
        <f>IF(COUNTA(B467:V467)&gt;0,3-(COUNTA(General!B467)+COUNTA(General!C467)+COUNTA(General!U467)),0)</f>
        <v>0</v>
      </c>
      <c r="AB467" s="86">
        <f>IF(General!U467="No",COUNTBLANK(General!D467:F467)+COUNTBLANK(General!J467),0)</f>
        <v>0</v>
      </c>
      <c r="AC467" s="86">
        <f>IF(General!F467="Others",COUNTBLANK(General!G467),0)</f>
        <v>0</v>
      </c>
      <c r="AD467" s="86">
        <f>IF(AND(U467="No",COUNTA(General!B467),ISBLANK(General!H467)),COUNTBLANK(General!I467),0)</f>
        <v>0</v>
      </c>
      <c r="AE467" s="86">
        <f>IF(ISBLANK(J467),0,IF(ISNUMBER(SEARCH("FI fully agreed with the client's requests/appeals",General!J467)),0,COUNTBLANK(General!K467)))</f>
        <v>0</v>
      </c>
      <c r="AF467" s="86">
        <f>IF(OR(General!J467="Others",General!K467="Others"),COUNTBLANK(General!L467),0)</f>
        <v>0</v>
      </c>
      <c r="AG467" s="86">
        <f>IF(ISBLANK(B467),0,IF(AND(ISBLANK(General!O467),NETWORKDAYS(IFERROR(DATE(LEFT(General!D467,4),MID(General!D467,5,2),RIGHT(General!D467,2)),0),IFERROR(DATE(LEFT(Instructions!$C$6,4),MID(Instructions!$C$6,5,2),RIGHT(Instructions!$C$6,2)),0),7)&gt;27),COUNTBLANK(General!P467),0))</f>
        <v>0</v>
      </c>
      <c r="AH467" s="86">
        <f>IF(OR(ISBLANK(B467),ISBLANK(O467)),0,IF(NETWORKDAYS(DATE(LEFT(General!D467,4),MID(General!D467,5,2),RIGHT(General!D467,2)),DATE(LEFT(General!O467,4),MID(General!O467,5,2),RIGHT(General!O467,2)),7)&gt;27,COUNTBLANK(General!P467),0))</f>
        <v>0</v>
      </c>
      <c r="AI467" s="86">
        <f t="shared" si="51"/>
        <v>0</v>
      </c>
      <c r="AJ467" s="86">
        <f t="shared" si="52"/>
        <v>0</v>
      </c>
      <c r="AK467" s="86">
        <f t="shared" si="53"/>
        <v>0</v>
      </c>
      <c r="AL467" s="128">
        <f>IF(ISBLANK(D467),0,IF(IFERROR(DATE(LEFT(D467,4),MID(D467,5,2),RIGHT(D467,2)),0)&lt;IFERROR(DATE(LEFT(Instructions!$C$6,4),MID(Instructions!$C$6,5,2),RIGHT(Instructions!$C$6,2)),0),0,1))</f>
        <v>0</v>
      </c>
      <c r="AM467" s="128">
        <f>IF(General!U467="Misconduct report has been filed",COUNTBLANK(General!V467),0)</f>
        <v>0</v>
      </c>
      <c r="AN467" s="128">
        <f t="shared" si="54"/>
        <v>0</v>
      </c>
      <c r="AO467" s="86">
        <f>IF(ISBLANK(C467),0,IF(ISNA(VLOOKUP(C467,Dropdowns!$A$1:$A$4,1,FALSE)),1,0))</f>
        <v>0</v>
      </c>
      <c r="AP467" s="86">
        <f>IF(ISBLANK(F467),0,IF(ISNA(VLOOKUP(F467,Dropdowns!$I$1:$I$5,1,FALSE)),1,0))</f>
        <v>0</v>
      </c>
      <c r="AQ467" s="86">
        <f>IF(ISBLANK(J467),0,IF(ISNA(VLOOKUP(J467,Dropdowns!$L$1:$L$4,1,FALSE)),1,0))</f>
        <v>0</v>
      </c>
      <c r="AR467" s="128">
        <f>IF(ISBLANK(K467),0,IF(ISNA(VLOOKUP(K467,Dropdowns!$J$1:$J$4,1,FALSE)),1,0))</f>
        <v>0</v>
      </c>
      <c r="AS467" s="128">
        <f t="shared" si="50"/>
        <v>0</v>
      </c>
      <c r="AT467" s="128">
        <f t="shared" si="55"/>
        <v>0</v>
      </c>
      <c r="AU467" s="128">
        <f t="shared" si="56"/>
        <v>0</v>
      </c>
    </row>
    <row r="468" spans="2:47" ht="15.75" x14ac:dyDescent="0.25">
      <c r="B468" s="62"/>
      <c r="C468" s="62"/>
      <c r="D468" s="63"/>
      <c r="E468" s="64"/>
      <c r="F468" s="62"/>
      <c r="G468" s="62"/>
      <c r="H468" s="63"/>
      <c r="I468" s="62"/>
      <c r="J468" s="62"/>
      <c r="K468" s="62"/>
      <c r="L468" s="62"/>
      <c r="M468" s="68"/>
      <c r="N468" s="69"/>
      <c r="O468" s="63"/>
      <c r="P468" s="68"/>
      <c r="Q468" s="62"/>
      <c r="R468" s="62"/>
      <c r="S468" s="68"/>
      <c r="T468" s="70"/>
      <c r="U468" s="66"/>
      <c r="V468" s="68"/>
      <c r="Z468" s="86">
        <f>IF(Instructions!$C$8="yes",COUNTA(General!B468),0)</f>
        <v>0</v>
      </c>
      <c r="AA468" s="86">
        <f>IF(COUNTA(B468:V468)&gt;0,3-(COUNTA(General!B468)+COUNTA(General!C468)+COUNTA(General!U468)),0)</f>
        <v>0</v>
      </c>
      <c r="AB468" s="86">
        <f>IF(General!U468="No",COUNTBLANK(General!D468:F468)+COUNTBLANK(General!J468),0)</f>
        <v>0</v>
      </c>
      <c r="AC468" s="86">
        <f>IF(General!F468="Others",COUNTBLANK(General!G468),0)</f>
        <v>0</v>
      </c>
      <c r="AD468" s="86">
        <f>IF(AND(U468="No",COUNTA(General!B468),ISBLANK(General!H468)),COUNTBLANK(General!I468),0)</f>
        <v>0</v>
      </c>
      <c r="AE468" s="86">
        <f>IF(ISBLANK(J468),0,IF(ISNUMBER(SEARCH("FI fully agreed with the client's requests/appeals",General!J468)),0,COUNTBLANK(General!K468)))</f>
        <v>0</v>
      </c>
      <c r="AF468" s="86">
        <f>IF(OR(General!J468="Others",General!K468="Others"),COUNTBLANK(General!L468),0)</f>
        <v>0</v>
      </c>
      <c r="AG468" s="86">
        <f>IF(ISBLANK(B468),0,IF(AND(ISBLANK(General!O468),NETWORKDAYS(IFERROR(DATE(LEFT(General!D468,4),MID(General!D468,5,2),RIGHT(General!D468,2)),0),IFERROR(DATE(LEFT(Instructions!$C$6,4),MID(Instructions!$C$6,5,2),RIGHT(Instructions!$C$6,2)),0),7)&gt;27),COUNTBLANK(General!P468),0))</f>
        <v>0</v>
      </c>
      <c r="AH468" s="86">
        <f>IF(OR(ISBLANK(B468),ISBLANK(O468)),0,IF(NETWORKDAYS(DATE(LEFT(General!D468,4),MID(General!D468,5,2),RIGHT(General!D468,2)),DATE(LEFT(General!O468,4),MID(General!O468,5,2),RIGHT(General!O468,2)),7)&gt;27,COUNTBLANK(General!P468),0))</f>
        <v>0</v>
      </c>
      <c r="AI468" s="86">
        <f t="shared" si="51"/>
        <v>0</v>
      </c>
      <c r="AJ468" s="86">
        <f t="shared" si="52"/>
        <v>0</v>
      </c>
      <c r="AK468" s="86">
        <f t="shared" si="53"/>
        <v>0</v>
      </c>
      <c r="AL468" s="128">
        <f>IF(ISBLANK(D468),0,IF(IFERROR(DATE(LEFT(D468,4),MID(D468,5,2),RIGHT(D468,2)),0)&lt;IFERROR(DATE(LEFT(Instructions!$C$6,4),MID(Instructions!$C$6,5,2),RIGHT(Instructions!$C$6,2)),0),0,1))</f>
        <v>0</v>
      </c>
      <c r="AM468" s="128">
        <f>IF(General!U468="Misconduct report has been filed",COUNTBLANK(General!V468),0)</f>
        <v>0</v>
      </c>
      <c r="AN468" s="128">
        <f t="shared" si="54"/>
        <v>0</v>
      </c>
      <c r="AO468" s="86">
        <f>IF(ISBLANK(C468),0,IF(ISNA(VLOOKUP(C468,Dropdowns!$A$1:$A$4,1,FALSE)),1,0))</f>
        <v>0</v>
      </c>
      <c r="AP468" s="86">
        <f>IF(ISBLANK(F468),0,IF(ISNA(VLOOKUP(F468,Dropdowns!$I$1:$I$5,1,FALSE)),1,0))</f>
        <v>0</v>
      </c>
      <c r="AQ468" s="86">
        <f>IF(ISBLANK(J468),0,IF(ISNA(VLOOKUP(J468,Dropdowns!$L$1:$L$4,1,FALSE)),1,0))</f>
        <v>0</v>
      </c>
      <c r="AR468" s="128">
        <f>IF(ISBLANK(K468),0,IF(ISNA(VLOOKUP(K468,Dropdowns!$J$1:$J$4,1,FALSE)),1,0))</f>
        <v>0</v>
      </c>
      <c r="AS468" s="128">
        <f t="shared" si="50"/>
        <v>0</v>
      </c>
      <c r="AT468" s="128">
        <f t="shared" si="55"/>
        <v>0</v>
      </c>
      <c r="AU468" s="128">
        <f t="shared" si="56"/>
        <v>0</v>
      </c>
    </row>
    <row r="469" spans="2:47" ht="15.75" x14ac:dyDescent="0.25">
      <c r="B469" s="62"/>
      <c r="C469" s="62"/>
      <c r="D469" s="63"/>
      <c r="E469" s="64"/>
      <c r="F469" s="62"/>
      <c r="G469" s="62"/>
      <c r="H469" s="63"/>
      <c r="I469" s="62"/>
      <c r="J469" s="62"/>
      <c r="K469" s="62"/>
      <c r="L469" s="62"/>
      <c r="M469" s="68"/>
      <c r="N469" s="69"/>
      <c r="O469" s="63"/>
      <c r="P469" s="68"/>
      <c r="Q469" s="62"/>
      <c r="R469" s="62"/>
      <c r="S469" s="68"/>
      <c r="T469" s="70"/>
      <c r="U469" s="66"/>
      <c r="V469" s="68"/>
      <c r="Z469" s="86">
        <f>IF(Instructions!$C$8="yes",COUNTA(General!B469),0)</f>
        <v>0</v>
      </c>
      <c r="AA469" s="86">
        <f>IF(COUNTA(B469:V469)&gt;0,3-(COUNTA(General!B469)+COUNTA(General!C469)+COUNTA(General!U469)),0)</f>
        <v>0</v>
      </c>
      <c r="AB469" s="86">
        <f>IF(General!U469="No",COUNTBLANK(General!D469:F469)+COUNTBLANK(General!J469),0)</f>
        <v>0</v>
      </c>
      <c r="AC469" s="86">
        <f>IF(General!F469="Others",COUNTBLANK(General!G469),0)</f>
        <v>0</v>
      </c>
      <c r="AD469" s="86">
        <f>IF(AND(U469="No",COUNTA(General!B469),ISBLANK(General!H469)),COUNTBLANK(General!I469),0)</f>
        <v>0</v>
      </c>
      <c r="AE469" s="86">
        <f>IF(ISBLANK(J469),0,IF(ISNUMBER(SEARCH("FI fully agreed with the client's requests/appeals",General!J469)),0,COUNTBLANK(General!K469)))</f>
        <v>0</v>
      </c>
      <c r="AF469" s="86">
        <f>IF(OR(General!J469="Others",General!K469="Others"),COUNTBLANK(General!L469),0)</f>
        <v>0</v>
      </c>
      <c r="AG469" s="86">
        <f>IF(ISBLANK(B469),0,IF(AND(ISBLANK(General!O469),NETWORKDAYS(IFERROR(DATE(LEFT(General!D469,4),MID(General!D469,5,2),RIGHT(General!D469,2)),0),IFERROR(DATE(LEFT(Instructions!$C$6,4),MID(Instructions!$C$6,5,2),RIGHT(Instructions!$C$6,2)),0),7)&gt;27),COUNTBLANK(General!P469),0))</f>
        <v>0</v>
      </c>
      <c r="AH469" s="86">
        <f>IF(OR(ISBLANK(B469),ISBLANK(O469)),0,IF(NETWORKDAYS(DATE(LEFT(General!D469,4),MID(General!D469,5,2),RIGHT(General!D469,2)),DATE(LEFT(General!O469,4),MID(General!O469,5,2),RIGHT(General!O469,2)),7)&gt;27,COUNTBLANK(General!P469),0))</f>
        <v>0</v>
      </c>
      <c r="AI469" s="86">
        <f t="shared" si="51"/>
        <v>0</v>
      </c>
      <c r="AJ469" s="86">
        <f t="shared" si="52"/>
        <v>0</v>
      </c>
      <c r="AK469" s="86">
        <f t="shared" si="53"/>
        <v>0</v>
      </c>
      <c r="AL469" s="128">
        <f>IF(ISBLANK(D469),0,IF(IFERROR(DATE(LEFT(D469,4),MID(D469,5,2),RIGHT(D469,2)),0)&lt;IFERROR(DATE(LEFT(Instructions!$C$6,4),MID(Instructions!$C$6,5,2),RIGHT(Instructions!$C$6,2)),0),0,1))</f>
        <v>0</v>
      </c>
      <c r="AM469" s="128">
        <f>IF(General!U469="Misconduct report has been filed",COUNTBLANK(General!V469),0)</f>
        <v>0</v>
      </c>
      <c r="AN469" s="128">
        <f t="shared" si="54"/>
        <v>0</v>
      </c>
      <c r="AO469" s="86">
        <f>IF(ISBLANK(C469),0,IF(ISNA(VLOOKUP(C469,Dropdowns!$A$1:$A$4,1,FALSE)),1,0))</f>
        <v>0</v>
      </c>
      <c r="AP469" s="86">
        <f>IF(ISBLANK(F469),0,IF(ISNA(VLOOKUP(F469,Dropdowns!$I$1:$I$5,1,FALSE)),1,0))</f>
        <v>0</v>
      </c>
      <c r="AQ469" s="86">
        <f>IF(ISBLANK(J469),0,IF(ISNA(VLOOKUP(J469,Dropdowns!$L$1:$L$4,1,FALSE)),1,0))</f>
        <v>0</v>
      </c>
      <c r="AR469" s="128">
        <f>IF(ISBLANK(K469),0,IF(ISNA(VLOOKUP(K469,Dropdowns!$J$1:$J$4,1,FALSE)),1,0))</f>
        <v>0</v>
      </c>
      <c r="AS469" s="128">
        <f t="shared" si="50"/>
        <v>0</v>
      </c>
      <c r="AT469" s="128">
        <f t="shared" si="55"/>
        <v>0</v>
      </c>
      <c r="AU469" s="128">
        <f t="shared" si="56"/>
        <v>0</v>
      </c>
    </row>
    <row r="470" spans="2:47" ht="15.75" x14ac:dyDescent="0.25">
      <c r="B470" s="62"/>
      <c r="C470" s="62"/>
      <c r="D470" s="63"/>
      <c r="E470" s="64"/>
      <c r="F470" s="62"/>
      <c r="G470" s="62"/>
      <c r="H470" s="63"/>
      <c r="I470" s="62"/>
      <c r="J470" s="62"/>
      <c r="K470" s="62"/>
      <c r="L470" s="62"/>
      <c r="M470" s="68"/>
      <c r="N470" s="69"/>
      <c r="O470" s="63"/>
      <c r="P470" s="68"/>
      <c r="Q470" s="62"/>
      <c r="R470" s="62"/>
      <c r="S470" s="68"/>
      <c r="T470" s="70"/>
      <c r="U470" s="66"/>
      <c r="V470" s="68"/>
      <c r="Z470" s="86">
        <f>IF(Instructions!$C$8="yes",COUNTA(General!B470),0)</f>
        <v>0</v>
      </c>
      <c r="AA470" s="86">
        <f>IF(COUNTA(B470:V470)&gt;0,3-(COUNTA(General!B470)+COUNTA(General!C470)+COUNTA(General!U470)),0)</f>
        <v>0</v>
      </c>
      <c r="AB470" s="86">
        <f>IF(General!U470="No",COUNTBLANK(General!D470:F470)+COUNTBLANK(General!J470),0)</f>
        <v>0</v>
      </c>
      <c r="AC470" s="86">
        <f>IF(General!F470="Others",COUNTBLANK(General!G470),0)</f>
        <v>0</v>
      </c>
      <c r="AD470" s="86">
        <f>IF(AND(U470="No",COUNTA(General!B470),ISBLANK(General!H470)),COUNTBLANK(General!I470),0)</f>
        <v>0</v>
      </c>
      <c r="AE470" s="86">
        <f>IF(ISBLANK(J470),0,IF(ISNUMBER(SEARCH("FI fully agreed with the client's requests/appeals",General!J470)),0,COUNTBLANK(General!K470)))</f>
        <v>0</v>
      </c>
      <c r="AF470" s="86">
        <f>IF(OR(General!J470="Others",General!K470="Others"),COUNTBLANK(General!L470),0)</f>
        <v>0</v>
      </c>
      <c r="AG470" s="86">
        <f>IF(ISBLANK(B470),0,IF(AND(ISBLANK(General!O470),NETWORKDAYS(IFERROR(DATE(LEFT(General!D470,4),MID(General!D470,5,2),RIGHT(General!D470,2)),0),IFERROR(DATE(LEFT(Instructions!$C$6,4),MID(Instructions!$C$6,5,2),RIGHT(Instructions!$C$6,2)),0),7)&gt;27),COUNTBLANK(General!P470),0))</f>
        <v>0</v>
      </c>
      <c r="AH470" s="86">
        <f>IF(OR(ISBLANK(B470),ISBLANK(O470)),0,IF(NETWORKDAYS(DATE(LEFT(General!D470,4),MID(General!D470,5,2),RIGHT(General!D470,2)),DATE(LEFT(General!O470,4),MID(General!O470,5,2),RIGHT(General!O470,2)),7)&gt;27,COUNTBLANK(General!P470),0))</f>
        <v>0</v>
      </c>
      <c r="AI470" s="86">
        <f t="shared" si="51"/>
        <v>0</v>
      </c>
      <c r="AJ470" s="86">
        <f t="shared" si="52"/>
        <v>0</v>
      </c>
      <c r="AK470" s="86">
        <f t="shared" si="53"/>
        <v>0</v>
      </c>
      <c r="AL470" s="128">
        <f>IF(ISBLANK(D470),0,IF(IFERROR(DATE(LEFT(D470,4),MID(D470,5,2),RIGHT(D470,2)),0)&lt;IFERROR(DATE(LEFT(Instructions!$C$6,4),MID(Instructions!$C$6,5,2),RIGHT(Instructions!$C$6,2)),0),0,1))</f>
        <v>0</v>
      </c>
      <c r="AM470" s="128">
        <f>IF(General!U470="Misconduct report has been filed",COUNTBLANK(General!V470),0)</f>
        <v>0</v>
      </c>
      <c r="AN470" s="128">
        <f t="shared" si="54"/>
        <v>0</v>
      </c>
      <c r="AO470" s="86">
        <f>IF(ISBLANK(C470),0,IF(ISNA(VLOOKUP(C470,Dropdowns!$A$1:$A$4,1,FALSE)),1,0))</f>
        <v>0</v>
      </c>
      <c r="AP470" s="86">
        <f>IF(ISBLANK(F470),0,IF(ISNA(VLOOKUP(F470,Dropdowns!$I$1:$I$5,1,FALSE)),1,0))</f>
        <v>0</v>
      </c>
      <c r="AQ470" s="86">
        <f>IF(ISBLANK(J470),0,IF(ISNA(VLOOKUP(J470,Dropdowns!$L$1:$L$4,1,FALSE)),1,0))</f>
        <v>0</v>
      </c>
      <c r="AR470" s="128">
        <f>IF(ISBLANK(K470),0,IF(ISNA(VLOOKUP(K470,Dropdowns!$J$1:$J$4,1,FALSE)),1,0))</f>
        <v>0</v>
      </c>
      <c r="AS470" s="128">
        <f t="shared" si="50"/>
        <v>0</v>
      </c>
      <c r="AT470" s="128">
        <f t="shared" si="55"/>
        <v>0</v>
      </c>
      <c r="AU470" s="128">
        <f t="shared" si="56"/>
        <v>0</v>
      </c>
    </row>
    <row r="471" spans="2:47" ht="15.75" x14ac:dyDescent="0.25">
      <c r="B471" s="62"/>
      <c r="C471" s="62"/>
      <c r="D471" s="63"/>
      <c r="E471" s="64"/>
      <c r="F471" s="62"/>
      <c r="G471" s="62"/>
      <c r="H471" s="63"/>
      <c r="I471" s="62"/>
      <c r="J471" s="62"/>
      <c r="K471" s="62"/>
      <c r="L471" s="62"/>
      <c r="M471" s="68"/>
      <c r="N471" s="69"/>
      <c r="O471" s="63"/>
      <c r="P471" s="68"/>
      <c r="Q471" s="62"/>
      <c r="R471" s="62"/>
      <c r="S471" s="68"/>
      <c r="T471" s="70"/>
      <c r="U471" s="66"/>
      <c r="V471" s="68"/>
      <c r="Z471" s="86">
        <f>IF(Instructions!$C$8="yes",COUNTA(General!B471),0)</f>
        <v>0</v>
      </c>
      <c r="AA471" s="86">
        <f>IF(COUNTA(B471:V471)&gt;0,3-(COUNTA(General!B471)+COUNTA(General!C471)+COUNTA(General!U471)),0)</f>
        <v>0</v>
      </c>
      <c r="AB471" s="86">
        <f>IF(General!U471="No",COUNTBLANK(General!D471:F471)+COUNTBLANK(General!J471),0)</f>
        <v>0</v>
      </c>
      <c r="AC471" s="86">
        <f>IF(General!F471="Others",COUNTBLANK(General!G471),0)</f>
        <v>0</v>
      </c>
      <c r="AD471" s="86">
        <f>IF(AND(U471="No",COUNTA(General!B471),ISBLANK(General!H471)),COUNTBLANK(General!I471),0)</f>
        <v>0</v>
      </c>
      <c r="AE471" s="86">
        <f>IF(ISBLANK(J471),0,IF(ISNUMBER(SEARCH("FI fully agreed with the client's requests/appeals",General!J471)),0,COUNTBLANK(General!K471)))</f>
        <v>0</v>
      </c>
      <c r="AF471" s="86">
        <f>IF(OR(General!J471="Others",General!K471="Others"),COUNTBLANK(General!L471),0)</f>
        <v>0</v>
      </c>
      <c r="AG471" s="86">
        <f>IF(ISBLANK(B471),0,IF(AND(ISBLANK(General!O471),NETWORKDAYS(IFERROR(DATE(LEFT(General!D471,4),MID(General!D471,5,2),RIGHT(General!D471,2)),0),IFERROR(DATE(LEFT(Instructions!$C$6,4),MID(Instructions!$C$6,5,2),RIGHT(Instructions!$C$6,2)),0),7)&gt;27),COUNTBLANK(General!P471),0))</f>
        <v>0</v>
      </c>
      <c r="AH471" s="86">
        <f>IF(OR(ISBLANK(B471),ISBLANK(O471)),0,IF(NETWORKDAYS(DATE(LEFT(General!D471,4),MID(General!D471,5,2),RIGHT(General!D471,2)),DATE(LEFT(General!O471,4),MID(General!O471,5,2),RIGHT(General!O471,2)),7)&gt;27,COUNTBLANK(General!P471),0))</f>
        <v>0</v>
      </c>
      <c r="AI471" s="86">
        <f t="shared" si="51"/>
        <v>0</v>
      </c>
      <c r="AJ471" s="86">
        <f t="shared" si="52"/>
        <v>0</v>
      </c>
      <c r="AK471" s="86">
        <f t="shared" si="53"/>
        <v>0</v>
      </c>
      <c r="AL471" s="128">
        <f>IF(ISBLANK(D471),0,IF(IFERROR(DATE(LEFT(D471,4),MID(D471,5,2),RIGHT(D471,2)),0)&lt;IFERROR(DATE(LEFT(Instructions!$C$6,4),MID(Instructions!$C$6,5,2),RIGHT(Instructions!$C$6,2)),0),0,1))</f>
        <v>0</v>
      </c>
      <c r="AM471" s="128">
        <f>IF(General!U471="Misconduct report has been filed",COUNTBLANK(General!V471),0)</f>
        <v>0</v>
      </c>
      <c r="AN471" s="128">
        <f t="shared" si="54"/>
        <v>0</v>
      </c>
      <c r="AO471" s="86">
        <f>IF(ISBLANK(C471),0,IF(ISNA(VLOOKUP(C471,Dropdowns!$A$1:$A$4,1,FALSE)),1,0))</f>
        <v>0</v>
      </c>
      <c r="AP471" s="86">
        <f>IF(ISBLANK(F471),0,IF(ISNA(VLOOKUP(F471,Dropdowns!$I$1:$I$5,1,FALSE)),1,0))</f>
        <v>0</v>
      </c>
      <c r="AQ471" s="86">
        <f>IF(ISBLANK(J471),0,IF(ISNA(VLOOKUP(J471,Dropdowns!$L$1:$L$4,1,FALSE)),1,0))</f>
        <v>0</v>
      </c>
      <c r="AR471" s="128">
        <f>IF(ISBLANK(K471),0,IF(ISNA(VLOOKUP(K471,Dropdowns!$J$1:$J$4,1,FALSE)),1,0))</f>
        <v>0</v>
      </c>
      <c r="AS471" s="128">
        <f t="shared" si="50"/>
        <v>0</v>
      </c>
      <c r="AT471" s="128">
        <f t="shared" si="55"/>
        <v>0</v>
      </c>
      <c r="AU471" s="128">
        <f t="shared" si="56"/>
        <v>0</v>
      </c>
    </row>
    <row r="472" spans="2:47" ht="15.75" x14ac:dyDescent="0.25">
      <c r="B472" s="62"/>
      <c r="C472" s="62"/>
      <c r="D472" s="63"/>
      <c r="E472" s="64"/>
      <c r="F472" s="62"/>
      <c r="G472" s="62"/>
      <c r="H472" s="63"/>
      <c r="I472" s="62"/>
      <c r="J472" s="62"/>
      <c r="K472" s="62"/>
      <c r="L472" s="62"/>
      <c r="M472" s="68"/>
      <c r="N472" s="69"/>
      <c r="O472" s="63"/>
      <c r="P472" s="68"/>
      <c r="Q472" s="62"/>
      <c r="R472" s="62"/>
      <c r="S472" s="68"/>
      <c r="T472" s="70"/>
      <c r="U472" s="66"/>
      <c r="V472" s="68"/>
      <c r="Z472" s="86">
        <f>IF(Instructions!$C$8="yes",COUNTA(General!B472),0)</f>
        <v>0</v>
      </c>
      <c r="AA472" s="86">
        <f>IF(COUNTA(B472:V472)&gt;0,3-(COUNTA(General!B472)+COUNTA(General!C472)+COUNTA(General!U472)),0)</f>
        <v>0</v>
      </c>
      <c r="AB472" s="86">
        <f>IF(General!U472="No",COUNTBLANK(General!D472:F472)+COUNTBLANK(General!J472),0)</f>
        <v>0</v>
      </c>
      <c r="AC472" s="86">
        <f>IF(General!F472="Others",COUNTBLANK(General!G472),0)</f>
        <v>0</v>
      </c>
      <c r="AD472" s="86">
        <f>IF(AND(U472="No",COUNTA(General!B472),ISBLANK(General!H472)),COUNTBLANK(General!I472),0)</f>
        <v>0</v>
      </c>
      <c r="AE472" s="86">
        <f>IF(ISBLANK(J472),0,IF(ISNUMBER(SEARCH("FI fully agreed with the client's requests/appeals",General!J472)),0,COUNTBLANK(General!K472)))</f>
        <v>0</v>
      </c>
      <c r="AF472" s="86">
        <f>IF(OR(General!J472="Others",General!K472="Others"),COUNTBLANK(General!L472),0)</f>
        <v>0</v>
      </c>
      <c r="AG472" s="86">
        <f>IF(ISBLANK(B472),0,IF(AND(ISBLANK(General!O472),NETWORKDAYS(IFERROR(DATE(LEFT(General!D472,4),MID(General!D472,5,2),RIGHT(General!D472,2)),0),IFERROR(DATE(LEFT(Instructions!$C$6,4),MID(Instructions!$C$6,5,2),RIGHT(Instructions!$C$6,2)),0),7)&gt;27),COUNTBLANK(General!P472),0))</f>
        <v>0</v>
      </c>
      <c r="AH472" s="86">
        <f>IF(OR(ISBLANK(B472),ISBLANK(O472)),0,IF(NETWORKDAYS(DATE(LEFT(General!D472,4),MID(General!D472,5,2),RIGHT(General!D472,2)),DATE(LEFT(General!O472,4),MID(General!O472,5,2),RIGHT(General!O472,2)),7)&gt;27,COUNTBLANK(General!P472),0))</f>
        <v>0</v>
      </c>
      <c r="AI472" s="86">
        <f t="shared" si="51"/>
        <v>0</v>
      </c>
      <c r="AJ472" s="86">
        <f t="shared" si="52"/>
        <v>0</v>
      </c>
      <c r="AK472" s="86">
        <f t="shared" si="53"/>
        <v>0</v>
      </c>
      <c r="AL472" s="128">
        <f>IF(ISBLANK(D472),0,IF(IFERROR(DATE(LEFT(D472,4),MID(D472,5,2),RIGHT(D472,2)),0)&lt;IFERROR(DATE(LEFT(Instructions!$C$6,4),MID(Instructions!$C$6,5,2),RIGHT(Instructions!$C$6,2)),0),0,1))</f>
        <v>0</v>
      </c>
      <c r="AM472" s="128">
        <f>IF(General!U472="Misconduct report has been filed",COUNTBLANK(General!V472),0)</f>
        <v>0</v>
      </c>
      <c r="AN472" s="128">
        <f t="shared" si="54"/>
        <v>0</v>
      </c>
      <c r="AO472" s="86">
        <f>IF(ISBLANK(C472),0,IF(ISNA(VLOOKUP(C472,Dropdowns!$A$1:$A$4,1,FALSE)),1,0))</f>
        <v>0</v>
      </c>
      <c r="AP472" s="86">
        <f>IF(ISBLANK(F472),0,IF(ISNA(VLOOKUP(F472,Dropdowns!$I$1:$I$5,1,FALSE)),1,0))</f>
        <v>0</v>
      </c>
      <c r="AQ472" s="86">
        <f>IF(ISBLANK(J472),0,IF(ISNA(VLOOKUP(J472,Dropdowns!$L$1:$L$4,1,FALSE)),1,0))</f>
        <v>0</v>
      </c>
      <c r="AR472" s="128">
        <f>IF(ISBLANK(K472),0,IF(ISNA(VLOOKUP(K472,Dropdowns!$J$1:$J$4,1,FALSE)),1,0))</f>
        <v>0</v>
      </c>
      <c r="AS472" s="128">
        <f t="shared" si="50"/>
        <v>0</v>
      </c>
      <c r="AT472" s="128">
        <f t="shared" si="55"/>
        <v>0</v>
      </c>
      <c r="AU472" s="128">
        <f t="shared" si="56"/>
        <v>0</v>
      </c>
    </row>
    <row r="473" spans="2:47" ht="15.75" x14ac:dyDescent="0.25">
      <c r="B473" s="62"/>
      <c r="C473" s="62"/>
      <c r="D473" s="63"/>
      <c r="E473" s="64"/>
      <c r="F473" s="62"/>
      <c r="G473" s="62"/>
      <c r="H473" s="63"/>
      <c r="I473" s="62"/>
      <c r="J473" s="62"/>
      <c r="K473" s="62"/>
      <c r="L473" s="62"/>
      <c r="M473" s="68"/>
      <c r="N473" s="69"/>
      <c r="O473" s="63"/>
      <c r="P473" s="68"/>
      <c r="Q473" s="62"/>
      <c r="R473" s="62"/>
      <c r="S473" s="68"/>
      <c r="T473" s="70"/>
      <c r="U473" s="66"/>
      <c r="V473" s="68"/>
      <c r="Z473" s="86">
        <f>IF(Instructions!$C$8="yes",COUNTA(General!B473),0)</f>
        <v>0</v>
      </c>
      <c r="AA473" s="86">
        <f>IF(COUNTA(B473:V473)&gt;0,3-(COUNTA(General!B473)+COUNTA(General!C473)+COUNTA(General!U473)),0)</f>
        <v>0</v>
      </c>
      <c r="AB473" s="86">
        <f>IF(General!U473="No",COUNTBLANK(General!D473:F473)+COUNTBLANK(General!J473),0)</f>
        <v>0</v>
      </c>
      <c r="AC473" s="86">
        <f>IF(General!F473="Others",COUNTBLANK(General!G473),0)</f>
        <v>0</v>
      </c>
      <c r="AD473" s="86">
        <f>IF(AND(U473="No",COUNTA(General!B473),ISBLANK(General!H473)),COUNTBLANK(General!I473),0)</f>
        <v>0</v>
      </c>
      <c r="AE473" s="86">
        <f>IF(ISBLANK(J473),0,IF(ISNUMBER(SEARCH("FI fully agreed with the client's requests/appeals",General!J473)),0,COUNTBLANK(General!K473)))</f>
        <v>0</v>
      </c>
      <c r="AF473" s="86">
        <f>IF(OR(General!J473="Others",General!K473="Others"),COUNTBLANK(General!L473),0)</f>
        <v>0</v>
      </c>
      <c r="AG473" s="86">
        <f>IF(ISBLANK(B473),0,IF(AND(ISBLANK(General!O473),NETWORKDAYS(IFERROR(DATE(LEFT(General!D473,4),MID(General!D473,5,2),RIGHT(General!D473,2)),0),IFERROR(DATE(LEFT(Instructions!$C$6,4),MID(Instructions!$C$6,5,2),RIGHT(Instructions!$C$6,2)),0),7)&gt;27),COUNTBLANK(General!P473),0))</f>
        <v>0</v>
      </c>
      <c r="AH473" s="86">
        <f>IF(OR(ISBLANK(B473),ISBLANK(O473)),0,IF(NETWORKDAYS(DATE(LEFT(General!D473,4),MID(General!D473,5,2),RIGHT(General!D473,2)),DATE(LEFT(General!O473,4),MID(General!O473,5,2),RIGHT(General!O473,2)),7)&gt;27,COUNTBLANK(General!P473),0))</f>
        <v>0</v>
      </c>
      <c r="AI473" s="86">
        <f t="shared" si="51"/>
        <v>0</v>
      </c>
      <c r="AJ473" s="86">
        <f t="shared" si="52"/>
        <v>0</v>
      </c>
      <c r="AK473" s="86">
        <f t="shared" si="53"/>
        <v>0</v>
      </c>
      <c r="AL473" s="128">
        <f>IF(ISBLANK(D473),0,IF(IFERROR(DATE(LEFT(D473,4),MID(D473,5,2),RIGHT(D473,2)),0)&lt;IFERROR(DATE(LEFT(Instructions!$C$6,4),MID(Instructions!$C$6,5,2),RIGHT(Instructions!$C$6,2)),0),0,1))</f>
        <v>0</v>
      </c>
      <c r="AM473" s="128">
        <f>IF(General!U473="Misconduct report has been filed",COUNTBLANK(General!V473),0)</f>
        <v>0</v>
      </c>
      <c r="AN473" s="128">
        <f t="shared" si="54"/>
        <v>0</v>
      </c>
      <c r="AO473" s="86">
        <f>IF(ISBLANK(C473),0,IF(ISNA(VLOOKUP(C473,Dropdowns!$A$1:$A$4,1,FALSE)),1,0))</f>
        <v>0</v>
      </c>
      <c r="AP473" s="86">
        <f>IF(ISBLANK(F473),0,IF(ISNA(VLOOKUP(F473,Dropdowns!$I$1:$I$5,1,FALSE)),1,0))</f>
        <v>0</v>
      </c>
      <c r="AQ473" s="86">
        <f>IF(ISBLANK(J473),0,IF(ISNA(VLOOKUP(J473,Dropdowns!$L$1:$L$4,1,FALSE)),1,0))</f>
        <v>0</v>
      </c>
      <c r="AR473" s="128">
        <f>IF(ISBLANK(K473),0,IF(ISNA(VLOOKUP(K473,Dropdowns!$J$1:$J$4,1,FALSE)),1,0))</f>
        <v>0</v>
      </c>
      <c r="AS473" s="128">
        <f t="shared" si="50"/>
        <v>0</v>
      </c>
      <c r="AT473" s="128">
        <f t="shared" si="55"/>
        <v>0</v>
      </c>
      <c r="AU473" s="128">
        <f t="shared" si="56"/>
        <v>0</v>
      </c>
    </row>
    <row r="474" spans="2:47" ht="15.75" x14ac:dyDescent="0.25">
      <c r="B474" s="62"/>
      <c r="C474" s="62"/>
      <c r="D474" s="63"/>
      <c r="E474" s="64"/>
      <c r="F474" s="62"/>
      <c r="G474" s="62"/>
      <c r="H474" s="63"/>
      <c r="I474" s="62"/>
      <c r="J474" s="62"/>
      <c r="K474" s="62"/>
      <c r="L474" s="62"/>
      <c r="M474" s="68"/>
      <c r="N474" s="69"/>
      <c r="O474" s="63"/>
      <c r="P474" s="68"/>
      <c r="Q474" s="62"/>
      <c r="R474" s="62"/>
      <c r="S474" s="68"/>
      <c r="T474" s="70"/>
      <c r="U474" s="66"/>
      <c r="V474" s="68"/>
      <c r="Z474" s="86">
        <f>IF(Instructions!$C$8="yes",COUNTA(General!B474),0)</f>
        <v>0</v>
      </c>
      <c r="AA474" s="86">
        <f>IF(COUNTA(B474:V474)&gt;0,3-(COUNTA(General!B474)+COUNTA(General!C474)+COUNTA(General!U474)),0)</f>
        <v>0</v>
      </c>
      <c r="AB474" s="86">
        <f>IF(General!U474="No",COUNTBLANK(General!D474:F474)+COUNTBLANK(General!J474),0)</f>
        <v>0</v>
      </c>
      <c r="AC474" s="86">
        <f>IF(General!F474="Others",COUNTBLANK(General!G474),0)</f>
        <v>0</v>
      </c>
      <c r="AD474" s="86">
        <f>IF(AND(U474="No",COUNTA(General!B474),ISBLANK(General!H474)),COUNTBLANK(General!I474),0)</f>
        <v>0</v>
      </c>
      <c r="AE474" s="86">
        <f>IF(ISBLANK(J474),0,IF(ISNUMBER(SEARCH("FI fully agreed with the client's requests/appeals",General!J474)),0,COUNTBLANK(General!K474)))</f>
        <v>0</v>
      </c>
      <c r="AF474" s="86">
        <f>IF(OR(General!J474="Others",General!K474="Others"),COUNTBLANK(General!L474),0)</f>
        <v>0</v>
      </c>
      <c r="AG474" s="86">
        <f>IF(ISBLANK(B474),0,IF(AND(ISBLANK(General!O474),NETWORKDAYS(IFERROR(DATE(LEFT(General!D474,4),MID(General!D474,5,2),RIGHT(General!D474,2)),0),IFERROR(DATE(LEFT(Instructions!$C$6,4),MID(Instructions!$C$6,5,2),RIGHT(Instructions!$C$6,2)),0),7)&gt;27),COUNTBLANK(General!P474),0))</f>
        <v>0</v>
      </c>
      <c r="AH474" s="86">
        <f>IF(OR(ISBLANK(B474),ISBLANK(O474)),0,IF(NETWORKDAYS(DATE(LEFT(General!D474,4),MID(General!D474,5,2),RIGHT(General!D474,2)),DATE(LEFT(General!O474,4),MID(General!O474,5,2),RIGHT(General!O474,2)),7)&gt;27,COUNTBLANK(General!P474),0))</f>
        <v>0</v>
      </c>
      <c r="AI474" s="86">
        <f t="shared" si="51"/>
        <v>0</v>
      </c>
      <c r="AJ474" s="86">
        <f t="shared" si="52"/>
        <v>0</v>
      </c>
      <c r="AK474" s="86">
        <f t="shared" si="53"/>
        <v>0</v>
      </c>
      <c r="AL474" s="128">
        <f>IF(ISBLANK(D474),0,IF(IFERROR(DATE(LEFT(D474,4),MID(D474,5,2),RIGHT(D474,2)),0)&lt;IFERROR(DATE(LEFT(Instructions!$C$6,4),MID(Instructions!$C$6,5,2),RIGHT(Instructions!$C$6,2)),0),0,1))</f>
        <v>0</v>
      </c>
      <c r="AM474" s="128">
        <f>IF(General!U474="Misconduct report has been filed",COUNTBLANK(General!V474),0)</f>
        <v>0</v>
      </c>
      <c r="AN474" s="128">
        <f t="shared" si="54"/>
        <v>0</v>
      </c>
      <c r="AO474" s="86">
        <f>IF(ISBLANK(C474),0,IF(ISNA(VLOOKUP(C474,Dropdowns!$A$1:$A$4,1,FALSE)),1,0))</f>
        <v>0</v>
      </c>
      <c r="AP474" s="86">
        <f>IF(ISBLANK(F474),0,IF(ISNA(VLOOKUP(F474,Dropdowns!$I$1:$I$5,1,FALSE)),1,0))</f>
        <v>0</v>
      </c>
      <c r="AQ474" s="86">
        <f>IF(ISBLANK(J474),0,IF(ISNA(VLOOKUP(J474,Dropdowns!$L$1:$L$4,1,FALSE)),1,0))</f>
        <v>0</v>
      </c>
      <c r="AR474" s="128">
        <f>IF(ISBLANK(K474),0,IF(ISNA(VLOOKUP(K474,Dropdowns!$J$1:$J$4,1,FALSE)),1,0))</f>
        <v>0</v>
      </c>
      <c r="AS474" s="128">
        <f t="shared" si="50"/>
        <v>0</v>
      </c>
      <c r="AT474" s="128">
        <f t="shared" si="55"/>
        <v>0</v>
      </c>
      <c r="AU474" s="128">
        <f t="shared" si="56"/>
        <v>0</v>
      </c>
    </row>
    <row r="475" spans="2:47" ht="15.75" x14ac:dyDescent="0.25">
      <c r="B475" s="62"/>
      <c r="C475" s="62"/>
      <c r="D475" s="63"/>
      <c r="E475" s="64"/>
      <c r="F475" s="62"/>
      <c r="G475" s="62"/>
      <c r="H475" s="63"/>
      <c r="I475" s="62"/>
      <c r="J475" s="62"/>
      <c r="K475" s="62"/>
      <c r="L475" s="62"/>
      <c r="M475" s="68"/>
      <c r="N475" s="69"/>
      <c r="O475" s="63"/>
      <c r="P475" s="68"/>
      <c r="Q475" s="62"/>
      <c r="R475" s="62"/>
      <c r="S475" s="68"/>
      <c r="T475" s="70"/>
      <c r="U475" s="66"/>
      <c r="V475" s="68"/>
      <c r="Z475" s="86">
        <f>IF(Instructions!$C$8="yes",COUNTA(General!B475),0)</f>
        <v>0</v>
      </c>
      <c r="AA475" s="86">
        <f>IF(COUNTA(B475:V475)&gt;0,3-(COUNTA(General!B475)+COUNTA(General!C475)+COUNTA(General!U475)),0)</f>
        <v>0</v>
      </c>
      <c r="AB475" s="86">
        <f>IF(General!U475="No",COUNTBLANK(General!D475:F475)+COUNTBLANK(General!J475),0)</f>
        <v>0</v>
      </c>
      <c r="AC475" s="86">
        <f>IF(General!F475="Others",COUNTBLANK(General!G475),0)</f>
        <v>0</v>
      </c>
      <c r="AD475" s="86">
        <f>IF(AND(U475="No",COUNTA(General!B475),ISBLANK(General!H475)),COUNTBLANK(General!I475),0)</f>
        <v>0</v>
      </c>
      <c r="AE475" s="86">
        <f>IF(ISBLANK(J475),0,IF(ISNUMBER(SEARCH("FI fully agreed with the client's requests/appeals",General!J475)),0,COUNTBLANK(General!K475)))</f>
        <v>0</v>
      </c>
      <c r="AF475" s="86">
        <f>IF(OR(General!J475="Others",General!K475="Others"),COUNTBLANK(General!L475),0)</f>
        <v>0</v>
      </c>
      <c r="AG475" s="86">
        <f>IF(ISBLANK(B475),0,IF(AND(ISBLANK(General!O475),NETWORKDAYS(IFERROR(DATE(LEFT(General!D475,4),MID(General!D475,5,2),RIGHT(General!D475,2)),0),IFERROR(DATE(LEFT(Instructions!$C$6,4),MID(Instructions!$C$6,5,2),RIGHT(Instructions!$C$6,2)),0),7)&gt;27),COUNTBLANK(General!P475),0))</f>
        <v>0</v>
      </c>
      <c r="AH475" s="86">
        <f>IF(OR(ISBLANK(B475),ISBLANK(O475)),0,IF(NETWORKDAYS(DATE(LEFT(General!D475,4),MID(General!D475,5,2),RIGHT(General!D475,2)),DATE(LEFT(General!O475,4),MID(General!O475,5,2),RIGHT(General!O475,2)),7)&gt;27,COUNTBLANK(General!P475),0))</f>
        <v>0</v>
      </c>
      <c r="AI475" s="86">
        <f t="shared" si="51"/>
        <v>0</v>
      </c>
      <c r="AJ475" s="86">
        <f t="shared" si="52"/>
        <v>0</v>
      </c>
      <c r="AK475" s="86">
        <f t="shared" si="53"/>
        <v>0</v>
      </c>
      <c r="AL475" s="128">
        <f>IF(ISBLANK(D475),0,IF(IFERROR(DATE(LEFT(D475,4),MID(D475,5,2),RIGHT(D475,2)),0)&lt;IFERROR(DATE(LEFT(Instructions!$C$6,4),MID(Instructions!$C$6,5,2),RIGHT(Instructions!$C$6,2)),0),0,1))</f>
        <v>0</v>
      </c>
      <c r="AM475" s="128">
        <f>IF(General!U475="Misconduct report has been filed",COUNTBLANK(General!V475),0)</f>
        <v>0</v>
      </c>
      <c r="AN475" s="128">
        <f t="shared" si="54"/>
        <v>0</v>
      </c>
      <c r="AO475" s="86">
        <f>IF(ISBLANK(C475),0,IF(ISNA(VLOOKUP(C475,Dropdowns!$A$1:$A$4,1,FALSE)),1,0))</f>
        <v>0</v>
      </c>
      <c r="AP475" s="86">
        <f>IF(ISBLANK(F475),0,IF(ISNA(VLOOKUP(F475,Dropdowns!$I$1:$I$5,1,FALSE)),1,0))</f>
        <v>0</v>
      </c>
      <c r="AQ475" s="86">
        <f>IF(ISBLANK(J475),0,IF(ISNA(VLOOKUP(J475,Dropdowns!$L$1:$L$4,1,FALSE)),1,0))</f>
        <v>0</v>
      </c>
      <c r="AR475" s="128">
        <f>IF(ISBLANK(K475),0,IF(ISNA(VLOOKUP(K475,Dropdowns!$J$1:$J$4,1,FALSE)),1,0))</f>
        <v>0</v>
      </c>
      <c r="AS475" s="128">
        <f t="shared" si="50"/>
        <v>0</v>
      </c>
      <c r="AT475" s="128">
        <f t="shared" si="55"/>
        <v>0</v>
      </c>
      <c r="AU475" s="128">
        <f t="shared" si="56"/>
        <v>0</v>
      </c>
    </row>
    <row r="476" spans="2:47" ht="15.75" x14ac:dyDescent="0.25">
      <c r="B476" s="62"/>
      <c r="C476" s="62"/>
      <c r="D476" s="63"/>
      <c r="E476" s="64"/>
      <c r="F476" s="62"/>
      <c r="G476" s="62"/>
      <c r="H476" s="63"/>
      <c r="I476" s="62"/>
      <c r="J476" s="62"/>
      <c r="K476" s="62"/>
      <c r="L476" s="62"/>
      <c r="M476" s="68"/>
      <c r="N476" s="69"/>
      <c r="O476" s="63"/>
      <c r="P476" s="68"/>
      <c r="Q476" s="62"/>
      <c r="R476" s="62"/>
      <c r="S476" s="68"/>
      <c r="T476" s="70"/>
      <c r="U476" s="66"/>
      <c r="V476" s="68"/>
      <c r="Z476" s="86">
        <f>IF(Instructions!$C$8="yes",COUNTA(General!B476),0)</f>
        <v>0</v>
      </c>
      <c r="AA476" s="86">
        <f>IF(COUNTA(B476:V476)&gt;0,3-(COUNTA(General!B476)+COUNTA(General!C476)+COUNTA(General!U476)),0)</f>
        <v>0</v>
      </c>
      <c r="AB476" s="86">
        <f>IF(General!U476="No",COUNTBLANK(General!D476:F476)+COUNTBLANK(General!J476),0)</f>
        <v>0</v>
      </c>
      <c r="AC476" s="86">
        <f>IF(General!F476="Others",COUNTBLANK(General!G476),0)</f>
        <v>0</v>
      </c>
      <c r="AD476" s="86">
        <f>IF(AND(U476="No",COUNTA(General!B476),ISBLANK(General!H476)),COUNTBLANK(General!I476),0)</f>
        <v>0</v>
      </c>
      <c r="AE476" s="86">
        <f>IF(ISBLANK(J476),0,IF(ISNUMBER(SEARCH("FI fully agreed with the client's requests/appeals",General!J476)),0,COUNTBLANK(General!K476)))</f>
        <v>0</v>
      </c>
      <c r="AF476" s="86">
        <f>IF(OR(General!J476="Others",General!K476="Others"),COUNTBLANK(General!L476),0)</f>
        <v>0</v>
      </c>
      <c r="AG476" s="86">
        <f>IF(ISBLANK(B476),0,IF(AND(ISBLANK(General!O476),NETWORKDAYS(IFERROR(DATE(LEFT(General!D476,4),MID(General!D476,5,2),RIGHT(General!D476,2)),0),IFERROR(DATE(LEFT(Instructions!$C$6,4),MID(Instructions!$C$6,5,2),RIGHT(Instructions!$C$6,2)),0),7)&gt;27),COUNTBLANK(General!P476),0))</f>
        <v>0</v>
      </c>
      <c r="AH476" s="86">
        <f>IF(OR(ISBLANK(B476),ISBLANK(O476)),0,IF(NETWORKDAYS(DATE(LEFT(General!D476,4),MID(General!D476,5,2),RIGHT(General!D476,2)),DATE(LEFT(General!O476,4),MID(General!O476,5,2),RIGHT(General!O476,2)),7)&gt;27,COUNTBLANK(General!P476),0))</f>
        <v>0</v>
      </c>
      <c r="AI476" s="86">
        <f t="shared" si="51"/>
        <v>0</v>
      </c>
      <c r="AJ476" s="86">
        <f t="shared" si="52"/>
        <v>0</v>
      </c>
      <c r="AK476" s="86">
        <f t="shared" si="53"/>
        <v>0</v>
      </c>
      <c r="AL476" s="128">
        <f>IF(ISBLANK(D476),0,IF(IFERROR(DATE(LEFT(D476,4),MID(D476,5,2),RIGHT(D476,2)),0)&lt;IFERROR(DATE(LEFT(Instructions!$C$6,4),MID(Instructions!$C$6,5,2),RIGHT(Instructions!$C$6,2)),0),0,1))</f>
        <v>0</v>
      </c>
      <c r="AM476" s="128">
        <f>IF(General!U476="Misconduct report has been filed",COUNTBLANK(General!V476),0)</f>
        <v>0</v>
      </c>
      <c r="AN476" s="128">
        <f t="shared" si="54"/>
        <v>0</v>
      </c>
      <c r="AO476" s="86">
        <f>IF(ISBLANK(C476),0,IF(ISNA(VLOOKUP(C476,Dropdowns!$A$1:$A$4,1,FALSE)),1,0))</f>
        <v>0</v>
      </c>
      <c r="AP476" s="86">
        <f>IF(ISBLANK(F476),0,IF(ISNA(VLOOKUP(F476,Dropdowns!$I$1:$I$5,1,FALSE)),1,0))</f>
        <v>0</v>
      </c>
      <c r="AQ476" s="86">
        <f>IF(ISBLANK(J476),0,IF(ISNA(VLOOKUP(J476,Dropdowns!$L$1:$L$4,1,FALSE)),1,0))</f>
        <v>0</v>
      </c>
      <c r="AR476" s="128">
        <f>IF(ISBLANK(K476),0,IF(ISNA(VLOOKUP(K476,Dropdowns!$J$1:$J$4,1,FALSE)),1,0))</f>
        <v>0</v>
      </c>
      <c r="AS476" s="128">
        <f t="shared" si="50"/>
        <v>0</v>
      </c>
      <c r="AT476" s="128">
        <f t="shared" si="55"/>
        <v>0</v>
      </c>
      <c r="AU476" s="128">
        <f t="shared" si="56"/>
        <v>0</v>
      </c>
    </row>
    <row r="477" spans="2:47" ht="15.75" x14ac:dyDescent="0.25">
      <c r="B477" s="62"/>
      <c r="C477" s="62"/>
      <c r="D477" s="63"/>
      <c r="E477" s="64"/>
      <c r="F477" s="62"/>
      <c r="G477" s="62"/>
      <c r="H477" s="63"/>
      <c r="I477" s="62"/>
      <c r="J477" s="62"/>
      <c r="K477" s="62"/>
      <c r="L477" s="62"/>
      <c r="M477" s="68"/>
      <c r="N477" s="69"/>
      <c r="O477" s="63"/>
      <c r="P477" s="68"/>
      <c r="Q477" s="62"/>
      <c r="R477" s="62"/>
      <c r="S477" s="68"/>
      <c r="T477" s="70"/>
      <c r="U477" s="66"/>
      <c r="V477" s="68"/>
      <c r="Z477" s="86">
        <f>IF(Instructions!$C$8="yes",COUNTA(General!B477),0)</f>
        <v>0</v>
      </c>
      <c r="AA477" s="86">
        <f>IF(COUNTA(B477:V477)&gt;0,3-(COUNTA(General!B477)+COUNTA(General!C477)+COUNTA(General!U477)),0)</f>
        <v>0</v>
      </c>
      <c r="AB477" s="86">
        <f>IF(General!U477="No",COUNTBLANK(General!D477:F477)+COUNTBLANK(General!J477),0)</f>
        <v>0</v>
      </c>
      <c r="AC477" s="86">
        <f>IF(General!F477="Others",COUNTBLANK(General!G477),0)</f>
        <v>0</v>
      </c>
      <c r="AD477" s="86">
        <f>IF(AND(U477="No",COUNTA(General!B477),ISBLANK(General!H477)),COUNTBLANK(General!I477),0)</f>
        <v>0</v>
      </c>
      <c r="AE477" s="86">
        <f>IF(ISBLANK(J477),0,IF(ISNUMBER(SEARCH("FI fully agreed with the client's requests/appeals",General!J477)),0,COUNTBLANK(General!K477)))</f>
        <v>0</v>
      </c>
      <c r="AF477" s="86">
        <f>IF(OR(General!J477="Others",General!K477="Others"),COUNTBLANK(General!L477),0)</f>
        <v>0</v>
      </c>
      <c r="AG477" s="86">
        <f>IF(ISBLANK(B477),0,IF(AND(ISBLANK(General!O477),NETWORKDAYS(IFERROR(DATE(LEFT(General!D477,4),MID(General!D477,5,2),RIGHT(General!D477,2)),0),IFERROR(DATE(LEFT(Instructions!$C$6,4),MID(Instructions!$C$6,5,2),RIGHT(Instructions!$C$6,2)),0),7)&gt;27),COUNTBLANK(General!P477),0))</f>
        <v>0</v>
      </c>
      <c r="AH477" s="86">
        <f>IF(OR(ISBLANK(B477),ISBLANK(O477)),0,IF(NETWORKDAYS(DATE(LEFT(General!D477,4),MID(General!D477,5,2),RIGHT(General!D477,2)),DATE(LEFT(General!O477,4),MID(General!O477,5,2),RIGHT(General!O477,2)),7)&gt;27,COUNTBLANK(General!P477),0))</f>
        <v>0</v>
      </c>
      <c r="AI477" s="86">
        <f t="shared" si="51"/>
        <v>0</v>
      </c>
      <c r="AJ477" s="86">
        <f t="shared" si="52"/>
        <v>0</v>
      </c>
      <c r="AK477" s="86">
        <f t="shared" si="53"/>
        <v>0</v>
      </c>
      <c r="AL477" s="128">
        <f>IF(ISBLANK(D477),0,IF(IFERROR(DATE(LEFT(D477,4),MID(D477,5,2),RIGHT(D477,2)),0)&lt;IFERROR(DATE(LEFT(Instructions!$C$6,4),MID(Instructions!$C$6,5,2),RIGHT(Instructions!$C$6,2)),0),0,1))</f>
        <v>0</v>
      </c>
      <c r="AM477" s="128">
        <f>IF(General!U477="Misconduct report has been filed",COUNTBLANK(General!V477),0)</f>
        <v>0</v>
      </c>
      <c r="AN477" s="128">
        <f t="shared" si="54"/>
        <v>0</v>
      </c>
      <c r="AO477" s="86">
        <f>IF(ISBLANK(C477),0,IF(ISNA(VLOOKUP(C477,Dropdowns!$A$1:$A$4,1,FALSE)),1,0))</f>
        <v>0</v>
      </c>
      <c r="AP477" s="86">
        <f>IF(ISBLANK(F477),0,IF(ISNA(VLOOKUP(F477,Dropdowns!$I$1:$I$5,1,FALSE)),1,0))</f>
        <v>0</v>
      </c>
      <c r="AQ477" s="86">
        <f>IF(ISBLANK(J477),0,IF(ISNA(VLOOKUP(J477,Dropdowns!$L$1:$L$4,1,FALSE)),1,0))</f>
        <v>0</v>
      </c>
      <c r="AR477" s="128">
        <f>IF(ISBLANK(K477),0,IF(ISNA(VLOOKUP(K477,Dropdowns!$J$1:$J$4,1,FALSE)),1,0))</f>
        <v>0</v>
      </c>
      <c r="AS477" s="128">
        <f t="shared" si="50"/>
        <v>0</v>
      </c>
      <c r="AT477" s="128">
        <f t="shared" si="55"/>
        <v>0</v>
      </c>
      <c r="AU477" s="128">
        <f t="shared" si="56"/>
        <v>0</v>
      </c>
    </row>
    <row r="478" spans="2:47" ht="15.75" x14ac:dyDescent="0.25">
      <c r="B478" s="62"/>
      <c r="C478" s="62"/>
      <c r="D478" s="63"/>
      <c r="E478" s="64"/>
      <c r="F478" s="62"/>
      <c r="G478" s="62"/>
      <c r="H478" s="63"/>
      <c r="I478" s="62"/>
      <c r="J478" s="62"/>
      <c r="K478" s="62"/>
      <c r="L478" s="62"/>
      <c r="M478" s="68"/>
      <c r="N478" s="69"/>
      <c r="O478" s="63"/>
      <c r="P478" s="68"/>
      <c r="Q478" s="62"/>
      <c r="R478" s="62"/>
      <c r="S478" s="68"/>
      <c r="T478" s="70"/>
      <c r="U478" s="66"/>
      <c r="V478" s="68"/>
      <c r="Z478" s="86">
        <f>IF(Instructions!$C$8="yes",COUNTA(General!B478),0)</f>
        <v>0</v>
      </c>
      <c r="AA478" s="86">
        <f>IF(COUNTA(B478:V478)&gt;0,3-(COUNTA(General!B478)+COUNTA(General!C478)+COUNTA(General!U478)),0)</f>
        <v>0</v>
      </c>
      <c r="AB478" s="86">
        <f>IF(General!U478="No",COUNTBLANK(General!D478:F478)+COUNTBLANK(General!J478),0)</f>
        <v>0</v>
      </c>
      <c r="AC478" s="86">
        <f>IF(General!F478="Others",COUNTBLANK(General!G478),0)</f>
        <v>0</v>
      </c>
      <c r="AD478" s="86">
        <f>IF(AND(U478="No",COUNTA(General!B478),ISBLANK(General!H478)),COUNTBLANK(General!I478),0)</f>
        <v>0</v>
      </c>
      <c r="AE478" s="86">
        <f>IF(ISBLANK(J478),0,IF(ISNUMBER(SEARCH("FI fully agreed with the client's requests/appeals",General!J478)),0,COUNTBLANK(General!K478)))</f>
        <v>0</v>
      </c>
      <c r="AF478" s="86">
        <f>IF(OR(General!J478="Others",General!K478="Others"),COUNTBLANK(General!L478),0)</f>
        <v>0</v>
      </c>
      <c r="AG478" s="86">
        <f>IF(ISBLANK(B478),0,IF(AND(ISBLANK(General!O478),NETWORKDAYS(IFERROR(DATE(LEFT(General!D478,4),MID(General!D478,5,2),RIGHT(General!D478,2)),0),IFERROR(DATE(LEFT(Instructions!$C$6,4),MID(Instructions!$C$6,5,2),RIGHT(Instructions!$C$6,2)),0),7)&gt;27),COUNTBLANK(General!P478),0))</f>
        <v>0</v>
      </c>
      <c r="AH478" s="86">
        <f>IF(OR(ISBLANK(B478),ISBLANK(O478)),0,IF(NETWORKDAYS(DATE(LEFT(General!D478,4),MID(General!D478,5,2),RIGHT(General!D478,2)),DATE(LEFT(General!O478,4),MID(General!O478,5,2),RIGHT(General!O478,2)),7)&gt;27,COUNTBLANK(General!P478),0))</f>
        <v>0</v>
      </c>
      <c r="AI478" s="86">
        <f t="shared" si="51"/>
        <v>0</v>
      </c>
      <c r="AJ478" s="86">
        <f t="shared" si="52"/>
        <v>0</v>
      </c>
      <c r="AK478" s="86">
        <f t="shared" si="53"/>
        <v>0</v>
      </c>
      <c r="AL478" s="128">
        <f>IF(ISBLANK(D478),0,IF(IFERROR(DATE(LEFT(D478,4),MID(D478,5,2),RIGHT(D478,2)),0)&lt;IFERROR(DATE(LEFT(Instructions!$C$6,4),MID(Instructions!$C$6,5,2),RIGHT(Instructions!$C$6,2)),0),0,1))</f>
        <v>0</v>
      </c>
      <c r="AM478" s="128">
        <f>IF(General!U478="Misconduct report has been filed",COUNTBLANK(General!V478),0)</f>
        <v>0</v>
      </c>
      <c r="AN478" s="128">
        <f t="shared" si="54"/>
        <v>0</v>
      </c>
      <c r="AO478" s="86">
        <f>IF(ISBLANK(C478),0,IF(ISNA(VLOOKUP(C478,Dropdowns!$A$1:$A$4,1,FALSE)),1,0))</f>
        <v>0</v>
      </c>
      <c r="AP478" s="86">
        <f>IF(ISBLANK(F478),0,IF(ISNA(VLOOKUP(F478,Dropdowns!$I$1:$I$5,1,FALSE)),1,0))</f>
        <v>0</v>
      </c>
      <c r="AQ478" s="86">
        <f>IF(ISBLANK(J478),0,IF(ISNA(VLOOKUP(J478,Dropdowns!$L$1:$L$4,1,FALSE)),1,0))</f>
        <v>0</v>
      </c>
      <c r="AR478" s="128">
        <f>IF(ISBLANK(K478),0,IF(ISNA(VLOOKUP(K478,Dropdowns!$J$1:$J$4,1,FALSE)),1,0))</f>
        <v>0</v>
      </c>
      <c r="AS478" s="128">
        <f t="shared" si="50"/>
        <v>0</v>
      </c>
      <c r="AT478" s="128">
        <f t="shared" si="55"/>
        <v>0</v>
      </c>
      <c r="AU478" s="128">
        <f t="shared" si="56"/>
        <v>0</v>
      </c>
    </row>
    <row r="479" spans="2:47" ht="15.75" x14ac:dyDescent="0.25">
      <c r="B479" s="62"/>
      <c r="C479" s="62"/>
      <c r="D479" s="63"/>
      <c r="E479" s="64"/>
      <c r="F479" s="62"/>
      <c r="G479" s="62"/>
      <c r="H479" s="63"/>
      <c r="I479" s="62"/>
      <c r="J479" s="62"/>
      <c r="K479" s="62"/>
      <c r="L479" s="62"/>
      <c r="M479" s="68"/>
      <c r="N479" s="69"/>
      <c r="O479" s="63"/>
      <c r="P479" s="68"/>
      <c r="Q479" s="62"/>
      <c r="R479" s="62"/>
      <c r="S479" s="68"/>
      <c r="T479" s="70"/>
      <c r="U479" s="66"/>
      <c r="V479" s="68"/>
      <c r="Z479" s="86">
        <f>IF(Instructions!$C$8="yes",COUNTA(General!B479),0)</f>
        <v>0</v>
      </c>
      <c r="AA479" s="86">
        <f>IF(COUNTA(B479:V479)&gt;0,3-(COUNTA(General!B479)+COUNTA(General!C479)+COUNTA(General!U479)),0)</f>
        <v>0</v>
      </c>
      <c r="AB479" s="86">
        <f>IF(General!U479="No",COUNTBLANK(General!D479:F479)+COUNTBLANK(General!J479),0)</f>
        <v>0</v>
      </c>
      <c r="AC479" s="86">
        <f>IF(General!F479="Others",COUNTBLANK(General!G479),0)</f>
        <v>0</v>
      </c>
      <c r="AD479" s="86">
        <f>IF(AND(U479="No",COUNTA(General!B479),ISBLANK(General!H479)),COUNTBLANK(General!I479),0)</f>
        <v>0</v>
      </c>
      <c r="AE479" s="86">
        <f>IF(ISBLANK(J479),0,IF(ISNUMBER(SEARCH("FI fully agreed with the client's requests/appeals",General!J479)),0,COUNTBLANK(General!K479)))</f>
        <v>0</v>
      </c>
      <c r="AF479" s="86">
        <f>IF(OR(General!J479="Others",General!K479="Others"),COUNTBLANK(General!L479),0)</f>
        <v>0</v>
      </c>
      <c r="AG479" s="86">
        <f>IF(ISBLANK(B479),0,IF(AND(ISBLANK(General!O479),NETWORKDAYS(IFERROR(DATE(LEFT(General!D479,4),MID(General!D479,5,2),RIGHT(General!D479,2)),0),IFERROR(DATE(LEFT(Instructions!$C$6,4),MID(Instructions!$C$6,5,2),RIGHT(Instructions!$C$6,2)),0),7)&gt;27),COUNTBLANK(General!P479),0))</f>
        <v>0</v>
      </c>
      <c r="AH479" s="86">
        <f>IF(OR(ISBLANK(B479),ISBLANK(O479)),0,IF(NETWORKDAYS(DATE(LEFT(General!D479,4),MID(General!D479,5,2),RIGHT(General!D479,2)),DATE(LEFT(General!O479,4),MID(General!O479,5,2),RIGHT(General!O479,2)),7)&gt;27,COUNTBLANK(General!P479),0))</f>
        <v>0</v>
      </c>
      <c r="AI479" s="86">
        <f t="shared" si="51"/>
        <v>0</v>
      </c>
      <c r="AJ479" s="86">
        <f t="shared" si="52"/>
        <v>0</v>
      </c>
      <c r="AK479" s="86">
        <f t="shared" si="53"/>
        <v>0</v>
      </c>
      <c r="AL479" s="128">
        <f>IF(ISBLANK(D479),0,IF(IFERROR(DATE(LEFT(D479,4),MID(D479,5,2),RIGHT(D479,2)),0)&lt;IFERROR(DATE(LEFT(Instructions!$C$6,4),MID(Instructions!$C$6,5,2),RIGHT(Instructions!$C$6,2)),0),0,1))</f>
        <v>0</v>
      </c>
      <c r="AM479" s="128">
        <f>IF(General!U479="Misconduct report has been filed",COUNTBLANK(General!V479),0)</f>
        <v>0</v>
      </c>
      <c r="AN479" s="128">
        <f t="shared" si="54"/>
        <v>0</v>
      </c>
      <c r="AO479" s="86">
        <f>IF(ISBLANK(C479),0,IF(ISNA(VLOOKUP(C479,Dropdowns!$A$1:$A$4,1,FALSE)),1,0))</f>
        <v>0</v>
      </c>
      <c r="AP479" s="86">
        <f>IF(ISBLANK(F479),0,IF(ISNA(VLOOKUP(F479,Dropdowns!$I$1:$I$5,1,FALSE)),1,0))</f>
        <v>0</v>
      </c>
      <c r="AQ479" s="86">
        <f>IF(ISBLANK(J479),0,IF(ISNA(VLOOKUP(J479,Dropdowns!$L$1:$L$4,1,FALSE)),1,0))</f>
        <v>0</v>
      </c>
      <c r="AR479" s="128">
        <f>IF(ISBLANK(K479),0,IF(ISNA(VLOOKUP(K479,Dropdowns!$J$1:$J$4,1,FALSE)),1,0))</f>
        <v>0</v>
      </c>
      <c r="AS479" s="128">
        <f t="shared" si="50"/>
        <v>0</v>
      </c>
      <c r="AT479" s="128">
        <f t="shared" si="55"/>
        <v>0</v>
      </c>
      <c r="AU479" s="128">
        <f t="shared" si="56"/>
        <v>0</v>
      </c>
    </row>
    <row r="480" spans="2:47" ht="15.75" x14ac:dyDescent="0.25">
      <c r="B480" s="62"/>
      <c r="C480" s="62"/>
      <c r="D480" s="63"/>
      <c r="E480" s="64"/>
      <c r="F480" s="62"/>
      <c r="G480" s="62"/>
      <c r="H480" s="63"/>
      <c r="I480" s="62"/>
      <c r="J480" s="62"/>
      <c r="K480" s="62"/>
      <c r="L480" s="62"/>
      <c r="M480" s="68"/>
      <c r="N480" s="69"/>
      <c r="O480" s="63"/>
      <c r="P480" s="68"/>
      <c r="Q480" s="62"/>
      <c r="R480" s="62"/>
      <c r="S480" s="68"/>
      <c r="T480" s="70"/>
      <c r="U480" s="66"/>
      <c r="V480" s="68"/>
      <c r="Z480" s="86">
        <f>IF(Instructions!$C$8="yes",COUNTA(General!B480),0)</f>
        <v>0</v>
      </c>
      <c r="AA480" s="86">
        <f>IF(COUNTA(B480:V480)&gt;0,3-(COUNTA(General!B480)+COUNTA(General!C480)+COUNTA(General!U480)),0)</f>
        <v>0</v>
      </c>
      <c r="AB480" s="86">
        <f>IF(General!U480="No",COUNTBLANK(General!D480:F480)+COUNTBLANK(General!J480),0)</f>
        <v>0</v>
      </c>
      <c r="AC480" s="86">
        <f>IF(General!F480="Others",COUNTBLANK(General!G480),0)</f>
        <v>0</v>
      </c>
      <c r="AD480" s="86">
        <f>IF(AND(U480="No",COUNTA(General!B480),ISBLANK(General!H480)),COUNTBLANK(General!I480),0)</f>
        <v>0</v>
      </c>
      <c r="AE480" s="86">
        <f>IF(ISBLANK(J480),0,IF(ISNUMBER(SEARCH("FI fully agreed with the client's requests/appeals",General!J480)),0,COUNTBLANK(General!K480)))</f>
        <v>0</v>
      </c>
      <c r="AF480" s="86">
        <f>IF(OR(General!J480="Others",General!K480="Others"),COUNTBLANK(General!L480),0)</f>
        <v>0</v>
      </c>
      <c r="AG480" s="86">
        <f>IF(ISBLANK(B480),0,IF(AND(ISBLANK(General!O480),NETWORKDAYS(IFERROR(DATE(LEFT(General!D480,4),MID(General!D480,5,2),RIGHT(General!D480,2)),0),IFERROR(DATE(LEFT(Instructions!$C$6,4),MID(Instructions!$C$6,5,2),RIGHT(Instructions!$C$6,2)),0),7)&gt;27),COUNTBLANK(General!P480),0))</f>
        <v>0</v>
      </c>
      <c r="AH480" s="86">
        <f>IF(OR(ISBLANK(B480),ISBLANK(O480)),0,IF(NETWORKDAYS(DATE(LEFT(General!D480,4),MID(General!D480,5,2),RIGHT(General!D480,2)),DATE(LEFT(General!O480,4),MID(General!O480,5,2),RIGHT(General!O480,2)),7)&gt;27,COUNTBLANK(General!P480),0))</f>
        <v>0</v>
      </c>
      <c r="AI480" s="86">
        <f t="shared" si="51"/>
        <v>0</v>
      </c>
      <c r="AJ480" s="86">
        <f t="shared" si="52"/>
        <v>0</v>
      </c>
      <c r="AK480" s="86">
        <f t="shared" si="53"/>
        <v>0</v>
      </c>
      <c r="AL480" s="128">
        <f>IF(ISBLANK(D480),0,IF(IFERROR(DATE(LEFT(D480,4),MID(D480,5,2),RIGHT(D480,2)),0)&lt;IFERROR(DATE(LEFT(Instructions!$C$6,4),MID(Instructions!$C$6,5,2),RIGHT(Instructions!$C$6,2)),0),0,1))</f>
        <v>0</v>
      </c>
      <c r="AM480" s="128">
        <f>IF(General!U480="Misconduct report has been filed",COUNTBLANK(General!V480),0)</f>
        <v>0</v>
      </c>
      <c r="AN480" s="128">
        <f t="shared" si="54"/>
        <v>0</v>
      </c>
      <c r="AO480" s="86">
        <f>IF(ISBLANK(C480),0,IF(ISNA(VLOOKUP(C480,Dropdowns!$A$1:$A$4,1,FALSE)),1,0))</f>
        <v>0</v>
      </c>
      <c r="AP480" s="86">
        <f>IF(ISBLANK(F480),0,IF(ISNA(VLOOKUP(F480,Dropdowns!$I$1:$I$5,1,FALSE)),1,0))</f>
        <v>0</v>
      </c>
      <c r="AQ480" s="86">
        <f>IF(ISBLANK(J480),0,IF(ISNA(VLOOKUP(J480,Dropdowns!$L$1:$L$4,1,FALSE)),1,0))</f>
        <v>0</v>
      </c>
      <c r="AR480" s="128">
        <f>IF(ISBLANK(K480),0,IF(ISNA(VLOOKUP(K480,Dropdowns!$J$1:$J$4,1,FALSE)),1,0))</f>
        <v>0</v>
      </c>
      <c r="AS480" s="128">
        <f t="shared" si="50"/>
        <v>0</v>
      </c>
      <c r="AT480" s="128">
        <f t="shared" si="55"/>
        <v>0</v>
      </c>
      <c r="AU480" s="128">
        <f t="shared" si="56"/>
        <v>0</v>
      </c>
    </row>
    <row r="481" spans="2:47" ht="15.75" x14ac:dyDescent="0.25">
      <c r="B481" s="62"/>
      <c r="C481" s="62"/>
      <c r="D481" s="63"/>
      <c r="E481" s="64"/>
      <c r="F481" s="62"/>
      <c r="G481" s="62"/>
      <c r="H481" s="63"/>
      <c r="I481" s="62"/>
      <c r="J481" s="62"/>
      <c r="K481" s="62"/>
      <c r="L481" s="62"/>
      <c r="M481" s="68"/>
      <c r="N481" s="69"/>
      <c r="O481" s="63"/>
      <c r="P481" s="68"/>
      <c r="Q481" s="62"/>
      <c r="R481" s="62"/>
      <c r="S481" s="68"/>
      <c r="T481" s="70"/>
      <c r="U481" s="66"/>
      <c r="V481" s="68"/>
      <c r="Z481" s="86">
        <f>IF(Instructions!$C$8="yes",COUNTA(General!B481),0)</f>
        <v>0</v>
      </c>
      <c r="AA481" s="86">
        <f>IF(COUNTA(B481:V481)&gt;0,3-(COUNTA(General!B481)+COUNTA(General!C481)+COUNTA(General!U481)),0)</f>
        <v>0</v>
      </c>
      <c r="AB481" s="86">
        <f>IF(General!U481="No",COUNTBLANK(General!D481:F481)+COUNTBLANK(General!J481),0)</f>
        <v>0</v>
      </c>
      <c r="AC481" s="86">
        <f>IF(General!F481="Others",COUNTBLANK(General!G481),0)</f>
        <v>0</v>
      </c>
      <c r="AD481" s="86">
        <f>IF(AND(U481="No",COUNTA(General!B481),ISBLANK(General!H481)),COUNTBLANK(General!I481),0)</f>
        <v>0</v>
      </c>
      <c r="AE481" s="86">
        <f>IF(ISBLANK(J481),0,IF(ISNUMBER(SEARCH("FI fully agreed with the client's requests/appeals",General!J481)),0,COUNTBLANK(General!K481)))</f>
        <v>0</v>
      </c>
      <c r="AF481" s="86">
        <f>IF(OR(General!J481="Others",General!K481="Others"),COUNTBLANK(General!L481),0)</f>
        <v>0</v>
      </c>
      <c r="AG481" s="86">
        <f>IF(ISBLANK(B481),0,IF(AND(ISBLANK(General!O481),NETWORKDAYS(IFERROR(DATE(LEFT(General!D481,4),MID(General!D481,5,2),RIGHT(General!D481,2)),0),IFERROR(DATE(LEFT(Instructions!$C$6,4),MID(Instructions!$C$6,5,2),RIGHT(Instructions!$C$6,2)),0),7)&gt;27),COUNTBLANK(General!P481),0))</f>
        <v>0</v>
      </c>
      <c r="AH481" s="86">
        <f>IF(OR(ISBLANK(B481),ISBLANK(O481)),0,IF(NETWORKDAYS(DATE(LEFT(General!D481,4),MID(General!D481,5,2),RIGHT(General!D481,2)),DATE(LEFT(General!O481,4),MID(General!O481,5,2),RIGHT(General!O481,2)),7)&gt;27,COUNTBLANK(General!P481),0))</f>
        <v>0</v>
      </c>
      <c r="AI481" s="86">
        <f t="shared" si="51"/>
        <v>0</v>
      </c>
      <c r="AJ481" s="86">
        <f t="shared" si="52"/>
        <v>0</v>
      </c>
      <c r="AK481" s="86">
        <f t="shared" si="53"/>
        <v>0</v>
      </c>
      <c r="AL481" s="128">
        <f>IF(ISBLANK(D481),0,IF(IFERROR(DATE(LEFT(D481,4),MID(D481,5,2),RIGHT(D481,2)),0)&lt;IFERROR(DATE(LEFT(Instructions!$C$6,4),MID(Instructions!$C$6,5,2),RIGHT(Instructions!$C$6,2)),0),0,1))</f>
        <v>0</v>
      </c>
      <c r="AM481" s="128">
        <f>IF(General!U481="Misconduct report has been filed",COUNTBLANK(General!V481),0)</f>
        <v>0</v>
      </c>
      <c r="AN481" s="128">
        <f t="shared" si="54"/>
        <v>0</v>
      </c>
      <c r="AO481" s="86">
        <f>IF(ISBLANK(C481),0,IF(ISNA(VLOOKUP(C481,Dropdowns!$A$1:$A$4,1,FALSE)),1,0))</f>
        <v>0</v>
      </c>
      <c r="AP481" s="86">
        <f>IF(ISBLANK(F481),0,IF(ISNA(VLOOKUP(F481,Dropdowns!$I$1:$I$5,1,FALSE)),1,0))</f>
        <v>0</v>
      </c>
      <c r="AQ481" s="86">
        <f>IF(ISBLANK(J481),0,IF(ISNA(VLOOKUP(J481,Dropdowns!$L$1:$L$4,1,FALSE)),1,0))</f>
        <v>0</v>
      </c>
      <c r="AR481" s="128">
        <f>IF(ISBLANK(K481),0,IF(ISNA(VLOOKUP(K481,Dropdowns!$J$1:$J$4,1,FALSE)),1,0))</f>
        <v>0</v>
      </c>
      <c r="AS481" s="128">
        <f t="shared" si="50"/>
        <v>0</v>
      </c>
      <c r="AT481" s="128">
        <f t="shared" si="55"/>
        <v>0</v>
      </c>
      <c r="AU481" s="128">
        <f t="shared" si="56"/>
        <v>0</v>
      </c>
    </row>
    <row r="482" spans="2:47" ht="15.75" x14ac:dyDescent="0.25">
      <c r="B482" s="62"/>
      <c r="C482" s="62"/>
      <c r="D482" s="63"/>
      <c r="E482" s="64"/>
      <c r="F482" s="62"/>
      <c r="G482" s="62"/>
      <c r="H482" s="63"/>
      <c r="I482" s="62"/>
      <c r="J482" s="62"/>
      <c r="K482" s="62"/>
      <c r="L482" s="62"/>
      <c r="M482" s="68"/>
      <c r="N482" s="69"/>
      <c r="O482" s="63"/>
      <c r="P482" s="68"/>
      <c r="Q482" s="62"/>
      <c r="R482" s="62"/>
      <c r="S482" s="68"/>
      <c r="T482" s="70"/>
      <c r="U482" s="66"/>
      <c r="V482" s="68"/>
      <c r="Z482" s="86">
        <f>IF(Instructions!$C$8="yes",COUNTA(General!B482),0)</f>
        <v>0</v>
      </c>
      <c r="AA482" s="86">
        <f>IF(COUNTA(B482:V482)&gt;0,3-(COUNTA(General!B482)+COUNTA(General!C482)+COUNTA(General!U482)),0)</f>
        <v>0</v>
      </c>
      <c r="AB482" s="86">
        <f>IF(General!U482="No",COUNTBLANK(General!D482:F482)+COUNTBLANK(General!J482),0)</f>
        <v>0</v>
      </c>
      <c r="AC482" s="86">
        <f>IF(General!F482="Others",COUNTBLANK(General!G482),0)</f>
        <v>0</v>
      </c>
      <c r="AD482" s="86">
        <f>IF(AND(U482="No",COUNTA(General!B482),ISBLANK(General!H482)),COUNTBLANK(General!I482),0)</f>
        <v>0</v>
      </c>
      <c r="AE482" s="86">
        <f>IF(ISBLANK(J482),0,IF(ISNUMBER(SEARCH("FI fully agreed with the client's requests/appeals",General!J482)),0,COUNTBLANK(General!K482)))</f>
        <v>0</v>
      </c>
      <c r="AF482" s="86">
        <f>IF(OR(General!J482="Others",General!K482="Others"),COUNTBLANK(General!L482),0)</f>
        <v>0</v>
      </c>
      <c r="AG482" s="86">
        <f>IF(ISBLANK(B482),0,IF(AND(ISBLANK(General!O482),NETWORKDAYS(IFERROR(DATE(LEFT(General!D482,4),MID(General!D482,5,2),RIGHT(General!D482,2)),0),IFERROR(DATE(LEFT(Instructions!$C$6,4),MID(Instructions!$C$6,5,2),RIGHT(Instructions!$C$6,2)),0),7)&gt;27),COUNTBLANK(General!P482),0))</f>
        <v>0</v>
      </c>
      <c r="AH482" s="86">
        <f>IF(OR(ISBLANK(B482),ISBLANK(O482)),0,IF(NETWORKDAYS(DATE(LEFT(General!D482,4),MID(General!D482,5,2),RIGHT(General!D482,2)),DATE(LEFT(General!O482,4),MID(General!O482,5,2),RIGHT(General!O482,2)),7)&gt;27,COUNTBLANK(General!P482),0))</f>
        <v>0</v>
      </c>
      <c r="AI482" s="86">
        <f t="shared" si="51"/>
        <v>0</v>
      </c>
      <c r="AJ482" s="86">
        <f t="shared" si="52"/>
        <v>0</v>
      </c>
      <c r="AK482" s="86">
        <f t="shared" si="53"/>
        <v>0</v>
      </c>
      <c r="AL482" s="128">
        <f>IF(ISBLANK(D482),0,IF(IFERROR(DATE(LEFT(D482,4),MID(D482,5,2),RIGHT(D482,2)),0)&lt;IFERROR(DATE(LEFT(Instructions!$C$6,4),MID(Instructions!$C$6,5,2),RIGHT(Instructions!$C$6,2)),0),0,1))</f>
        <v>0</v>
      </c>
      <c r="AM482" s="128">
        <f>IF(General!U482="Misconduct report has been filed",COUNTBLANK(General!V482),0)</f>
        <v>0</v>
      </c>
      <c r="AN482" s="128">
        <f t="shared" si="54"/>
        <v>0</v>
      </c>
      <c r="AO482" s="86">
        <f>IF(ISBLANK(C482),0,IF(ISNA(VLOOKUP(C482,Dropdowns!$A$1:$A$4,1,FALSE)),1,0))</f>
        <v>0</v>
      </c>
      <c r="AP482" s="86">
        <f>IF(ISBLANK(F482),0,IF(ISNA(VLOOKUP(F482,Dropdowns!$I$1:$I$5,1,FALSE)),1,0))</f>
        <v>0</v>
      </c>
      <c r="AQ482" s="86">
        <f>IF(ISBLANK(J482),0,IF(ISNA(VLOOKUP(J482,Dropdowns!$L$1:$L$4,1,FALSE)),1,0))</f>
        <v>0</v>
      </c>
      <c r="AR482" s="128">
        <f>IF(ISBLANK(K482),0,IF(ISNA(VLOOKUP(K482,Dropdowns!$J$1:$J$4,1,FALSE)),1,0))</f>
        <v>0</v>
      </c>
      <c r="AS482" s="128">
        <f t="shared" ref="AS482:AS500" si="57">IF(ISBLANK(Q482),0,IF(OR(Q482="YES",Q482="No"),0,1))</f>
        <v>0</v>
      </c>
      <c r="AT482" s="128">
        <f t="shared" si="55"/>
        <v>0</v>
      </c>
      <c r="AU482" s="128">
        <f t="shared" si="56"/>
        <v>0</v>
      </c>
    </row>
    <row r="483" spans="2:47" ht="15.75" x14ac:dyDescent="0.25">
      <c r="B483" s="62"/>
      <c r="C483" s="62"/>
      <c r="D483" s="63"/>
      <c r="E483" s="64"/>
      <c r="F483" s="62"/>
      <c r="G483" s="62"/>
      <c r="H483" s="63"/>
      <c r="I483" s="62"/>
      <c r="J483" s="62"/>
      <c r="K483" s="62"/>
      <c r="L483" s="62"/>
      <c r="M483" s="68"/>
      <c r="N483" s="69"/>
      <c r="O483" s="63"/>
      <c r="P483" s="68"/>
      <c r="Q483" s="62"/>
      <c r="R483" s="62"/>
      <c r="S483" s="68"/>
      <c r="T483" s="70"/>
      <c r="U483" s="66"/>
      <c r="V483" s="68"/>
      <c r="Z483" s="86">
        <f>IF(Instructions!$C$8="yes",COUNTA(General!B483),0)</f>
        <v>0</v>
      </c>
      <c r="AA483" s="86">
        <f>IF(COUNTA(B483:V483)&gt;0,3-(COUNTA(General!B483)+COUNTA(General!C483)+COUNTA(General!U483)),0)</f>
        <v>0</v>
      </c>
      <c r="AB483" s="86">
        <f>IF(General!U483="No",COUNTBLANK(General!D483:F483)+COUNTBLANK(General!J483),0)</f>
        <v>0</v>
      </c>
      <c r="AC483" s="86">
        <f>IF(General!F483="Others",COUNTBLANK(General!G483),0)</f>
        <v>0</v>
      </c>
      <c r="AD483" s="86">
        <f>IF(AND(U483="No",COUNTA(General!B483),ISBLANK(General!H483)),COUNTBLANK(General!I483),0)</f>
        <v>0</v>
      </c>
      <c r="AE483" s="86">
        <f>IF(ISBLANK(J483),0,IF(ISNUMBER(SEARCH("FI fully agreed with the client's requests/appeals",General!J483)),0,COUNTBLANK(General!K483)))</f>
        <v>0</v>
      </c>
      <c r="AF483" s="86">
        <f>IF(OR(General!J483="Others",General!K483="Others"),COUNTBLANK(General!L483),0)</f>
        <v>0</v>
      </c>
      <c r="AG483" s="86">
        <f>IF(ISBLANK(B483),0,IF(AND(ISBLANK(General!O483),NETWORKDAYS(IFERROR(DATE(LEFT(General!D483,4),MID(General!D483,5,2),RIGHT(General!D483,2)),0),IFERROR(DATE(LEFT(Instructions!$C$6,4),MID(Instructions!$C$6,5,2),RIGHT(Instructions!$C$6,2)),0),7)&gt;27),COUNTBLANK(General!P483),0))</f>
        <v>0</v>
      </c>
      <c r="AH483" s="86">
        <f>IF(OR(ISBLANK(B483),ISBLANK(O483)),0,IF(NETWORKDAYS(DATE(LEFT(General!D483,4),MID(General!D483,5,2),RIGHT(General!D483,2)),DATE(LEFT(General!O483,4),MID(General!O483,5,2),RIGHT(General!O483,2)),7)&gt;27,COUNTBLANK(General!P483),0))</f>
        <v>0</v>
      </c>
      <c r="AI483" s="86">
        <f t="shared" si="51"/>
        <v>0</v>
      </c>
      <c r="AJ483" s="86">
        <f t="shared" si="52"/>
        <v>0</v>
      </c>
      <c r="AK483" s="86">
        <f t="shared" si="53"/>
        <v>0</v>
      </c>
      <c r="AL483" s="128">
        <f>IF(ISBLANK(D483),0,IF(IFERROR(DATE(LEFT(D483,4),MID(D483,5,2),RIGHT(D483,2)),0)&lt;IFERROR(DATE(LEFT(Instructions!$C$6,4),MID(Instructions!$C$6,5,2),RIGHT(Instructions!$C$6,2)),0),0,1))</f>
        <v>0</v>
      </c>
      <c r="AM483" s="128">
        <f>IF(General!U483="Misconduct report has been filed",COUNTBLANK(General!V483),0)</f>
        <v>0</v>
      </c>
      <c r="AN483" s="128">
        <f t="shared" si="54"/>
        <v>0</v>
      </c>
      <c r="AO483" s="86">
        <f>IF(ISBLANK(C483),0,IF(ISNA(VLOOKUP(C483,Dropdowns!$A$1:$A$4,1,FALSE)),1,0))</f>
        <v>0</v>
      </c>
      <c r="AP483" s="86">
        <f>IF(ISBLANK(F483),0,IF(ISNA(VLOOKUP(F483,Dropdowns!$I$1:$I$5,1,FALSE)),1,0))</f>
        <v>0</v>
      </c>
      <c r="AQ483" s="86">
        <f>IF(ISBLANK(J483),0,IF(ISNA(VLOOKUP(J483,Dropdowns!$L$1:$L$4,1,FALSE)),1,0))</f>
        <v>0</v>
      </c>
      <c r="AR483" s="128">
        <f>IF(ISBLANK(K483),0,IF(ISNA(VLOOKUP(K483,Dropdowns!$J$1:$J$4,1,FALSE)),1,0))</f>
        <v>0</v>
      </c>
      <c r="AS483" s="128">
        <f t="shared" si="57"/>
        <v>0</v>
      </c>
      <c r="AT483" s="128">
        <f t="shared" si="55"/>
        <v>0</v>
      </c>
      <c r="AU483" s="128">
        <f t="shared" si="56"/>
        <v>0</v>
      </c>
    </row>
    <row r="484" spans="2:47" ht="15.75" x14ac:dyDescent="0.25">
      <c r="B484" s="62"/>
      <c r="C484" s="62"/>
      <c r="D484" s="63"/>
      <c r="E484" s="64"/>
      <c r="F484" s="62"/>
      <c r="G484" s="62"/>
      <c r="H484" s="63"/>
      <c r="I484" s="62"/>
      <c r="J484" s="62"/>
      <c r="K484" s="62"/>
      <c r="L484" s="62"/>
      <c r="M484" s="68"/>
      <c r="N484" s="69"/>
      <c r="O484" s="63"/>
      <c r="P484" s="68"/>
      <c r="Q484" s="62"/>
      <c r="R484" s="62"/>
      <c r="S484" s="68"/>
      <c r="T484" s="70"/>
      <c r="U484" s="66"/>
      <c r="V484" s="68"/>
      <c r="Z484" s="86">
        <f>IF(Instructions!$C$8="yes",COUNTA(General!B484),0)</f>
        <v>0</v>
      </c>
      <c r="AA484" s="86">
        <f>IF(COUNTA(B484:V484)&gt;0,3-(COUNTA(General!B484)+COUNTA(General!C484)+COUNTA(General!U484)),0)</f>
        <v>0</v>
      </c>
      <c r="AB484" s="86">
        <f>IF(General!U484="No",COUNTBLANK(General!D484:F484)+COUNTBLANK(General!J484),0)</f>
        <v>0</v>
      </c>
      <c r="AC484" s="86">
        <f>IF(General!F484="Others",COUNTBLANK(General!G484),0)</f>
        <v>0</v>
      </c>
      <c r="AD484" s="86">
        <f>IF(AND(U484="No",COUNTA(General!B484),ISBLANK(General!H484)),COUNTBLANK(General!I484),0)</f>
        <v>0</v>
      </c>
      <c r="AE484" s="86">
        <f>IF(ISBLANK(J484),0,IF(ISNUMBER(SEARCH("FI fully agreed with the client's requests/appeals",General!J484)),0,COUNTBLANK(General!K484)))</f>
        <v>0</v>
      </c>
      <c r="AF484" s="86">
        <f>IF(OR(General!J484="Others",General!K484="Others"),COUNTBLANK(General!L484),0)</f>
        <v>0</v>
      </c>
      <c r="AG484" s="86">
        <f>IF(ISBLANK(B484),0,IF(AND(ISBLANK(General!O484),NETWORKDAYS(IFERROR(DATE(LEFT(General!D484,4),MID(General!D484,5,2),RIGHT(General!D484,2)),0),IFERROR(DATE(LEFT(Instructions!$C$6,4),MID(Instructions!$C$6,5,2),RIGHT(Instructions!$C$6,2)),0),7)&gt;27),COUNTBLANK(General!P484),0))</f>
        <v>0</v>
      </c>
      <c r="AH484" s="86">
        <f>IF(OR(ISBLANK(B484),ISBLANK(O484)),0,IF(NETWORKDAYS(DATE(LEFT(General!D484,4),MID(General!D484,5,2),RIGHT(General!D484,2)),DATE(LEFT(General!O484,4),MID(General!O484,5,2),RIGHT(General!O484,2)),7)&gt;27,COUNTBLANK(General!P484),0))</f>
        <v>0</v>
      </c>
      <c r="AI484" s="86">
        <f t="shared" si="51"/>
        <v>0</v>
      </c>
      <c r="AJ484" s="86">
        <f t="shared" si="52"/>
        <v>0</v>
      </c>
      <c r="AK484" s="86">
        <f t="shared" si="53"/>
        <v>0</v>
      </c>
      <c r="AL484" s="128">
        <f>IF(ISBLANK(D484),0,IF(IFERROR(DATE(LEFT(D484,4),MID(D484,5,2),RIGHT(D484,2)),0)&lt;IFERROR(DATE(LEFT(Instructions!$C$6,4),MID(Instructions!$C$6,5,2),RIGHT(Instructions!$C$6,2)),0),0,1))</f>
        <v>0</v>
      </c>
      <c r="AM484" s="128">
        <f>IF(General!U484="Misconduct report has been filed",COUNTBLANK(General!V484),0)</f>
        <v>0</v>
      </c>
      <c r="AN484" s="128">
        <f t="shared" si="54"/>
        <v>0</v>
      </c>
      <c r="AO484" s="86">
        <f>IF(ISBLANK(C484),0,IF(ISNA(VLOOKUP(C484,Dropdowns!$A$1:$A$4,1,FALSE)),1,0))</f>
        <v>0</v>
      </c>
      <c r="AP484" s="86">
        <f>IF(ISBLANK(F484),0,IF(ISNA(VLOOKUP(F484,Dropdowns!$I$1:$I$5,1,FALSE)),1,0))</f>
        <v>0</v>
      </c>
      <c r="AQ484" s="86">
        <f>IF(ISBLANK(J484),0,IF(ISNA(VLOOKUP(J484,Dropdowns!$L$1:$L$4,1,FALSE)),1,0))</f>
        <v>0</v>
      </c>
      <c r="AR484" s="128">
        <f>IF(ISBLANK(K484),0,IF(ISNA(VLOOKUP(K484,Dropdowns!$J$1:$J$4,1,FALSE)),1,0))</f>
        <v>0</v>
      </c>
      <c r="AS484" s="128">
        <f t="shared" si="57"/>
        <v>0</v>
      </c>
      <c r="AT484" s="128">
        <f t="shared" si="55"/>
        <v>0</v>
      </c>
      <c r="AU484" s="128">
        <f t="shared" si="56"/>
        <v>0</v>
      </c>
    </row>
    <row r="485" spans="2:47" ht="15.75" x14ac:dyDescent="0.25">
      <c r="B485" s="62"/>
      <c r="C485" s="62"/>
      <c r="D485" s="63"/>
      <c r="E485" s="64"/>
      <c r="F485" s="62"/>
      <c r="G485" s="62"/>
      <c r="H485" s="63"/>
      <c r="I485" s="62"/>
      <c r="J485" s="62"/>
      <c r="K485" s="62"/>
      <c r="L485" s="62"/>
      <c r="M485" s="68"/>
      <c r="N485" s="69"/>
      <c r="O485" s="63"/>
      <c r="P485" s="68"/>
      <c r="Q485" s="62"/>
      <c r="R485" s="62"/>
      <c r="S485" s="68"/>
      <c r="T485" s="70"/>
      <c r="U485" s="66"/>
      <c r="V485" s="68"/>
      <c r="Z485" s="86">
        <f>IF(Instructions!$C$8="yes",COUNTA(General!B485),0)</f>
        <v>0</v>
      </c>
      <c r="AA485" s="86">
        <f>IF(COUNTA(B485:V485)&gt;0,3-(COUNTA(General!B485)+COUNTA(General!C485)+COUNTA(General!U485)),0)</f>
        <v>0</v>
      </c>
      <c r="AB485" s="86">
        <f>IF(General!U485="No",COUNTBLANK(General!D485:F485)+COUNTBLANK(General!J485),0)</f>
        <v>0</v>
      </c>
      <c r="AC485" s="86">
        <f>IF(General!F485="Others",COUNTBLANK(General!G485),0)</f>
        <v>0</v>
      </c>
      <c r="AD485" s="86">
        <f>IF(AND(U485="No",COUNTA(General!B485),ISBLANK(General!H485)),COUNTBLANK(General!I485),0)</f>
        <v>0</v>
      </c>
      <c r="AE485" s="86">
        <f>IF(ISBLANK(J485),0,IF(ISNUMBER(SEARCH("FI fully agreed with the client's requests/appeals",General!J485)),0,COUNTBLANK(General!K485)))</f>
        <v>0</v>
      </c>
      <c r="AF485" s="86">
        <f>IF(OR(General!J485="Others",General!K485="Others"),COUNTBLANK(General!L485),0)</f>
        <v>0</v>
      </c>
      <c r="AG485" s="86">
        <f>IF(ISBLANK(B485),0,IF(AND(ISBLANK(General!O485),NETWORKDAYS(IFERROR(DATE(LEFT(General!D485,4),MID(General!D485,5,2),RIGHT(General!D485,2)),0),IFERROR(DATE(LEFT(Instructions!$C$6,4),MID(Instructions!$C$6,5,2),RIGHT(Instructions!$C$6,2)),0),7)&gt;27),COUNTBLANK(General!P485),0))</f>
        <v>0</v>
      </c>
      <c r="AH485" s="86">
        <f>IF(OR(ISBLANK(B485),ISBLANK(O485)),0,IF(NETWORKDAYS(DATE(LEFT(General!D485,4),MID(General!D485,5,2),RIGHT(General!D485,2)),DATE(LEFT(General!O485,4),MID(General!O485,5,2),RIGHT(General!O485,2)),7)&gt;27,COUNTBLANK(General!P485),0))</f>
        <v>0</v>
      </c>
      <c r="AI485" s="86">
        <f t="shared" si="51"/>
        <v>0</v>
      </c>
      <c r="AJ485" s="86">
        <f t="shared" si="52"/>
        <v>0</v>
      </c>
      <c r="AK485" s="86">
        <f t="shared" si="53"/>
        <v>0</v>
      </c>
      <c r="AL485" s="128">
        <f>IF(ISBLANK(D485),0,IF(IFERROR(DATE(LEFT(D485,4),MID(D485,5,2),RIGHT(D485,2)),0)&lt;IFERROR(DATE(LEFT(Instructions!$C$6,4),MID(Instructions!$C$6,5,2),RIGHT(Instructions!$C$6,2)),0),0,1))</f>
        <v>0</v>
      </c>
      <c r="AM485" s="128">
        <f>IF(General!U485="Misconduct report has been filed",COUNTBLANK(General!V485),0)</f>
        <v>0</v>
      </c>
      <c r="AN485" s="128">
        <f t="shared" si="54"/>
        <v>0</v>
      </c>
      <c r="AO485" s="86">
        <f>IF(ISBLANK(C485),0,IF(ISNA(VLOOKUP(C485,Dropdowns!$A$1:$A$4,1,FALSE)),1,0))</f>
        <v>0</v>
      </c>
      <c r="AP485" s="86">
        <f>IF(ISBLANK(F485),0,IF(ISNA(VLOOKUP(F485,Dropdowns!$I$1:$I$5,1,FALSE)),1,0))</f>
        <v>0</v>
      </c>
      <c r="AQ485" s="86">
        <f>IF(ISBLANK(J485),0,IF(ISNA(VLOOKUP(J485,Dropdowns!$L$1:$L$4,1,FALSE)),1,0))</f>
        <v>0</v>
      </c>
      <c r="AR485" s="128">
        <f>IF(ISBLANK(K485),0,IF(ISNA(VLOOKUP(K485,Dropdowns!$J$1:$J$4,1,FALSE)),1,0))</f>
        <v>0</v>
      </c>
      <c r="AS485" s="128">
        <f t="shared" si="57"/>
        <v>0</v>
      </c>
      <c r="AT485" s="128">
        <f t="shared" si="55"/>
        <v>0</v>
      </c>
      <c r="AU485" s="128">
        <f t="shared" si="56"/>
        <v>0</v>
      </c>
    </row>
    <row r="486" spans="2:47" ht="15.75" x14ac:dyDescent="0.25">
      <c r="B486" s="62"/>
      <c r="C486" s="62"/>
      <c r="D486" s="63"/>
      <c r="E486" s="64"/>
      <c r="F486" s="62"/>
      <c r="G486" s="62"/>
      <c r="H486" s="63"/>
      <c r="I486" s="62"/>
      <c r="J486" s="62"/>
      <c r="K486" s="62"/>
      <c r="L486" s="62"/>
      <c r="M486" s="68"/>
      <c r="N486" s="69"/>
      <c r="O486" s="63"/>
      <c r="P486" s="68"/>
      <c r="Q486" s="62"/>
      <c r="R486" s="62"/>
      <c r="S486" s="68"/>
      <c r="T486" s="70"/>
      <c r="U486" s="66"/>
      <c r="V486" s="68"/>
      <c r="Z486" s="86">
        <f>IF(Instructions!$C$8="yes",COUNTA(General!B486),0)</f>
        <v>0</v>
      </c>
      <c r="AA486" s="86">
        <f>IF(COUNTA(B486:V486)&gt;0,3-(COUNTA(General!B486)+COUNTA(General!C486)+COUNTA(General!U486)),0)</f>
        <v>0</v>
      </c>
      <c r="AB486" s="86">
        <f>IF(General!U486="No",COUNTBLANK(General!D486:F486)+COUNTBLANK(General!J486),0)</f>
        <v>0</v>
      </c>
      <c r="AC486" s="86">
        <f>IF(General!F486="Others",COUNTBLANK(General!G486),0)</f>
        <v>0</v>
      </c>
      <c r="AD486" s="86">
        <f>IF(AND(U486="No",COUNTA(General!B486),ISBLANK(General!H486)),COUNTBLANK(General!I486),0)</f>
        <v>0</v>
      </c>
      <c r="AE486" s="86">
        <f>IF(ISBLANK(J486),0,IF(ISNUMBER(SEARCH("FI fully agreed with the client's requests/appeals",General!J486)),0,COUNTBLANK(General!K486)))</f>
        <v>0</v>
      </c>
      <c r="AF486" s="86">
        <f>IF(OR(General!J486="Others",General!K486="Others"),COUNTBLANK(General!L486),0)</f>
        <v>0</v>
      </c>
      <c r="AG486" s="86">
        <f>IF(ISBLANK(B486),0,IF(AND(ISBLANK(General!O486),NETWORKDAYS(IFERROR(DATE(LEFT(General!D486,4),MID(General!D486,5,2),RIGHT(General!D486,2)),0),IFERROR(DATE(LEFT(Instructions!$C$6,4),MID(Instructions!$C$6,5,2),RIGHT(Instructions!$C$6,2)),0),7)&gt;27),COUNTBLANK(General!P486),0))</f>
        <v>0</v>
      </c>
      <c r="AH486" s="86">
        <f>IF(OR(ISBLANK(B486),ISBLANK(O486)),0,IF(NETWORKDAYS(DATE(LEFT(General!D486,4),MID(General!D486,5,2),RIGHT(General!D486,2)),DATE(LEFT(General!O486,4),MID(General!O486,5,2),RIGHT(General!O486,2)),7)&gt;27,COUNTBLANK(General!P486),0))</f>
        <v>0</v>
      </c>
      <c r="AI486" s="86">
        <f t="shared" si="51"/>
        <v>0</v>
      </c>
      <c r="AJ486" s="86">
        <f t="shared" si="52"/>
        <v>0</v>
      </c>
      <c r="AK486" s="86">
        <f t="shared" si="53"/>
        <v>0</v>
      </c>
      <c r="AL486" s="128">
        <f>IF(ISBLANK(D486),0,IF(IFERROR(DATE(LEFT(D486,4),MID(D486,5,2),RIGHT(D486,2)),0)&lt;IFERROR(DATE(LEFT(Instructions!$C$6,4),MID(Instructions!$C$6,5,2),RIGHT(Instructions!$C$6,2)),0),0,1))</f>
        <v>0</v>
      </c>
      <c r="AM486" s="128">
        <f>IF(General!U486="Misconduct report has been filed",COUNTBLANK(General!V486),0)</f>
        <v>0</v>
      </c>
      <c r="AN486" s="128">
        <f t="shared" si="54"/>
        <v>0</v>
      </c>
      <c r="AO486" s="86">
        <f>IF(ISBLANK(C486),0,IF(ISNA(VLOOKUP(C486,Dropdowns!$A$1:$A$4,1,FALSE)),1,0))</f>
        <v>0</v>
      </c>
      <c r="AP486" s="86">
        <f>IF(ISBLANK(F486),0,IF(ISNA(VLOOKUP(F486,Dropdowns!$I$1:$I$5,1,FALSE)),1,0))</f>
        <v>0</v>
      </c>
      <c r="AQ486" s="86">
        <f>IF(ISBLANK(J486),0,IF(ISNA(VLOOKUP(J486,Dropdowns!$L$1:$L$4,1,FALSE)),1,0))</f>
        <v>0</v>
      </c>
      <c r="AR486" s="128">
        <f>IF(ISBLANK(K486),0,IF(ISNA(VLOOKUP(K486,Dropdowns!$J$1:$J$4,1,FALSE)),1,0))</f>
        <v>0</v>
      </c>
      <c r="AS486" s="128">
        <f t="shared" si="57"/>
        <v>0</v>
      </c>
      <c r="AT486" s="128">
        <f t="shared" si="55"/>
        <v>0</v>
      </c>
      <c r="AU486" s="128">
        <f t="shared" si="56"/>
        <v>0</v>
      </c>
    </row>
    <row r="487" spans="2:47" ht="15.75" x14ac:dyDescent="0.25">
      <c r="B487" s="62"/>
      <c r="C487" s="62"/>
      <c r="D487" s="63"/>
      <c r="E487" s="64"/>
      <c r="F487" s="62"/>
      <c r="G487" s="62"/>
      <c r="H487" s="63"/>
      <c r="I487" s="62"/>
      <c r="J487" s="62"/>
      <c r="K487" s="62"/>
      <c r="L487" s="62"/>
      <c r="M487" s="68"/>
      <c r="N487" s="69"/>
      <c r="O487" s="63"/>
      <c r="P487" s="68"/>
      <c r="Q487" s="62"/>
      <c r="R487" s="62"/>
      <c r="S487" s="68"/>
      <c r="T487" s="70"/>
      <c r="U487" s="66"/>
      <c r="V487" s="68"/>
      <c r="Z487" s="86">
        <f>IF(Instructions!$C$8="yes",COUNTA(General!B487),0)</f>
        <v>0</v>
      </c>
      <c r="AA487" s="86">
        <f>IF(COUNTA(B487:V487)&gt;0,3-(COUNTA(General!B487)+COUNTA(General!C487)+COUNTA(General!U487)),0)</f>
        <v>0</v>
      </c>
      <c r="AB487" s="86">
        <f>IF(General!U487="No",COUNTBLANK(General!D487:F487)+COUNTBLANK(General!J487),0)</f>
        <v>0</v>
      </c>
      <c r="AC487" s="86">
        <f>IF(General!F487="Others",COUNTBLANK(General!G487),0)</f>
        <v>0</v>
      </c>
      <c r="AD487" s="86">
        <f>IF(AND(U487="No",COUNTA(General!B487),ISBLANK(General!H487)),COUNTBLANK(General!I487),0)</f>
        <v>0</v>
      </c>
      <c r="AE487" s="86">
        <f>IF(ISBLANK(J487),0,IF(ISNUMBER(SEARCH("FI fully agreed with the client's requests/appeals",General!J487)),0,COUNTBLANK(General!K487)))</f>
        <v>0</v>
      </c>
      <c r="AF487" s="86">
        <f>IF(OR(General!J487="Others",General!K487="Others"),COUNTBLANK(General!L487),0)</f>
        <v>0</v>
      </c>
      <c r="AG487" s="86">
        <f>IF(ISBLANK(B487),0,IF(AND(ISBLANK(General!O487),NETWORKDAYS(IFERROR(DATE(LEFT(General!D487,4),MID(General!D487,5,2),RIGHT(General!D487,2)),0),IFERROR(DATE(LEFT(Instructions!$C$6,4),MID(Instructions!$C$6,5,2),RIGHT(Instructions!$C$6,2)),0),7)&gt;27),COUNTBLANK(General!P487),0))</f>
        <v>0</v>
      </c>
      <c r="AH487" s="86">
        <f>IF(OR(ISBLANK(B487),ISBLANK(O487)),0,IF(NETWORKDAYS(DATE(LEFT(General!D487,4),MID(General!D487,5,2),RIGHT(General!D487,2)),DATE(LEFT(General!O487,4),MID(General!O487,5,2),RIGHT(General!O487,2)),7)&gt;27,COUNTBLANK(General!P487),0))</f>
        <v>0</v>
      </c>
      <c r="AI487" s="86">
        <f t="shared" si="51"/>
        <v>0</v>
      </c>
      <c r="AJ487" s="86">
        <f t="shared" si="52"/>
        <v>0</v>
      </c>
      <c r="AK487" s="86">
        <f t="shared" si="53"/>
        <v>0</v>
      </c>
      <c r="AL487" s="128">
        <f>IF(ISBLANK(D487),0,IF(IFERROR(DATE(LEFT(D487,4),MID(D487,5,2),RIGHT(D487,2)),0)&lt;IFERROR(DATE(LEFT(Instructions!$C$6,4),MID(Instructions!$C$6,5,2),RIGHT(Instructions!$C$6,2)),0),0,1))</f>
        <v>0</v>
      </c>
      <c r="AM487" s="128">
        <f>IF(General!U487="Misconduct report has been filed",COUNTBLANK(General!V487),0)</f>
        <v>0</v>
      </c>
      <c r="AN487" s="128">
        <f t="shared" si="54"/>
        <v>0</v>
      </c>
      <c r="AO487" s="86">
        <f>IF(ISBLANK(C487),0,IF(ISNA(VLOOKUP(C487,Dropdowns!$A$1:$A$4,1,FALSE)),1,0))</f>
        <v>0</v>
      </c>
      <c r="AP487" s="86">
        <f>IF(ISBLANK(F487),0,IF(ISNA(VLOOKUP(F487,Dropdowns!$I$1:$I$5,1,FALSE)),1,0))</f>
        <v>0</v>
      </c>
      <c r="AQ487" s="86">
        <f>IF(ISBLANK(J487),0,IF(ISNA(VLOOKUP(J487,Dropdowns!$L$1:$L$4,1,FALSE)),1,0))</f>
        <v>0</v>
      </c>
      <c r="AR487" s="128">
        <f>IF(ISBLANK(K487),0,IF(ISNA(VLOOKUP(K487,Dropdowns!$J$1:$J$4,1,FALSE)),1,0))</f>
        <v>0</v>
      </c>
      <c r="AS487" s="128">
        <f t="shared" si="57"/>
        <v>0</v>
      </c>
      <c r="AT487" s="128">
        <f t="shared" si="55"/>
        <v>0</v>
      </c>
      <c r="AU487" s="128">
        <f t="shared" si="56"/>
        <v>0</v>
      </c>
    </row>
    <row r="488" spans="2:47" ht="15.75" x14ac:dyDescent="0.25">
      <c r="B488" s="62"/>
      <c r="C488" s="62"/>
      <c r="D488" s="63"/>
      <c r="E488" s="64"/>
      <c r="F488" s="62"/>
      <c r="G488" s="62"/>
      <c r="H488" s="63"/>
      <c r="I488" s="62"/>
      <c r="J488" s="62"/>
      <c r="K488" s="62"/>
      <c r="L488" s="62"/>
      <c r="M488" s="68"/>
      <c r="N488" s="69"/>
      <c r="O488" s="63"/>
      <c r="P488" s="68"/>
      <c r="Q488" s="62"/>
      <c r="R488" s="62"/>
      <c r="S488" s="68"/>
      <c r="T488" s="70"/>
      <c r="U488" s="66"/>
      <c r="V488" s="68"/>
      <c r="Z488" s="86">
        <f>IF(Instructions!$C$8="yes",COUNTA(General!B488),0)</f>
        <v>0</v>
      </c>
      <c r="AA488" s="86">
        <f>IF(COUNTA(B488:V488)&gt;0,3-(COUNTA(General!B488)+COUNTA(General!C488)+COUNTA(General!U488)),0)</f>
        <v>0</v>
      </c>
      <c r="AB488" s="86">
        <f>IF(General!U488="No",COUNTBLANK(General!D488:F488)+COUNTBLANK(General!J488),0)</f>
        <v>0</v>
      </c>
      <c r="AC488" s="86">
        <f>IF(General!F488="Others",COUNTBLANK(General!G488),0)</f>
        <v>0</v>
      </c>
      <c r="AD488" s="86">
        <f>IF(AND(U488="No",COUNTA(General!B488),ISBLANK(General!H488)),COUNTBLANK(General!I488),0)</f>
        <v>0</v>
      </c>
      <c r="AE488" s="86">
        <f>IF(ISBLANK(J488),0,IF(ISNUMBER(SEARCH("FI fully agreed with the client's requests/appeals",General!J488)),0,COUNTBLANK(General!K488)))</f>
        <v>0</v>
      </c>
      <c r="AF488" s="86">
        <f>IF(OR(General!J488="Others",General!K488="Others"),COUNTBLANK(General!L488),0)</f>
        <v>0</v>
      </c>
      <c r="AG488" s="86">
        <f>IF(ISBLANK(B488),0,IF(AND(ISBLANK(General!O488),NETWORKDAYS(IFERROR(DATE(LEFT(General!D488,4),MID(General!D488,5,2),RIGHT(General!D488,2)),0),IFERROR(DATE(LEFT(Instructions!$C$6,4),MID(Instructions!$C$6,5,2),RIGHT(Instructions!$C$6,2)),0),7)&gt;27),COUNTBLANK(General!P488),0))</f>
        <v>0</v>
      </c>
      <c r="AH488" s="86">
        <f>IF(OR(ISBLANK(B488),ISBLANK(O488)),0,IF(NETWORKDAYS(DATE(LEFT(General!D488,4),MID(General!D488,5,2),RIGHT(General!D488,2)),DATE(LEFT(General!O488,4),MID(General!O488,5,2),RIGHT(General!O488,2)),7)&gt;27,COUNTBLANK(General!P488),0))</f>
        <v>0</v>
      </c>
      <c r="AI488" s="86">
        <f t="shared" si="51"/>
        <v>0</v>
      </c>
      <c r="AJ488" s="86">
        <f t="shared" si="52"/>
        <v>0</v>
      </c>
      <c r="AK488" s="86">
        <f t="shared" si="53"/>
        <v>0</v>
      </c>
      <c r="AL488" s="128">
        <f>IF(ISBLANK(D488),0,IF(IFERROR(DATE(LEFT(D488,4),MID(D488,5,2),RIGHT(D488,2)),0)&lt;IFERROR(DATE(LEFT(Instructions!$C$6,4),MID(Instructions!$C$6,5,2),RIGHT(Instructions!$C$6,2)),0),0,1))</f>
        <v>0</v>
      </c>
      <c r="AM488" s="128">
        <f>IF(General!U488="Misconduct report has been filed",COUNTBLANK(General!V488),0)</f>
        <v>0</v>
      </c>
      <c r="AN488" s="128">
        <f t="shared" si="54"/>
        <v>0</v>
      </c>
      <c r="AO488" s="86">
        <f>IF(ISBLANK(C488),0,IF(ISNA(VLOOKUP(C488,Dropdowns!$A$1:$A$4,1,FALSE)),1,0))</f>
        <v>0</v>
      </c>
      <c r="AP488" s="86">
        <f>IF(ISBLANK(F488),0,IF(ISNA(VLOOKUP(F488,Dropdowns!$I$1:$I$5,1,FALSE)),1,0))</f>
        <v>0</v>
      </c>
      <c r="AQ488" s="86">
        <f>IF(ISBLANK(J488),0,IF(ISNA(VLOOKUP(J488,Dropdowns!$L$1:$L$4,1,FALSE)),1,0))</f>
        <v>0</v>
      </c>
      <c r="AR488" s="128">
        <f>IF(ISBLANK(K488),0,IF(ISNA(VLOOKUP(K488,Dropdowns!$J$1:$J$4,1,FALSE)),1,0))</f>
        <v>0</v>
      </c>
      <c r="AS488" s="128">
        <f t="shared" si="57"/>
        <v>0</v>
      </c>
      <c r="AT488" s="128">
        <f t="shared" si="55"/>
        <v>0</v>
      </c>
      <c r="AU488" s="128">
        <f t="shared" si="56"/>
        <v>0</v>
      </c>
    </row>
    <row r="489" spans="2:47" ht="15.75" x14ac:dyDescent="0.25">
      <c r="B489" s="62"/>
      <c r="C489" s="62"/>
      <c r="D489" s="63"/>
      <c r="E489" s="64"/>
      <c r="F489" s="62"/>
      <c r="G489" s="62"/>
      <c r="H489" s="63"/>
      <c r="I489" s="62"/>
      <c r="J489" s="62"/>
      <c r="K489" s="62"/>
      <c r="L489" s="62"/>
      <c r="M489" s="68"/>
      <c r="N489" s="69"/>
      <c r="O489" s="63"/>
      <c r="P489" s="68"/>
      <c r="Q489" s="62"/>
      <c r="R489" s="62"/>
      <c r="S489" s="68"/>
      <c r="T489" s="70"/>
      <c r="U489" s="66"/>
      <c r="V489" s="68"/>
      <c r="Z489" s="86">
        <f>IF(Instructions!$C$8="yes",COUNTA(General!B489),0)</f>
        <v>0</v>
      </c>
      <c r="AA489" s="86">
        <f>IF(COUNTA(B489:V489)&gt;0,3-(COUNTA(General!B489)+COUNTA(General!C489)+COUNTA(General!U489)),0)</f>
        <v>0</v>
      </c>
      <c r="AB489" s="86">
        <f>IF(General!U489="No",COUNTBLANK(General!D489:F489)+COUNTBLANK(General!J489),0)</f>
        <v>0</v>
      </c>
      <c r="AC489" s="86">
        <f>IF(General!F489="Others",COUNTBLANK(General!G489),0)</f>
        <v>0</v>
      </c>
      <c r="AD489" s="86">
        <f>IF(AND(U489="No",COUNTA(General!B489),ISBLANK(General!H489)),COUNTBLANK(General!I489),0)</f>
        <v>0</v>
      </c>
      <c r="AE489" s="86">
        <f>IF(ISBLANK(J489),0,IF(ISNUMBER(SEARCH("FI fully agreed with the client's requests/appeals",General!J489)),0,COUNTBLANK(General!K489)))</f>
        <v>0</v>
      </c>
      <c r="AF489" s="86">
        <f>IF(OR(General!J489="Others",General!K489="Others"),COUNTBLANK(General!L489),0)</f>
        <v>0</v>
      </c>
      <c r="AG489" s="86">
        <f>IF(ISBLANK(B489),0,IF(AND(ISBLANK(General!O489),NETWORKDAYS(IFERROR(DATE(LEFT(General!D489,4),MID(General!D489,5,2),RIGHT(General!D489,2)),0),IFERROR(DATE(LEFT(Instructions!$C$6,4),MID(Instructions!$C$6,5,2),RIGHT(Instructions!$C$6,2)),0),7)&gt;27),COUNTBLANK(General!P489),0))</f>
        <v>0</v>
      </c>
      <c r="AH489" s="86">
        <f>IF(OR(ISBLANK(B489),ISBLANK(O489)),0,IF(NETWORKDAYS(DATE(LEFT(General!D489,4),MID(General!D489,5,2),RIGHT(General!D489,2)),DATE(LEFT(General!O489,4),MID(General!O489,5,2),RIGHT(General!O489,2)),7)&gt;27,COUNTBLANK(General!P489),0))</f>
        <v>0</v>
      </c>
      <c r="AI489" s="86">
        <f t="shared" si="51"/>
        <v>0</v>
      </c>
      <c r="AJ489" s="86">
        <f t="shared" si="52"/>
        <v>0</v>
      </c>
      <c r="AK489" s="86">
        <f t="shared" si="53"/>
        <v>0</v>
      </c>
      <c r="AL489" s="128">
        <f>IF(ISBLANK(D489),0,IF(IFERROR(DATE(LEFT(D489,4),MID(D489,5,2),RIGHT(D489,2)),0)&lt;IFERROR(DATE(LEFT(Instructions!$C$6,4),MID(Instructions!$C$6,5,2),RIGHT(Instructions!$C$6,2)),0),0,1))</f>
        <v>0</v>
      </c>
      <c r="AM489" s="128">
        <f>IF(General!U489="Misconduct report has been filed",COUNTBLANK(General!V489),0)</f>
        <v>0</v>
      </c>
      <c r="AN489" s="128">
        <f t="shared" si="54"/>
        <v>0</v>
      </c>
      <c r="AO489" s="86">
        <f>IF(ISBLANK(C489),0,IF(ISNA(VLOOKUP(C489,Dropdowns!$A$1:$A$4,1,FALSE)),1,0))</f>
        <v>0</v>
      </c>
      <c r="AP489" s="86">
        <f>IF(ISBLANK(F489),0,IF(ISNA(VLOOKUP(F489,Dropdowns!$I$1:$I$5,1,FALSE)),1,0))</f>
        <v>0</v>
      </c>
      <c r="AQ489" s="86">
        <f>IF(ISBLANK(J489),0,IF(ISNA(VLOOKUP(J489,Dropdowns!$L$1:$L$4,1,FALSE)),1,0))</f>
        <v>0</v>
      </c>
      <c r="AR489" s="128">
        <f>IF(ISBLANK(K489),0,IF(ISNA(VLOOKUP(K489,Dropdowns!$J$1:$J$4,1,FALSE)),1,0))</f>
        <v>0</v>
      </c>
      <c r="AS489" s="128">
        <f t="shared" si="57"/>
        <v>0</v>
      </c>
      <c r="AT489" s="128">
        <f t="shared" si="55"/>
        <v>0</v>
      </c>
      <c r="AU489" s="128">
        <f t="shared" si="56"/>
        <v>0</v>
      </c>
    </row>
    <row r="490" spans="2:47" ht="15.75" x14ac:dyDescent="0.25">
      <c r="B490" s="62"/>
      <c r="C490" s="62"/>
      <c r="D490" s="63"/>
      <c r="E490" s="64"/>
      <c r="F490" s="62"/>
      <c r="G490" s="62"/>
      <c r="H490" s="63"/>
      <c r="I490" s="62"/>
      <c r="J490" s="62"/>
      <c r="K490" s="62"/>
      <c r="L490" s="62"/>
      <c r="M490" s="68"/>
      <c r="N490" s="69"/>
      <c r="O490" s="63"/>
      <c r="P490" s="68"/>
      <c r="Q490" s="62"/>
      <c r="R490" s="62"/>
      <c r="S490" s="68"/>
      <c r="T490" s="70"/>
      <c r="U490" s="66"/>
      <c r="V490" s="68"/>
      <c r="Z490" s="86">
        <f>IF(Instructions!$C$8="yes",COUNTA(General!B490),0)</f>
        <v>0</v>
      </c>
      <c r="AA490" s="86">
        <f>IF(COUNTA(B490:V490)&gt;0,3-(COUNTA(General!B490)+COUNTA(General!C490)+COUNTA(General!U490)),0)</f>
        <v>0</v>
      </c>
      <c r="AB490" s="86">
        <f>IF(General!U490="No",COUNTBLANK(General!D490:F490)+COUNTBLANK(General!J490),0)</f>
        <v>0</v>
      </c>
      <c r="AC490" s="86">
        <f>IF(General!F490="Others",COUNTBLANK(General!G490),0)</f>
        <v>0</v>
      </c>
      <c r="AD490" s="86">
        <f>IF(AND(U490="No",COUNTA(General!B490),ISBLANK(General!H490)),COUNTBLANK(General!I490),0)</f>
        <v>0</v>
      </c>
      <c r="AE490" s="86">
        <f>IF(ISBLANK(J490),0,IF(ISNUMBER(SEARCH("FI fully agreed with the client's requests/appeals",General!J490)),0,COUNTBLANK(General!K490)))</f>
        <v>0</v>
      </c>
      <c r="AF490" s="86">
        <f>IF(OR(General!J490="Others",General!K490="Others"),COUNTBLANK(General!L490),0)</f>
        <v>0</v>
      </c>
      <c r="AG490" s="86">
        <f>IF(ISBLANK(B490),0,IF(AND(ISBLANK(General!O490),NETWORKDAYS(IFERROR(DATE(LEFT(General!D490,4),MID(General!D490,5,2),RIGHT(General!D490,2)),0),IFERROR(DATE(LEFT(Instructions!$C$6,4),MID(Instructions!$C$6,5,2),RIGHT(Instructions!$C$6,2)),0),7)&gt;27),COUNTBLANK(General!P490),0))</f>
        <v>0</v>
      </c>
      <c r="AH490" s="86">
        <f>IF(OR(ISBLANK(B490),ISBLANK(O490)),0,IF(NETWORKDAYS(DATE(LEFT(General!D490,4),MID(General!D490,5,2),RIGHT(General!D490,2)),DATE(LEFT(General!O490,4),MID(General!O490,5,2),RIGHT(General!O490,2)),7)&gt;27,COUNTBLANK(General!P490),0))</f>
        <v>0</v>
      </c>
      <c r="AI490" s="86">
        <f t="shared" si="51"/>
        <v>0</v>
      </c>
      <c r="AJ490" s="86">
        <f t="shared" si="52"/>
        <v>0</v>
      </c>
      <c r="AK490" s="86">
        <f t="shared" si="53"/>
        <v>0</v>
      </c>
      <c r="AL490" s="128">
        <f>IF(ISBLANK(D490),0,IF(IFERROR(DATE(LEFT(D490,4),MID(D490,5,2),RIGHT(D490,2)),0)&lt;IFERROR(DATE(LEFT(Instructions!$C$6,4),MID(Instructions!$C$6,5,2),RIGHT(Instructions!$C$6,2)),0),0,1))</f>
        <v>0</v>
      </c>
      <c r="AM490" s="128">
        <f>IF(General!U490="Misconduct report has been filed",COUNTBLANK(General!V490),0)</f>
        <v>0</v>
      </c>
      <c r="AN490" s="128">
        <f t="shared" si="54"/>
        <v>0</v>
      </c>
      <c r="AO490" s="86">
        <f>IF(ISBLANK(C490),0,IF(ISNA(VLOOKUP(C490,Dropdowns!$A$1:$A$4,1,FALSE)),1,0))</f>
        <v>0</v>
      </c>
      <c r="AP490" s="86">
        <f>IF(ISBLANK(F490),0,IF(ISNA(VLOOKUP(F490,Dropdowns!$I$1:$I$5,1,FALSE)),1,0))</f>
        <v>0</v>
      </c>
      <c r="AQ490" s="86">
        <f>IF(ISBLANK(J490),0,IF(ISNA(VLOOKUP(J490,Dropdowns!$L$1:$L$4,1,FALSE)),1,0))</f>
        <v>0</v>
      </c>
      <c r="AR490" s="128">
        <f>IF(ISBLANK(K490),0,IF(ISNA(VLOOKUP(K490,Dropdowns!$J$1:$J$4,1,FALSE)),1,0))</f>
        <v>0</v>
      </c>
      <c r="AS490" s="128">
        <f t="shared" si="57"/>
        <v>0</v>
      </c>
      <c r="AT490" s="128">
        <f t="shared" si="55"/>
        <v>0</v>
      </c>
      <c r="AU490" s="128">
        <f t="shared" si="56"/>
        <v>0</v>
      </c>
    </row>
    <row r="491" spans="2:47" ht="15.75" x14ac:dyDescent="0.25">
      <c r="B491" s="62"/>
      <c r="C491" s="62"/>
      <c r="D491" s="63"/>
      <c r="E491" s="64"/>
      <c r="F491" s="62"/>
      <c r="G491" s="62"/>
      <c r="H491" s="63"/>
      <c r="I491" s="62"/>
      <c r="J491" s="62"/>
      <c r="K491" s="62"/>
      <c r="L491" s="62"/>
      <c r="M491" s="68"/>
      <c r="N491" s="69"/>
      <c r="O491" s="63"/>
      <c r="P491" s="68"/>
      <c r="Q491" s="62"/>
      <c r="R491" s="62"/>
      <c r="S491" s="68"/>
      <c r="T491" s="70"/>
      <c r="U491" s="66"/>
      <c r="V491" s="68"/>
      <c r="Z491" s="86">
        <f>IF(Instructions!$C$8="yes",COUNTA(General!B491),0)</f>
        <v>0</v>
      </c>
      <c r="AA491" s="86">
        <f>IF(COUNTA(B491:V491)&gt;0,3-(COUNTA(General!B491)+COUNTA(General!C491)+COUNTA(General!U491)),0)</f>
        <v>0</v>
      </c>
      <c r="AB491" s="86">
        <f>IF(General!U491="No",COUNTBLANK(General!D491:F491)+COUNTBLANK(General!J491),0)</f>
        <v>0</v>
      </c>
      <c r="AC491" s="86">
        <f>IF(General!F491="Others",COUNTBLANK(General!G491),0)</f>
        <v>0</v>
      </c>
      <c r="AD491" s="86">
        <f>IF(AND(U491="No",COUNTA(General!B491),ISBLANK(General!H491)),COUNTBLANK(General!I491),0)</f>
        <v>0</v>
      </c>
      <c r="AE491" s="86">
        <f>IF(ISBLANK(J491),0,IF(ISNUMBER(SEARCH("FI fully agreed with the client's requests/appeals",General!J491)),0,COUNTBLANK(General!K491)))</f>
        <v>0</v>
      </c>
      <c r="AF491" s="86">
        <f>IF(OR(General!J491="Others",General!K491="Others"),COUNTBLANK(General!L491),0)</f>
        <v>0</v>
      </c>
      <c r="AG491" s="86">
        <f>IF(ISBLANK(B491),0,IF(AND(ISBLANK(General!O491),NETWORKDAYS(IFERROR(DATE(LEFT(General!D491,4),MID(General!D491,5,2),RIGHT(General!D491,2)),0),IFERROR(DATE(LEFT(Instructions!$C$6,4),MID(Instructions!$C$6,5,2),RIGHT(Instructions!$C$6,2)),0),7)&gt;27),COUNTBLANK(General!P491),0))</f>
        <v>0</v>
      </c>
      <c r="AH491" s="86">
        <f>IF(OR(ISBLANK(B491),ISBLANK(O491)),0,IF(NETWORKDAYS(DATE(LEFT(General!D491,4),MID(General!D491,5,2),RIGHT(General!D491,2)),DATE(LEFT(General!O491,4),MID(General!O491,5,2),RIGHT(General!O491,2)),7)&gt;27,COUNTBLANK(General!P491),0))</f>
        <v>0</v>
      </c>
      <c r="AI491" s="86">
        <f t="shared" si="51"/>
        <v>0</v>
      </c>
      <c r="AJ491" s="86">
        <f t="shared" si="52"/>
        <v>0</v>
      </c>
      <c r="AK491" s="86">
        <f t="shared" si="53"/>
        <v>0</v>
      </c>
      <c r="AL491" s="128">
        <f>IF(ISBLANK(D491),0,IF(IFERROR(DATE(LEFT(D491,4),MID(D491,5,2),RIGHT(D491,2)),0)&lt;IFERROR(DATE(LEFT(Instructions!$C$6,4),MID(Instructions!$C$6,5,2),RIGHT(Instructions!$C$6,2)),0),0,1))</f>
        <v>0</v>
      </c>
      <c r="AM491" s="128">
        <f>IF(General!U491="Misconduct report has been filed",COUNTBLANK(General!V491),0)</f>
        <v>0</v>
      </c>
      <c r="AN491" s="128">
        <f t="shared" si="54"/>
        <v>0</v>
      </c>
      <c r="AO491" s="86">
        <f>IF(ISBLANK(C491),0,IF(ISNA(VLOOKUP(C491,Dropdowns!$A$1:$A$4,1,FALSE)),1,0))</f>
        <v>0</v>
      </c>
      <c r="AP491" s="86">
        <f>IF(ISBLANK(F491),0,IF(ISNA(VLOOKUP(F491,Dropdowns!$I$1:$I$5,1,FALSE)),1,0))</f>
        <v>0</v>
      </c>
      <c r="AQ491" s="86">
        <f>IF(ISBLANK(J491),0,IF(ISNA(VLOOKUP(J491,Dropdowns!$L$1:$L$4,1,FALSE)),1,0))</f>
        <v>0</v>
      </c>
      <c r="AR491" s="128">
        <f>IF(ISBLANK(K491),0,IF(ISNA(VLOOKUP(K491,Dropdowns!$J$1:$J$4,1,FALSE)),1,0))</f>
        <v>0</v>
      </c>
      <c r="AS491" s="128">
        <f t="shared" si="57"/>
        <v>0</v>
      </c>
      <c r="AT491" s="128">
        <f t="shared" si="55"/>
        <v>0</v>
      </c>
      <c r="AU491" s="128">
        <f t="shared" si="56"/>
        <v>0</v>
      </c>
    </row>
    <row r="492" spans="2:47" ht="15.75" x14ac:dyDescent="0.25">
      <c r="B492" s="62"/>
      <c r="C492" s="62"/>
      <c r="D492" s="63"/>
      <c r="E492" s="64"/>
      <c r="F492" s="62"/>
      <c r="G492" s="62"/>
      <c r="H492" s="63"/>
      <c r="I492" s="62"/>
      <c r="J492" s="62"/>
      <c r="K492" s="62"/>
      <c r="L492" s="62"/>
      <c r="M492" s="68"/>
      <c r="N492" s="69"/>
      <c r="O492" s="63"/>
      <c r="P492" s="68"/>
      <c r="Q492" s="62"/>
      <c r="R492" s="62"/>
      <c r="S492" s="68"/>
      <c r="T492" s="70"/>
      <c r="U492" s="66"/>
      <c r="V492" s="68"/>
      <c r="Z492" s="86">
        <f>IF(Instructions!$C$8="yes",COUNTA(General!B492),0)</f>
        <v>0</v>
      </c>
      <c r="AA492" s="86">
        <f>IF(COUNTA(B492:V492)&gt;0,3-(COUNTA(General!B492)+COUNTA(General!C492)+COUNTA(General!U492)),0)</f>
        <v>0</v>
      </c>
      <c r="AB492" s="86">
        <f>IF(General!U492="No",COUNTBLANK(General!D492:F492)+COUNTBLANK(General!J492),0)</f>
        <v>0</v>
      </c>
      <c r="AC492" s="86">
        <f>IF(General!F492="Others",COUNTBLANK(General!G492),0)</f>
        <v>0</v>
      </c>
      <c r="AD492" s="86">
        <f>IF(AND(U492="No",COUNTA(General!B492),ISBLANK(General!H492)),COUNTBLANK(General!I492),0)</f>
        <v>0</v>
      </c>
      <c r="AE492" s="86">
        <f>IF(ISBLANK(J492),0,IF(ISNUMBER(SEARCH("FI fully agreed with the client's requests/appeals",General!J492)),0,COUNTBLANK(General!K492)))</f>
        <v>0</v>
      </c>
      <c r="AF492" s="86">
        <f>IF(OR(General!J492="Others",General!K492="Others"),COUNTBLANK(General!L492),0)</f>
        <v>0</v>
      </c>
      <c r="AG492" s="86">
        <f>IF(ISBLANK(B492),0,IF(AND(ISBLANK(General!O492),NETWORKDAYS(IFERROR(DATE(LEFT(General!D492,4),MID(General!D492,5,2),RIGHT(General!D492,2)),0),IFERROR(DATE(LEFT(Instructions!$C$6,4),MID(Instructions!$C$6,5,2),RIGHT(Instructions!$C$6,2)),0),7)&gt;27),COUNTBLANK(General!P492),0))</f>
        <v>0</v>
      </c>
      <c r="AH492" s="86">
        <f>IF(OR(ISBLANK(B492),ISBLANK(O492)),0,IF(NETWORKDAYS(DATE(LEFT(General!D492,4),MID(General!D492,5,2),RIGHT(General!D492,2)),DATE(LEFT(General!O492,4),MID(General!O492,5,2),RIGHT(General!O492,2)),7)&gt;27,COUNTBLANK(General!P492),0))</f>
        <v>0</v>
      </c>
      <c r="AI492" s="86">
        <f t="shared" si="51"/>
        <v>0</v>
      </c>
      <c r="AJ492" s="86">
        <f t="shared" si="52"/>
        <v>0</v>
      </c>
      <c r="AK492" s="86">
        <f t="shared" si="53"/>
        <v>0</v>
      </c>
      <c r="AL492" s="128">
        <f>IF(ISBLANK(D492),0,IF(IFERROR(DATE(LEFT(D492,4),MID(D492,5,2),RIGHT(D492,2)),0)&lt;IFERROR(DATE(LEFT(Instructions!$C$6,4),MID(Instructions!$C$6,5,2),RIGHT(Instructions!$C$6,2)),0),0,1))</f>
        <v>0</v>
      </c>
      <c r="AM492" s="128">
        <f>IF(General!U492="Misconduct report has been filed",COUNTBLANK(General!V492),0)</f>
        <v>0</v>
      </c>
      <c r="AN492" s="128">
        <f t="shared" si="54"/>
        <v>0</v>
      </c>
      <c r="AO492" s="86">
        <f>IF(ISBLANK(C492),0,IF(ISNA(VLOOKUP(C492,Dropdowns!$A$1:$A$4,1,FALSE)),1,0))</f>
        <v>0</v>
      </c>
      <c r="AP492" s="86">
        <f>IF(ISBLANK(F492),0,IF(ISNA(VLOOKUP(F492,Dropdowns!$I$1:$I$5,1,FALSE)),1,0))</f>
        <v>0</v>
      </c>
      <c r="AQ492" s="86">
        <f>IF(ISBLANK(J492),0,IF(ISNA(VLOOKUP(J492,Dropdowns!$L$1:$L$4,1,FALSE)),1,0))</f>
        <v>0</v>
      </c>
      <c r="AR492" s="128">
        <f>IF(ISBLANK(K492),0,IF(ISNA(VLOOKUP(K492,Dropdowns!$J$1:$J$4,1,FALSE)),1,0))</f>
        <v>0</v>
      </c>
      <c r="AS492" s="128">
        <f t="shared" si="57"/>
        <v>0</v>
      </c>
      <c r="AT492" s="128">
        <f t="shared" si="55"/>
        <v>0</v>
      </c>
      <c r="AU492" s="128">
        <f t="shared" si="56"/>
        <v>0</v>
      </c>
    </row>
    <row r="493" spans="2:47" ht="15.75" x14ac:dyDescent="0.25">
      <c r="B493" s="62"/>
      <c r="C493" s="62"/>
      <c r="D493" s="63"/>
      <c r="E493" s="64"/>
      <c r="F493" s="62"/>
      <c r="G493" s="62"/>
      <c r="H493" s="63"/>
      <c r="I493" s="62"/>
      <c r="J493" s="62"/>
      <c r="K493" s="62"/>
      <c r="L493" s="62"/>
      <c r="M493" s="68"/>
      <c r="N493" s="69"/>
      <c r="O493" s="63"/>
      <c r="P493" s="68"/>
      <c r="Q493" s="62"/>
      <c r="R493" s="62"/>
      <c r="S493" s="68"/>
      <c r="T493" s="70"/>
      <c r="U493" s="66"/>
      <c r="V493" s="68"/>
      <c r="Z493" s="86">
        <f>IF(Instructions!$C$8="yes",COUNTA(General!B493),0)</f>
        <v>0</v>
      </c>
      <c r="AA493" s="86">
        <f>IF(COUNTA(B493:V493)&gt;0,3-(COUNTA(General!B493)+COUNTA(General!C493)+COUNTA(General!U493)),0)</f>
        <v>0</v>
      </c>
      <c r="AB493" s="86">
        <f>IF(General!U493="No",COUNTBLANK(General!D493:F493)+COUNTBLANK(General!J493),0)</f>
        <v>0</v>
      </c>
      <c r="AC493" s="86">
        <f>IF(General!F493="Others",COUNTBLANK(General!G493),0)</f>
        <v>0</v>
      </c>
      <c r="AD493" s="86">
        <f>IF(AND(U493="No",COUNTA(General!B493),ISBLANK(General!H493)),COUNTBLANK(General!I493),0)</f>
        <v>0</v>
      </c>
      <c r="AE493" s="86">
        <f>IF(ISBLANK(J493),0,IF(ISNUMBER(SEARCH("FI fully agreed with the client's requests/appeals",General!J493)),0,COUNTBLANK(General!K493)))</f>
        <v>0</v>
      </c>
      <c r="AF493" s="86">
        <f>IF(OR(General!J493="Others",General!K493="Others"),COUNTBLANK(General!L493),0)</f>
        <v>0</v>
      </c>
      <c r="AG493" s="86">
        <f>IF(ISBLANK(B493),0,IF(AND(ISBLANK(General!O493),NETWORKDAYS(IFERROR(DATE(LEFT(General!D493,4),MID(General!D493,5,2),RIGHT(General!D493,2)),0),IFERROR(DATE(LEFT(Instructions!$C$6,4),MID(Instructions!$C$6,5,2),RIGHT(Instructions!$C$6,2)),0),7)&gt;27),COUNTBLANK(General!P493),0))</f>
        <v>0</v>
      </c>
      <c r="AH493" s="86">
        <f>IF(OR(ISBLANK(B493),ISBLANK(O493)),0,IF(NETWORKDAYS(DATE(LEFT(General!D493,4),MID(General!D493,5,2),RIGHT(General!D493,2)),DATE(LEFT(General!O493,4),MID(General!O493,5,2),RIGHT(General!O493,2)),7)&gt;27,COUNTBLANK(General!P493),0))</f>
        <v>0</v>
      </c>
      <c r="AI493" s="86">
        <f t="shared" si="51"/>
        <v>0</v>
      </c>
      <c r="AJ493" s="86">
        <f t="shared" si="52"/>
        <v>0</v>
      </c>
      <c r="AK493" s="86">
        <f t="shared" si="53"/>
        <v>0</v>
      </c>
      <c r="AL493" s="128">
        <f>IF(ISBLANK(D493),0,IF(IFERROR(DATE(LEFT(D493,4),MID(D493,5,2),RIGHT(D493,2)),0)&lt;IFERROR(DATE(LEFT(Instructions!$C$6,4),MID(Instructions!$C$6,5,2),RIGHT(Instructions!$C$6,2)),0),0,1))</f>
        <v>0</v>
      </c>
      <c r="AM493" s="128">
        <f>IF(General!U493="Misconduct report has been filed",COUNTBLANK(General!V493),0)</f>
        <v>0</v>
      </c>
      <c r="AN493" s="128">
        <f t="shared" si="54"/>
        <v>0</v>
      </c>
      <c r="AO493" s="86">
        <f>IF(ISBLANK(C493),0,IF(ISNA(VLOOKUP(C493,Dropdowns!$A$1:$A$4,1,FALSE)),1,0))</f>
        <v>0</v>
      </c>
      <c r="AP493" s="86">
        <f>IF(ISBLANK(F493),0,IF(ISNA(VLOOKUP(F493,Dropdowns!$I$1:$I$5,1,FALSE)),1,0))</f>
        <v>0</v>
      </c>
      <c r="AQ493" s="86">
        <f>IF(ISBLANK(J493),0,IF(ISNA(VLOOKUP(J493,Dropdowns!$L$1:$L$4,1,FALSE)),1,0))</f>
        <v>0</v>
      </c>
      <c r="AR493" s="128">
        <f>IF(ISBLANK(K493),0,IF(ISNA(VLOOKUP(K493,Dropdowns!$J$1:$J$4,1,FALSE)),1,0))</f>
        <v>0</v>
      </c>
      <c r="AS493" s="128">
        <f t="shared" si="57"/>
        <v>0</v>
      </c>
      <c r="AT493" s="128">
        <f t="shared" si="55"/>
        <v>0</v>
      </c>
      <c r="AU493" s="128">
        <f t="shared" si="56"/>
        <v>0</v>
      </c>
    </row>
    <row r="494" spans="2:47" ht="15.75" x14ac:dyDescent="0.25">
      <c r="B494" s="62"/>
      <c r="C494" s="62"/>
      <c r="D494" s="63"/>
      <c r="E494" s="64"/>
      <c r="F494" s="62"/>
      <c r="G494" s="62"/>
      <c r="H494" s="63"/>
      <c r="I494" s="62"/>
      <c r="J494" s="62"/>
      <c r="K494" s="62"/>
      <c r="L494" s="62"/>
      <c r="M494" s="68"/>
      <c r="N494" s="69"/>
      <c r="O494" s="63"/>
      <c r="P494" s="68"/>
      <c r="Q494" s="62"/>
      <c r="R494" s="62"/>
      <c r="S494" s="68"/>
      <c r="T494" s="70"/>
      <c r="U494" s="66"/>
      <c r="V494" s="68"/>
      <c r="Z494" s="86">
        <f>IF(Instructions!$C$8="yes",COUNTA(General!B494),0)</f>
        <v>0</v>
      </c>
      <c r="AA494" s="86">
        <f>IF(COUNTA(B494:V494)&gt;0,3-(COUNTA(General!B494)+COUNTA(General!C494)+COUNTA(General!U494)),0)</f>
        <v>0</v>
      </c>
      <c r="AB494" s="86">
        <f>IF(General!U494="No",COUNTBLANK(General!D494:F494)+COUNTBLANK(General!J494),0)</f>
        <v>0</v>
      </c>
      <c r="AC494" s="86">
        <f>IF(General!F494="Others",COUNTBLANK(General!G494),0)</f>
        <v>0</v>
      </c>
      <c r="AD494" s="86">
        <f>IF(AND(U494="No",COUNTA(General!B494),ISBLANK(General!H494)),COUNTBLANK(General!I494),0)</f>
        <v>0</v>
      </c>
      <c r="AE494" s="86">
        <f>IF(ISBLANK(J494),0,IF(ISNUMBER(SEARCH("FI fully agreed with the client's requests/appeals",General!J494)),0,COUNTBLANK(General!K494)))</f>
        <v>0</v>
      </c>
      <c r="AF494" s="86">
        <f>IF(OR(General!J494="Others",General!K494="Others"),COUNTBLANK(General!L494),0)</f>
        <v>0</v>
      </c>
      <c r="AG494" s="86">
        <f>IF(ISBLANK(B494),0,IF(AND(ISBLANK(General!O494),NETWORKDAYS(IFERROR(DATE(LEFT(General!D494,4),MID(General!D494,5,2),RIGHT(General!D494,2)),0),IFERROR(DATE(LEFT(Instructions!$C$6,4),MID(Instructions!$C$6,5,2),RIGHT(Instructions!$C$6,2)),0),7)&gt;27),COUNTBLANK(General!P494),0))</f>
        <v>0</v>
      </c>
      <c r="AH494" s="86">
        <f>IF(OR(ISBLANK(B494),ISBLANK(O494)),0,IF(NETWORKDAYS(DATE(LEFT(General!D494,4),MID(General!D494,5,2),RIGHT(General!D494,2)),DATE(LEFT(General!O494,4),MID(General!O494,5,2),RIGHT(General!O494,2)),7)&gt;27,COUNTBLANK(General!P494),0))</f>
        <v>0</v>
      </c>
      <c r="AI494" s="86">
        <f t="shared" si="51"/>
        <v>0</v>
      </c>
      <c r="AJ494" s="86">
        <f t="shared" si="52"/>
        <v>0</v>
      </c>
      <c r="AK494" s="86">
        <f t="shared" si="53"/>
        <v>0</v>
      </c>
      <c r="AL494" s="128">
        <f>IF(ISBLANK(D494),0,IF(IFERROR(DATE(LEFT(D494,4),MID(D494,5,2),RIGHT(D494,2)),0)&lt;IFERROR(DATE(LEFT(Instructions!$C$6,4),MID(Instructions!$C$6,5,2),RIGHT(Instructions!$C$6,2)),0),0,1))</f>
        <v>0</v>
      </c>
      <c r="AM494" s="128">
        <f>IF(General!U494="Misconduct report has been filed",COUNTBLANK(General!V494),0)</f>
        <v>0</v>
      </c>
      <c r="AN494" s="128">
        <f t="shared" si="54"/>
        <v>0</v>
      </c>
      <c r="AO494" s="86">
        <f>IF(ISBLANK(C494),0,IF(ISNA(VLOOKUP(C494,Dropdowns!$A$1:$A$4,1,FALSE)),1,0))</f>
        <v>0</v>
      </c>
      <c r="AP494" s="86">
        <f>IF(ISBLANK(F494),0,IF(ISNA(VLOOKUP(F494,Dropdowns!$I$1:$I$5,1,FALSE)),1,0))</f>
        <v>0</v>
      </c>
      <c r="AQ494" s="86">
        <f>IF(ISBLANK(J494),0,IF(ISNA(VLOOKUP(J494,Dropdowns!$L$1:$L$4,1,FALSE)),1,0))</f>
        <v>0</v>
      </c>
      <c r="AR494" s="128">
        <f>IF(ISBLANK(K494),0,IF(ISNA(VLOOKUP(K494,Dropdowns!$J$1:$J$4,1,FALSE)),1,0))</f>
        <v>0</v>
      </c>
      <c r="AS494" s="128">
        <f t="shared" si="57"/>
        <v>0</v>
      </c>
      <c r="AT494" s="128">
        <f t="shared" si="55"/>
        <v>0</v>
      </c>
      <c r="AU494" s="128">
        <f t="shared" si="56"/>
        <v>0</v>
      </c>
    </row>
    <row r="495" spans="2:47" ht="15.75" x14ac:dyDescent="0.25">
      <c r="B495" s="62"/>
      <c r="C495" s="62"/>
      <c r="D495" s="63"/>
      <c r="E495" s="64"/>
      <c r="F495" s="62"/>
      <c r="G495" s="62"/>
      <c r="H495" s="63"/>
      <c r="I495" s="62"/>
      <c r="J495" s="62"/>
      <c r="K495" s="62"/>
      <c r="L495" s="62"/>
      <c r="M495" s="68"/>
      <c r="N495" s="69"/>
      <c r="O495" s="63"/>
      <c r="P495" s="68"/>
      <c r="Q495" s="62"/>
      <c r="R495" s="62"/>
      <c r="S495" s="68"/>
      <c r="T495" s="70"/>
      <c r="U495" s="66"/>
      <c r="V495" s="68"/>
      <c r="Z495" s="86">
        <f>IF(Instructions!$C$8="yes",COUNTA(General!B495),0)</f>
        <v>0</v>
      </c>
      <c r="AA495" s="86">
        <f>IF(COUNTA(B495:V495)&gt;0,3-(COUNTA(General!B495)+COUNTA(General!C495)+COUNTA(General!U495)),0)</f>
        <v>0</v>
      </c>
      <c r="AB495" s="86">
        <f>IF(General!U495="No",COUNTBLANK(General!D495:F495)+COUNTBLANK(General!J495),0)</f>
        <v>0</v>
      </c>
      <c r="AC495" s="86">
        <f>IF(General!F495="Others",COUNTBLANK(General!G495),0)</f>
        <v>0</v>
      </c>
      <c r="AD495" s="86">
        <f>IF(AND(U495="No",COUNTA(General!B495),ISBLANK(General!H495)),COUNTBLANK(General!I495),0)</f>
        <v>0</v>
      </c>
      <c r="AE495" s="86">
        <f>IF(ISBLANK(J495),0,IF(ISNUMBER(SEARCH("FI fully agreed with the client's requests/appeals",General!J495)),0,COUNTBLANK(General!K495)))</f>
        <v>0</v>
      </c>
      <c r="AF495" s="86">
        <f>IF(OR(General!J495="Others",General!K495="Others"),COUNTBLANK(General!L495),0)</f>
        <v>0</v>
      </c>
      <c r="AG495" s="86">
        <f>IF(ISBLANK(B495),0,IF(AND(ISBLANK(General!O495),NETWORKDAYS(IFERROR(DATE(LEFT(General!D495,4),MID(General!D495,5,2),RIGHT(General!D495,2)),0),IFERROR(DATE(LEFT(Instructions!$C$6,4),MID(Instructions!$C$6,5,2),RIGHT(Instructions!$C$6,2)),0),7)&gt;27),COUNTBLANK(General!P495),0))</f>
        <v>0</v>
      </c>
      <c r="AH495" s="86">
        <f>IF(OR(ISBLANK(B495),ISBLANK(O495)),0,IF(NETWORKDAYS(DATE(LEFT(General!D495,4),MID(General!D495,5,2),RIGHT(General!D495,2)),DATE(LEFT(General!O495,4),MID(General!O495,5,2),RIGHT(General!O495,2)),7)&gt;27,COUNTBLANK(General!P495),0))</f>
        <v>0</v>
      </c>
      <c r="AI495" s="86">
        <f t="shared" si="51"/>
        <v>0</v>
      </c>
      <c r="AJ495" s="86">
        <f t="shared" si="52"/>
        <v>0</v>
      </c>
      <c r="AK495" s="86">
        <f t="shared" si="53"/>
        <v>0</v>
      </c>
      <c r="AL495" s="128">
        <f>IF(ISBLANK(D495),0,IF(IFERROR(DATE(LEFT(D495,4),MID(D495,5,2),RIGHT(D495,2)),0)&lt;IFERROR(DATE(LEFT(Instructions!$C$6,4),MID(Instructions!$C$6,5,2),RIGHT(Instructions!$C$6,2)),0),0,1))</f>
        <v>0</v>
      </c>
      <c r="AM495" s="128">
        <f>IF(General!U495="Misconduct report has been filed",COUNTBLANK(General!V495),0)</f>
        <v>0</v>
      </c>
      <c r="AN495" s="128">
        <f t="shared" si="54"/>
        <v>0</v>
      </c>
      <c r="AO495" s="86">
        <f>IF(ISBLANK(C495),0,IF(ISNA(VLOOKUP(C495,Dropdowns!$A$1:$A$4,1,FALSE)),1,0))</f>
        <v>0</v>
      </c>
      <c r="AP495" s="86">
        <f>IF(ISBLANK(F495),0,IF(ISNA(VLOOKUP(F495,Dropdowns!$I$1:$I$5,1,FALSE)),1,0))</f>
        <v>0</v>
      </c>
      <c r="AQ495" s="86">
        <f>IF(ISBLANK(J495),0,IF(ISNA(VLOOKUP(J495,Dropdowns!$L$1:$L$4,1,FALSE)),1,0))</f>
        <v>0</v>
      </c>
      <c r="AR495" s="128">
        <f>IF(ISBLANK(K495),0,IF(ISNA(VLOOKUP(K495,Dropdowns!$J$1:$J$4,1,FALSE)),1,0))</f>
        <v>0</v>
      </c>
      <c r="AS495" s="128">
        <f t="shared" si="57"/>
        <v>0</v>
      </c>
      <c r="AT495" s="128">
        <f t="shared" si="55"/>
        <v>0</v>
      </c>
      <c r="AU495" s="128">
        <f t="shared" si="56"/>
        <v>0</v>
      </c>
    </row>
    <row r="496" spans="2:47" ht="15.75" x14ac:dyDescent="0.25">
      <c r="B496" s="62"/>
      <c r="C496" s="62"/>
      <c r="D496" s="63"/>
      <c r="E496" s="64"/>
      <c r="F496" s="62"/>
      <c r="G496" s="62"/>
      <c r="H496" s="63"/>
      <c r="I496" s="62"/>
      <c r="J496" s="62"/>
      <c r="K496" s="62"/>
      <c r="L496" s="62"/>
      <c r="M496" s="68"/>
      <c r="N496" s="69"/>
      <c r="O496" s="63"/>
      <c r="P496" s="68"/>
      <c r="Q496" s="62"/>
      <c r="R496" s="62"/>
      <c r="S496" s="68"/>
      <c r="T496" s="70"/>
      <c r="U496" s="66"/>
      <c r="V496" s="68"/>
      <c r="Z496" s="86">
        <f>IF(Instructions!$C$8="yes",COUNTA(General!B496),0)</f>
        <v>0</v>
      </c>
      <c r="AA496" s="86">
        <f>IF(COUNTA(B496:V496)&gt;0,3-(COUNTA(General!B496)+COUNTA(General!C496)+COUNTA(General!U496)),0)</f>
        <v>0</v>
      </c>
      <c r="AB496" s="86">
        <f>IF(General!U496="No",COUNTBLANK(General!D496:F496)+COUNTBLANK(General!J496),0)</f>
        <v>0</v>
      </c>
      <c r="AC496" s="86">
        <f>IF(General!F496="Others",COUNTBLANK(General!G496),0)</f>
        <v>0</v>
      </c>
      <c r="AD496" s="86">
        <f>IF(AND(U496="No",COUNTA(General!B496),ISBLANK(General!H496)),COUNTBLANK(General!I496),0)</f>
        <v>0</v>
      </c>
      <c r="AE496" s="86">
        <f>IF(ISBLANK(J496),0,IF(ISNUMBER(SEARCH("FI fully agreed with the client's requests/appeals",General!J496)),0,COUNTBLANK(General!K496)))</f>
        <v>0</v>
      </c>
      <c r="AF496" s="86">
        <f>IF(OR(General!J496="Others",General!K496="Others"),COUNTBLANK(General!L496),0)</f>
        <v>0</v>
      </c>
      <c r="AG496" s="86">
        <f>IF(ISBLANK(B496),0,IF(AND(ISBLANK(General!O496),NETWORKDAYS(IFERROR(DATE(LEFT(General!D496,4),MID(General!D496,5,2),RIGHT(General!D496,2)),0),IFERROR(DATE(LEFT(Instructions!$C$6,4),MID(Instructions!$C$6,5,2),RIGHT(Instructions!$C$6,2)),0),7)&gt;27),COUNTBLANK(General!P496),0))</f>
        <v>0</v>
      </c>
      <c r="AH496" s="86">
        <f>IF(OR(ISBLANK(B496),ISBLANK(O496)),0,IF(NETWORKDAYS(DATE(LEFT(General!D496,4),MID(General!D496,5,2),RIGHT(General!D496,2)),DATE(LEFT(General!O496,4),MID(General!O496,5,2),RIGHT(General!O496,2)),7)&gt;27,COUNTBLANK(General!P496),0))</f>
        <v>0</v>
      </c>
      <c r="AI496" s="86">
        <f t="shared" si="51"/>
        <v>0</v>
      </c>
      <c r="AJ496" s="86">
        <f t="shared" si="52"/>
        <v>0</v>
      </c>
      <c r="AK496" s="86">
        <f t="shared" si="53"/>
        <v>0</v>
      </c>
      <c r="AL496" s="128">
        <f>IF(ISBLANK(D496),0,IF(IFERROR(DATE(LEFT(D496,4),MID(D496,5,2),RIGHT(D496,2)),0)&lt;IFERROR(DATE(LEFT(Instructions!$C$6,4),MID(Instructions!$C$6,5,2),RIGHT(Instructions!$C$6,2)),0),0,1))</f>
        <v>0</v>
      </c>
      <c r="AM496" s="128">
        <f>IF(General!U496="Misconduct report has been filed",COUNTBLANK(General!V496),0)</f>
        <v>0</v>
      </c>
      <c r="AN496" s="128">
        <f t="shared" si="54"/>
        <v>0</v>
      </c>
      <c r="AO496" s="86">
        <f>IF(ISBLANK(C496),0,IF(ISNA(VLOOKUP(C496,Dropdowns!$A$1:$A$4,1,FALSE)),1,0))</f>
        <v>0</v>
      </c>
      <c r="AP496" s="86">
        <f>IF(ISBLANK(F496),0,IF(ISNA(VLOOKUP(F496,Dropdowns!$I$1:$I$5,1,FALSE)),1,0))</f>
        <v>0</v>
      </c>
      <c r="AQ496" s="86">
        <f>IF(ISBLANK(J496),0,IF(ISNA(VLOOKUP(J496,Dropdowns!$L$1:$L$4,1,FALSE)),1,0))</f>
        <v>0</v>
      </c>
      <c r="AR496" s="128">
        <f>IF(ISBLANK(K496),0,IF(ISNA(VLOOKUP(K496,Dropdowns!$J$1:$J$4,1,FALSE)),1,0))</f>
        <v>0</v>
      </c>
      <c r="AS496" s="128">
        <f t="shared" si="57"/>
        <v>0</v>
      </c>
      <c r="AT496" s="128">
        <f t="shared" si="55"/>
        <v>0</v>
      </c>
      <c r="AU496" s="128">
        <f t="shared" si="56"/>
        <v>0</v>
      </c>
    </row>
    <row r="497" spans="2:47" ht="15.75" x14ac:dyDescent="0.25">
      <c r="B497" s="62"/>
      <c r="C497" s="62"/>
      <c r="D497" s="63"/>
      <c r="E497" s="64"/>
      <c r="F497" s="62"/>
      <c r="G497" s="62"/>
      <c r="H497" s="63"/>
      <c r="I497" s="62"/>
      <c r="J497" s="62"/>
      <c r="K497" s="62"/>
      <c r="L497" s="62"/>
      <c r="M497" s="68"/>
      <c r="N497" s="69"/>
      <c r="O497" s="63"/>
      <c r="P497" s="68"/>
      <c r="Q497" s="62"/>
      <c r="R497" s="62"/>
      <c r="S497" s="68"/>
      <c r="T497" s="70"/>
      <c r="U497" s="66"/>
      <c r="V497" s="68"/>
      <c r="Z497" s="86">
        <f>IF(Instructions!$C$8="yes",COUNTA(General!B497),0)</f>
        <v>0</v>
      </c>
      <c r="AA497" s="86">
        <f>IF(COUNTA(B497:V497)&gt;0,3-(COUNTA(General!B497)+COUNTA(General!C497)+COUNTA(General!U497)),0)</f>
        <v>0</v>
      </c>
      <c r="AB497" s="86">
        <f>IF(General!U497="No",COUNTBLANK(General!D497:F497)+COUNTBLANK(General!J497),0)</f>
        <v>0</v>
      </c>
      <c r="AC497" s="86">
        <f>IF(General!F497="Others",COUNTBLANK(General!G497),0)</f>
        <v>0</v>
      </c>
      <c r="AD497" s="86">
        <f>IF(AND(U497="No",COUNTA(General!B497),ISBLANK(General!H497)),COUNTBLANK(General!I497),0)</f>
        <v>0</v>
      </c>
      <c r="AE497" s="86">
        <f>IF(ISBLANK(J497),0,IF(ISNUMBER(SEARCH("FI fully agreed with the client's requests/appeals",General!J497)),0,COUNTBLANK(General!K497)))</f>
        <v>0</v>
      </c>
      <c r="AF497" s="86">
        <f>IF(OR(General!J497="Others",General!K497="Others"),COUNTBLANK(General!L497),0)</f>
        <v>0</v>
      </c>
      <c r="AG497" s="86">
        <f>IF(ISBLANK(B497),0,IF(AND(ISBLANK(General!O497),NETWORKDAYS(IFERROR(DATE(LEFT(General!D497,4),MID(General!D497,5,2),RIGHT(General!D497,2)),0),IFERROR(DATE(LEFT(Instructions!$C$6,4),MID(Instructions!$C$6,5,2),RIGHT(Instructions!$C$6,2)),0),7)&gt;27),COUNTBLANK(General!P497),0))</f>
        <v>0</v>
      </c>
      <c r="AH497" s="86">
        <f>IF(OR(ISBLANK(B497),ISBLANK(O497)),0,IF(NETWORKDAYS(DATE(LEFT(General!D497,4),MID(General!D497,5,2),RIGHT(General!D497,2)),DATE(LEFT(General!O497,4),MID(General!O497,5,2),RIGHT(General!O497,2)),7)&gt;27,COUNTBLANK(General!P497),0))</f>
        <v>0</v>
      </c>
      <c r="AI497" s="86">
        <f t="shared" si="51"/>
        <v>0</v>
      </c>
      <c r="AJ497" s="86">
        <f t="shared" si="52"/>
        <v>0</v>
      </c>
      <c r="AK497" s="86">
        <f t="shared" si="53"/>
        <v>0</v>
      </c>
      <c r="AL497" s="128">
        <f>IF(ISBLANK(D497),0,IF(IFERROR(DATE(LEFT(D497,4),MID(D497,5,2),RIGHT(D497,2)),0)&lt;IFERROR(DATE(LEFT(Instructions!$C$6,4),MID(Instructions!$C$6,5,2),RIGHT(Instructions!$C$6,2)),0),0,1))</f>
        <v>0</v>
      </c>
      <c r="AM497" s="128">
        <f>IF(General!U497="Misconduct report has been filed",COUNTBLANK(General!V497),0)</f>
        <v>0</v>
      </c>
      <c r="AN497" s="128">
        <f t="shared" si="54"/>
        <v>0</v>
      </c>
      <c r="AO497" s="86">
        <f>IF(ISBLANK(C497),0,IF(ISNA(VLOOKUP(C497,Dropdowns!$A$1:$A$4,1,FALSE)),1,0))</f>
        <v>0</v>
      </c>
      <c r="AP497" s="86">
        <f>IF(ISBLANK(F497),0,IF(ISNA(VLOOKUP(F497,Dropdowns!$I$1:$I$5,1,FALSE)),1,0))</f>
        <v>0</v>
      </c>
      <c r="AQ497" s="86">
        <f>IF(ISBLANK(J497),0,IF(ISNA(VLOOKUP(J497,Dropdowns!$L$1:$L$4,1,FALSE)),1,0))</f>
        <v>0</v>
      </c>
      <c r="AR497" s="128">
        <f>IF(ISBLANK(K497),0,IF(ISNA(VLOOKUP(K497,Dropdowns!$J$1:$J$4,1,FALSE)),1,0))</f>
        <v>0</v>
      </c>
      <c r="AS497" s="128">
        <f t="shared" si="57"/>
        <v>0</v>
      </c>
      <c r="AT497" s="128">
        <f t="shared" si="55"/>
        <v>0</v>
      </c>
      <c r="AU497" s="128">
        <f t="shared" si="56"/>
        <v>0</v>
      </c>
    </row>
    <row r="498" spans="2:47" ht="15.75" x14ac:dyDescent="0.25">
      <c r="B498" s="62"/>
      <c r="C498" s="62"/>
      <c r="D498" s="63"/>
      <c r="E498" s="64"/>
      <c r="F498" s="62"/>
      <c r="G498" s="62"/>
      <c r="H498" s="63"/>
      <c r="I498" s="62"/>
      <c r="J498" s="62"/>
      <c r="K498" s="62"/>
      <c r="L498" s="62"/>
      <c r="M498" s="68"/>
      <c r="N498" s="69"/>
      <c r="O498" s="63"/>
      <c r="P498" s="68"/>
      <c r="Q498" s="62"/>
      <c r="R498" s="62"/>
      <c r="S498" s="68"/>
      <c r="T498" s="70"/>
      <c r="U498" s="66"/>
      <c r="V498" s="68"/>
      <c r="Z498" s="86">
        <f>IF(Instructions!$C$8="yes",COUNTA(General!B498),0)</f>
        <v>0</v>
      </c>
      <c r="AA498" s="86">
        <f>IF(COUNTA(B498:V498)&gt;0,3-(COUNTA(General!B498)+COUNTA(General!C498)+COUNTA(General!U498)),0)</f>
        <v>0</v>
      </c>
      <c r="AB498" s="86">
        <f>IF(General!U498="No",COUNTBLANK(General!D498:F498)+COUNTBLANK(General!J498),0)</f>
        <v>0</v>
      </c>
      <c r="AC498" s="86">
        <f>IF(General!F498="Others",COUNTBLANK(General!G498),0)</f>
        <v>0</v>
      </c>
      <c r="AD498" s="86">
        <f>IF(AND(U498="No",COUNTA(General!B498),ISBLANK(General!H498)),COUNTBLANK(General!I498),0)</f>
        <v>0</v>
      </c>
      <c r="AE498" s="86">
        <f>IF(ISBLANK(J498),0,IF(ISNUMBER(SEARCH("FI fully agreed with the client's requests/appeals",General!J498)),0,COUNTBLANK(General!K498)))</f>
        <v>0</v>
      </c>
      <c r="AF498" s="86">
        <f>IF(OR(General!J498="Others",General!K498="Others"),COUNTBLANK(General!L498),0)</f>
        <v>0</v>
      </c>
      <c r="AG498" s="86">
        <f>IF(ISBLANK(B498),0,IF(AND(ISBLANK(General!O498),NETWORKDAYS(IFERROR(DATE(LEFT(General!D498,4),MID(General!D498,5,2),RIGHT(General!D498,2)),0),IFERROR(DATE(LEFT(Instructions!$C$6,4),MID(Instructions!$C$6,5,2),RIGHT(Instructions!$C$6,2)),0),7)&gt;27),COUNTBLANK(General!P498),0))</f>
        <v>0</v>
      </c>
      <c r="AH498" s="86">
        <f>IF(OR(ISBLANK(B498),ISBLANK(O498)),0,IF(NETWORKDAYS(DATE(LEFT(General!D498,4),MID(General!D498,5,2),RIGHT(General!D498,2)),DATE(LEFT(General!O498,4),MID(General!O498,5,2),RIGHT(General!O498,2)),7)&gt;27,COUNTBLANK(General!P498),0))</f>
        <v>0</v>
      </c>
      <c r="AI498" s="86">
        <f t="shared" si="51"/>
        <v>0</v>
      </c>
      <c r="AJ498" s="86">
        <f t="shared" si="52"/>
        <v>0</v>
      </c>
      <c r="AK498" s="86">
        <f t="shared" si="53"/>
        <v>0</v>
      </c>
      <c r="AL498" s="128">
        <f>IF(ISBLANK(D498),0,IF(IFERROR(DATE(LEFT(D498,4),MID(D498,5,2),RIGHT(D498,2)),0)&lt;IFERROR(DATE(LEFT(Instructions!$C$6,4),MID(Instructions!$C$6,5,2),RIGHT(Instructions!$C$6,2)),0),0,1))</f>
        <v>0</v>
      </c>
      <c r="AM498" s="128">
        <f>IF(General!U498="Misconduct report has been filed",COUNTBLANK(General!V498),0)</f>
        <v>0</v>
      </c>
      <c r="AN498" s="128">
        <f t="shared" si="54"/>
        <v>0</v>
      </c>
      <c r="AO498" s="86">
        <f>IF(ISBLANK(C498),0,IF(ISNA(VLOOKUP(C498,Dropdowns!$A$1:$A$4,1,FALSE)),1,0))</f>
        <v>0</v>
      </c>
      <c r="AP498" s="86">
        <f>IF(ISBLANK(F498),0,IF(ISNA(VLOOKUP(F498,Dropdowns!$I$1:$I$5,1,FALSE)),1,0))</f>
        <v>0</v>
      </c>
      <c r="AQ498" s="86">
        <f>IF(ISBLANK(J498),0,IF(ISNA(VLOOKUP(J498,Dropdowns!$L$1:$L$4,1,FALSE)),1,0))</f>
        <v>0</v>
      </c>
      <c r="AR498" s="128">
        <f>IF(ISBLANK(K498),0,IF(ISNA(VLOOKUP(K498,Dropdowns!$J$1:$J$4,1,FALSE)),1,0))</f>
        <v>0</v>
      </c>
      <c r="AS498" s="128">
        <f t="shared" si="57"/>
        <v>0</v>
      </c>
      <c r="AT498" s="128">
        <f t="shared" si="55"/>
        <v>0</v>
      </c>
      <c r="AU498" s="128">
        <f t="shared" si="56"/>
        <v>0</v>
      </c>
    </row>
    <row r="499" spans="2:47" ht="15.75" x14ac:dyDescent="0.25">
      <c r="B499" s="62"/>
      <c r="C499" s="62"/>
      <c r="D499" s="63"/>
      <c r="E499" s="64"/>
      <c r="F499" s="62"/>
      <c r="G499" s="62"/>
      <c r="H499" s="63"/>
      <c r="I499" s="62"/>
      <c r="J499" s="62"/>
      <c r="K499" s="62"/>
      <c r="L499" s="62"/>
      <c r="M499" s="68"/>
      <c r="N499" s="69"/>
      <c r="O499" s="63"/>
      <c r="P499" s="68"/>
      <c r="Q499" s="62"/>
      <c r="R499" s="62"/>
      <c r="S499" s="68"/>
      <c r="T499" s="70"/>
      <c r="U499" s="66"/>
      <c r="V499" s="68"/>
      <c r="Z499" s="86">
        <f>IF(Instructions!$C$8="yes",COUNTA(General!B499),0)</f>
        <v>0</v>
      </c>
      <c r="AA499" s="86">
        <f>IF(COUNTA(B499:V499)&gt;0,3-(COUNTA(General!B499)+COUNTA(General!C499)+COUNTA(General!U499)),0)</f>
        <v>0</v>
      </c>
      <c r="AB499" s="86">
        <f>IF(General!U499="No",COUNTBLANK(General!D499:F499)+COUNTBLANK(General!J499),0)</f>
        <v>0</v>
      </c>
      <c r="AC499" s="86">
        <f>IF(General!F499="Others",COUNTBLANK(General!G499),0)</f>
        <v>0</v>
      </c>
      <c r="AD499" s="86">
        <f>IF(AND(U499="No",COUNTA(General!B499),ISBLANK(General!H499)),COUNTBLANK(General!I499),0)</f>
        <v>0</v>
      </c>
      <c r="AE499" s="86">
        <f>IF(ISBLANK(J499),0,IF(ISNUMBER(SEARCH("FI fully agreed with the client's requests/appeals",General!J499)),0,COUNTBLANK(General!K499)))</f>
        <v>0</v>
      </c>
      <c r="AF499" s="86">
        <f>IF(OR(General!J499="Others",General!K499="Others"),COUNTBLANK(General!L499),0)</f>
        <v>0</v>
      </c>
      <c r="AG499" s="86">
        <f>IF(ISBLANK(B499),0,IF(AND(ISBLANK(General!O499),NETWORKDAYS(IFERROR(DATE(LEFT(General!D499,4),MID(General!D499,5,2),RIGHT(General!D499,2)),0),IFERROR(DATE(LEFT(Instructions!$C$6,4),MID(Instructions!$C$6,5,2),RIGHT(Instructions!$C$6,2)),0),7)&gt;27),COUNTBLANK(General!P499),0))</f>
        <v>0</v>
      </c>
      <c r="AH499" s="86">
        <f>IF(OR(ISBLANK(B499),ISBLANK(O499)),0,IF(NETWORKDAYS(DATE(LEFT(General!D499,4),MID(General!D499,5,2),RIGHT(General!D499,2)),DATE(LEFT(General!O499,4),MID(General!O499,5,2),RIGHT(General!O499,2)),7)&gt;27,COUNTBLANK(General!P499),0))</f>
        <v>0</v>
      </c>
      <c r="AI499" s="86">
        <f t="shared" si="51"/>
        <v>0</v>
      </c>
      <c r="AJ499" s="86">
        <f t="shared" si="52"/>
        <v>0</v>
      </c>
      <c r="AK499" s="86">
        <f t="shared" si="53"/>
        <v>0</v>
      </c>
      <c r="AL499" s="128">
        <f>IF(ISBLANK(D499),0,IF(IFERROR(DATE(LEFT(D499,4),MID(D499,5,2),RIGHT(D499,2)),0)&lt;IFERROR(DATE(LEFT(Instructions!$C$6,4),MID(Instructions!$C$6,5,2),RIGHT(Instructions!$C$6,2)),0),0,1))</f>
        <v>0</v>
      </c>
      <c r="AM499" s="128">
        <f>IF(General!U499="Misconduct report has been filed",COUNTBLANK(General!V499),0)</f>
        <v>0</v>
      </c>
      <c r="AN499" s="128">
        <f t="shared" si="54"/>
        <v>0</v>
      </c>
      <c r="AO499" s="86">
        <f>IF(ISBLANK(C499),0,IF(ISNA(VLOOKUP(C499,Dropdowns!$A$1:$A$4,1,FALSE)),1,0))</f>
        <v>0</v>
      </c>
      <c r="AP499" s="86">
        <f>IF(ISBLANK(F499),0,IF(ISNA(VLOOKUP(F499,Dropdowns!$I$1:$I$5,1,FALSE)),1,0))</f>
        <v>0</v>
      </c>
      <c r="AQ499" s="86">
        <f>IF(ISBLANK(J499),0,IF(ISNA(VLOOKUP(J499,Dropdowns!$L$1:$L$4,1,FALSE)),1,0))</f>
        <v>0</v>
      </c>
      <c r="AR499" s="128">
        <f>IF(ISBLANK(K499),0,IF(ISNA(VLOOKUP(K499,Dropdowns!$J$1:$J$4,1,FALSE)),1,0))</f>
        <v>0</v>
      </c>
      <c r="AS499" s="128">
        <f t="shared" si="57"/>
        <v>0</v>
      </c>
      <c r="AT499" s="128">
        <f t="shared" si="55"/>
        <v>0</v>
      </c>
      <c r="AU499" s="128">
        <f t="shared" si="56"/>
        <v>0</v>
      </c>
    </row>
    <row r="500" spans="2:47" ht="15.75" x14ac:dyDescent="0.25">
      <c r="B500" s="62"/>
      <c r="C500" s="62"/>
      <c r="D500" s="63"/>
      <c r="E500" s="64"/>
      <c r="F500" s="62"/>
      <c r="G500" s="62"/>
      <c r="H500" s="63"/>
      <c r="I500" s="62"/>
      <c r="J500" s="62"/>
      <c r="K500" s="62"/>
      <c r="L500" s="62"/>
      <c r="M500" s="68"/>
      <c r="N500" s="69"/>
      <c r="O500" s="63"/>
      <c r="P500" s="68"/>
      <c r="Q500" s="62"/>
      <c r="R500" s="62"/>
      <c r="S500" s="68"/>
      <c r="T500" s="70"/>
      <c r="U500" s="66"/>
      <c r="V500" s="68"/>
      <c r="Z500" s="86">
        <f>IF(Instructions!$C$8="yes",COUNTA(General!B500),0)</f>
        <v>0</v>
      </c>
      <c r="AA500" s="86">
        <f>IF(COUNTA(B500:V500)&gt;0,3-(COUNTA(General!B500)+COUNTA(General!C500)+COUNTA(General!U500)),0)</f>
        <v>0</v>
      </c>
      <c r="AB500" s="86">
        <f>IF(General!U500="No",COUNTBLANK(General!D500:F500)+COUNTBLANK(General!J500),0)</f>
        <v>0</v>
      </c>
      <c r="AC500" s="86">
        <f>IF(General!F500="Others",COUNTBLANK(General!G500),0)</f>
        <v>0</v>
      </c>
      <c r="AD500" s="86">
        <f>IF(AND(U500="No",COUNTA(General!B500),ISBLANK(General!H500)),COUNTBLANK(General!I500),0)</f>
        <v>0</v>
      </c>
      <c r="AE500" s="86">
        <f>IF(ISBLANK(J500),0,IF(ISNUMBER(SEARCH("FI fully agreed with the client's requests/appeals",General!J500)),0,COUNTBLANK(General!K500)))</f>
        <v>0</v>
      </c>
      <c r="AF500" s="86">
        <f>IF(OR(General!J500="Others",General!K500="Others"),COUNTBLANK(General!L500),0)</f>
        <v>0</v>
      </c>
      <c r="AG500" s="86">
        <f>IF(ISBLANK(B500),0,IF(AND(ISBLANK(General!O500),NETWORKDAYS(IFERROR(DATE(LEFT(General!D500,4),MID(General!D500,5,2),RIGHT(General!D500,2)),0),IFERROR(DATE(LEFT(Instructions!$C$6,4),MID(Instructions!$C$6,5,2),RIGHT(Instructions!$C$6,2)),0),7)&gt;27),COUNTBLANK(General!P500),0))</f>
        <v>0</v>
      </c>
      <c r="AH500" s="86">
        <f>IF(OR(ISBLANK(B500),ISBLANK(O500)),0,IF(NETWORKDAYS(DATE(LEFT(General!D500,4),MID(General!D500,5,2),RIGHT(General!D500,2)),DATE(LEFT(General!O500,4),MID(General!O500,5,2),RIGHT(General!O500,2)),7)&gt;27,COUNTBLANK(General!P500),0))</f>
        <v>0</v>
      </c>
      <c r="AI500" s="86">
        <f t="shared" si="51"/>
        <v>0</v>
      </c>
      <c r="AJ500" s="86">
        <f t="shared" si="52"/>
        <v>0</v>
      </c>
      <c r="AK500" s="86">
        <f t="shared" si="53"/>
        <v>0</v>
      </c>
      <c r="AL500" s="128">
        <f>IF(ISBLANK(D500),0,IF(IFERROR(DATE(LEFT(D500,4),MID(D500,5,2),RIGHT(D500,2)),0)&lt;IFERROR(DATE(LEFT(Instructions!$C$6,4),MID(Instructions!$C$6,5,2),RIGHT(Instructions!$C$6,2)),0),0,1))</f>
        <v>0</v>
      </c>
      <c r="AM500" s="128">
        <f>IF(General!U500="Misconduct report has been filed",COUNTBLANK(General!V500),0)</f>
        <v>0</v>
      </c>
      <c r="AN500" s="128">
        <f t="shared" si="54"/>
        <v>0</v>
      </c>
      <c r="AO500" s="86">
        <f>IF(ISBLANK(C500),0,IF(ISNA(VLOOKUP(C500,Dropdowns!$A$1:$A$4,1,FALSE)),1,0))</f>
        <v>0</v>
      </c>
      <c r="AP500" s="86">
        <f>IF(ISBLANK(F500),0,IF(ISNA(VLOOKUP(F500,Dropdowns!$I$1:$I$5,1,FALSE)),1,0))</f>
        <v>0</v>
      </c>
      <c r="AQ500" s="86">
        <f>IF(ISBLANK(J500),0,IF(ISNA(VLOOKUP(J500,Dropdowns!$L$1:$L$4,1,FALSE)),1,0))</f>
        <v>0</v>
      </c>
      <c r="AR500" s="128">
        <f>IF(ISBLANK(K500),0,IF(ISNA(VLOOKUP(K500,Dropdowns!$J$1:$J$4,1,FALSE)),1,0))</f>
        <v>0</v>
      </c>
      <c r="AS500" s="128">
        <f t="shared" si="57"/>
        <v>0</v>
      </c>
      <c r="AT500" s="128">
        <f t="shared" si="55"/>
        <v>0</v>
      </c>
      <c r="AU500" s="128">
        <f t="shared" si="56"/>
        <v>0</v>
      </c>
    </row>
  </sheetData>
  <sheetProtection algorithmName="SHA-512" hashValue="WyEmXsvDjOcUR0AKfemYKmtSijgE8FhFaM/tP42Qb1Hcs7n62lKBLhv58hJSlPryWZMHoBxC7/gxDtN336WC7g==" saltValue="lkzZA/kHH5+bpGX+gw0oJw==" spinCount="100000" sheet="1" insertRows="0"/>
  <dataConsolidate/>
  <mergeCells count="1">
    <mergeCell ref="Z7:AU7"/>
  </mergeCells>
  <dataValidations count="6">
    <dataValidation type="decimal" allowBlank="1" showInputMessage="1" showErrorMessage="1" sqref="E4:E7 E9:E500" xr:uid="{00000000-0002-0000-0100-000000000000}">
      <formula1>0</formula1>
      <formula2>9.99999999999999E+35</formula2>
    </dataValidation>
    <dataValidation type="list" allowBlank="1" showInputMessage="1" showErrorMessage="1" sqref="Q4:R7 Q9:R500" xr:uid="{00000000-0002-0000-0100-000001000000}">
      <formula1>"Yes,No"</formula1>
    </dataValidation>
    <dataValidation type="decimal" operator="greaterThanOrEqual" allowBlank="1" showInputMessage="1" showErrorMessage="1" sqref="M9:N9 M10:M500" xr:uid="{00000000-0002-0000-0100-000002000000}">
      <formula1>0</formula1>
    </dataValidation>
    <dataValidation type="list" allowBlank="1" showInputMessage="1" showErrorMessage="1" sqref="U9:U500" xr:uid="{5C9265C1-A28F-4AB2-AAEE-955E5328B719}">
      <formula1>"No,Misconduct report has been filed,Misconduct report will be filed"</formula1>
    </dataValidation>
    <dataValidation operator="greaterThanOrEqual" allowBlank="1" showInputMessage="1" showErrorMessage="1" sqref="N10:N500" xr:uid="{54F7A963-2901-4B20-B518-F98E9B79BB9A}"/>
    <dataValidation type="whole" allowBlank="1" showInputMessage="1" showErrorMessage="1" sqref="O9:O500 D9:D500 H9:H500" xr:uid="{86E68F43-7EAA-486E-B5CA-9B9227BFBC5B}">
      <formula1>20220101</formula1>
      <formula2>20501231</formula2>
    </dataValidation>
  </dataValidations>
  <pageMargins left="0.25" right="0.25" top="0.75" bottom="0.75" header="0.3" footer="0.3"/>
  <pageSetup paperSize="8" scale="39" fitToHeight="0" orientation="landscape"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Dropdowns!$J$1:$J$4</xm:f>
          </x14:formula1>
          <xm:sqref>K4:K7 K9:K500</xm:sqref>
        </x14:dataValidation>
        <x14:dataValidation type="list" allowBlank="1" showInputMessage="1" showErrorMessage="1" xr:uid="{00000000-0002-0000-0100-000004000000}">
          <x14:formula1>
            <xm:f>Dropdowns!$L$1:$L$4</xm:f>
          </x14:formula1>
          <xm:sqref>J4:J7 J9:J500</xm:sqref>
        </x14:dataValidation>
        <x14:dataValidation type="list" allowBlank="1" showInputMessage="1" showErrorMessage="1" xr:uid="{00000000-0002-0000-0100-000005000000}">
          <x14:formula1>
            <xm:f>Dropdowns!$A$1:$A$4</xm:f>
          </x14:formula1>
          <xm:sqref>C4:C7 C9:C500</xm:sqref>
        </x14:dataValidation>
        <x14:dataValidation type="list" allowBlank="1" showInputMessage="1" showErrorMessage="1" xr:uid="{00000000-0002-0000-0100-000006000000}">
          <x14:formula1>
            <xm:f>Dropdowns!$I$1:$I$5</xm:f>
          </x14:formula1>
          <xm:sqref>F4:F7 F9:F500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I500"/>
  <sheetViews>
    <sheetView zoomScale="70" zoomScaleNormal="70" workbookViewId="0">
      <selection activeCell="B12" sqref="B12"/>
    </sheetView>
  </sheetViews>
  <sheetFormatPr defaultRowHeight="15" x14ac:dyDescent="0.25"/>
  <cols>
    <col min="1" max="1" width="30.5703125" bestFit="1" customWidth="1"/>
    <col min="2" max="2" width="17.28515625" customWidth="1"/>
    <col min="3" max="3" width="49.28515625" customWidth="1"/>
    <col min="4" max="4" width="48.140625" style="19" customWidth="1"/>
    <col min="5" max="5" width="41" style="19" customWidth="1"/>
    <col min="6" max="6" width="32.140625" customWidth="1"/>
    <col min="7" max="7" width="24.5703125" customWidth="1"/>
    <col min="8" max="8" width="28.85546875" customWidth="1"/>
    <col min="9" max="11" width="32.140625" customWidth="1"/>
    <col min="12" max="12" width="31.28515625" customWidth="1"/>
    <col min="13" max="14" width="24.5703125" customWidth="1"/>
    <col min="15" max="15" width="37.42578125" customWidth="1"/>
    <col min="16" max="16" width="24.5703125" customWidth="1"/>
    <col min="20" max="20" width="14.28515625" bestFit="1" customWidth="1"/>
    <col min="21" max="21" width="11.140625" customWidth="1"/>
    <col min="22" max="23" width="7.140625" customWidth="1"/>
    <col min="29" max="29" width="12.28515625" customWidth="1"/>
  </cols>
  <sheetData>
    <row r="1" spans="1:35" ht="27" customHeight="1" x14ac:dyDescent="0.25">
      <c r="A1" s="97"/>
      <c r="B1" s="149" t="s">
        <v>188</v>
      </c>
      <c r="C1" s="149"/>
      <c r="D1" s="149"/>
      <c r="E1" s="149"/>
      <c r="F1" s="149"/>
      <c r="G1" s="149"/>
      <c r="H1" s="149"/>
      <c r="I1" s="149"/>
      <c r="J1" s="149"/>
      <c r="K1" s="149"/>
      <c r="L1" s="149"/>
      <c r="M1" s="149"/>
      <c r="N1" s="149"/>
      <c r="O1" s="149"/>
      <c r="P1" s="149"/>
      <c r="Q1" s="97"/>
      <c r="R1" s="79" t="s">
        <v>205</v>
      </c>
      <c r="S1" s="79">
        <f>MAX(T:AI)</f>
        <v>0</v>
      </c>
    </row>
    <row r="2" spans="1:35" ht="45" x14ac:dyDescent="0.25">
      <c r="A2" s="97"/>
      <c r="B2" s="105" t="s">
        <v>12</v>
      </c>
      <c r="C2" s="106" t="s">
        <v>55</v>
      </c>
      <c r="D2" s="107" t="s">
        <v>71</v>
      </c>
      <c r="E2" s="107" t="s">
        <v>72</v>
      </c>
      <c r="F2" s="105" t="s">
        <v>153</v>
      </c>
      <c r="G2" s="105" t="s">
        <v>154</v>
      </c>
      <c r="H2" s="105" t="s">
        <v>155</v>
      </c>
      <c r="I2" s="105" t="s">
        <v>73</v>
      </c>
      <c r="J2" s="105" t="s">
        <v>74</v>
      </c>
      <c r="K2" s="105" t="s">
        <v>75</v>
      </c>
      <c r="L2" s="105" t="s">
        <v>76</v>
      </c>
      <c r="M2" s="105" t="s">
        <v>77</v>
      </c>
      <c r="N2" s="105" t="s">
        <v>78</v>
      </c>
      <c r="O2" s="105" t="s">
        <v>156</v>
      </c>
      <c r="P2" s="105" t="s">
        <v>79</v>
      </c>
      <c r="Q2" s="97"/>
      <c r="R2" s="79" t="s">
        <v>204</v>
      </c>
      <c r="S2" s="79">
        <f>MIN(T:AI)</f>
        <v>0</v>
      </c>
    </row>
    <row r="3" spans="1:35" x14ac:dyDescent="0.25">
      <c r="A3" s="97"/>
      <c r="B3" s="108"/>
      <c r="C3" s="108"/>
      <c r="D3" s="109"/>
      <c r="E3" s="109"/>
      <c r="F3" s="108"/>
      <c r="G3" s="108"/>
      <c r="H3" s="108"/>
      <c r="I3" s="108"/>
      <c r="J3" s="108"/>
      <c r="K3" s="108"/>
      <c r="L3" s="108"/>
      <c r="M3" s="108"/>
      <c r="N3" s="108"/>
      <c r="O3" s="108"/>
      <c r="P3" s="108"/>
      <c r="Q3" s="97"/>
      <c r="R3" s="97"/>
      <c r="S3" s="97"/>
    </row>
    <row r="4" spans="1:35" ht="75" x14ac:dyDescent="0.25">
      <c r="A4" s="99" t="s">
        <v>33</v>
      </c>
      <c r="B4" s="110"/>
      <c r="C4" s="110"/>
      <c r="D4" s="111" t="s">
        <v>34</v>
      </c>
      <c r="E4" s="112"/>
      <c r="F4" s="111" t="s">
        <v>34</v>
      </c>
      <c r="G4" s="111"/>
      <c r="H4" s="113"/>
      <c r="I4" s="114"/>
      <c r="J4" s="113"/>
      <c r="K4" s="113"/>
      <c r="L4" s="111" t="s">
        <v>34</v>
      </c>
      <c r="M4" s="111" t="s">
        <v>34</v>
      </c>
      <c r="N4" s="111" t="s">
        <v>34</v>
      </c>
      <c r="O4" s="111" t="s">
        <v>34</v>
      </c>
      <c r="P4" s="111" t="s">
        <v>34</v>
      </c>
      <c r="Q4" s="97"/>
      <c r="R4" s="97"/>
      <c r="S4" s="97"/>
    </row>
    <row r="5" spans="1:35" ht="60" x14ac:dyDescent="0.25">
      <c r="A5" s="115" t="s">
        <v>80</v>
      </c>
      <c r="B5" s="116" t="s">
        <v>36</v>
      </c>
      <c r="C5" s="36">
        <v>20160000010</v>
      </c>
      <c r="D5" s="117">
        <v>20140329</v>
      </c>
      <c r="E5" s="118"/>
      <c r="F5" s="119" t="s">
        <v>81</v>
      </c>
      <c r="G5" s="120"/>
      <c r="H5" s="36"/>
      <c r="I5" s="121"/>
      <c r="J5" s="120"/>
      <c r="K5" s="120"/>
      <c r="L5" s="120"/>
      <c r="M5" s="115"/>
      <c r="N5" s="103"/>
      <c r="O5" s="122"/>
      <c r="P5" s="123"/>
      <c r="Q5" s="97"/>
      <c r="R5" s="97"/>
      <c r="S5" s="97"/>
    </row>
    <row r="6" spans="1:35" x14ac:dyDescent="0.25">
      <c r="A6" s="150" t="s">
        <v>82</v>
      </c>
      <c r="B6" s="116" t="s">
        <v>40</v>
      </c>
      <c r="C6" s="36">
        <v>20160000001</v>
      </c>
      <c r="D6" s="117">
        <v>20150430</v>
      </c>
      <c r="E6" s="118"/>
      <c r="F6" s="119" t="s">
        <v>83</v>
      </c>
      <c r="G6" s="120"/>
      <c r="H6" s="36" t="s">
        <v>84</v>
      </c>
      <c r="I6" s="121" t="s">
        <v>83</v>
      </c>
      <c r="J6" s="120"/>
      <c r="K6" s="121" t="s">
        <v>84</v>
      </c>
      <c r="L6" s="121" t="s">
        <v>85</v>
      </c>
      <c r="M6" s="115"/>
      <c r="N6" s="103" t="s">
        <v>86</v>
      </c>
      <c r="O6" s="122">
        <v>700</v>
      </c>
      <c r="P6" s="123" t="s">
        <v>87</v>
      </c>
      <c r="Q6" s="97"/>
      <c r="R6" s="97"/>
      <c r="S6" s="97"/>
    </row>
    <row r="7" spans="1:35" x14ac:dyDescent="0.25">
      <c r="A7" s="150"/>
      <c r="B7" s="116" t="s">
        <v>40</v>
      </c>
      <c r="C7" s="36">
        <v>20170000002</v>
      </c>
      <c r="D7" s="117">
        <v>20150430</v>
      </c>
      <c r="E7" s="118"/>
      <c r="F7" s="119" t="s">
        <v>83</v>
      </c>
      <c r="G7" s="120"/>
      <c r="H7" s="36" t="s">
        <v>88</v>
      </c>
      <c r="I7" s="121" t="s">
        <v>83</v>
      </c>
      <c r="J7" s="120"/>
      <c r="K7" s="121" t="s">
        <v>88</v>
      </c>
      <c r="L7" s="121" t="s">
        <v>89</v>
      </c>
      <c r="M7" s="115"/>
      <c r="N7" s="103" t="s">
        <v>90</v>
      </c>
      <c r="O7" s="122">
        <v>300</v>
      </c>
      <c r="P7" s="123" t="s">
        <v>91</v>
      </c>
      <c r="Q7" s="97"/>
      <c r="R7" s="97"/>
      <c r="S7" s="97"/>
    </row>
    <row r="8" spans="1:35" x14ac:dyDescent="0.25">
      <c r="A8" s="124"/>
      <c r="B8" s="116" t="s">
        <v>40</v>
      </c>
      <c r="C8" s="36">
        <v>20190000003</v>
      </c>
      <c r="D8" s="118"/>
      <c r="E8" s="118"/>
      <c r="F8" s="119"/>
      <c r="G8" s="120"/>
      <c r="H8" s="120"/>
      <c r="I8" s="121"/>
      <c r="J8" s="120"/>
      <c r="K8" s="121"/>
      <c r="L8" s="121"/>
      <c r="M8" s="115"/>
      <c r="N8" s="103"/>
      <c r="O8" s="122"/>
      <c r="P8" s="123"/>
      <c r="Q8" s="97"/>
      <c r="R8" s="97"/>
      <c r="S8" s="97"/>
    </row>
    <row r="9" spans="1:35" x14ac:dyDescent="0.25">
      <c r="A9" s="124"/>
      <c r="B9" s="116"/>
      <c r="C9" s="36"/>
      <c r="D9" s="118"/>
      <c r="E9" s="118"/>
      <c r="F9" s="119"/>
      <c r="G9" s="120"/>
      <c r="H9" s="120"/>
      <c r="I9" s="121"/>
      <c r="J9" s="120"/>
      <c r="K9" s="121"/>
      <c r="L9" s="121"/>
      <c r="M9" s="115"/>
      <c r="N9" s="103"/>
      <c r="O9" s="122"/>
      <c r="P9" s="123"/>
      <c r="Q9" s="97"/>
      <c r="R9" s="97"/>
      <c r="S9" s="97"/>
    </row>
    <row r="10" spans="1:35" s="80" customFormat="1" x14ac:dyDescent="0.25">
      <c r="A10" s="125"/>
      <c r="B10" s="125"/>
      <c r="C10" s="125"/>
      <c r="D10" s="126"/>
      <c r="E10" s="126"/>
      <c r="F10" s="127"/>
      <c r="G10" s="127"/>
      <c r="H10" s="127"/>
      <c r="I10" s="127"/>
      <c r="J10" s="127"/>
      <c r="K10" s="127"/>
      <c r="L10" s="127"/>
      <c r="M10" s="127"/>
      <c r="N10" s="125"/>
      <c r="O10" s="125"/>
      <c r="P10" s="127"/>
      <c r="Q10" s="125"/>
      <c r="R10" s="125"/>
      <c r="S10" s="125"/>
      <c r="T10" s="151" t="s">
        <v>210</v>
      </c>
      <c r="U10" s="151"/>
      <c r="V10" s="151"/>
      <c r="W10" s="151"/>
      <c r="X10" s="151"/>
      <c r="Y10" s="151"/>
      <c r="Z10" s="151"/>
      <c r="AA10" s="151"/>
      <c r="AB10" s="151"/>
      <c r="AC10" s="151"/>
      <c r="AD10" s="151"/>
      <c r="AE10" s="151"/>
      <c r="AF10" s="151"/>
      <c r="AG10" s="151"/>
      <c r="AH10" s="151"/>
      <c r="AI10" s="151"/>
    </row>
    <row r="11" spans="1:35" s="67" customFormat="1" ht="90" x14ac:dyDescent="0.25">
      <c r="A11" s="97"/>
      <c r="B11" s="105" t="s">
        <v>12</v>
      </c>
      <c r="C11" s="106" t="s">
        <v>55</v>
      </c>
      <c r="D11" s="107" t="s">
        <v>71</v>
      </c>
      <c r="E11" s="107" t="s">
        <v>72</v>
      </c>
      <c r="F11" s="105" t="s">
        <v>153</v>
      </c>
      <c r="G11" s="105" t="s">
        <v>154</v>
      </c>
      <c r="H11" s="105" t="s">
        <v>155</v>
      </c>
      <c r="I11" s="105" t="s">
        <v>73</v>
      </c>
      <c r="J11" s="105" t="s">
        <v>74</v>
      </c>
      <c r="K11" s="105" t="s">
        <v>75</v>
      </c>
      <c r="L11" s="105" t="s">
        <v>76</v>
      </c>
      <c r="M11" s="105" t="s">
        <v>77</v>
      </c>
      <c r="N11" s="105" t="s">
        <v>78</v>
      </c>
      <c r="O11" s="105" t="s">
        <v>156</v>
      </c>
      <c r="P11" s="105" t="s">
        <v>79</v>
      </c>
      <c r="Q11" s="97"/>
      <c r="R11" s="97"/>
      <c r="S11" s="97"/>
      <c r="T11" s="135" t="s">
        <v>208</v>
      </c>
      <c r="U11" s="135" t="s">
        <v>213</v>
      </c>
      <c r="V11" s="135" t="s">
        <v>197</v>
      </c>
      <c r="W11" s="135" t="s">
        <v>241</v>
      </c>
      <c r="X11" s="136" t="s">
        <v>198</v>
      </c>
      <c r="Y11" s="136" t="s">
        <v>214</v>
      </c>
      <c r="Z11" s="136" t="s">
        <v>215</v>
      </c>
      <c r="AA11" s="136" t="s">
        <v>216</v>
      </c>
      <c r="AB11" s="129" t="s">
        <v>248</v>
      </c>
      <c r="AC11" s="135" t="s">
        <v>240</v>
      </c>
      <c r="AD11" s="88" t="s">
        <v>230</v>
      </c>
      <c r="AE11" s="88" t="s">
        <v>231</v>
      </c>
      <c r="AF11" s="88" t="s">
        <v>232</v>
      </c>
      <c r="AG11" s="88" t="s">
        <v>233</v>
      </c>
      <c r="AH11" s="88" t="s">
        <v>237</v>
      </c>
      <c r="AI11" s="88" t="s">
        <v>238</v>
      </c>
    </row>
    <row r="12" spans="1:35" s="67" customFormat="1" x14ac:dyDescent="0.25">
      <c r="A12" s="97"/>
      <c r="B12" s="71"/>
      <c r="C12" s="71"/>
      <c r="D12" s="63"/>
      <c r="E12" s="73"/>
      <c r="F12" s="71"/>
      <c r="G12" s="71"/>
      <c r="H12" s="71"/>
      <c r="I12" s="71"/>
      <c r="J12" s="71"/>
      <c r="K12" s="71"/>
      <c r="L12" s="71"/>
      <c r="M12" s="71"/>
      <c r="N12" s="71"/>
      <c r="O12" s="74"/>
      <c r="P12" s="71"/>
      <c r="T12" s="87">
        <f>IF(COUNTA(B12:P12)&gt;0,2-COUNTA(B12,C12),0)</f>
        <v>0</v>
      </c>
      <c r="U12" s="87">
        <f>IF(F12="Others",COUNTBLANK(G12),0)</f>
        <v>0</v>
      </c>
      <c r="V12" s="87">
        <f>IF(OR(F12="Retailer (tie-up with FI) (e.g. long term arrangements)",F12="Roadshow (e.g. temporary / short-term arrangements)"),COUNTBLANK(H12),0)</f>
        <v>0</v>
      </c>
      <c r="W12" s="87">
        <f>IF(AND(NOT(ISBLANK(C12)),C12&lt;&gt;"-"),COUNTBLANK(I12),0)</f>
        <v>0</v>
      </c>
      <c r="X12" s="87">
        <f>IF(I12="Others",COUNTBLANK(J12),0)</f>
        <v>0</v>
      </c>
      <c r="Y12" s="86">
        <f>IF(OR(I12="Roadshow (e.g. temporary / short-term arrangements)",I12="Retailer (tie-up with FI) (e.g. long term arrangements)"),COUNTBLANK(K12),0)</f>
        <v>0</v>
      </c>
      <c r="Z12" s="86">
        <f>IF(L12="Others (to specify)",COUNTBLANK(M12),0)</f>
        <v>0</v>
      </c>
      <c r="AA12" s="86">
        <f>IF(ISBLANK(L12),0,COUNTBLANK(N12))</f>
        <v>0</v>
      </c>
      <c r="AB12" s="86">
        <f>IF(ISBLANK(D12),0,IF(AND(LEN(D12)=8, VALUE(MID(D12,5,2))&lt;13,VALUE(RIGHT(D12,2))&lt;32),0,1))</f>
        <v>0</v>
      </c>
      <c r="AC12" s="86">
        <f>IF(ISBLANK(B12),0,IF(ISNA(VLOOKUP(B12,General!$B:$B,1,FALSE)),1,0))</f>
        <v>0</v>
      </c>
      <c r="AD12" s="86">
        <f>IF(ISBLANK(F12),0,IF(ISNA(VLOOKUP(F12,Dropdowns!$D$1:$D$13,1,FALSE)),1,0))</f>
        <v>0</v>
      </c>
      <c r="AE12" s="86">
        <f>IF(ISBLANK(I12),0,IF(ISNA(VLOOKUP(I12,Dropdowns!$E$1:$E$11,1,FALSE)),1,0))</f>
        <v>0</v>
      </c>
      <c r="AF12" s="86">
        <f>IF(ISBLANK(L12),0,IF(ISNA(VLOOKUP(L12,Dropdowns!$F$1:$F$18,1,FALSE)),1,0))</f>
        <v>0</v>
      </c>
      <c r="AG12" s="86">
        <f>IF(ISBLANK(P12),0,IF(ISNA(VLOOKUP(P12,Dropdowns!$K$1:$K$5,1,FALSE)),1,0))</f>
        <v>0</v>
      </c>
      <c r="AH12" s="86" t="str">
        <f>_xlfn.CONCAT(B12:C12)</f>
        <v/>
      </c>
      <c r="AI12" s="86">
        <f>IF(ISBLANK(AH12),0,IF(ISNA(VLOOKUP(AH12,Investigation!$Q:$Q,1,FALSE)),1,0))</f>
        <v>0</v>
      </c>
    </row>
    <row r="13" spans="1:35" s="67" customFormat="1" x14ac:dyDescent="0.25">
      <c r="A13" s="97"/>
      <c r="B13" s="71"/>
      <c r="C13" s="71"/>
      <c r="D13" s="63"/>
      <c r="E13" s="73"/>
      <c r="F13" s="71"/>
      <c r="G13" s="71"/>
      <c r="H13" s="71"/>
      <c r="I13" s="71"/>
      <c r="J13" s="71"/>
      <c r="K13" s="71"/>
      <c r="L13" s="71"/>
      <c r="M13" s="71"/>
      <c r="N13" s="71"/>
      <c r="O13" s="74"/>
      <c r="P13" s="71"/>
      <c r="T13" s="87">
        <f t="shared" ref="T13:T76" si="0">IF(COUNTA(B13:P13)&gt;0,2-COUNTA(B13,C13),0)</f>
        <v>0</v>
      </c>
      <c r="U13" s="87">
        <f t="shared" ref="U13:U70" si="1">IF(F13="Others",COUNTBLANK(G13),0)</f>
        <v>0</v>
      </c>
      <c r="V13" s="87">
        <f t="shared" ref="V13:V70" si="2">IF(OR(F13="Retailer (tie-up with FI) (e.g. long term arrangements)",F13="Roadshow (e.g. temporary / short-term arrangements)"),COUNTBLANK(H13),0)</f>
        <v>0</v>
      </c>
      <c r="W13" s="87">
        <f t="shared" ref="W13:W76" si="3">IF(AND(NOT(ISBLANK(C13)),C13&lt;&gt;"-"),COUNTBLANK(I13),0)</f>
        <v>0</v>
      </c>
      <c r="X13" s="87">
        <f t="shared" ref="X13:X70" si="4">IF(I13="Others",COUNTBLANK(J13),0)</f>
        <v>0</v>
      </c>
      <c r="Y13" s="86">
        <f t="shared" ref="Y13:Y70" si="5">IF(OR(I13="Roadshow (e.g. temporary / short-term arrangements)",I13="Retailer (tie-up with FI) (e.g. long term arrangements)"),COUNTBLANK(K13),0)</f>
        <v>0</v>
      </c>
      <c r="Z13" s="86">
        <f t="shared" ref="Z13:Z70" si="6">IF(L13="Others (to specify)",COUNTBLANK(M13),0)</f>
        <v>0</v>
      </c>
      <c r="AA13" s="86">
        <f t="shared" ref="AA13:AA70" si="7">IF(ISBLANK(L13),0,COUNTBLANK(N13))</f>
        <v>0</v>
      </c>
      <c r="AB13" s="86">
        <f t="shared" ref="AB13:AB76" si="8">IF(ISBLANK(D13),0,IF(AND(LEN(D13)=8, VALUE(MID(D13,5,2))&lt;13,VALUE(RIGHT(D13,2))&lt;32),0,1))</f>
        <v>0</v>
      </c>
      <c r="AC13" s="86">
        <f>IF(ISBLANK(B13),0,IF(ISNA(VLOOKUP(B13,General!$B:$B,1,FALSE)),1,0))</f>
        <v>0</v>
      </c>
      <c r="AD13" s="86">
        <f>IF(ISBLANK(F13),0,IF(ISNA(VLOOKUP(F13,Dropdowns!$D$1:$D$13,1,FALSE)),1,0))</f>
        <v>0</v>
      </c>
      <c r="AE13" s="86">
        <f>IF(ISBLANK(I13),0,IF(ISNA(VLOOKUP(I13,Dropdowns!$E$1:$E$11,1,FALSE)),1,0))</f>
        <v>0</v>
      </c>
      <c r="AF13" s="86">
        <f>IF(ISBLANK(L13),0,IF(ISNA(VLOOKUP(L13,Dropdowns!$F$1:$F$18,1,FALSE)),1,0))</f>
        <v>0</v>
      </c>
      <c r="AG13" s="86">
        <f>IF(ISBLANK(P13),0,IF(ISNA(VLOOKUP(P13,Dropdowns!$K$1:$K$5,1,FALSE)),1,0))</f>
        <v>0</v>
      </c>
      <c r="AH13" s="86" t="str">
        <f t="shared" ref="AH13:AH76" si="9">_xlfn.CONCAT(B13:C13)</f>
        <v/>
      </c>
      <c r="AI13" s="86">
        <f>IF(ISBLANK(AH13),0,IF(ISNA(VLOOKUP(AH13,Investigation!$Q:$Q,1,FALSE)),1,0))</f>
        <v>0</v>
      </c>
    </row>
    <row r="14" spans="1:35" s="67" customFormat="1" x14ac:dyDescent="0.25">
      <c r="A14" s="97"/>
      <c r="B14" s="71"/>
      <c r="C14" s="71"/>
      <c r="D14" s="63"/>
      <c r="E14" s="73"/>
      <c r="F14" s="71"/>
      <c r="G14" s="71"/>
      <c r="H14" s="71"/>
      <c r="I14" s="71"/>
      <c r="J14" s="71"/>
      <c r="K14" s="71"/>
      <c r="L14" s="71"/>
      <c r="M14" s="71"/>
      <c r="N14" s="71"/>
      <c r="O14" s="74"/>
      <c r="P14" s="71"/>
      <c r="T14" s="87">
        <f t="shared" si="0"/>
        <v>0</v>
      </c>
      <c r="U14" s="87">
        <f t="shared" si="1"/>
        <v>0</v>
      </c>
      <c r="V14" s="87">
        <f t="shared" si="2"/>
        <v>0</v>
      </c>
      <c r="W14" s="87">
        <f t="shared" si="3"/>
        <v>0</v>
      </c>
      <c r="X14" s="87">
        <f t="shared" si="4"/>
        <v>0</v>
      </c>
      <c r="Y14" s="86">
        <f t="shared" si="5"/>
        <v>0</v>
      </c>
      <c r="Z14" s="86">
        <f t="shared" si="6"/>
        <v>0</v>
      </c>
      <c r="AA14" s="86">
        <f t="shared" si="7"/>
        <v>0</v>
      </c>
      <c r="AB14" s="86">
        <f t="shared" si="8"/>
        <v>0</v>
      </c>
      <c r="AC14" s="86">
        <f>IF(ISBLANK(B14),0,IF(ISNA(VLOOKUP(B14,General!$B:$B,1,FALSE)),1,0))</f>
        <v>0</v>
      </c>
      <c r="AD14" s="86">
        <f>IF(ISBLANK(F14),0,IF(ISNA(VLOOKUP(F14,Dropdowns!$D$1:$D$13,1,FALSE)),1,0))</f>
        <v>0</v>
      </c>
      <c r="AE14" s="86">
        <f>IF(ISBLANK(I14),0,IF(ISNA(VLOOKUP(I14,Dropdowns!$E$1:$E$11,1,FALSE)),1,0))</f>
        <v>0</v>
      </c>
      <c r="AF14" s="86">
        <f>IF(ISBLANK(L14),0,IF(ISNA(VLOOKUP(L14,Dropdowns!$F$1:$F$18,1,FALSE)),1,0))</f>
        <v>0</v>
      </c>
      <c r="AG14" s="86">
        <f>IF(ISBLANK(P14),0,IF(ISNA(VLOOKUP(P14,Dropdowns!$K$1:$K$5,1,FALSE)),1,0))</f>
        <v>0</v>
      </c>
      <c r="AH14" s="86" t="str">
        <f t="shared" si="9"/>
        <v/>
      </c>
      <c r="AI14" s="86">
        <f>IF(ISBLANK(AH14),0,IF(ISNA(VLOOKUP(AH14,Investigation!$Q:$Q,1,FALSE)),1,0))</f>
        <v>0</v>
      </c>
    </row>
    <row r="15" spans="1:35" s="67" customFormat="1" x14ac:dyDescent="0.25">
      <c r="A15" s="97"/>
      <c r="B15" s="71"/>
      <c r="C15" s="71"/>
      <c r="D15" s="63"/>
      <c r="E15" s="73"/>
      <c r="F15" s="71"/>
      <c r="G15" s="71"/>
      <c r="H15" s="71"/>
      <c r="I15" s="71"/>
      <c r="J15" s="71"/>
      <c r="K15" s="71"/>
      <c r="L15" s="71"/>
      <c r="M15" s="71"/>
      <c r="N15" s="71"/>
      <c r="O15" s="74"/>
      <c r="P15" s="71"/>
      <c r="T15" s="87">
        <f t="shared" si="0"/>
        <v>0</v>
      </c>
      <c r="U15" s="87">
        <f t="shared" si="1"/>
        <v>0</v>
      </c>
      <c r="V15" s="87">
        <f t="shared" si="2"/>
        <v>0</v>
      </c>
      <c r="W15" s="87">
        <f t="shared" si="3"/>
        <v>0</v>
      </c>
      <c r="X15" s="87">
        <f t="shared" si="4"/>
        <v>0</v>
      </c>
      <c r="Y15" s="86">
        <f t="shared" si="5"/>
        <v>0</v>
      </c>
      <c r="Z15" s="86">
        <f t="shared" si="6"/>
        <v>0</v>
      </c>
      <c r="AA15" s="86">
        <f t="shared" si="7"/>
        <v>0</v>
      </c>
      <c r="AB15" s="86">
        <f t="shared" si="8"/>
        <v>0</v>
      </c>
      <c r="AC15" s="86">
        <f>IF(ISBLANK(B15),0,IF(ISNA(VLOOKUP(B15,General!$B:$B,1,FALSE)),1,0))</f>
        <v>0</v>
      </c>
      <c r="AD15" s="86">
        <f>IF(ISBLANK(F15),0,IF(ISNA(VLOOKUP(F15,Dropdowns!$D$1:$D$13,1,FALSE)),1,0))</f>
        <v>0</v>
      </c>
      <c r="AE15" s="86">
        <f>IF(ISBLANK(I15),0,IF(ISNA(VLOOKUP(I15,Dropdowns!$E$1:$E$11,1,FALSE)),1,0))</f>
        <v>0</v>
      </c>
      <c r="AF15" s="86">
        <f>IF(ISBLANK(L15),0,IF(ISNA(VLOOKUP(L15,Dropdowns!$F$1:$F$18,1,FALSE)),1,0))</f>
        <v>0</v>
      </c>
      <c r="AG15" s="86">
        <f>IF(ISBLANK(P15),0,IF(ISNA(VLOOKUP(P15,Dropdowns!$K$1:$K$5,1,FALSE)),1,0))</f>
        <v>0</v>
      </c>
      <c r="AH15" s="86" t="str">
        <f t="shared" si="9"/>
        <v/>
      </c>
      <c r="AI15" s="86">
        <f>IF(ISBLANK(AH15),0,IF(ISNA(VLOOKUP(AH15,Investigation!$Q:$Q,1,FALSE)),1,0))</f>
        <v>0</v>
      </c>
    </row>
    <row r="16" spans="1:35" s="67" customFormat="1" x14ac:dyDescent="0.25">
      <c r="A16" s="97"/>
      <c r="B16" s="71"/>
      <c r="C16" s="71"/>
      <c r="D16" s="63"/>
      <c r="E16" s="73"/>
      <c r="F16" s="71"/>
      <c r="G16" s="71"/>
      <c r="H16" s="71"/>
      <c r="I16" s="71"/>
      <c r="J16" s="71"/>
      <c r="K16" s="71"/>
      <c r="L16" s="71"/>
      <c r="M16" s="71"/>
      <c r="N16" s="71"/>
      <c r="O16" s="74"/>
      <c r="P16" s="71"/>
      <c r="T16" s="87">
        <f t="shared" si="0"/>
        <v>0</v>
      </c>
      <c r="U16" s="87">
        <f t="shared" si="1"/>
        <v>0</v>
      </c>
      <c r="V16" s="87">
        <f t="shared" si="2"/>
        <v>0</v>
      </c>
      <c r="W16" s="87">
        <f t="shared" si="3"/>
        <v>0</v>
      </c>
      <c r="X16" s="87">
        <f t="shared" si="4"/>
        <v>0</v>
      </c>
      <c r="Y16" s="86">
        <f t="shared" si="5"/>
        <v>0</v>
      </c>
      <c r="Z16" s="86">
        <f t="shared" si="6"/>
        <v>0</v>
      </c>
      <c r="AA16" s="86">
        <f t="shared" si="7"/>
        <v>0</v>
      </c>
      <c r="AB16" s="86">
        <f t="shared" si="8"/>
        <v>0</v>
      </c>
      <c r="AC16" s="86">
        <f>IF(ISBLANK(B16),0,IF(ISNA(VLOOKUP(B16,General!$B:$B,1,FALSE)),1,0))</f>
        <v>0</v>
      </c>
      <c r="AD16" s="86">
        <f>IF(ISBLANK(F16),0,IF(ISNA(VLOOKUP(F16,Dropdowns!$D$1:$D$13,1,FALSE)),1,0))</f>
        <v>0</v>
      </c>
      <c r="AE16" s="86">
        <f>IF(ISBLANK(I16),0,IF(ISNA(VLOOKUP(I16,Dropdowns!$E$1:$E$11,1,FALSE)),1,0))</f>
        <v>0</v>
      </c>
      <c r="AF16" s="86">
        <f>IF(ISBLANK(L16),0,IF(ISNA(VLOOKUP(L16,Dropdowns!$F$1:$F$18,1,FALSE)),1,0))</f>
        <v>0</v>
      </c>
      <c r="AG16" s="86">
        <f>IF(ISBLANK(P16),0,IF(ISNA(VLOOKUP(P16,Dropdowns!$K$1:$K$5,1,FALSE)),1,0))</f>
        <v>0</v>
      </c>
      <c r="AH16" s="86" t="str">
        <f t="shared" si="9"/>
        <v/>
      </c>
      <c r="AI16" s="86">
        <f>IF(ISBLANK(AH16),0,IF(ISNA(VLOOKUP(AH16,Investigation!$Q:$Q,1,FALSE)),1,0))</f>
        <v>0</v>
      </c>
    </row>
    <row r="17" spans="1:35" s="67" customFormat="1" x14ac:dyDescent="0.25">
      <c r="A17" s="97"/>
      <c r="B17" s="71"/>
      <c r="C17" s="71"/>
      <c r="D17" s="63"/>
      <c r="E17" s="73"/>
      <c r="F17" s="71"/>
      <c r="G17" s="71"/>
      <c r="H17" s="71"/>
      <c r="I17" s="71"/>
      <c r="J17" s="71"/>
      <c r="K17" s="71"/>
      <c r="L17" s="71"/>
      <c r="M17" s="71"/>
      <c r="N17" s="71"/>
      <c r="O17" s="74"/>
      <c r="P17" s="71"/>
      <c r="T17" s="87">
        <f t="shared" si="0"/>
        <v>0</v>
      </c>
      <c r="U17" s="87">
        <f t="shared" si="1"/>
        <v>0</v>
      </c>
      <c r="V17" s="87">
        <f t="shared" si="2"/>
        <v>0</v>
      </c>
      <c r="W17" s="87">
        <f t="shared" si="3"/>
        <v>0</v>
      </c>
      <c r="X17" s="87">
        <f t="shared" si="4"/>
        <v>0</v>
      </c>
      <c r="Y17" s="86">
        <f t="shared" si="5"/>
        <v>0</v>
      </c>
      <c r="Z17" s="86">
        <f t="shared" si="6"/>
        <v>0</v>
      </c>
      <c r="AA17" s="86">
        <f t="shared" si="7"/>
        <v>0</v>
      </c>
      <c r="AB17" s="86">
        <f t="shared" si="8"/>
        <v>0</v>
      </c>
      <c r="AC17" s="86">
        <f>IF(ISBLANK(B17),0,IF(ISNA(VLOOKUP(B17,General!$B:$B,1,FALSE)),1,0))</f>
        <v>0</v>
      </c>
      <c r="AD17" s="86">
        <f>IF(ISBLANK(F17),0,IF(ISNA(VLOOKUP(F17,Dropdowns!$D$1:$D$13,1,FALSE)),1,0))</f>
        <v>0</v>
      </c>
      <c r="AE17" s="86">
        <f>IF(ISBLANK(I17),0,IF(ISNA(VLOOKUP(I17,Dropdowns!$E$1:$E$11,1,FALSE)),1,0))</f>
        <v>0</v>
      </c>
      <c r="AF17" s="86">
        <f>IF(ISBLANK(L17),0,IF(ISNA(VLOOKUP(L17,Dropdowns!$F$1:$F$18,1,FALSE)),1,0))</f>
        <v>0</v>
      </c>
      <c r="AG17" s="86">
        <f>IF(ISBLANK(P17),0,IF(ISNA(VLOOKUP(P17,Dropdowns!$K$1:$K$5,1,FALSE)),1,0))</f>
        <v>0</v>
      </c>
      <c r="AH17" s="86" t="str">
        <f t="shared" si="9"/>
        <v/>
      </c>
      <c r="AI17" s="86">
        <f>IF(ISBLANK(AH17),0,IF(ISNA(VLOOKUP(AH17,Investigation!$Q:$Q,1,FALSE)),1,0))</f>
        <v>0</v>
      </c>
    </row>
    <row r="18" spans="1:35" s="67" customFormat="1" x14ac:dyDescent="0.25">
      <c r="A18" s="97"/>
      <c r="B18" s="71"/>
      <c r="C18" s="71"/>
      <c r="D18" s="63"/>
      <c r="E18" s="73"/>
      <c r="F18" s="71"/>
      <c r="G18" s="71"/>
      <c r="H18" s="71"/>
      <c r="I18" s="71"/>
      <c r="J18" s="71"/>
      <c r="K18" s="71"/>
      <c r="L18" s="71"/>
      <c r="M18" s="71"/>
      <c r="N18" s="71"/>
      <c r="O18" s="74"/>
      <c r="P18" s="71"/>
      <c r="T18" s="87">
        <f t="shared" si="0"/>
        <v>0</v>
      </c>
      <c r="U18" s="87">
        <f t="shared" si="1"/>
        <v>0</v>
      </c>
      <c r="V18" s="87">
        <f t="shared" si="2"/>
        <v>0</v>
      </c>
      <c r="W18" s="87">
        <f t="shared" si="3"/>
        <v>0</v>
      </c>
      <c r="X18" s="87">
        <f t="shared" si="4"/>
        <v>0</v>
      </c>
      <c r="Y18" s="86">
        <f t="shared" si="5"/>
        <v>0</v>
      </c>
      <c r="Z18" s="86">
        <f t="shared" si="6"/>
        <v>0</v>
      </c>
      <c r="AA18" s="86">
        <f t="shared" si="7"/>
        <v>0</v>
      </c>
      <c r="AB18" s="86">
        <f t="shared" si="8"/>
        <v>0</v>
      </c>
      <c r="AC18" s="86">
        <f>IF(ISBLANK(B18),0,IF(ISNA(VLOOKUP(B18,General!$B:$B,1,FALSE)),1,0))</f>
        <v>0</v>
      </c>
      <c r="AD18" s="86">
        <f>IF(ISBLANK(F18),0,IF(ISNA(VLOOKUP(F18,Dropdowns!$D$1:$D$13,1,FALSE)),1,0))</f>
        <v>0</v>
      </c>
      <c r="AE18" s="86">
        <f>IF(ISBLANK(I18),0,IF(ISNA(VLOOKUP(I18,Dropdowns!$E$1:$E$11,1,FALSE)),1,0))</f>
        <v>0</v>
      </c>
      <c r="AF18" s="86">
        <f>IF(ISBLANK(L18),0,IF(ISNA(VLOOKUP(L18,Dropdowns!$F$1:$F$18,1,FALSE)),1,0))</f>
        <v>0</v>
      </c>
      <c r="AG18" s="86">
        <f>IF(ISBLANK(P18),0,IF(ISNA(VLOOKUP(P18,Dropdowns!$K$1:$K$5,1,FALSE)),1,0))</f>
        <v>0</v>
      </c>
      <c r="AH18" s="86" t="str">
        <f t="shared" si="9"/>
        <v/>
      </c>
      <c r="AI18" s="86">
        <f>IF(ISBLANK(AH18),0,IF(ISNA(VLOOKUP(AH18,Investigation!$Q:$Q,1,FALSE)),1,0))</f>
        <v>0</v>
      </c>
    </row>
    <row r="19" spans="1:35" s="67" customFormat="1" x14ac:dyDescent="0.25">
      <c r="A19" s="97"/>
      <c r="B19" s="71"/>
      <c r="C19" s="71"/>
      <c r="D19" s="63"/>
      <c r="E19" s="73"/>
      <c r="F19" s="71"/>
      <c r="G19" s="71"/>
      <c r="H19" s="71"/>
      <c r="I19" s="71"/>
      <c r="J19" s="71"/>
      <c r="K19" s="71"/>
      <c r="L19" s="71"/>
      <c r="M19" s="71"/>
      <c r="N19" s="71"/>
      <c r="O19" s="74"/>
      <c r="P19" s="71"/>
      <c r="T19" s="87">
        <f t="shared" si="0"/>
        <v>0</v>
      </c>
      <c r="U19" s="87">
        <f t="shared" si="1"/>
        <v>0</v>
      </c>
      <c r="V19" s="87">
        <f t="shared" si="2"/>
        <v>0</v>
      </c>
      <c r="W19" s="87">
        <f t="shared" si="3"/>
        <v>0</v>
      </c>
      <c r="X19" s="87">
        <f t="shared" si="4"/>
        <v>0</v>
      </c>
      <c r="Y19" s="86">
        <f t="shared" si="5"/>
        <v>0</v>
      </c>
      <c r="Z19" s="86">
        <f t="shared" si="6"/>
        <v>0</v>
      </c>
      <c r="AA19" s="86">
        <f t="shared" si="7"/>
        <v>0</v>
      </c>
      <c r="AB19" s="86">
        <f t="shared" si="8"/>
        <v>0</v>
      </c>
      <c r="AC19" s="86">
        <f>IF(ISBLANK(B19),0,IF(ISNA(VLOOKUP(B19,General!$B:$B,1,FALSE)),1,0))</f>
        <v>0</v>
      </c>
      <c r="AD19" s="86">
        <f>IF(ISBLANK(F19),0,IF(ISNA(VLOOKUP(F19,Dropdowns!$D$1:$D$13,1,FALSE)),1,0))</f>
        <v>0</v>
      </c>
      <c r="AE19" s="86">
        <f>IF(ISBLANK(I19),0,IF(ISNA(VLOOKUP(I19,Dropdowns!$E$1:$E$11,1,FALSE)),1,0))</f>
        <v>0</v>
      </c>
      <c r="AF19" s="86">
        <f>IF(ISBLANK(L19),0,IF(ISNA(VLOOKUP(L19,Dropdowns!$F$1:$F$18,1,FALSE)),1,0))</f>
        <v>0</v>
      </c>
      <c r="AG19" s="86">
        <f>IF(ISBLANK(P19),0,IF(ISNA(VLOOKUP(P19,Dropdowns!$K$1:$K$5,1,FALSE)),1,0))</f>
        <v>0</v>
      </c>
      <c r="AH19" s="86" t="str">
        <f t="shared" si="9"/>
        <v/>
      </c>
      <c r="AI19" s="86">
        <f>IF(ISBLANK(AH19),0,IF(ISNA(VLOOKUP(AH19,Investigation!$Q:$Q,1,FALSE)),1,0))</f>
        <v>0</v>
      </c>
    </row>
    <row r="20" spans="1:35" s="67" customFormat="1" x14ac:dyDescent="0.25">
      <c r="A20" s="97"/>
      <c r="B20" s="71"/>
      <c r="C20" s="71"/>
      <c r="D20" s="63"/>
      <c r="E20" s="73"/>
      <c r="F20" s="71"/>
      <c r="G20" s="71"/>
      <c r="H20" s="71"/>
      <c r="I20" s="71"/>
      <c r="J20" s="71"/>
      <c r="K20" s="71"/>
      <c r="L20" s="71"/>
      <c r="M20" s="71"/>
      <c r="N20" s="71"/>
      <c r="O20" s="74"/>
      <c r="P20" s="71"/>
      <c r="T20" s="87">
        <f t="shared" si="0"/>
        <v>0</v>
      </c>
      <c r="U20" s="87">
        <f t="shared" si="1"/>
        <v>0</v>
      </c>
      <c r="V20" s="87">
        <f t="shared" si="2"/>
        <v>0</v>
      </c>
      <c r="W20" s="87">
        <f t="shared" si="3"/>
        <v>0</v>
      </c>
      <c r="X20" s="87">
        <f t="shared" si="4"/>
        <v>0</v>
      </c>
      <c r="Y20" s="86">
        <f t="shared" si="5"/>
        <v>0</v>
      </c>
      <c r="Z20" s="86">
        <f t="shared" si="6"/>
        <v>0</v>
      </c>
      <c r="AA20" s="86">
        <f t="shared" si="7"/>
        <v>0</v>
      </c>
      <c r="AB20" s="86">
        <f t="shared" si="8"/>
        <v>0</v>
      </c>
      <c r="AC20" s="86">
        <f>IF(ISBLANK(B20),0,IF(ISNA(VLOOKUP(B20,General!$B:$B,1,FALSE)),1,0))</f>
        <v>0</v>
      </c>
      <c r="AD20" s="86">
        <f>IF(ISBLANK(F20),0,IF(ISNA(VLOOKUP(F20,Dropdowns!$D$1:$D$13,1,FALSE)),1,0))</f>
        <v>0</v>
      </c>
      <c r="AE20" s="86">
        <f>IF(ISBLANK(I20),0,IF(ISNA(VLOOKUP(I20,Dropdowns!$E$1:$E$11,1,FALSE)),1,0))</f>
        <v>0</v>
      </c>
      <c r="AF20" s="86">
        <f>IF(ISBLANK(L20),0,IF(ISNA(VLOOKUP(L20,Dropdowns!$F$1:$F$18,1,FALSE)),1,0))</f>
        <v>0</v>
      </c>
      <c r="AG20" s="86">
        <f>IF(ISBLANK(P20),0,IF(ISNA(VLOOKUP(P20,Dropdowns!$K$1:$K$5,1,FALSE)),1,0))</f>
        <v>0</v>
      </c>
      <c r="AH20" s="86" t="str">
        <f t="shared" si="9"/>
        <v/>
      </c>
      <c r="AI20" s="86">
        <f>IF(ISBLANK(AH20),0,IF(ISNA(VLOOKUP(AH20,Investigation!$Q:$Q,1,FALSE)),1,0))</f>
        <v>0</v>
      </c>
    </row>
    <row r="21" spans="1:35" s="67" customFormat="1" x14ac:dyDescent="0.25">
      <c r="A21" s="97"/>
      <c r="B21" s="71"/>
      <c r="C21" s="71"/>
      <c r="D21" s="63"/>
      <c r="E21" s="73"/>
      <c r="F21" s="71"/>
      <c r="G21" s="71"/>
      <c r="H21" s="71"/>
      <c r="I21" s="71"/>
      <c r="J21" s="71"/>
      <c r="K21" s="71"/>
      <c r="L21" s="71"/>
      <c r="M21" s="71"/>
      <c r="N21" s="71"/>
      <c r="O21" s="74"/>
      <c r="P21" s="71"/>
      <c r="T21" s="87">
        <f t="shared" si="0"/>
        <v>0</v>
      </c>
      <c r="U21" s="87">
        <f t="shared" si="1"/>
        <v>0</v>
      </c>
      <c r="V21" s="87">
        <f t="shared" si="2"/>
        <v>0</v>
      </c>
      <c r="W21" s="87">
        <f t="shared" si="3"/>
        <v>0</v>
      </c>
      <c r="X21" s="87">
        <f t="shared" si="4"/>
        <v>0</v>
      </c>
      <c r="Y21" s="86">
        <f t="shared" si="5"/>
        <v>0</v>
      </c>
      <c r="Z21" s="86">
        <f t="shared" si="6"/>
        <v>0</v>
      </c>
      <c r="AA21" s="86">
        <f t="shared" si="7"/>
        <v>0</v>
      </c>
      <c r="AB21" s="86">
        <f t="shared" si="8"/>
        <v>0</v>
      </c>
      <c r="AC21" s="86">
        <f>IF(ISBLANK(B21),0,IF(ISNA(VLOOKUP(B21,General!$B:$B,1,FALSE)),1,0))</f>
        <v>0</v>
      </c>
      <c r="AD21" s="86">
        <f>IF(ISBLANK(F21),0,IF(ISNA(VLOOKUP(F21,Dropdowns!$D$1:$D$13,1,FALSE)),1,0))</f>
        <v>0</v>
      </c>
      <c r="AE21" s="86">
        <f>IF(ISBLANK(I21),0,IF(ISNA(VLOOKUP(I21,Dropdowns!$E$1:$E$11,1,FALSE)),1,0))</f>
        <v>0</v>
      </c>
      <c r="AF21" s="86">
        <f>IF(ISBLANK(L21),0,IF(ISNA(VLOOKUP(L21,Dropdowns!$F$1:$F$18,1,FALSE)),1,0))</f>
        <v>0</v>
      </c>
      <c r="AG21" s="86">
        <f>IF(ISBLANK(P21),0,IF(ISNA(VLOOKUP(P21,Dropdowns!$K$1:$K$5,1,FALSE)),1,0))</f>
        <v>0</v>
      </c>
      <c r="AH21" s="86" t="str">
        <f t="shared" si="9"/>
        <v/>
      </c>
      <c r="AI21" s="86">
        <f>IF(ISBLANK(AH21),0,IF(ISNA(VLOOKUP(AH21,Investigation!$Q:$Q,1,FALSE)),1,0))</f>
        <v>0</v>
      </c>
    </row>
    <row r="22" spans="1:35" s="67" customFormat="1" x14ac:dyDescent="0.25">
      <c r="A22" s="97"/>
      <c r="B22" s="71"/>
      <c r="C22" s="71"/>
      <c r="D22" s="63"/>
      <c r="E22" s="73"/>
      <c r="F22" s="71"/>
      <c r="G22" s="71"/>
      <c r="H22" s="71"/>
      <c r="I22" s="71"/>
      <c r="J22" s="71"/>
      <c r="K22" s="71"/>
      <c r="L22" s="71"/>
      <c r="M22" s="71"/>
      <c r="N22" s="71"/>
      <c r="O22" s="74"/>
      <c r="P22" s="71"/>
      <c r="T22" s="87">
        <f t="shared" si="0"/>
        <v>0</v>
      </c>
      <c r="U22" s="87">
        <f t="shared" si="1"/>
        <v>0</v>
      </c>
      <c r="V22" s="87">
        <f t="shared" si="2"/>
        <v>0</v>
      </c>
      <c r="W22" s="87">
        <f t="shared" si="3"/>
        <v>0</v>
      </c>
      <c r="X22" s="87">
        <f t="shared" si="4"/>
        <v>0</v>
      </c>
      <c r="Y22" s="86">
        <f t="shared" si="5"/>
        <v>0</v>
      </c>
      <c r="Z22" s="86">
        <f t="shared" si="6"/>
        <v>0</v>
      </c>
      <c r="AA22" s="86">
        <f t="shared" si="7"/>
        <v>0</v>
      </c>
      <c r="AB22" s="86">
        <f t="shared" si="8"/>
        <v>0</v>
      </c>
      <c r="AC22" s="86">
        <f>IF(ISBLANK(B22),0,IF(ISNA(VLOOKUP(B22,General!$B:$B,1,FALSE)),1,0))</f>
        <v>0</v>
      </c>
      <c r="AD22" s="86">
        <f>IF(ISBLANK(F22),0,IF(ISNA(VLOOKUP(F22,Dropdowns!$D$1:$D$13,1,FALSE)),1,0))</f>
        <v>0</v>
      </c>
      <c r="AE22" s="86">
        <f>IF(ISBLANK(I22),0,IF(ISNA(VLOOKUP(I22,Dropdowns!$E$1:$E$11,1,FALSE)),1,0))</f>
        <v>0</v>
      </c>
      <c r="AF22" s="86">
        <f>IF(ISBLANK(L22),0,IF(ISNA(VLOOKUP(L22,Dropdowns!$F$1:$F$18,1,FALSE)),1,0))</f>
        <v>0</v>
      </c>
      <c r="AG22" s="86">
        <f>IF(ISBLANK(P22),0,IF(ISNA(VLOOKUP(P22,Dropdowns!$K$1:$K$5,1,FALSE)),1,0))</f>
        <v>0</v>
      </c>
      <c r="AH22" s="86" t="str">
        <f t="shared" si="9"/>
        <v/>
      </c>
      <c r="AI22" s="86">
        <f>IF(ISBLANK(AH22),0,IF(ISNA(VLOOKUP(AH22,Investigation!$Q:$Q,1,FALSE)),1,0))</f>
        <v>0</v>
      </c>
    </row>
    <row r="23" spans="1:35" s="67" customFormat="1" x14ac:dyDescent="0.25">
      <c r="A23" s="97"/>
      <c r="B23" s="71"/>
      <c r="C23" s="71"/>
      <c r="D23" s="63"/>
      <c r="E23" s="73"/>
      <c r="F23" s="71"/>
      <c r="G23" s="71"/>
      <c r="H23" s="71"/>
      <c r="I23" s="71"/>
      <c r="J23" s="71"/>
      <c r="K23" s="71"/>
      <c r="L23" s="71"/>
      <c r="M23" s="71"/>
      <c r="N23" s="71"/>
      <c r="O23" s="74"/>
      <c r="P23" s="71"/>
      <c r="T23" s="87">
        <f t="shared" si="0"/>
        <v>0</v>
      </c>
      <c r="U23" s="87">
        <f t="shared" si="1"/>
        <v>0</v>
      </c>
      <c r="V23" s="87">
        <f t="shared" si="2"/>
        <v>0</v>
      </c>
      <c r="W23" s="87">
        <f t="shared" si="3"/>
        <v>0</v>
      </c>
      <c r="X23" s="87">
        <f t="shared" si="4"/>
        <v>0</v>
      </c>
      <c r="Y23" s="86">
        <f t="shared" si="5"/>
        <v>0</v>
      </c>
      <c r="Z23" s="86">
        <f t="shared" si="6"/>
        <v>0</v>
      </c>
      <c r="AA23" s="86">
        <f t="shared" si="7"/>
        <v>0</v>
      </c>
      <c r="AB23" s="86">
        <f t="shared" si="8"/>
        <v>0</v>
      </c>
      <c r="AC23" s="86">
        <f>IF(ISBLANK(B23),0,IF(ISNA(VLOOKUP(B23,General!$B:$B,1,FALSE)),1,0))</f>
        <v>0</v>
      </c>
      <c r="AD23" s="86">
        <f>IF(ISBLANK(F23),0,IF(ISNA(VLOOKUP(F23,Dropdowns!$D$1:$D$13,1,FALSE)),1,0))</f>
        <v>0</v>
      </c>
      <c r="AE23" s="86">
        <f>IF(ISBLANK(I23),0,IF(ISNA(VLOOKUP(I23,Dropdowns!$E$1:$E$11,1,FALSE)),1,0))</f>
        <v>0</v>
      </c>
      <c r="AF23" s="86">
        <f>IF(ISBLANK(L23),0,IF(ISNA(VLOOKUP(L23,Dropdowns!$F$1:$F$18,1,FALSE)),1,0))</f>
        <v>0</v>
      </c>
      <c r="AG23" s="86">
        <f>IF(ISBLANK(P23),0,IF(ISNA(VLOOKUP(P23,Dropdowns!$K$1:$K$5,1,FALSE)),1,0))</f>
        <v>0</v>
      </c>
      <c r="AH23" s="86" t="str">
        <f t="shared" si="9"/>
        <v/>
      </c>
      <c r="AI23" s="86">
        <f>IF(ISBLANK(AH23),0,IF(ISNA(VLOOKUP(AH23,Investigation!$Q:$Q,1,FALSE)),1,0))</f>
        <v>0</v>
      </c>
    </row>
    <row r="24" spans="1:35" s="67" customFormat="1" x14ac:dyDescent="0.25">
      <c r="A24" s="97"/>
      <c r="B24" s="71"/>
      <c r="C24" s="71"/>
      <c r="D24" s="63"/>
      <c r="E24" s="73"/>
      <c r="F24" s="71"/>
      <c r="G24" s="71"/>
      <c r="H24" s="71"/>
      <c r="I24" s="71"/>
      <c r="J24" s="71"/>
      <c r="K24" s="71"/>
      <c r="L24" s="71"/>
      <c r="M24" s="71"/>
      <c r="N24" s="71"/>
      <c r="O24" s="74"/>
      <c r="P24" s="71"/>
      <c r="T24" s="87">
        <f t="shared" si="0"/>
        <v>0</v>
      </c>
      <c r="U24" s="87">
        <f t="shared" si="1"/>
        <v>0</v>
      </c>
      <c r="V24" s="87">
        <f t="shared" si="2"/>
        <v>0</v>
      </c>
      <c r="W24" s="87">
        <f t="shared" si="3"/>
        <v>0</v>
      </c>
      <c r="X24" s="87">
        <f t="shared" si="4"/>
        <v>0</v>
      </c>
      <c r="Y24" s="86">
        <f t="shared" si="5"/>
        <v>0</v>
      </c>
      <c r="Z24" s="86">
        <f t="shared" si="6"/>
        <v>0</v>
      </c>
      <c r="AA24" s="86">
        <f t="shared" si="7"/>
        <v>0</v>
      </c>
      <c r="AB24" s="86">
        <f t="shared" si="8"/>
        <v>0</v>
      </c>
      <c r="AC24" s="86">
        <f>IF(ISBLANK(B24),0,IF(ISNA(VLOOKUP(B24,General!$B:$B,1,FALSE)),1,0))</f>
        <v>0</v>
      </c>
      <c r="AD24" s="86">
        <f>IF(ISBLANK(F24),0,IF(ISNA(VLOOKUP(F24,Dropdowns!$D$1:$D$13,1,FALSE)),1,0))</f>
        <v>0</v>
      </c>
      <c r="AE24" s="86">
        <f>IF(ISBLANK(I24),0,IF(ISNA(VLOOKUP(I24,Dropdowns!$E$1:$E$11,1,FALSE)),1,0))</f>
        <v>0</v>
      </c>
      <c r="AF24" s="86">
        <f>IF(ISBLANK(L24),0,IF(ISNA(VLOOKUP(L24,Dropdowns!$F$1:$F$18,1,FALSE)),1,0))</f>
        <v>0</v>
      </c>
      <c r="AG24" s="86">
        <f>IF(ISBLANK(P24),0,IF(ISNA(VLOOKUP(P24,Dropdowns!$K$1:$K$5,1,FALSE)),1,0))</f>
        <v>0</v>
      </c>
      <c r="AH24" s="86" t="str">
        <f t="shared" si="9"/>
        <v/>
      </c>
      <c r="AI24" s="86">
        <f>IF(ISBLANK(AH24),0,IF(ISNA(VLOOKUP(AH24,Investigation!$Q:$Q,1,FALSE)),1,0))</f>
        <v>0</v>
      </c>
    </row>
    <row r="25" spans="1:35" s="67" customFormat="1" x14ac:dyDescent="0.25">
      <c r="A25" s="97"/>
      <c r="B25" s="71"/>
      <c r="C25" s="71"/>
      <c r="D25" s="63"/>
      <c r="E25" s="73"/>
      <c r="F25" s="71"/>
      <c r="G25" s="71"/>
      <c r="H25" s="71"/>
      <c r="I25" s="71"/>
      <c r="J25" s="71"/>
      <c r="K25" s="71"/>
      <c r="L25" s="71"/>
      <c r="M25" s="71"/>
      <c r="N25" s="71"/>
      <c r="O25" s="74"/>
      <c r="P25" s="71"/>
      <c r="T25" s="87">
        <f t="shared" si="0"/>
        <v>0</v>
      </c>
      <c r="U25" s="87">
        <f t="shared" si="1"/>
        <v>0</v>
      </c>
      <c r="V25" s="87">
        <f t="shared" si="2"/>
        <v>0</v>
      </c>
      <c r="W25" s="87">
        <f t="shared" si="3"/>
        <v>0</v>
      </c>
      <c r="X25" s="87">
        <f t="shared" si="4"/>
        <v>0</v>
      </c>
      <c r="Y25" s="86">
        <f t="shared" si="5"/>
        <v>0</v>
      </c>
      <c r="Z25" s="86">
        <f t="shared" si="6"/>
        <v>0</v>
      </c>
      <c r="AA25" s="86">
        <f t="shared" si="7"/>
        <v>0</v>
      </c>
      <c r="AB25" s="86">
        <f t="shared" si="8"/>
        <v>0</v>
      </c>
      <c r="AC25" s="86">
        <f>IF(ISBLANK(B25),0,IF(ISNA(VLOOKUP(B25,General!$B:$B,1,FALSE)),1,0))</f>
        <v>0</v>
      </c>
      <c r="AD25" s="86">
        <f>IF(ISBLANK(F25),0,IF(ISNA(VLOOKUP(F25,Dropdowns!$D$1:$D$13,1,FALSE)),1,0))</f>
        <v>0</v>
      </c>
      <c r="AE25" s="86">
        <f>IF(ISBLANK(I25),0,IF(ISNA(VLOOKUP(I25,Dropdowns!$E$1:$E$11,1,FALSE)),1,0))</f>
        <v>0</v>
      </c>
      <c r="AF25" s="86">
        <f>IF(ISBLANK(L25),0,IF(ISNA(VLOOKUP(L25,Dropdowns!$F$1:$F$18,1,FALSE)),1,0))</f>
        <v>0</v>
      </c>
      <c r="AG25" s="86">
        <f>IF(ISBLANK(P25),0,IF(ISNA(VLOOKUP(P25,Dropdowns!$K$1:$K$5,1,FALSE)),1,0))</f>
        <v>0</v>
      </c>
      <c r="AH25" s="86" t="str">
        <f t="shared" si="9"/>
        <v/>
      </c>
      <c r="AI25" s="86">
        <f>IF(ISBLANK(AH25),0,IF(ISNA(VLOOKUP(AH25,Investigation!$Q:$Q,1,FALSE)),1,0))</f>
        <v>0</v>
      </c>
    </row>
    <row r="26" spans="1:35" s="67" customFormat="1" x14ac:dyDescent="0.25">
      <c r="A26" s="97"/>
      <c r="B26" s="71"/>
      <c r="C26" s="71"/>
      <c r="D26" s="63"/>
      <c r="E26" s="73"/>
      <c r="F26" s="71"/>
      <c r="G26" s="71"/>
      <c r="H26" s="71"/>
      <c r="I26" s="71"/>
      <c r="J26" s="71"/>
      <c r="K26" s="71"/>
      <c r="L26" s="71"/>
      <c r="M26" s="71"/>
      <c r="N26" s="71"/>
      <c r="O26" s="74"/>
      <c r="P26" s="71"/>
      <c r="T26" s="87">
        <f t="shared" si="0"/>
        <v>0</v>
      </c>
      <c r="U26" s="87">
        <f t="shared" si="1"/>
        <v>0</v>
      </c>
      <c r="V26" s="87">
        <f t="shared" si="2"/>
        <v>0</v>
      </c>
      <c r="W26" s="87">
        <f t="shared" si="3"/>
        <v>0</v>
      </c>
      <c r="X26" s="87">
        <f t="shared" si="4"/>
        <v>0</v>
      </c>
      <c r="Y26" s="86">
        <f t="shared" si="5"/>
        <v>0</v>
      </c>
      <c r="Z26" s="86">
        <f t="shared" si="6"/>
        <v>0</v>
      </c>
      <c r="AA26" s="86">
        <f t="shared" si="7"/>
        <v>0</v>
      </c>
      <c r="AB26" s="86">
        <f t="shared" si="8"/>
        <v>0</v>
      </c>
      <c r="AC26" s="86">
        <f>IF(ISBLANK(B26),0,IF(ISNA(VLOOKUP(B26,General!$B:$B,1,FALSE)),1,0))</f>
        <v>0</v>
      </c>
      <c r="AD26" s="86">
        <f>IF(ISBLANK(F26),0,IF(ISNA(VLOOKUP(F26,Dropdowns!$D$1:$D$13,1,FALSE)),1,0))</f>
        <v>0</v>
      </c>
      <c r="AE26" s="86">
        <f>IF(ISBLANK(I26),0,IF(ISNA(VLOOKUP(I26,Dropdowns!$E$1:$E$11,1,FALSE)),1,0))</f>
        <v>0</v>
      </c>
      <c r="AF26" s="86">
        <f>IF(ISBLANK(L26),0,IF(ISNA(VLOOKUP(L26,Dropdowns!$F$1:$F$18,1,FALSE)),1,0))</f>
        <v>0</v>
      </c>
      <c r="AG26" s="86">
        <f>IF(ISBLANK(P26),0,IF(ISNA(VLOOKUP(P26,Dropdowns!$K$1:$K$5,1,FALSE)),1,0))</f>
        <v>0</v>
      </c>
      <c r="AH26" s="86" t="str">
        <f t="shared" si="9"/>
        <v/>
      </c>
      <c r="AI26" s="86">
        <f>IF(ISBLANK(AH26),0,IF(ISNA(VLOOKUP(AH26,Investigation!$Q:$Q,1,FALSE)),1,0))</f>
        <v>0</v>
      </c>
    </row>
    <row r="27" spans="1:35" s="67" customFormat="1" x14ac:dyDescent="0.25">
      <c r="A27" s="97"/>
      <c r="B27" s="71"/>
      <c r="C27" s="71"/>
      <c r="D27" s="63"/>
      <c r="E27" s="73"/>
      <c r="F27" s="71"/>
      <c r="G27" s="71"/>
      <c r="H27" s="71"/>
      <c r="I27" s="71"/>
      <c r="J27" s="71"/>
      <c r="K27" s="71"/>
      <c r="L27" s="71"/>
      <c r="M27" s="71"/>
      <c r="N27" s="71"/>
      <c r="O27" s="74"/>
      <c r="P27" s="71"/>
      <c r="T27" s="87">
        <f t="shared" si="0"/>
        <v>0</v>
      </c>
      <c r="U27" s="87">
        <f t="shared" si="1"/>
        <v>0</v>
      </c>
      <c r="V27" s="87">
        <f t="shared" si="2"/>
        <v>0</v>
      </c>
      <c r="W27" s="87">
        <f t="shared" si="3"/>
        <v>0</v>
      </c>
      <c r="X27" s="87">
        <f t="shared" si="4"/>
        <v>0</v>
      </c>
      <c r="Y27" s="86">
        <f t="shared" si="5"/>
        <v>0</v>
      </c>
      <c r="Z27" s="86">
        <f t="shared" si="6"/>
        <v>0</v>
      </c>
      <c r="AA27" s="86">
        <f t="shared" si="7"/>
        <v>0</v>
      </c>
      <c r="AB27" s="86">
        <f t="shared" si="8"/>
        <v>0</v>
      </c>
      <c r="AC27" s="86">
        <f>IF(ISBLANK(B27),0,IF(ISNA(VLOOKUP(B27,General!$B:$B,1,FALSE)),1,0))</f>
        <v>0</v>
      </c>
      <c r="AD27" s="86">
        <f>IF(ISBLANK(F27),0,IF(ISNA(VLOOKUP(F27,Dropdowns!$D$1:$D$13,1,FALSE)),1,0))</f>
        <v>0</v>
      </c>
      <c r="AE27" s="86">
        <f>IF(ISBLANK(I27),0,IF(ISNA(VLOOKUP(I27,Dropdowns!$E$1:$E$11,1,FALSE)),1,0))</f>
        <v>0</v>
      </c>
      <c r="AF27" s="86">
        <f>IF(ISBLANK(L27),0,IF(ISNA(VLOOKUP(L27,Dropdowns!$F$1:$F$18,1,FALSE)),1,0))</f>
        <v>0</v>
      </c>
      <c r="AG27" s="86">
        <f>IF(ISBLANK(P27),0,IF(ISNA(VLOOKUP(P27,Dropdowns!$K$1:$K$5,1,FALSE)),1,0))</f>
        <v>0</v>
      </c>
      <c r="AH27" s="86" t="str">
        <f t="shared" si="9"/>
        <v/>
      </c>
      <c r="AI27" s="86">
        <f>IF(ISBLANK(AH27),0,IF(ISNA(VLOOKUP(AH27,Investigation!$Q:$Q,1,FALSE)),1,0))</f>
        <v>0</v>
      </c>
    </row>
    <row r="28" spans="1:35" s="67" customFormat="1" x14ac:dyDescent="0.25">
      <c r="A28" s="97"/>
      <c r="B28" s="71"/>
      <c r="C28" s="71"/>
      <c r="D28" s="63"/>
      <c r="E28" s="73"/>
      <c r="F28" s="71"/>
      <c r="G28" s="71"/>
      <c r="H28" s="71"/>
      <c r="I28" s="71"/>
      <c r="J28" s="71"/>
      <c r="K28" s="71"/>
      <c r="L28" s="71"/>
      <c r="M28" s="71"/>
      <c r="N28" s="71"/>
      <c r="O28" s="74"/>
      <c r="P28" s="71"/>
      <c r="T28" s="87">
        <f t="shared" si="0"/>
        <v>0</v>
      </c>
      <c r="U28" s="87">
        <f t="shared" si="1"/>
        <v>0</v>
      </c>
      <c r="V28" s="87">
        <f t="shared" si="2"/>
        <v>0</v>
      </c>
      <c r="W28" s="87">
        <f t="shared" si="3"/>
        <v>0</v>
      </c>
      <c r="X28" s="87">
        <f t="shared" si="4"/>
        <v>0</v>
      </c>
      <c r="Y28" s="86">
        <f t="shared" si="5"/>
        <v>0</v>
      </c>
      <c r="Z28" s="86">
        <f t="shared" si="6"/>
        <v>0</v>
      </c>
      <c r="AA28" s="86">
        <f t="shared" si="7"/>
        <v>0</v>
      </c>
      <c r="AB28" s="86">
        <f t="shared" si="8"/>
        <v>0</v>
      </c>
      <c r="AC28" s="86">
        <f>IF(ISBLANK(B28),0,IF(ISNA(VLOOKUP(B28,General!$B:$B,1,FALSE)),1,0))</f>
        <v>0</v>
      </c>
      <c r="AD28" s="86">
        <f>IF(ISBLANK(F28),0,IF(ISNA(VLOOKUP(F28,Dropdowns!$D$1:$D$13,1,FALSE)),1,0))</f>
        <v>0</v>
      </c>
      <c r="AE28" s="86">
        <f>IF(ISBLANK(I28),0,IF(ISNA(VLOOKUP(I28,Dropdowns!$E$1:$E$11,1,FALSE)),1,0))</f>
        <v>0</v>
      </c>
      <c r="AF28" s="86">
        <f>IF(ISBLANK(L28),0,IF(ISNA(VLOOKUP(L28,Dropdowns!$F$1:$F$18,1,FALSE)),1,0))</f>
        <v>0</v>
      </c>
      <c r="AG28" s="86">
        <f>IF(ISBLANK(P28),0,IF(ISNA(VLOOKUP(P28,Dropdowns!$K$1:$K$5,1,FALSE)),1,0))</f>
        <v>0</v>
      </c>
      <c r="AH28" s="86" t="str">
        <f t="shared" si="9"/>
        <v/>
      </c>
      <c r="AI28" s="86">
        <f>IF(ISBLANK(AH28),0,IF(ISNA(VLOOKUP(AH28,Investigation!$Q:$Q,1,FALSE)),1,0))</f>
        <v>0</v>
      </c>
    </row>
    <row r="29" spans="1:35" x14ac:dyDescent="0.25">
      <c r="A29" s="97"/>
      <c r="B29" s="71"/>
      <c r="C29" s="71"/>
      <c r="D29" s="63"/>
      <c r="E29" s="73"/>
      <c r="F29" s="71"/>
      <c r="G29" s="71"/>
      <c r="H29" s="71"/>
      <c r="I29" s="71"/>
      <c r="J29" s="71"/>
      <c r="K29" s="71"/>
      <c r="L29" s="71"/>
      <c r="M29" s="71"/>
      <c r="N29" s="71"/>
      <c r="O29" s="74"/>
      <c r="P29" s="71"/>
      <c r="T29" s="87">
        <f t="shared" si="0"/>
        <v>0</v>
      </c>
      <c r="U29" s="87">
        <f t="shared" si="1"/>
        <v>0</v>
      </c>
      <c r="V29" s="87">
        <f t="shared" si="2"/>
        <v>0</v>
      </c>
      <c r="W29" s="87">
        <f t="shared" si="3"/>
        <v>0</v>
      </c>
      <c r="X29" s="87">
        <f t="shared" si="4"/>
        <v>0</v>
      </c>
      <c r="Y29" s="86">
        <f t="shared" si="5"/>
        <v>0</v>
      </c>
      <c r="Z29" s="86">
        <f t="shared" si="6"/>
        <v>0</v>
      </c>
      <c r="AA29" s="86">
        <f t="shared" si="7"/>
        <v>0</v>
      </c>
      <c r="AB29" s="86">
        <f t="shared" si="8"/>
        <v>0</v>
      </c>
      <c r="AC29" s="86">
        <f>IF(ISBLANK(B29),0,IF(ISNA(VLOOKUP(B29,General!$B:$B,1,FALSE)),1,0))</f>
        <v>0</v>
      </c>
      <c r="AD29" s="86">
        <f>IF(ISBLANK(F29),0,IF(ISNA(VLOOKUP(F29,Dropdowns!$D$1:$D$13,1,FALSE)),1,0))</f>
        <v>0</v>
      </c>
      <c r="AE29" s="86">
        <f>IF(ISBLANK(I29),0,IF(ISNA(VLOOKUP(I29,Dropdowns!$E$1:$E$11,1,FALSE)),1,0))</f>
        <v>0</v>
      </c>
      <c r="AF29" s="86">
        <f>IF(ISBLANK(L29),0,IF(ISNA(VLOOKUP(L29,Dropdowns!$F$1:$F$18,1,FALSE)),1,0))</f>
        <v>0</v>
      </c>
      <c r="AG29" s="86">
        <f>IF(ISBLANK(P29),0,IF(ISNA(VLOOKUP(P29,Dropdowns!$K$1:$K$5,1,FALSE)),1,0))</f>
        <v>0</v>
      </c>
      <c r="AH29" s="86" t="str">
        <f t="shared" si="9"/>
        <v/>
      </c>
      <c r="AI29" s="86">
        <f>IF(ISBLANK(AH29),0,IF(ISNA(VLOOKUP(AH29,Investigation!$Q:$Q,1,FALSE)),1,0))</f>
        <v>0</v>
      </c>
    </row>
    <row r="30" spans="1:35" x14ac:dyDescent="0.25">
      <c r="A30" s="97"/>
      <c r="B30" s="71"/>
      <c r="C30" s="71"/>
      <c r="D30" s="63"/>
      <c r="E30" s="73"/>
      <c r="F30" s="71"/>
      <c r="G30" s="71"/>
      <c r="H30" s="71"/>
      <c r="I30" s="71"/>
      <c r="J30" s="71"/>
      <c r="K30" s="71"/>
      <c r="L30" s="71"/>
      <c r="M30" s="71"/>
      <c r="N30" s="71"/>
      <c r="O30" s="74"/>
      <c r="P30" s="71"/>
      <c r="T30" s="87">
        <f t="shared" si="0"/>
        <v>0</v>
      </c>
      <c r="U30" s="87">
        <f t="shared" si="1"/>
        <v>0</v>
      </c>
      <c r="V30" s="87">
        <f t="shared" si="2"/>
        <v>0</v>
      </c>
      <c r="W30" s="87">
        <f t="shared" si="3"/>
        <v>0</v>
      </c>
      <c r="X30" s="87">
        <f t="shared" si="4"/>
        <v>0</v>
      </c>
      <c r="Y30" s="86">
        <f t="shared" si="5"/>
        <v>0</v>
      </c>
      <c r="Z30" s="86">
        <f t="shared" si="6"/>
        <v>0</v>
      </c>
      <c r="AA30" s="86">
        <f t="shared" si="7"/>
        <v>0</v>
      </c>
      <c r="AB30" s="86">
        <f t="shared" si="8"/>
        <v>0</v>
      </c>
      <c r="AC30" s="86">
        <f>IF(ISBLANK(B30),0,IF(ISNA(VLOOKUP(B30,General!$B:$B,1,FALSE)),1,0))</f>
        <v>0</v>
      </c>
      <c r="AD30" s="86">
        <f>IF(ISBLANK(F30),0,IF(ISNA(VLOOKUP(F30,Dropdowns!$D$1:$D$13,1,FALSE)),1,0))</f>
        <v>0</v>
      </c>
      <c r="AE30" s="86">
        <f>IF(ISBLANK(I30),0,IF(ISNA(VLOOKUP(I30,Dropdowns!$E$1:$E$11,1,FALSE)),1,0))</f>
        <v>0</v>
      </c>
      <c r="AF30" s="86">
        <f>IF(ISBLANK(L30),0,IF(ISNA(VLOOKUP(L30,Dropdowns!$F$1:$F$18,1,FALSE)),1,0))</f>
        <v>0</v>
      </c>
      <c r="AG30" s="86">
        <f>IF(ISBLANK(P30),0,IF(ISNA(VLOOKUP(P30,Dropdowns!$K$1:$K$5,1,FALSE)),1,0))</f>
        <v>0</v>
      </c>
      <c r="AH30" s="86" t="str">
        <f t="shared" si="9"/>
        <v/>
      </c>
      <c r="AI30" s="86">
        <f>IF(ISBLANK(AH30),0,IF(ISNA(VLOOKUP(AH30,Investigation!$Q:$Q,1,FALSE)),1,0))</f>
        <v>0</v>
      </c>
    </row>
    <row r="31" spans="1:35" x14ac:dyDescent="0.25">
      <c r="A31" s="97"/>
      <c r="B31" s="71"/>
      <c r="C31" s="71"/>
      <c r="D31" s="63"/>
      <c r="E31" s="73"/>
      <c r="F31" s="71"/>
      <c r="G31" s="71"/>
      <c r="H31" s="71"/>
      <c r="I31" s="71"/>
      <c r="J31" s="71"/>
      <c r="K31" s="71"/>
      <c r="L31" s="71"/>
      <c r="M31" s="71"/>
      <c r="N31" s="71"/>
      <c r="O31" s="74"/>
      <c r="P31" s="71"/>
      <c r="T31" s="87">
        <f t="shared" si="0"/>
        <v>0</v>
      </c>
      <c r="U31" s="87">
        <f t="shared" si="1"/>
        <v>0</v>
      </c>
      <c r="V31" s="87">
        <f t="shared" si="2"/>
        <v>0</v>
      </c>
      <c r="W31" s="87">
        <f t="shared" si="3"/>
        <v>0</v>
      </c>
      <c r="X31" s="87">
        <f t="shared" si="4"/>
        <v>0</v>
      </c>
      <c r="Y31" s="86">
        <f t="shared" si="5"/>
        <v>0</v>
      </c>
      <c r="Z31" s="86">
        <f t="shared" si="6"/>
        <v>0</v>
      </c>
      <c r="AA31" s="86">
        <f t="shared" si="7"/>
        <v>0</v>
      </c>
      <c r="AB31" s="86">
        <f t="shared" si="8"/>
        <v>0</v>
      </c>
      <c r="AC31" s="86">
        <f>IF(ISBLANK(B31),0,IF(ISNA(VLOOKUP(B31,General!$B:$B,1,FALSE)),1,0))</f>
        <v>0</v>
      </c>
      <c r="AD31" s="86">
        <f>IF(ISBLANK(F31),0,IF(ISNA(VLOOKUP(F31,Dropdowns!$D$1:$D$13,1,FALSE)),1,0))</f>
        <v>0</v>
      </c>
      <c r="AE31" s="86">
        <f>IF(ISBLANK(I31),0,IF(ISNA(VLOOKUP(I31,Dropdowns!$E$1:$E$11,1,FALSE)),1,0))</f>
        <v>0</v>
      </c>
      <c r="AF31" s="86">
        <f>IF(ISBLANK(L31),0,IF(ISNA(VLOOKUP(L31,Dropdowns!$F$1:$F$18,1,FALSE)),1,0))</f>
        <v>0</v>
      </c>
      <c r="AG31" s="86">
        <f>IF(ISBLANK(P31),0,IF(ISNA(VLOOKUP(P31,Dropdowns!$K$1:$K$5,1,FALSE)),1,0))</f>
        <v>0</v>
      </c>
      <c r="AH31" s="86" t="str">
        <f t="shared" si="9"/>
        <v/>
      </c>
      <c r="AI31" s="86">
        <f>IF(ISBLANK(AH31),0,IF(ISNA(VLOOKUP(AH31,Investigation!$Q:$Q,1,FALSE)),1,0))</f>
        <v>0</v>
      </c>
    </row>
    <row r="32" spans="1:35" x14ac:dyDescent="0.25">
      <c r="A32" s="97"/>
      <c r="B32" s="71"/>
      <c r="C32" s="71"/>
      <c r="D32" s="63"/>
      <c r="E32" s="73"/>
      <c r="F32" s="71"/>
      <c r="G32" s="71"/>
      <c r="H32" s="71"/>
      <c r="I32" s="71"/>
      <c r="J32" s="71"/>
      <c r="K32" s="71"/>
      <c r="L32" s="71"/>
      <c r="M32" s="71"/>
      <c r="N32" s="71"/>
      <c r="O32" s="74"/>
      <c r="P32" s="71"/>
      <c r="T32" s="87">
        <f t="shared" si="0"/>
        <v>0</v>
      </c>
      <c r="U32" s="87">
        <f t="shared" si="1"/>
        <v>0</v>
      </c>
      <c r="V32" s="87">
        <f t="shared" si="2"/>
        <v>0</v>
      </c>
      <c r="W32" s="87">
        <f t="shared" si="3"/>
        <v>0</v>
      </c>
      <c r="X32" s="87">
        <f t="shared" si="4"/>
        <v>0</v>
      </c>
      <c r="Y32" s="86">
        <f t="shared" si="5"/>
        <v>0</v>
      </c>
      <c r="Z32" s="86">
        <f t="shared" si="6"/>
        <v>0</v>
      </c>
      <c r="AA32" s="86">
        <f t="shared" si="7"/>
        <v>0</v>
      </c>
      <c r="AB32" s="86">
        <f t="shared" si="8"/>
        <v>0</v>
      </c>
      <c r="AC32" s="86">
        <f>IF(ISBLANK(B32),0,IF(ISNA(VLOOKUP(B32,General!$B:$B,1,FALSE)),1,0))</f>
        <v>0</v>
      </c>
      <c r="AD32" s="86">
        <f>IF(ISBLANK(F32),0,IF(ISNA(VLOOKUP(F32,Dropdowns!$D$1:$D$13,1,FALSE)),1,0))</f>
        <v>0</v>
      </c>
      <c r="AE32" s="86">
        <f>IF(ISBLANK(I32),0,IF(ISNA(VLOOKUP(I32,Dropdowns!$E$1:$E$11,1,FALSE)),1,0))</f>
        <v>0</v>
      </c>
      <c r="AF32" s="86">
        <f>IF(ISBLANK(L32),0,IF(ISNA(VLOOKUP(L32,Dropdowns!$F$1:$F$18,1,FALSE)),1,0))</f>
        <v>0</v>
      </c>
      <c r="AG32" s="86">
        <f>IF(ISBLANK(P32),0,IF(ISNA(VLOOKUP(P32,Dropdowns!$K$1:$K$5,1,FALSE)),1,0))</f>
        <v>0</v>
      </c>
      <c r="AH32" s="86" t="str">
        <f t="shared" si="9"/>
        <v/>
      </c>
      <c r="AI32" s="86">
        <f>IF(ISBLANK(AH32),0,IF(ISNA(VLOOKUP(AH32,Investigation!$Q:$Q,1,FALSE)),1,0))</f>
        <v>0</v>
      </c>
    </row>
    <row r="33" spans="1:35" x14ac:dyDescent="0.25">
      <c r="A33" s="97"/>
      <c r="B33" s="71"/>
      <c r="C33" s="71"/>
      <c r="D33" s="63"/>
      <c r="E33" s="73"/>
      <c r="F33" s="71"/>
      <c r="G33" s="71"/>
      <c r="H33" s="71"/>
      <c r="I33" s="71"/>
      <c r="J33" s="71"/>
      <c r="K33" s="71"/>
      <c r="L33" s="71"/>
      <c r="M33" s="71"/>
      <c r="N33" s="71"/>
      <c r="O33" s="74"/>
      <c r="P33" s="71"/>
      <c r="T33" s="87">
        <f t="shared" si="0"/>
        <v>0</v>
      </c>
      <c r="U33" s="87">
        <f t="shared" si="1"/>
        <v>0</v>
      </c>
      <c r="V33" s="87">
        <f t="shared" si="2"/>
        <v>0</v>
      </c>
      <c r="W33" s="87">
        <f t="shared" si="3"/>
        <v>0</v>
      </c>
      <c r="X33" s="87">
        <f t="shared" si="4"/>
        <v>0</v>
      </c>
      <c r="Y33" s="86">
        <f t="shared" si="5"/>
        <v>0</v>
      </c>
      <c r="Z33" s="86">
        <f t="shared" si="6"/>
        <v>0</v>
      </c>
      <c r="AA33" s="86">
        <f t="shared" si="7"/>
        <v>0</v>
      </c>
      <c r="AB33" s="86">
        <f t="shared" si="8"/>
        <v>0</v>
      </c>
      <c r="AC33" s="86">
        <f>IF(ISBLANK(B33),0,IF(ISNA(VLOOKUP(B33,General!$B:$B,1,FALSE)),1,0))</f>
        <v>0</v>
      </c>
      <c r="AD33" s="86">
        <f>IF(ISBLANK(F33),0,IF(ISNA(VLOOKUP(F33,Dropdowns!$D$1:$D$13,1,FALSE)),1,0))</f>
        <v>0</v>
      </c>
      <c r="AE33" s="86">
        <f>IF(ISBLANK(I33),0,IF(ISNA(VLOOKUP(I33,Dropdowns!$E$1:$E$11,1,FALSE)),1,0))</f>
        <v>0</v>
      </c>
      <c r="AF33" s="86">
        <f>IF(ISBLANK(L33),0,IF(ISNA(VLOOKUP(L33,Dropdowns!$F$1:$F$18,1,FALSE)),1,0))</f>
        <v>0</v>
      </c>
      <c r="AG33" s="86">
        <f>IF(ISBLANK(P33),0,IF(ISNA(VLOOKUP(P33,Dropdowns!$K$1:$K$5,1,FALSE)),1,0))</f>
        <v>0</v>
      </c>
      <c r="AH33" s="86" t="str">
        <f t="shared" si="9"/>
        <v/>
      </c>
      <c r="AI33" s="86">
        <f>IF(ISBLANK(AH33),0,IF(ISNA(VLOOKUP(AH33,Investigation!$Q:$Q,1,FALSE)),1,0))</f>
        <v>0</v>
      </c>
    </row>
    <row r="34" spans="1:35" x14ac:dyDescent="0.25">
      <c r="A34" s="97"/>
      <c r="B34" s="71"/>
      <c r="C34" s="71"/>
      <c r="D34" s="63"/>
      <c r="E34" s="73"/>
      <c r="F34" s="71"/>
      <c r="G34" s="71"/>
      <c r="H34" s="71"/>
      <c r="I34" s="71"/>
      <c r="J34" s="71"/>
      <c r="K34" s="71"/>
      <c r="L34" s="71"/>
      <c r="M34" s="71"/>
      <c r="N34" s="71"/>
      <c r="O34" s="74"/>
      <c r="P34" s="71"/>
      <c r="T34" s="87">
        <f t="shared" si="0"/>
        <v>0</v>
      </c>
      <c r="U34" s="87">
        <f t="shared" si="1"/>
        <v>0</v>
      </c>
      <c r="V34" s="87">
        <f t="shared" si="2"/>
        <v>0</v>
      </c>
      <c r="W34" s="87">
        <f t="shared" si="3"/>
        <v>0</v>
      </c>
      <c r="X34" s="87">
        <f t="shared" si="4"/>
        <v>0</v>
      </c>
      <c r="Y34" s="86">
        <f t="shared" si="5"/>
        <v>0</v>
      </c>
      <c r="Z34" s="86">
        <f t="shared" si="6"/>
        <v>0</v>
      </c>
      <c r="AA34" s="86">
        <f t="shared" si="7"/>
        <v>0</v>
      </c>
      <c r="AB34" s="86">
        <f t="shared" si="8"/>
        <v>0</v>
      </c>
      <c r="AC34" s="86">
        <f>IF(ISBLANK(B34),0,IF(ISNA(VLOOKUP(B34,General!$B:$B,1,FALSE)),1,0))</f>
        <v>0</v>
      </c>
      <c r="AD34" s="86">
        <f>IF(ISBLANK(F34),0,IF(ISNA(VLOOKUP(F34,Dropdowns!$D$1:$D$13,1,FALSE)),1,0))</f>
        <v>0</v>
      </c>
      <c r="AE34" s="86">
        <f>IF(ISBLANK(I34),0,IF(ISNA(VLOOKUP(I34,Dropdowns!$E$1:$E$11,1,FALSE)),1,0))</f>
        <v>0</v>
      </c>
      <c r="AF34" s="86">
        <f>IF(ISBLANK(L34),0,IF(ISNA(VLOOKUP(L34,Dropdowns!$F$1:$F$18,1,FALSE)),1,0))</f>
        <v>0</v>
      </c>
      <c r="AG34" s="86">
        <f>IF(ISBLANK(P34),0,IF(ISNA(VLOOKUP(P34,Dropdowns!$K$1:$K$5,1,FALSE)),1,0))</f>
        <v>0</v>
      </c>
      <c r="AH34" s="86" t="str">
        <f t="shared" si="9"/>
        <v/>
      </c>
      <c r="AI34" s="86">
        <f>IF(ISBLANK(AH34),0,IF(ISNA(VLOOKUP(AH34,Investigation!$Q:$Q,1,FALSE)),1,0))</f>
        <v>0</v>
      </c>
    </row>
    <row r="35" spans="1:35" x14ac:dyDescent="0.25">
      <c r="A35" s="97"/>
      <c r="B35" s="71"/>
      <c r="C35" s="71"/>
      <c r="D35" s="63"/>
      <c r="E35" s="73"/>
      <c r="F35" s="71"/>
      <c r="G35" s="71"/>
      <c r="H35" s="71"/>
      <c r="I35" s="71"/>
      <c r="J35" s="71"/>
      <c r="K35" s="71"/>
      <c r="L35" s="71"/>
      <c r="M35" s="71"/>
      <c r="N35" s="71"/>
      <c r="O35" s="74"/>
      <c r="P35" s="71"/>
      <c r="T35" s="87">
        <f t="shared" si="0"/>
        <v>0</v>
      </c>
      <c r="U35" s="87">
        <f t="shared" si="1"/>
        <v>0</v>
      </c>
      <c r="V35" s="87">
        <f t="shared" si="2"/>
        <v>0</v>
      </c>
      <c r="W35" s="87">
        <f t="shared" si="3"/>
        <v>0</v>
      </c>
      <c r="X35" s="87">
        <f t="shared" si="4"/>
        <v>0</v>
      </c>
      <c r="Y35" s="86">
        <f t="shared" si="5"/>
        <v>0</v>
      </c>
      <c r="Z35" s="86">
        <f t="shared" si="6"/>
        <v>0</v>
      </c>
      <c r="AA35" s="86">
        <f t="shared" si="7"/>
        <v>0</v>
      </c>
      <c r="AB35" s="86">
        <f t="shared" si="8"/>
        <v>0</v>
      </c>
      <c r="AC35" s="86">
        <f>IF(ISBLANK(B35),0,IF(ISNA(VLOOKUP(B35,General!$B:$B,1,FALSE)),1,0))</f>
        <v>0</v>
      </c>
      <c r="AD35" s="86">
        <f>IF(ISBLANK(F35),0,IF(ISNA(VLOOKUP(F35,Dropdowns!$D$1:$D$13,1,FALSE)),1,0))</f>
        <v>0</v>
      </c>
      <c r="AE35" s="86">
        <f>IF(ISBLANK(I35),0,IF(ISNA(VLOOKUP(I35,Dropdowns!$E$1:$E$11,1,FALSE)),1,0))</f>
        <v>0</v>
      </c>
      <c r="AF35" s="86">
        <f>IF(ISBLANK(L35),0,IF(ISNA(VLOOKUP(L35,Dropdowns!$F$1:$F$18,1,FALSE)),1,0))</f>
        <v>0</v>
      </c>
      <c r="AG35" s="86">
        <f>IF(ISBLANK(P35),0,IF(ISNA(VLOOKUP(P35,Dropdowns!$K$1:$K$5,1,FALSE)),1,0))</f>
        <v>0</v>
      </c>
      <c r="AH35" s="86" t="str">
        <f t="shared" si="9"/>
        <v/>
      </c>
      <c r="AI35" s="86">
        <f>IF(ISBLANK(AH35),0,IF(ISNA(VLOOKUP(AH35,Investigation!$Q:$Q,1,FALSE)),1,0))</f>
        <v>0</v>
      </c>
    </row>
    <row r="36" spans="1:35" x14ac:dyDescent="0.25">
      <c r="A36" s="97"/>
      <c r="B36" s="71"/>
      <c r="C36" s="71"/>
      <c r="D36" s="63"/>
      <c r="E36" s="73"/>
      <c r="F36" s="71"/>
      <c r="G36" s="71"/>
      <c r="H36" s="71"/>
      <c r="I36" s="71"/>
      <c r="J36" s="71"/>
      <c r="K36" s="71"/>
      <c r="L36" s="71"/>
      <c r="M36" s="71"/>
      <c r="N36" s="71"/>
      <c r="O36" s="74"/>
      <c r="P36" s="71"/>
      <c r="T36" s="87">
        <f t="shared" si="0"/>
        <v>0</v>
      </c>
      <c r="U36" s="87">
        <f t="shared" si="1"/>
        <v>0</v>
      </c>
      <c r="V36" s="87">
        <f t="shared" si="2"/>
        <v>0</v>
      </c>
      <c r="W36" s="87">
        <f t="shared" si="3"/>
        <v>0</v>
      </c>
      <c r="X36" s="87">
        <f t="shared" si="4"/>
        <v>0</v>
      </c>
      <c r="Y36" s="86">
        <f t="shared" si="5"/>
        <v>0</v>
      </c>
      <c r="Z36" s="86">
        <f t="shared" si="6"/>
        <v>0</v>
      </c>
      <c r="AA36" s="86">
        <f t="shared" si="7"/>
        <v>0</v>
      </c>
      <c r="AB36" s="86">
        <f t="shared" si="8"/>
        <v>0</v>
      </c>
      <c r="AC36" s="86">
        <f>IF(ISBLANK(B36),0,IF(ISNA(VLOOKUP(B36,General!$B:$B,1,FALSE)),1,0))</f>
        <v>0</v>
      </c>
      <c r="AD36" s="86">
        <f>IF(ISBLANK(F36),0,IF(ISNA(VLOOKUP(F36,Dropdowns!$D$1:$D$13,1,FALSE)),1,0))</f>
        <v>0</v>
      </c>
      <c r="AE36" s="86">
        <f>IF(ISBLANK(I36),0,IF(ISNA(VLOOKUP(I36,Dropdowns!$E$1:$E$11,1,FALSE)),1,0))</f>
        <v>0</v>
      </c>
      <c r="AF36" s="86">
        <f>IF(ISBLANK(L36),0,IF(ISNA(VLOOKUP(L36,Dropdowns!$F$1:$F$18,1,FALSE)),1,0))</f>
        <v>0</v>
      </c>
      <c r="AG36" s="86">
        <f>IF(ISBLANK(P36),0,IF(ISNA(VLOOKUP(P36,Dropdowns!$K$1:$K$5,1,FALSE)),1,0))</f>
        <v>0</v>
      </c>
      <c r="AH36" s="86" t="str">
        <f t="shared" si="9"/>
        <v/>
      </c>
      <c r="AI36" s="86">
        <f>IF(ISBLANK(AH36),0,IF(ISNA(VLOOKUP(AH36,Investigation!$Q:$Q,1,FALSE)),1,0))</f>
        <v>0</v>
      </c>
    </row>
    <row r="37" spans="1:35" x14ac:dyDescent="0.25">
      <c r="A37" s="97"/>
      <c r="B37" s="71"/>
      <c r="C37" s="71"/>
      <c r="D37" s="63"/>
      <c r="E37" s="73"/>
      <c r="F37" s="71"/>
      <c r="G37" s="71"/>
      <c r="H37" s="71"/>
      <c r="I37" s="71"/>
      <c r="J37" s="71"/>
      <c r="K37" s="71"/>
      <c r="L37" s="71"/>
      <c r="M37" s="71"/>
      <c r="N37" s="71"/>
      <c r="O37" s="74"/>
      <c r="P37" s="71"/>
      <c r="T37" s="87">
        <f t="shared" si="0"/>
        <v>0</v>
      </c>
      <c r="U37" s="87">
        <f t="shared" si="1"/>
        <v>0</v>
      </c>
      <c r="V37" s="87">
        <f t="shared" si="2"/>
        <v>0</v>
      </c>
      <c r="W37" s="87">
        <f t="shared" si="3"/>
        <v>0</v>
      </c>
      <c r="X37" s="87">
        <f t="shared" si="4"/>
        <v>0</v>
      </c>
      <c r="Y37" s="86">
        <f t="shared" si="5"/>
        <v>0</v>
      </c>
      <c r="Z37" s="86">
        <f t="shared" si="6"/>
        <v>0</v>
      </c>
      <c r="AA37" s="86">
        <f t="shared" si="7"/>
        <v>0</v>
      </c>
      <c r="AB37" s="86">
        <f t="shared" si="8"/>
        <v>0</v>
      </c>
      <c r="AC37" s="86">
        <f>IF(ISBLANK(B37),0,IF(ISNA(VLOOKUP(B37,General!$B:$B,1,FALSE)),1,0))</f>
        <v>0</v>
      </c>
      <c r="AD37" s="86">
        <f>IF(ISBLANK(F37),0,IF(ISNA(VLOOKUP(F37,Dropdowns!$D$1:$D$13,1,FALSE)),1,0))</f>
        <v>0</v>
      </c>
      <c r="AE37" s="86">
        <f>IF(ISBLANK(I37),0,IF(ISNA(VLOOKUP(I37,Dropdowns!$E$1:$E$11,1,FALSE)),1,0))</f>
        <v>0</v>
      </c>
      <c r="AF37" s="86">
        <f>IF(ISBLANK(L37),0,IF(ISNA(VLOOKUP(L37,Dropdowns!$F$1:$F$18,1,FALSE)),1,0))</f>
        <v>0</v>
      </c>
      <c r="AG37" s="86">
        <f>IF(ISBLANK(P37),0,IF(ISNA(VLOOKUP(P37,Dropdowns!$K$1:$K$5,1,FALSE)),1,0))</f>
        <v>0</v>
      </c>
      <c r="AH37" s="86" t="str">
        <f t="shared" si="9"/>
        <v/>
      </c>
      <c r="AI37" s="86">
        <f>IF(ISBLANK(AH37),0,IF(ISNA(VLOOKUP(AH37,Investigation!$Q:$Q,1,FALSE)),1,0))</f>
        <v>0</v>
      </c>
    </row>
    <row r="38" spans="1:35" x14ac:dyDescent="0.25">
      <c r="A38" s="97"/>
      <c r="B38" s="71"/>
      <c r="C38" s="71"/>
      <c r="D38" s="63"/>
      <c r="E38" s="73"/>
      <c r="F38" s="71"/>
      <c r="G38" s="71"/>
      <c r="H38" s="71"/>
      <c r="I38" s="71"/>
      <c r="J38" s="71"/>
      <c r="K38" s="71"/>
      <c r="L38" s="71"/>
      <c r="M38" s="71"/>
      <c r="N38" s="71"/>
      <c r="O38" s="74"/>
      <c r="P38" s="71"/>
      <c r="T38" s="87">
        <f t="shared" si="0"/>
        <v>0</v>
      </c>
      <c r="U38" s="87">
        <f t="shared" si="1"/>
        <v>0</v>
      </c>
      <c r="V38" s="87">
        <f t="shared" si="2"/>
        <v>0</v>
      </c>
      <c r="W38" s="87">
        <f t="shared" si="3"/>
        <v>0</v>
      </c>
      <c r="X38" s="87">
        <f t="shared" si="4"/>
        <v>0</v>
      </c>
      <c r="Y38" s="86">
        <f t="shared" si="5"/>
        <v>0</v>
      </c>
      <c r="Z38" s="86">
        <f t="shared" si="6"/>
        <v>0</v>
      </c>
      <c r="AA38" s="86">
        <f t="shared" si="7"/>
        <v>0</v>
      </c>
      <c r="AB38" s="86">
        <f t="shared" si="8"/>
        <v>0</v>
      </c>
      <c r="AC38" s="86">
        <f>IF(ISBLANK(B38),0,IF(ISNA(VLOOKUP(B38,General!$B:$B,1,FALSE)),1,0))</f>
        <v>0</v>
      </c>
      <c r="AD38" s="86">
        <f>IF(ISBLANK(F38),0,IF(ISNA(VLOOKUP(F38,Dropdowns!$D$1:$D$13,1,FALSE)),1,0))</f>
        <v>0</v>
      </c>
      <c r="AE38" s="86">
        <f>IF(ISBLANK(I38),0,IF(ISNA(VLOOKUP(I38,Dropdowns!$E$1:$E$11,1,FALSE)),1,0))</f>
        <v>0</v>
      </c>
      <c r="AF38" s="86">
        <f>IF(ISBLANK(L38),0,IF(ISNA(VLOOKUP(L38,Dropdowns!$F$1:$F$18,1,FALSE)),1,0))</f>
        <v>0</v>
      </c>
      <c r="AG38" s="86">
        <f>IF(ISBLANK(P38),0,IF(ISNA(VLOOKUP(P38,Dropdowns!$K$1:$K$5,1,FALSE)),1,0))</f>
        <v>0</v>
      </c>
      <c r="AH38" s="86" t="str">
        <f t="shared" si="9"/>
        <v/>
      </c>
      <c r="AI38" s="86">
        <f>IF(ISBLANK(AH38),0,IF(ISNA(VLOOKUP(AH38,Investigation!$Q:$Q,1,FALSE)),1,0))</f>
        <v>0</v>
      </c>
    </row>
    <row r="39" spans="1:35" x14ac:dyDescent="0.25">
      <c r="A39" s="97"/>
      <c r="B39" s="71"/>
      <c r="C39" s="71"/>
      <c r="D39" s="63"/>
      <c r="E39" s="73"/>
      <c r="F39" s="71"/>
      <c r="G39" s="71"/>
      <c r="H39" s="71"/>
      <c r="I39" s="71"/>
      <c r="J39" s="71"/>
      <c r="K39" s="71"/>
      <c r="L39" s="71"/>
      <c r="M39" s="71"/>
      <c r="N39" s="71"/>
      <c r="O39" s="74"/>
      <c r="P39" s="71"/>
      <c r="T39" s="87">
        <f t="shared" si="0"/>
        <v>0</v>
      </c>
      <c r="U39" s="87">
        <f t="shared" si="1"/>
        <v>0</v>
      </c>
      <c r="V39" s="87">
        <f t="shared" si="2"/>
        <v>0</v>
      </c>
      <c r="W39" s="87">
        <f t="shared" si="3"/>
        <v>0</v>
      </c>
      <c r="X39" s="87">
        <f t="shared" si="4"/>
        <v>0</v>
      </c>
      <c r="Y39" s="86">
        <f t="shared" si="5"/>
        <v>0</v>
      </c>
      <c r="Z39" s="86">
        <f t="shared" si="6"/>
        <v>0</v>
      </c>
      <c r="AA39" s="86">
        <f t="shared" si="7"/>
        <v>0</v>
      </c>
      <c r="AB39" s="86">
        <f t="shared" si="8"/>
        <v>0</v>
      </c>
      <c r="AC39" s="86">
        <f>IF(ISBLANK(B39),0,IF(ISNA(VLOOKUP(B39,General!$B:$B,1,FALSE)),1,0))</f>
        <v>0</v>
      </c>
      <c r="AD39" s="86">
        <f>IF(ISBLANK(F39),0,IF(ISNA(VLOOKUP(F39,Dropdowns!$D$1:$D$13,1,FALSE)),1,0))</f>
        <v>0</v>
      </c>
      <c r="AE39" s="86">
        <f>IF(ISBLANK(I39),0,IF(ISNA(VLOOKUP(I39,Dropdowns!$E$1:$E$11,1,FALSE)),1,0))</f>
        <v>0</v>
      </c>
      <c r="AF39" s="86">
        <f>IF(ISBLANK(L39),0,IF(ISNA(VLOOKUP(L39,Dropdowns!$F$1:$F$18,1,FALSE)),1,0))</f>
        <v>0</v>
      </c>
      <c r="AG39" s="86">
        <f>IF(ISBLANK(P39),0,IF(ISNA(VLOOKUP(P39,Dropdowns!$K$1:$K$5,1,FALSE)),1,0))</f>
        <v>0</v>
      </c>
      <c r="AH39" s="86" t="str">
        <f t="shared" si="9"/>
        <v/>
      </c>
      <c r="AI39" s="86">
        <f>IF(ISBLANK(AH39),0,IF(ISNA(VLOOKUP(AH39,Investigation!$Q:$Q,1,FALSE)),1,0))</f>
        <v>0</v>
      </c>
    </row>
    <row r="40" spans="1:35" x14ac:dyDescent="0.25">
      <c r="A40" s="97"/>
      <c r="B40" s="71"/>
      <c r="C40" s="71"/>
      <c r="D40" s="63"/>
      <c r="E40" s="73"/>
      <c r="F40" s="71"/>
      <c r="G40" s="71"/>
      <c r="H40" s="71"/>
      <c r="I40" s="71"/>
      <c r="J40" s="71"/>
      <c r="K40" s="71"/>
      <c r="L40" s="71"/>
      <c r="M40" s="71"/>
      <c r="N40" s="71"/>
      <c r="O40" s="74"/>
      <c r="P40" s="71"/>
      <c r="T40" s="87">
        <f t="shared" si="0"/>
        <v>0</v>
      </c>
      <c r="U40" s="87">
        <f t="shared" si="1"/>
        <v>0</v>
      </c>
      <c r="V40" s="87">
        <f t="shared" si="2"/>
        <v>0</v>
      </c>
      <c r="W40" s="87">
        <f t="shared" si="3"/>
        <v>0</v>
      </c>
      <c r="X40" s="87">
        <f t="shared" si="4"/>
        <v>0</v>
      </c>
      <c r="Y40" s="86">
        <f t="shared" si="5"/>
        <v>0</v>
      </c>
      <c r="Z40" s="86">
        <f t="shared" si="6"/>
        <v>0</v>
      </c>
      <c r="AA40" s="86">
        <f t="shared" si="7"/>
        <v>0</v>
      </c>
      <c r="AB40" s="86">
        <f t="shared" si="8"/>
        <v>0</v>
      </c>
      <c r="AC40" s="86">
        <f>IF(ISBLANK(B40),0,IF(ISNA(VLOOKUP(B40,General!$B:$B,1,FALSE)),1,0))</f>
        <v>0</v>
      </c>
      <c r="AD40" s="86">
        <f>IF(ISBLANK(F40),0,IF(ISNA(VLOOKUP(F40,Dropdowns!$D$1:$D$13,1,FALSE)),1,0))</f>
        <v>0</v>
      </c>
      <c r="AE40" s="86">
        <f>IF(ISBLANK(I40),0,IF(ISNA(VLOOKUP(I40,Dropdowns!$E$1:$E$11,1,FALSE)),1,0))</f>
        <v>0</v>
      </c>
      <c r="AF40" s="86">
        <f>IF(ISBLANK(L40),0,IF(ISNA(VLOOKUP(L40,Dropdowns!$F$1:$F$18,1,FALSE)),1,0))</f>
        <v>0</v>
      </c>
      <c r="AG40" s="86">
        <f>IF(ISBLANK(P40),0,IF(ISNA(VLOOKUP(P40,Dropdowns!$K$1:$K$5,1,FALSE)),1,0))</f>
        <v>0</v>
      </c>
      <c r="AH40" s="86" t="str">
        <f t="shared" si="9"/>
        <v/>
      </c>
      <c r="AI40" s="86">
        <f>IF(ISBLANK(AH40),0,IF(ISNA(VLOOKUP(AH40,Investigation!$Q:$Q,1,FALSE)),1,0))</f>
        <v>0</v>
      </c>
    </row>
    <row r="41" spans="1:35" x14ac:dyDescent="0.25">
      <c r="A41" s="97"/>
      <c r="B41" s="71"/>
      <c r="C41" s="71"/>
      <c r="D41" s="63"/>
      <c r="E41" s="73"/>
      <c r="F41" s="71"/>
      <c r="G41" s="71"/>
      <c r="H41" s="71"/>
      <c r="I41" s="71"/>
      <c r="J41" s="71"/>
      <c r="K41" s="71"/>
      <c r="L41" s="71"/>
      <c r="M41" s="71"/>
      <c r="N41" s="71"/>
      <c r="O41" s="74"/>
      <c r="P41" s="71"/>
      <c r="T41" s="87">
        <f t="shared" si="0"/>
        <v>0</v>
      </c>
      <c r="U41" s="87">
        <f t="shared" si="1"/>
        <v>0</v>
      </c>
      <c r="V41" s="87">
        <f t="shared" si="2"/>
        <v>0</v>
      </c>
      <c r="W41" s="87">
        <f t="shared" si="3"/>
        <v>0</v>
      </c>
      <c r="X41" s="87">
        <f t="shared" si="4"/>
        <v>0</v>
      </c>
      <c r="Y41" s="86">
        <f t="shared" si="5"/>
        <v>0</v>
      </c>
      <c r="Z41" s="86">
        <f t="shared" si="6"/>
        <v>0</v>
      </c>
      <c r="AA41" s="86">
        <f t="shared" si="7"/>
        <v>0</v>
      </c>
      <c r="AB41" s="86">
        <f t="shared" si="8"/>
        <v>0</v>
      </c>
      <c r="AC41" s="86">
        <f>IF(ISBLANK(B41),0,IF(ISNA(VLOOKUP(B41,General!$B:$B,1,FALSE)),1,0))</f>
        <v>0</v>
      </c>
      <c r="AD41" s="86">
        <f>IF(ISBLANK(F41),0,IF(ISNA(VLOOKUP(F41,Dropdowns!$D$1:$D$13,1,FALSE)),1,0))</f>
        <v>0</v>
      </c>
      <c r="AE41" s="86">
        <f>IF(ISBLANK(I41),0,IF(ISNA(VLOOKUP(I41,Dropdowns!$E$1:$E$11,1,FALSE)),1,0))</f>
        <v>0</v>
      </c>
      <c r="AF41" s="86">
        <f>IF(ISBLANK(L41),0,IF(ISNA(VLOOKUP(L41,Dropdowns!$F$1:$F$18,1,FALSE)),1,0))</f>
        <v>0</v>
      </c>
      <c r="AG41" s="86">
        <f>IF(ISBLANK(P41),0,IF(ISNA(VLOOKUP(P41,Dropdowns!$K$1:$K$5,1,FALSE)),1,0))</f>
        <v>0</v>
      </c>
      <c r="AH41" s="86" t="str">
        <f t="shared" si="9"/>
        <v/>
      </c>
      <c r="AI41" s="86">
        <f>IF(ISBLANK(AH41),0,IF(ISNA(VLOOKUP(AH41,Investigation!$Q:$Q,1,FALSE)),1,0))</f>
        <v>0</v>
      </c>
    </row>
    <row r="42" spans="1:35" x14ac:dyDescent="0.25">
      <c r="A42" s="97"/>
      <c r="B42" s="71"/>
      <c r="C42" s="71"/>
      <c r="D42" s="63"/>
      <c r="E42" s="73"/>
      <c r="F42" s="71"/>
      <c r="G42" s="71"/>
      <c r="H42" s="71"/>
      <c r="I42" s="71"/>
      <c r="J42" s="71"/>
      <c r="K42" s="71"/>
      <c r="L42" s="71"/>
      <c r="M42" s="71"/>
      <c r="N42" s="71"/>
      <c r="O42" s="74"/>
      <c r="P42" s="71"/>
      <c r="T42" s="87">
        <f t="shared" si="0"/>
        <v>0</v>
      </c>
      <c r="U42" s="87">
        <f t="shared" si="1"/>
        <v>0</v>
      </c>
      <c r="V42" s="87">
        <f t="shared" si="2"/>
        <v>0</v>
      </c>
      <c r="W42" s="87">
        <f t="shared" si="3"/>
        <v>0</v>
      </c>
      <c r="X42" s="87">
        <f t="shared" si="4"/>
        <v>0</v>
      </c>
      <c r="Y42" s="86">
        <f t="shared" si="5"/>
        <v>0</v>
      </c>
      <c r="Z42" s="86">
        <f t="shared" si="6"/>
        <v>0</v>
      </c>
      <c r="AA42" s="86">
        <f t="shared" si="7"/>
        <v>0</v>
      </c>
      <c r="AB42" s="86">
        <f t="shared" si="8"/>
        <v>0</v>
      </c>
      <c r="AC42" s="86">
        <f>IF(ISBLANK(B42),0,IF(ISNA(VLOOKUP(B42,General!$B:$B,1,FALSE)),1,0))</f>
        <v>0</v>
      </c>
      <c r="AD42" s="86">
        <f>IF(ISBLANK(F42),0,IF(ISNA(VLOOKUP(F42,Dropdowns!$D$1:$D$13,1,FALSE)),1,0))</f>
        <v>0</v>
      </c>
      <c r="AE42" s="86">
        <f>IF(ISBLANK(I42),0,IF(ISNA(VLOOKUP(I42,Dropdowns!$E$1:$E$11,1,FALSE)),1,0))</f>
        <v>0</v>
      </c>
      <c r="AF42" s="86">
        <f>IF(ISBLANK(L42),0,IF(ISNA(VLOOKUP(L42,Dropdowns!$F$1:$F$18,1,FALSE)),1,0))</f>
        <v>0</v>
      </c>
      <c r="AG42" s="86">
        <f>IF(ISBLANK(P42),0,IF(ISNA(VLOOKUP(P42,Dropdowns!$K$1:$K$5,1,FALSE)),1,0))</f>
        <v>0</v>
      </c>
      <c r="AH42" s="86" t="str">
        <f t="shared" si="9"/>
        <v/>
      </c>
      <c r="AI42" s="86">
        <f>IF(ISBLANK(AH42),0,IF(ISNA(VLOOKUP(AH42,Investigation!$Q:$Q,1,FALSE)),1,0))</f>
        <v>0</v>
      </c>
    </row>
    <row r="43" spans="1:35" x14ac:dyDescent="0.25">
      <c r="A43" s="97"/>
      <c r="B43" s="71"/>
      <c r="C43" s="71"/>
      <c r="D43" s="63"/>
      <c r="E43" s="73"/>
      <c r="F43" s="71"/>
      <c r="G43" s="71"/>
      <c r="H43" s="71"/>
      <c r="I43" s="71"/>
      <c r="J43" s="71"/>
      <c r="K43" s="71"/>
      <c r="L43" s="71"/>
      <c r="M43" s="71"/>
      <c r="N43" s="71"/>
      <c r="O43" s="74"/>
      <c r="P43" s="71"/>
      <c r="T43" s="87">
        <f t="shared" si="0"/>
        <v>0</v>
      </c>
      <c r="U43" s="87">
        <f t="shared" si="1"/>
        <v>0</v>
      </c>
      <c r="V43" s="87">
        <f t="shared" si="2"/>
        <v>0</v>
      </c>
      <c r="W43" s="87">
        <f t="shared" si="3"/>
        <v>0</v>
      </c>
      <c r="X43" s="87">
        <f t="shared" si="4"/>
        <v>0</v>
      </c>
      <c r="Y43" s="86">
        <f t="shared" si="5"/>
        <v>0</v>
      </c>
      <c r="Z43" s="86">
        <f t="shared" si="6"/>
        <v>0</v>
      </c>
      <c r="AA43" s="86">
        <f t="shared" si="7"/>
        <v>0</v>
      </c>
      <c r="AB43" s="86">
        <f t="shared" si="8"/>
        <v>0</v>
      </c>
      <c r="AC43" s="86">
        <f>IF(ISBLANK(B43),0,IF(ISNA(VLOOKUP(B43,General!$B:$B,1,FALSE)),1,0))</f>
        <v>0</v>
      </c>
      <c r="AD43" s="86">
        <f>IF(ISBLANK(F43),0,IF(ISNA(VLOOKUP(F43,Dropdowns!$D$1:$D$13,1,FALSE)),1,0))</f>
        <v>0</v>
      </c>
      <c r="AE43" s="86">
        <f>IF(ISBLANK(I43),0,IF(ISNA(VLOOKUP(I43,Dropdowns!$E$1:$E$11,1,FALSE)),1,0))</f>
        <v>0</v>
      </c>
      <c r="AF43" s="86">
        <f>IF(ISBLANK(L43),0,IF(ISNA(VLOOKUP(L43,Dropdowns!$F$1:$F$18,1,FALSE)),1,0))</f>
        <v>0</v>
      </c>
      <c r="AG43" s="86">
        <f>IF(ISBLANK(P43),0,IF(ISNA(VLOOKUP(P43,Dropdowns!$K$1:$K$5,1,FALSE)),1,0))</f>
        <v>0</v>
      </c>
      <c r="AH43" s="86" t="str">
        <f t="shared" si="9"/>
        <v/>
      </c>
      <c r="AI43" s="86">
        <f>IF(ISBLANK(AH43),0,IF(ISNA(VLOOKUP(AH43,Investigation!$Q:$Q,1,FALSE)),1,0))</f>
        <v>0</v>
      </c>
    </row>
    <row r="44" spans="1:35" x14ac:dyDescent="0.25">
      <c r="A44" s="97"/>
      <c r="B44" s="71"/>
      <c r="C44" s="71"/>
      <c r="D44" s="63"/>
      <c r="E44" s="73"/>
      <c r="F44" s="71"/>
      <c r="G44" s="71"/>
      <c r="H44" s="71"/>
      <c r="I44" s="71"/>
      <c r="J44" s="71"/>
      <c r="K44" s="71"/>
      <c r="L44" s="71"/>
      <c r="M44" s="71"/>
      <c r="N44" s="71"/>
      <c r="O44" s="74"/>
      <c r="P44" s="71"/>
      <c r="T44" s="87">
        <f t="shared" si="0"/>
        <v>0</v>
      </c>
      <c r="U44" s="87">
        <f t="shared" si="1"/>
        <v>0</v>
      </c>
      <c r="V44" s="87">
        <f t="shared" si="2"/>
        <v>0</v>
      </c>
      <c r="W44" s="87">
        <f t="shared" si="3"/>
        <v>0</v>
      </c>
      <c r="X44" s="87">
        <f t="shared" si="4"/>
        <v>0</v>
      </c>
      <c r="Y44" s="86">
        <f t="shared" si="5"/>
        <v>0</v>
      </c>
      <c r="Z44" s="86">
        <f t="shared" si="6"/>
        <v>0</v>
      </c>
      <c r="AA44" s="86">
        <f t="shared" si="7"/>
        <v>0</v>
      </c>
      <c r="AB44" s="86">
        <f t="shared" si="8"/>
        <v>0</v>
      </c>
      <c r="AC44" s="86">
        <f>IF(ISBLANK(B44),0,IF(ISNA(VLOOKUP(B44,General!$B:$B,1,FALSE)),1,0))</f>
        <v>0</v>
      </c>
      <c r="AD44" s="86">
        <f>IF(ISBLANK(F44),0,IF(ISNA(VLOOKUP(F44,Dropdowns!$D$1:$D$13,1,FALSE)),1,0))</f>
        <v>0</v>
      </c>
      <c r="AE44" s="86">
        <f>IF(ISBLANK(I44),0,IF(ISNA(VLOOKUP(I44,Dropdowns!$E$1:$E$11,1,FALSE)),1,0))</f>
        <v>0</v>
      </c>
      <c r="AF44" s="86">
        <f>IF(ISBLANK(L44),0,IF(ISNA(VLOOKUP(L44,Dropdowns!$F$1:$F$18,1,FALSE)),1,0))</f>
        <v>0</v>
      </c>
      <c r="AG44" s="86">
        <f>IF(ISBLANK(P44),0,IF(ISNA(VLOOKUP(P44,Dropdowns!$K$1:$K$5,1,FALSE)),1,0))</f>
        <v>0</v>
      </c>
      <c r="AH44" s="86" t="str">
        <f t="shared" si="9"/>
        <v/>
      </c>
      <c r="AI44" s="86">
        <f>IF(ISBLANK(AH44),0,IF(ISNA(VLOOKUP(AH44,Investigation!$Q:$Q,1,FALSE)),1,0))</f>
        <v>0</v>
      </c>
    </row>
    <row r="45" spans="1:35" x14ac:dyDescent="0.25">
      <c r="A45" s="97"/>
      <c r="B45" s="71"/>
      <c r="C45" s="71"/>
      <c r="D45" s="63"/>
      <c r="E45" s="73"/>
      <c r="F45" s="71"/>
      <c r="G45" s="71"/>
      <c r="H45" s="71"/>
      <c r="I45" s="71"/>
      <c r="J45" s="71"/>
      <c r="K45" s="71"/>
      <c r="L45" s="71"/>
      <c r="M45" s="71"/>
      <c r="N45" s="71"/>
      <c r="O45" s="74"/>
      <c r="P45" s="71"/>
      <c r="T45" s="87">
        <f t="shared" si="0"/>
        <v>0</v>
      </c>
      <c r="U45" s="87">
        <f t="shared" si="1"/>
        <v>0</v>
      </c>
      <c r="V45" s="87">
        <f t="shared" si="2"/>
        <v>0</v>
      </c>
      <c r="W45" s="87">
        <f t="shared" si="3"/>
        <v>0</v>
      </c>
      <c r="X45" s="87">
        <f t="shared" si="4"/>
        <v>0</v>
      </c>
      <c r="Y45" s="86">
        <f t="shared" si="5"/>
        <v>0</v>
      </c>
      <c r="Z45" s="86">
        <f t="shared" si="6"/>
        <v>0</v>
      </c>
      <c r="AA45" s="86">
        <f t="shared" si="7"/>
        <v>0</v>
      </c>
      <c r="AB45" s="86">
        <f t="shared" si="8"/>
        <v>0</v>
      </c>
      <c r="AC45" s="86">
        <f>IF(ISBLANK(B45),0,IF(ISNA(VLOOKUP(B45,General!$B:$B,1,FALSE)),1,0))</f>
        <v>0</v>
      </c>
      <c r="AD45" s="86">
        <f>IF(ISBLANK(F45),0,IF(ISNA(VLOOKUP(F45,Dropdowns!$D$1:$D$13,1,FALSE)),1,0))</f>
        <v>0</v>
      </c>
      <c r="AE45" s="86">
        <f>IF(ISBLANK(I45),0,IF(ISNA(VLOOKUP(I45,Dropdowns!$E$1:$E$11,1,FALSE)),1,0))</f>
        <v>0</v>
      </c>
      <c r="AF45" s="86">
        <f>IF(ISBLANK(L45),0,IF(ISNA(VLOOKUP(L45,Dropdowns!$F$1:$F$18,1,FALSE)),1,0))</f>
        <v>0</v>
      </c>
      <c r="AG45" s="86">
        <f>IF(ISBLANK(P45),0,IF(ISNA(VLOOKUP(P45,Dropdowns!$K$1:$K$5,1,FALSE)),1,0))</f>
        <v>0</v>
      </c>
      <c r="AH45" s="86" t="str">
        <f t="shared" si="9"/>
        <v/>
      </c>
      <c r="AI45" s="86">
        <f>IF(ISBLANK(AH45),0,IF(ISNA(VLOOKUP(AH45,Investigation!$Q:$Q,1,FALSE)),1,0))</f>
        <v>0</v>
      </c>
    </row>
    <row r="46" spans="1:35" x14ac:dyDescent="0.25">
      <c r="A46" s="97"/>
      <c r="B46" s="71"/>
      <c r="C46" s="71"/>
      <c r="D46" s="63"/>
      <c r="E46" s="73"/>
      <c r="F46" s="71"/>
      <c r="G46" s="71"/>
      <c r="H46" s="71"/>
      <c r="I46" s="71"/>
      <c r="J46" s="71"/>
      <c r="K46" s="71"/>
      <c r="L46" s="71"/>
      <c r="M46" s="71"/>
      <c r="N46" s="71"/>
      <c r="O46" s="74"/>
      <c r="P46" s="71"/>
      <c r="T46" s="87">
        <f t="shared" si="0"/>
        <v>0</v>
      </c>
      <c r="U46" s="87">
        <f t="shared" si="1"/>
        <v>0</v>
      </c>
      <c r="V46" s="87">
        <f t="shared" si="2"/>
        <v>0</v>
      </c>
      <c r="W46" s="87">
        <f t="shared" si="3"/>
        <v>0</v>
      </c>
      <c r="X46" s="87">
        <f t="shared" si="4"/>
        <v>0</v>
      </c>
      <c r="Y46" s="86">
        <f t="shared" si="5"/>
        <v>0</v>
      </c>
      <c r="Z46" s="86">
        <f t="shared" si="6"/>
        <v>0</v>
      </c>
      <c r="AA46" s="86">
        <f t="shared" si="7"/>
        <v>0</v>
      </c>
      <c r="AB46" s="86">
        <f t="shared" si="8"/>
        <v>0</v>
      </c>
      <c r="AC46" s="86">
        <f>IF(ISBLANK(B46),0,IF(ISNA(VLOOKUP(B46,General!$B:$B,1,FALSE)),1,0))</f>
        <v>0</v>
      </c>
      <c r="AD46" s="86">
        <f>IF(ISBLANK(F46),0,IF(ISNA(VLOOKUP(F46,Dropdowns!$D$1:$D$13,1,FALSE)),1,0))</f>
        <v>0</v>
      </c>
      <c r="AE46" s="86">
        <f>IF(ISBLANK(I46),0,IF(ISNA(VLOOKUP(I46,Dropdowns!$E$1:$E$11,1,FALSE)),1,0))</f>
        <v>0</v>
      </c>
      <c r="AF46" s="86">
        <f>IF(ISBLANK(L46),0,IF(ISNA(VLOOKUP(L46,Dropdowns!$F$1:$F$18,1,FALSE)),1,0))</f>
        <v>0</v>
      </c>
      <c r="AG46" s="86">
        <f>IF(ISBLANK(P46),0,IF(ISNA(VLOOKUP(P46,Dropdowns!$K$1:$K$5,1,FALSE)),1,0))</f>
        <v>0</v>
      </c>
      <c r="AH46" s="86" t="str">
        <f t="shared" si="9"/>
        <v/>
      </c>
      <c r="AI46" s="86">
        <f>IF(ISBLANK(AH46),0,IF(ISNA(VLOOKUP(AH46,Investigation!$Q:$Q,1,FALSE)),1,0))</f>
        <v>0</v>
      </c>
    </row>
    <row r="47" spans="1:35" x14ac:dyDescent="0.25">
      <c r="A47" s="97"/>
      <c r="B47" s="71"/>
      <c r="C47" s="71"/>
      <c r="D47" s="63"/>
      <c r="E47" s="73"/>
      <c r="F47" s="71"/>
      <c r="G47" s="71"/>
      <c r="H47" s="71"/>
      <c r="I47" s="71"/>
      <c r="J47" s="71"/>
      <c r="K47" s="71"/>
      <c r="L47" s="71"/>
      <c r="M47" s="71"/>
      <c r="N47" s="71"/>
      <c r="O47" s="74"/>
      <c r="P47" s="71"/>
      <c r="T47" s="87">
        <f t="shared" si="0"/>
        <v>0</v>
      </c>
      <c r="U47" s="87">
        <f t="shared" si="1"/>
        <v>0</v>
      </c>
      <c r="V47" s="87">
        <f t="shared" si="2"/>
        <v>0</v>
      </c>
      <c r="W47" s="87">
        <f t="shared" si="3"/>
        <v>0</v>
      </c>
      <c r="X47" s="87">
        <f t="shared" si="4"/>
        <v>0</v>
      </c>
      <c r="Y47" s="86">
        <f t="shared" si="5"/>
        <v>0</v>
      </c>
      <c r="Z47" s="86">
        <f t="shared" si="6"/>
        <v>0</v>
      </c>
      <c r="AA47" s="86">
        <f t="shared" si="7"/>
        <v>0</v>
      </c>
      <c r="AB47" s="86">
        <f t="shared" si="8"/>
        <v>0</v>
      </c>
      <c r="AC47" s="86">
        <f>IF(ISBLANK(B47),0,IF(ISNA(VLOOKUP(B47,General!$B:$B,1,FALSE)),1,0))</f>
        <v>0</v>
      </c>
      <c r="AD47" s="86">
        <f>IF(ISBLANK(F47),0,IF(ISNA(VLOOKUP(F47,Dropdowns!$D$1:$D$13,1,FALSE)),1,0))</f>
        <v>0</v>
      </c>
      <c r="AE47" s="86">
        <f>IF(ISBLANK(I47),0,IF(ISNA(VLOOKUP(I47,Dropdowns!$E$1:$E$11,1,FALSE)),1,0))</f>
        <v>0</v>
      </c>
      <c r="AF47" s="86">
        <f>IF(ISBLANK(L47),0,IF(ISNA(VLOOKUP(L47,Dropdowns!$F$1:$F$18,1,FALSE)),1,0))</f>
        <v>0</v>
      </c>
      <c r="AG47" s="86">
        <f>IF(ISBLANK(P47),0,IF(ISNA(VLOOKUP(P47,Dropdowns!$K$1:$K$5,1,FALSE)),1,0))</f>
        <v>0</v>
      </c>
      <c r="AH47" s="86" t="str">
        <f t="shared" si="9"/>
        <v/>
      </c>
      <c r="AI47" s="86">
        <f>IF(ISBLANK(AH47),0,IF(ISNA(VLOOKUP(AH47,Investigation!$Q:$Q,1,FALSE)),1,0))</f>
        <v>0</v>
      </c>
    </row>
    <row r="48" spans="1:35" x14ac:dyDescent="0.25">
      <c r="A48" s="97"/>
      <c r="B48" s="71"/>
      <c r="C48" s="71"/>
      <c r="D48" s="63"/>
      <c r="E48" s="73"/>
      <c r="F48" s="71"/>
      <c r="G48" s="71"/>
      <c r="H48" s="71"/>
      <c r="I48" s="71"/>
      <c r="J48" s="71"/>
      <c r="K48" s="71"/>
      <c r="L48" s="71"/>
      <c r="M48" s="71"/>
      <c r="N48" s="71"/>
      <c r="O48" s="74"/>
      <c r="P48" s="71"/>
      <c r="T48" s="87">
        <f t="shared" si="0"/>
        <v>0</v>
      </c>
      <c r="U48" s="87">
        <f t="shared" si="1"/>
        <v>0</v>
      </c>
      <c r="V48" s="87">
        <f t="shared" si="2"/>
        <v>0</v>
      </c>
      <c r="W48" s="87">
        <f t="shared" si="3"/>
        <v>0</v>
      </c>
      <c r="X48" s="87">
        <f t="shared" si="4"/>
        <v>0</v>
      </c>
      <c r="Y48" s="86">
        <f t="shared" si="5"/>
        <v>0</v>
      </c>
      <c r="Z48" s="86">
        <f t="shared" si="6"/>
        <v>0</v>
      </c>
      <c r="AA48" s="86">
        <f t="shared" si="7"/>
        <v>0</v>
      </c>
      <c r="AB48" s="86">
        <f t="shared" si="8"/>
        <v>0</v>
      </c>
      <c r="AC48" s="86">
        <f>IF(ISBLANK(B48),0,IF(ISNA(VLOOKUP(B48,General!$B:$B,1,FALSE)),1,0))</f>
        <v>0</v>
      </c>
      <c r="AD48" s="86">
        <f>IF(ISBLANK(F48),0,IF(ISNA(VLOOKUP(F48,Dropdowns!$D$1:$D$13,1,FALSE)),1,0))</f>
        <v>0</v>
      </c>
      <c r="AE48" s="86">
        <f>IF(ISBLANK(I48),0,IF(ISNA(VLOOKUP(I48,Dropdowns!$E$1:$E$11,1,FALSE)),1,0))</f>
        <v>0</v>
      </c>
      <c r="AF48" s="86">
        <f>IF(ISBLANK(L48),0,IF(ISNA(VLOOKUP(L48,Dropdowns!$F$1:$F$18,1,FALSE)),1,0))</f>
        <v>0</v>
      </c>
      <c r="AG48" s="86">
        <f>IF(ISBLANK(P48),0,IF(ISNA(VLOOKUP(P48,Dropdowns!$K$1:$K$5,1,FALSE)),1,0))</f>
        <v>0</v>
      </c>
      <c r="AH48" s="86" t="str">
        <f t="shared" si="9"/>
        <v/>
      </c>
      <c r="AI48" s="86">
        <f>IF(ISBLANK(AH48),0,IF(ISNA(VLOOKUP(AH48,Investigation!$Q:$Q,1,FALSE)),1,0))</f>
        <v>0</v>
      </c>
    </row>
    <row r="49" spans="1:35" x14ac:dyDescent="0.25">
      <c r="A49" s="97"/>
      <c r="B49" s="71"/>
      <c r="C49" s="71"/>
      <c r="D49" s="63"/>
      <c r="E49" s="73"/>
      <c r="F49" s="71"/>
      <c r="G49" s="71"/>
      <c r="H49" s="71"/>
      <c r="I49" s="71"/>
      <c r="J49" s="71"/>
      <c r="K49" s="71"/>
      <c r="L49" s="71"/>
      <c r="M49" s="71"/>
      <c r="N49" s="71"/>
      <c r="O49" s="74"/>
      <c r="P49" s="71"/>
      <c r="T49" s="87">
        <f t="shared" si="0"/>
        <v>0</v>
      </c>
      <c r="U49" s="87">
        <f t="shared" si="1"/>
        <v>0</v>
      </c>
      <c r="V49" s="87">
        <f t="shared" si="2"/>
        <v>0</v>
      </c>
      <c r="W49" s="87">
        <f t="shared" si="3"/>
        <v>0</v>
      </c>
      <c r="X49" s="87">
        <f t="shared" si="4"/>
        <v>0</v>
      </c>
      <c r="Y49" s="86">
        <f t="shared" si="5"/>
        <v>0</v>
      </c>
      <c r="Z49" s="86">
        <f t="shared" si="6"/>
        <v>0</v>
      </c>
      <c r="AA49" s="86">
        <f t="shared" si="7"/>
        <v>0</v>
      </c>
      <c r="AB49" s="86">
        <f t="shared" si="8"/>
        <v>0</v>
      </c>
      <c r="AC49" s="86">
        <f>IF(ISBLANK(B49),0,IF(ISNA(VLOOKUP(B49,General!$B:$B,1,FALSE)),1,0))</f>
        <v>0</v>
      </c>
      <c r="AD49" s="86">
        <f>IF(ISBLANK(F49),0,IF(ISNA(VLOOKUP(F49,Dropdowns!$D$1:$D$13,1,FALSE)),1,0))</f>
        <v>0</v>
      </c>
      <c r="AE49" s="86">
        <f>IF(ISBLANK(I49),0,IF(ISNA(VLOOKUP(I49,Dropdowns!$E$1:$E$11,1,FALSE)),1,0))</f>
        <v>0</v>
      </c>
      <c r="AF49" s="86">
        <f>IF(ISBLANK(L49),0,IF(ISNA(VLOOKUP(L49,Dropdowns!$F$1:$F$18,1,FALSE)),1,0))</f>
        <v>0</v>
      </c>
      <c r="AG49" s="86">
        <f>IF(ISBLANK(P49),0,IF(ISNA(VLOOKUP(P49,Dropdowns!$K$1:$K$5,1,FALSE)),1,0))</f>
        <v>0</v>
      </c>
      <c r="AH49" s="86" t="str">
        <f t="shared" si="9"/>
        <v/>
      </c>
      <c r="AI49" s="86">
        <f>IF(ISBLANK(AH49),0,IF(ISNA(VLOOKUP(AH49,Investigation!$Q:$Q,1,FALSE)),1,0))</f>
        <v>0</v>
      </c>
    </row>
    <row r="50" spans="1:35" x14ac:dyDescent="0.25">
      <c r="A50" s="97"/>
      <c r="B50" s="71"/>
      <c r="C50" s="71"/>
      <c r="D50" s="63"/>
      <c r="E50" s="73"/>
      <c r="F50" s="71"/>
      <c r="G50" s="71"/>
      <c r="H50" s="71"/>
      <c r="I50" s="71"/>
      <c r="J50" s="71"/>
      <c r="K50" s="71"/>
      <c r="L50" s="71"/>
      <c r="M50" s="71"/>
      <c r="N50" s="71"/>
      <c r="O50" s="74"/>
      <c r="P50" s="71"/>
      <c r="T50" s="87">
        <f t="shared" si="0"/>
        <v>0</v>
      </c>
      <c r="U50" s="87">
        <f t="shared" si="1"/>
        <v>0</v>
      </c>
      <c r="V50" s="87">
        <f t="shared" si="2"/>
        <v>0</v>
      </c>
      <c r="W50" s="87">
        <f t="shared" si="3"/>
        <v>0</v>
      </c>
      <c r="X50" s="87">
        <f t="shared" si="4"/>
        <v>0</v>
      </c>
      <c r="Y50" s="86">
        <f t="shared" si="5"/>
        <v>0</v>
      </c>
      <c r="Z50" s="86">
        <f t="shared" si="6"/>
        <v>0</v>
      </c>
      <c r="AA50" s="86">
        <f t="shared" si="7"/>
        <v>0</v>
      </c>
      <c r="AB50" s="86">
        <f t="shared" si="8"/>
        <v>0</v>
      </c>
      <c r="AC50" s="86">
        <f>IF(ISBLANK(B50),0,IF(ISNA(VLOOKUP(B50,General!$B:$B,1,FALSE)),1,0))</f>
        <v>0</v>
      </c>
      <c r="AD50" s="86">
        <f>IF(ISBLANK(F50),0,IF(ISNA(VLOOKUP(F50,Dropdowns!$D$1:$D$13,1,FALSE)),1,0))</f>
        <v>0</v>
      </c>
      <c r="AE50" s="86">
        <f>IF(ISBLANK(I50),0,IF(ISNA(VLOOKUP(I50,Dropdowns!$E$1:$E$11,1,FALSE)),1,0))</f>
        <v>0</v>
      </c>
      <c r="AF50" s="86">
        <f>IF(ISBLANK(L50),0,IF(ISNA(VLOOKUP(L50,Dropdowns!$F$1:$F$18,1,FALSE)),1,0))</f>
        <v>0</v>
      </c>
      <c r="AG50" s="86">
        <f>IF(ISBLANK(P50),0,IF(ISNA(VLOOKUP(P50,Dropdowns!$K$1:$K$5,1,FALSE)),1,0))</f>
        <v>0</v>
      </c>
      <c r="AH50" s="86" t="str">
        <f t="shared" si="9"/>
        <v/>
      </c>
      <c r="AI50" s="86">
        <f>IF(ISBLANK(AH50),0,IF(ISNA(VLOOKUP(AH50,Investigation!$Q:$Q,1,FALSE)),1,0))</f>
        <v>0</v>
      </c>
    </row>
    <row r="51" spans="1:35" x14ac:dyDescent="0.25">
      <c r="A51" s="97"/>
      <c r="B51" s="71"/>
      <c r="C51" s="71"/>
      <c r="D51" s="63"/>
      <c r="E51" s="73"/>
      <c r="F51" s="71"/>
      <c r="G51" s="71"/>
      <c r="H51" s="71"/>
      <c r="I51" s="71"/>
      <c r="J51" s="71"/>
      <c r="K51" s="71"/>
      <c r="L51" s="71"/>
      <c r="M51" s="71"/>
      <c r="N51" s="71"/>
      <c r="O51" s="74"/>
      <c r="P51" s="71"/>
      <c r="T51" s="87">
        <f t="shared" si="0"/>
        <v>0</v>
      </c>
      <c r="U51" s="87">
        <f t="shared" si="1"/>
        <v>0</v>
      </c>
      <c r="V51" s="87">
        <f t="shared" si="2"/>
        <v>0</v>
      </c>
      <c r="W51" s="87">
        <f t="shared" si="3"/>
        <v>0</v>
      </c>
      <c r="X51" s="87">
        <f t="shared" si="4"/>
        <v>0</v>
      </c>
      <c r="Y51" s="86">
        <f t="shared" si="5"/>
        <v>0</v>
      </c>
      <c r="Z51" s="86">
        <f t="shared" si="6"/>
        <v>0</v>
      </c>
      <c r="AA51" s="86">
        <f t="shared" si="7"/>
        <v>0</v>
      </c>
      <c r="AB51" s="86">
        <f t="shared" si="8"/>
        <v>0</v>
      </c>
      <c r="AC51" s="86">
        <f>IF(ISBLANK(B51),0,IF(ISNA(VLOOKUP(B51,General!$B:$B,1,FALSE)),1,0))</f>
        <v>0</v>
      </c>
      <c r="AD51" s="86">
        <f>IF(ISBLANK(F51),0,IF(ISNA(VLOOKUP(F51,Dropdowns!$D$1:$D$13,1,FALSE)),1,0))</f>
        <v>0</v>
      </c>
      <c r="AE51" s="86">
        <f>IF(ISBLANK(I51),0,IF(ISNA(VLOOKUP(I51,Dropdowns!$E$1:$E$11,1,FALSE)),1,0))</f>
        <v>0</v>
      </c>
      <c r="AF51" s="86">
        <f>IF(ISBLANK(L51),0,IF(ISNA(VLOOKUP(L51,Dropdowns!$F$1:$F$18,1,FALSE)),1,0))</f>
        <v>0</v>
      </c>
      <c r="AG51" s="86">
        <f>IF(ISBLANK(P51),0,IF(ISNA(VLOOKUP(P51,Dropdowns!$K$1:$K$5,1,FALSE)),1,0))</f>
        <v>0</v>
      </c>
      <c r="AH51" s="86" t="str">
        <f t="shared" si="9"/>
        <v/>
      </c>
      <c r="AI51" s="86">
        <f>IF(ISBLANK(AH51),0,IF(ISNA(VLOOKUP(AH51,Investigation!$Q:$Q,1,FALSE)),1,0))</f>
        <v>0</v>
      </c>
    </row>
    <row r="52" spans="1:35" x14ac:dyDescent="0.25">
      <c r="A52" s="97"/>
      <c r="B52" s="71"/>
      <c r="C52" s="71"/>
      <c r="D52" s="63"/>
      <c r="E52" s="73"/>
      <c r="F52" s="71"/>
      <c r="G52" s="71"/>
      <c r="H52" s="71"/>
      <c r="I52" s="71"/>
      <c r="J52" s="71"/>
      <c r="K52" s="71"/>
      <c r="L52" s="71"/>
      <c r="M52" s="71"/>
      <c r="N52" s="71"/>
      <c r="O52" s="74"/>
      <c r="P52" s="71"/>
      <c r="T52" s="87">
        <f t="shared" si="0"/>
        <v>0</v>
      </c>
      <c r="U52" s="87">
        <f t="shared" si="1"/>
        <v>0</v>
      </c>
      <c r="V52" s="87">
        <f t="shared" si="2"/>
        <v>0</v>
      </c>
      <c r="W52" s="87">
        <f t="shared" si="3"/>
        <v>0</v>
      </c>
      <c r="X52" s="87">
        <f t="shared" si="4"/>
        <v>0</v>
      </c>
      <c r="Y52" s="86">
        <f t="shared" si="5"/>
        <v>0</v>
      </c>
      <c r="Z52" s="86">
        <f t="shared" si="6"/>
        <v>0</v>
      </c>
      <c r="AA52" s="86">
        <f t="shared" si="7"/>
        <v>0</v>
      </c>
      <c r="AB52" s="86">
        <f t="shared" si="8"/>
        <v>0</v>
      </c>
      <c r="AC52" s="86">
        <f>IF(ISBLANK(B52),0,IF(ISNA(VLOOKUP(B52,General!$B:$B,1,FALSE)),1,0))</f>
        <v>0</v>
      </c>
      <c r="AD52" s="86">
        <f>IF(ISBLANK(F52),0,IF(ISNA(VLOOKUP(F52,Dropdowns!$D$1:$D$13,1,FALSE)),1,0))</f>
        <v>0</v>
      </c>
      <c r="AE52" s="86">
        <f>IF(ISBLANK(I52),0,IF(ISNA(VLOOKUP(I52,Dropdowns!$E$1:$E$11,1,FALSE)),1,0))</f>
        <v>0</v>
      </c>
      <c r="AF52" s="86">
        <f>IF(ISBLANK(L52),0,IF(ISNA(VLOOKUP(L52,Dropdowns!$F$1:$F$18,1,FALSE)),1,0))</f>
        <v>0</v>
      </c>
      <c r="AG52" s="86">
        <f>IF(ISBLANK(P52),0,IF(ISNA(VLOOKUP(P52,Dropdowns!$K$1:$K$5,1,FALSE)),1,0))</f>
        <v>0</v>
      </c>
      <c r="AH52" s="86" t="str">
        <f t="shared" si="9"/>
        <v/>
      </c>
      <c r="AI52" s="86">
        <f>IF(ISBLANK(AH52),0,IF(ISNA(VLOOKUP(AH52,Investigation!$Q:$Q,1,FALSE)),1,0))</f>
        <v>0</v>
      </c>
    </row>
    <row r="53" spans="1:35" x14ac:dyDescent="0.25">
      <c r="A53" s="97"/>
      <c r="B53" s="71"/>
      <c r="C53" s="71"/>
      <c r="D53" s="63"/>
      <c r="E53" s="73"/>
      <c r="F53" s="71"/>
      <c r="G53" s="71"/>
      <c r="H53" s="71"/>
      <c r="I53" s="71"/>
      <c r="J53" s="71"/>
      <c r="K53" s="71"/>
      <c r="L53" s="71"/>
      <c r="M53" s="71"/>
      <c r="N53" s="71"/>
      <c r="O53" s="74"/>
      <c r="P53" s="71"/>
      <c r="T53" s="87">
        <f t="shared" si="0"/>
        <v>0</v>
      </c>
      <c r="U53" s="87">
        <f t="shared" si="1"/>
        <v>0</v>
      </c>
      <c r="V53" s="87">
        <f t="shared" si="2"/>
        <v>0</v>
      </c>
      <c r="W53" s="87">
        <f t="shared" si="3"/>
        <v>0</v>
      </c>
      <c r="X53" s="87">
        <f t="shared" si="4"/>
        <v>0</v>
      </c>
      <c r="Y53" s="86">
        <f t="shared" si="5"/>
        <v>0</v>
      </c>
      <c r="Z53" s="86">
        <f t="shared" si="6"/>
        <v>0</v>
      </c>
      <c r="AA53" s="86">
        <f t="shared" si="7"/>
        <v>0</v>
      </c>
      <c r="AB53" s="86">
        <f t="shared" si="8"/>
        <v>0</v>
      </c>
      <c r="AC53" s="86">
        <f>IF(ISBLANK(B53),0,IF(ISNA(VLOOKUP(B53,General!$B:$B,1,FALSE)),1,0))</f>
        <v>0</v>
      </c>
      <c r="AD53" s="86">
        <f>IF(ISBLANK(F53),0,IF(ISNA(VLOOKUP(F53,Dropdowns!$D$1:$D$13,1,FALSE)),1,0))</f>
        <v>0</v>
      </c>
      <c r="AE53" s="86">
        <f>IF(ISBLANK(I53),0,IF(ISNA(VLOOKUP(I53,Dropdowns!$E$1:$E$11,1,FALSE)),1,0))</f>
        <v>0</v>
      </c>
      <c r="AF53" s="86">
        <f>IF(ISBLANK(L53),0,IF(ISNA(VLOOKUP(L53,Dropdowns!$F$1:$F$18,1,FALSE)),1,0))</f>
        <v>0</v>
      </c>
      <c r="AG53" s="86">
        <f>IF(ISBLANK(P53),0,IF(ISNA(VLOOKUP(P53,Dropdowns!$K$1:$K$5,1,FALSE)),1,0))</f>
        <v>0</v>
      </c>
      <c r="AH53" s="86" t="str">
        <f t="shared" si="9"/>
        <v/>
      </c>
      <c r="AI53" s="86">
        <f>IF(ISBLANK(AH53),0,IF(ISNA(VLOOKUP(AH53,Investigation!$Q:$Q,1,FALSE)),1,0))</f>
        <v>0</v>
      </c>
    </row>
    <row r="54" spans="1:35" x14ac:dyDescent="0.25">
      <c r="A54" s="97"/>
      <c r="B54" s="71"/>
      <c r="C54" s="71"/>
      <c r="D54" s="63"/>
      <c r="E54" s="73"/>
      <c r="F54" s="71"/>
      <c r="G54" s="71"/>
      <c r="H54" s="71"/>
      <c r="I54" s="71"/>
      <c r="J54" s="71"/>
      <c r="K54" s="71"/>
      <c r="L54" s="71"/>
      <c r="M54" s="71"/>
      <c r="N54" s="71"/>
      <c r="O54" s="74"/>
      <c r="P54" s="71"/>
      <c r="T54" s="87">
        <f t="shared" si="0"/>
        <v>0</v>
      </c>
      <c r="U54" s="87">
        <f t="shared" si="1"/>
        <v>0</v>
      </c>
      <c r="V54" s="87">
        <f t="shared" si="2"/>
        <v>0</v>
      </c>
      <c r="W54" s="87">
        <f t="shared" si="3"/>
        <v>0</v>
      </c>
      <c r="X54" s="87">
        <f t="shared" si="4"/>
        <v>0</v>
      </c>
      <c r="Y54" s="86">
        <f t="shared" si="5"/>
        <v>0</v>
      </c>
      <c r="Z54" s="86">
        <f t="shared" si="6"/>
        <v>0</v>
      </c>
      <c r="AA54" s="86">
        <f t="shared" si="7"/>
        <v>0</v>
      </c>
      <c r="AB54" s="86">
        <f t="shared" si="8"/>
        <v>0</v>
      </c>
      <c r="AC54" s="86">
        <f>IF(ISBLANK(B54),0,IF(ISNA(VLOOKUP(B54,General!$B:$B,1,FALSE)),1,0))</f>
        <v>0</v>
      </c>
      <c r="AD54" s="86">
        <f>IF(ISBLANK(F54),0,IF(ISNA(VLOOKUP(F54,Dropdowns!$D$1:$D$13,1,FALSE)),1,0))</f>
        <v>0</v>
      </c>
      <c r="AE54" s="86">
        <f>IF(ISBLANK(I54),0,IF(ISNA(VLOOKUP(I54,Dropdowns!$E$1:$E$11,1,FALSE)),1,0))</f>
        <v>0</v>
      </c>
      <c r="AF54" s="86">
        <f>IF(ISBLANK(L54),0,IF(ISNA(VLOOKUP(L54,Dropdowns!$F$1:$F$18,1,FALSE)),1,0))</f>
        <v>0</v>
      </c>
      <c r="AG54" s="86">
        <f>IF(ISBLANK(P54),0,IF(ISNA(VLOOKUP(P54,Dropdowns!$K$1:$K$5,1,FALSE)),1,0))</f>
        <v>0</v>
      </c>
      <c r="AH54" s="86" t="str">
        <f t="shared" si="9"/>
        <v/>
      </c>
      <c r="AI54" s="86">
        <f>IF(ISBLANK(AH54),0,IF(ISNA(VLOOKUP(AH54,Investigation!$Q:$Q,1,FALSE)),1,0))</f>
        <v>0</v>
      </c>
    </row>
    <row r="55" spans="1:35" x14ac:dyDescent="0.25">
      <c r="A55" s="97"/>
      <c r="B55" s="71"/>
      <c r="C55" s="71"/>
      <c r="D55" s="63"/>
      <c r="E55" s="73"/>
      <c r="F55" s="71"/>
      <c r="G55" s="71"/>
      <c r="H55" s="71"/>
      <c r="I55" s="71"/>
      <c r="J55" s="71"/>
      <c r="K55" s="71"/>
      <c r="L55" s="71"/>
      <c r="M55" s="71"/>
      <c r="N55" s="71"/>
      <c r="O55" s="74"/>
      <c r="P55" s="71"/>
      <c r="T55" s="87">
        <f t="shared" si="0"/>
        <v>0</v>
      </c>
      <c r="U55" s="87">
        <f t="shared" si="1"/>
        <v>0</v>
      </c>
      <c r="V55" s="87">
        <f t="shared" si="2"/>
        <v>0</v>
      </c>
      <c r="W55" s="87">
        <f t="shared" si="3"/>
        <v>0</v>
      </c>
      <c r="X55" s="87">
        <f t="shared" si="4"/>
        <v>0</v>
      </c>
      <c r="Y55" s="86">
        <f t="shared" si="5"/>
        <v>0</v>
      </c>
      <c r="Z55" s="86">
        <f t="shared" si="6"/>
        <v>0</v>
      </c>
      <c r="AA55" s="86">
        <f t="shared" si="7"/>
        <v>0</v>
      </c>
      <c r="AB55" s="86">
        <f t="shared" si="8"/>
        <v>0</v>
      </c>
      <c r="AC55" s="86">
        <f>IF(ISBLANK(B55),0,IF(ISNA(VLOOKUP(B55,General!$B:$B,1,FALSE)),1,0))</f>
        <v>0</v>
      </c>
      <c r="AD55" s="86">
        <f>IF(ISBLANK(F55),0,IF(ISNA(VLOOKUP(F55,Dropdowns!$D$1:$D$13,1,FALSE)),1,0))</f>
        <v>0</v>
      </c>
      <c r="AE55" s="86">
        <f>IF(ISBLANK(I55),0,IF(ISNA(VLOOKUP(I55,Dropdowns!$E$1:$E$11,1,FALSE)),1,0))</f>
        <v>0</v>
      </c>
      <c r="AF55" s="86">
        <f>IF(ISBLANK(L55),0,IF(ISNA(VLOOKUP(L55,Dropdowns!$F$1:$F$18,1,FALSE)),1,0))</f>
        <v>0</v>
      </c>
      <c r="AG55" s="86">
        <f>IF(ISBLANK(P55),0,IF(ISNA(VLOOKUP(P55,Dropdowns!$K$1:$K$5,1,FALSE)),1,0))</f>
        <v>0</v>
      </c>
      <c r="AH55" s="86" t="str">
        <f t="shared" si="9"/>
        <v/>
      </c>
      <c r="AI55" s="86">
        <f>IF(ISBLANK(AH55),0,IF(ISNA(VLOOKUP(AH55,Investigation!$Q:$Q,1,FALSE)),1,0))</f>
        <v>0</v>
      </c>
    </row>
    <row r="56" spans="1:35" x14ac:dyDescent="0.25">
      <c r="A56" s="97"/>
      <c r="B56" s="71"/>
      <c r="C56" s="71"/>
      <c r="D56" s="63"/>
      <c r="E56" s="73"/>
      <c r="F56" s="71"/>
      <c r="G56" s="71"/>
      <c r="H56" s="71"/>
      <c r="I56" s="71"/>
      <c r="J56" s="71"/>
      <c r="K56" s="71"/>
      <c r="L56" s="71"/>
      <c r="M56" s="71"/>
      <c r="N56" s="71"/>
      <c r="O56" s="74"/>
      <c r="P56" s="71"/>
      <c r="T56" s="87">
        <f t="shared" si="0"/>
        <v>0</v>
      </c>
      <c r="U56" s="87">
        <f t="shared" si="1"/>
        <v>0</v>
      </c>
      <c r="V56" s="87">
        <f t="shared" si="2"/>
        <v>0</v>
      </c>
      <c r="W56" s="87">
        <f t="shared" si="3"/>
        <v>0</v>
      </c>
      <c r="X56" s="87">
        <f t="shared" si="4"/>
        <v>0</v>
      </c>
      <c r="Y56" s="86">
        <f t="shared" si="5"/>
        <v>0</v>
      </c>
      <c r="Z56" s="86">
        <f t="shared" si="6"/>
        <v>0</v>
      </c>
      <c r="AA56" s="86">
        <f t="shared" si="7"/>
        <v>0</v>
      </c>
      <c r="AB56" s="86">
        <f t="shared" si="8"/>
        <v>0</v>
      </c>
      <c r="AC56" s="86">
        <f>IF(ISBLANK(B56),0,IF(ISNA(VLOOKUP(B56,General!$B:$B,1,FALSE)),1,0))</f>
        <v>0</v>
      </c>
      <c r="AD56" s="86">
        <f>IF(ISBLANK(F56),0,IF(ISNA(VLOOKUP(F56,Dropdowns!$D$1:$D$13,1,FALSE)),1,0))</f>
        <v>0</v>
      </c>
      <c r="AE56" s="86">
        <f>IF(ISBLANK(I56),0,IF(ISNA(VLOOKUP(I56,Dropdowns!$E$1:$E$11,1,FALSE)),1,0))</f>
        <v>0</v>
      </c>
      <c r="AF56" s="86">
        <f>IF(ISBLANK(L56),0,IF(ISNA(VLOOKUP(L56,Dropdowns!$F$1:$F$18,1,FALSE)),1,0))</f>
        <v>0</v>
      </c>
      <c r="AG56" s="86">
        <f>IF(ISBLANK(P56),0,IF(ISNA(VLOOKUP(P56,Dropdowns!$K$1:$K$5,1,FALSE)),1,0))</f>
        <v>0</v>
      </c>
      <c r="AH56" s="86" t="str">
        <f t="shared" si="9"/>
        <v/>
      </c>
      <c r="AI56" s="86">
        <f>IF(ISBLANK(AH56),0,IF(ISNA(VLOOKUP(AH56,Investigation!$Q:$Q,1,FALSE)),1,0))</f>
        <v>0</v>
      </c>
    </row>
    <row r="57" spans="1:35" x14ac:dyDescent="0.25">
      <c r="A57" s="97"/>
      <c r="B57" s="71"/>
      <c r="C57" s="71"/>
      <c r="D57" s="63"/>
      <c r="E57" s="73"/>
      <c r="F57" s="71"/>
      <c r="G57" s="71"/>
      <c r="H57" s="71"/>
      <c r="I57" s="71"/>
      <c r="J57" s="71"/>
      <c r="K57" s="71"/>
      <c r="L57" s="71"/>
      <c r="M57" s="71"/>
      <c r="N57" s="71"/>
      <c r="O57" s="74"/>
      <c r="P57" s="71"/>
      <c r="T57" s="87">
        <f t="shared" si="0"/>
        <v>0</v>
      </c>
      <c r="U57" s="87">
        <f t="shared" si="1"/>
        <v>0</v>
      </c>
      <c r="V57" s="87">
        <f t="shared" si="2"/>
        <v>0</v>
      </c>
      <c r="W57" s="87">
        <f t="shared" si="3"/>
        <v>0</v>
      </c>
      <c r="X57" s="87">
        <f t="shared" si="4"/>
        <v>0</v>
      </c>
      <c r="Y57" s="86">
        <f t="shared" si="5"/>
        <v>0</v>
      </c>
      <c r="Z57" s="86">
        <f t="shared" si="6"/>
        <v>0</v>
      </c>
      <c r="AA57" s="86">
        <f t="shared" si="7"/>
        <v>0</v>
      </c>
      <c r="AB57" s="86">
        <f t="shared" si="8"/>
        <v>0</v>
      </c>
      <c r="AC57" s="86">
        <f>IF(ISBLANK(B57),0,IF(ISNA(VLOOKUP(B57,General!$B:$B,1,FALSE)),1,0))</f>
        <v>0</v>
      </c>
      <c r="AD57" s="86">
        <f>IF(ISBLANK(F57),0,IF(ISNA(VLOOKUP(F57,Dropdowns!$D$1:$D$13,1,FALSE)),1,0))</f>
        <v>0</v>
      </c>
      <c r="AE57" s="86">
        <f>IF(ISBLANK(I57),0,IF(ISNA(VLOOKUP(I57,Dropdowns!$E$1:$E$11,1,FALSE)),1,0))</f>
        <v>0</v>
      </c>
      <c r="AF57" s="86">
        <f>IF(ISBLANK(L57),0,IF(ISNA(VLOOKUP(L57,Dropdowns!$F$1:$F$18,1,FALSE)),1,0))</f>
        <v>0</v>
      </c>
      <c r="AG57" s="86">
        <f>IF(ISBLANK(P57),0,IF(ISNA(VLOOKUP(P57,Dropdowns!$K$1:$K$5,1,FALSE)),1,0))</f>
        <v>0</v>
      </c>
      <c r="AH57" s="86" t="str">
        <f t="shared" si="9"/>
        <v/>
      </c>
      <c r="AI57" s="86">
        <f>IF(ISBLANK(AH57),0,IF(ISNA(VLOOKUP(AH57,Investigation!$Q:$Q,1,FALSE)),1,0))</f>
        <v>0</v>
      </c>
    </row>
    <row r="58" spans="1:35" x14ac:dyDescent="0.25">
      <c r="A58" s="97"/>
      <c r="B58" s="71"/>
      <c r="C58" s="71"/>
      <c r="D58" s="63"/>
      <c r="E58" s="73"/>
      <c r="F58" s="71"/>
      <c r="G58" s="71"/>
      <c r="H58" s="71"/>
      <c r="I58" s="71"/>
      <c r="J58" s="71"/>
      <c r="K58" s="71"/>
      <c r="L58" s="71"/>
      <c r="M58" s="71"/>
      <c r="N58" s="71"/>
      <c r="O58" s="74"/>
      <c r="P58" s="71"/>
      <c r="T58" s="87">
        <f t="shared" si="0"/>
        <v>0</v>
      </c>
      <c r="U58" s="87">
        <f t="shared" si="1"/>
        <v>0</v>
      </c>
      <c r="V58" s="87">
        <f t="shared" si="2"/>
        <v>0</v>
      </c>
      <c r="W58" s="87">
        <f t="shared" si="3"/>
        <v>0</v>
      </c>
      <c r="X58" s="87">
        <f t="shared" si="4"/>
        <v>0</v>
      </c>
      <c r="Y58" s="86">
        <f t="shared" si="5"/>
        <v>0</v>
      </c>
      <c r="Z58" s="86">
        <f t="shared" si="6"/>
        <v>0</v>
      </c>
      <c r="AA58" s="86">
        <f t="shared" si="7"/>
        <v>0</v>
      </c>
      <c r="AB58" s="86">
        <f t="shared" si="8"/>
        <v>0</v>
      </c>
      <c r="AC58" s="86">
        <f>IF(ISBLANK(B58),0,IF(ISNA(VLOOKUP(B58,General!$B:$B,1,FALSE)),1,0))</f>
        <v>0</v>
      </c>
      <c r="AD58" s="86">
        <f>IF(ISBLANK(F58),0,IF(ISNA(VLOOKUP(F58,Dropdowns!$D$1:$D$13,1,FALSE)),1,0))</f>
        <v>0</v>
      </c>
      <c r="AE58" s="86">
        <f>IF(ISBLANK(I58),0,IF(ISNA(VLOOKUP(I58,Dropdowns!$E$1:$E$11,1,FALSE)),1,0))</f>
        <v>0</v>
      </c>
      <c r="AF58" s="86">
        <f>IF(ISBLANK(L58),0,IF(ISNA(VLOOKUP(L58,Dropdowns!$F$1:$F$18,1,FALSE)),1,0))</f>
        <v>0</v>
      </c>
      <c r="AG58" s="86">
        <f>IF(ISBLANK(P58),0,IF(ISNA(VLOOKUP(P58,Dropdowns!$K$1:$K$5,1,FALSE)),1,0))</f>
        <v>0</v>
      </c>
      <c r="AH58" s="86" t="str">
        <f t="shared" si="9"/>
        <v/>
      </c>
      <c r="AI58" s="86">
        <f>IF(ISBLANK(AH58),0,IF(ISNA(VLOOKUP(AH58,Investigation!$Q:$Q,1,FALSE)),1,0))</f>
        <v>0</v>
      </c>
    </row>
    <row r="59" spans="1:35" x14ac:dyDescent="0.25">
      <c r="A59" s="97"/>
      <c r="B59" s="71"/>
      <c r="C59" s="71"/>
      <c r="D59" s="63"/>
      <c r="E59" s="73"/>
      <c r="F59" s="71"/>
      <c r="G59" s="71"/>
      <c r="H59" s="71"/>
      <c r="I59" s="71"/>
      <c r="J59" s="71"/>
      <c r="K59" s="71"/>
      <c r="L59" s="71"/>
      <c r="M59" s="71"/>
      <c r="N59" s="71"/>
      <c r="O59" s="74"/>
      <c r="P59" s="71"/>
      <c r="T59" s="87">
        <f t="shared" si="0"/>
        <v>0</v>
      </c>
      <c r="U59" s="87">
        <f t="shared" si="1"/>
        <v>0</v>
      </c>
      <c r="V59" s="87">
        <f t="shared" si="2"/>
        <v>0</v>
      </c>
      <c r="W59" s="87">
        <f t="shared" si="3"/>
        <v>0</v>
      </c>
      <c r="X59" s="87">
        <f t="shared" si="4"/>
        <v>0</v>
      </c>
      <c r="Y59" s="86">
        <f t="shared" si="5"/>
        <v>0</v>
      </c>
      <c r="Z59" s="86">
        <f t="shared" si="6"/>
        <v>0</v>
      </c>
      <c r="AA59" s="86">
        <f t="shared" si="7"/>
        <v>0</v>
      </c>
      <c r="AB59" s="86">
        <f t="shared" si="8"/>
        <v>0</v>
      </c>
      <c r="AC59" s="86">
        <f>IF(ISBLANK(B59),0,IF(ISNA(VLOOKUP(B59,General!$B:$B,1,FALSE)),1,0))</f>
        <v>0</v>
      </c>
      <c r="AD59" s="86">
        <f>IF(ISBLANK(F59),0,IF(ISNA(VLOOKUP(F59,Dropdowns!$D$1:$D$13,1,FALSE)),1,0))</f>
        <v>0</v>
      </c>
      <c r="AE59" s="86">
        <f>IF(ISBLANK(I59),0,IF(ISNA(VLOOKUP(I59,Dropdowns!$E$1:$E$11,1,FALSE)),1,0))</f>
        <v>0</v>
      </c>
      <c r="AF59" s="86">
        <f>IF(ISBLANK(L59),0,IF(ISNA(VLOOKUP(L59,Dropdowns!$F$1:$F$18,1,FALSE)),1,0))</f>
        <v>0</v>
      </c>
      <c r="AG59" s="86">
        <f>IF(ISBLANK(P59),0,IF(ISNA(VLOOKUP(P59,Dropdowns!$K$1:$K$5,1,FALSE)),1,0))</f>
        <v>0</v>
      </c>
      <c r="AH59" s="86" t="str">
        <f t="shared" si="9"/>
        <v/>
      </c>
      <c r="AI59" s="86">
        <f>IF(ISBLANK(AH59),0,IF(ISNA(VLOOKUP(AH59,Investigation!$Q:$Q,1,FALSE)),1,0))</f>
        <v>0</v>
      </c>
    </row>
    <row r="60" spans="1:35" x14ac:dyDescent="0.25">
      <c r="A60" s="97"/>
      <c r="B60" s="71"/>
      <c r="C60" s="71"/>
      <c r="D60" s="63"/>
      <c r="E60" s="73"/>
      <c r="F60" s="71"/>
      <c r="G60" s="71"/>
      <c r="H60" s="71"/>
      <c r="I60" s="71"/>
      <c r="J60" s="71"/>
      <c r="K60" s="71"/>
      <c r="L60" s="71"/>
      <c r="M60" s="71"/>
      <c r="N60" s="71"/>
      <c r="O60" s="74"/>
      <c r="P60" s="71"/>
      <c r="T60" s="87">
        <f t="shared" si="0"/>
        <v>0</v>
      </c>
      <c r="U60" s="87">
        <f t="shared" si="1"/>
        <v>0</v>
      </c>
      <c r="V60" s="87">
        <f t="shared" si="2"/>
        <v>0</v>
      </c>
      <c r="W60" s="87">
        <f t="shared" si="3"/>
        <v>0</v>
      </c>
      <c r="X60" s="87">
        <f t="shared" si="4"/>
        <v>0</v>
      </c>
      <c r="Y60" s="86">
        <f t="shared" si="5"/>
        <v>0</v>
      </c>
      <c r="Z60" s="86">
        <f t="shared" si="6"/>
        <v>0</v>
      </c>
      <c r="AA60" s="86">
        <f t="shared" si="7"/>
        <v>0</v>
      </c>
      <c r="AB60" s="86">
        <f t="shared" si="8"/>
        <v>0</v>
      </c>
      <c r="AC60" s="86">
        <f>IF(ISBLANK(B60),0,IF(ISNA(VLOOKUP(B60,General!$B:$B,1,FALSE)),1,0))</f>
        <v>0</v>
      </c>
      <c r="AD60" s="86">
        <f>IF(ISBLANK(F60),0,IF(ISNA(VLOOKUP(F60,Dropdowns!$D$1:$D$13,1,FALSE)),1,0))</f>
        <v>0</v>
      </c>
      <c r="AE60" s="86">
        <f>IF(ISBLANK(I60),0,IF(ISNA(VLOOKUP(I60,Dropdowns!$E$1:$E$11,1,FALSE)),1,0))</f>
        <v>0</v>
      </c>
      <c r="AF60" s="86">
        <f>IF(ISBLANK(L60),0,IF(ISNA(VLOOKUP(L60,Dropdowns!$F$1:$F$18,1,FALSE)),1,0))</f>
        <v>0</v>
      </c>
      <c r="AG60" s="86">
        <f>IF(ISBLANK(P60),0,IF(ISNA(VLOOKUP(P60,Dropdowns!$K$1:$K$5,1,FALSE)),1,0))</f>
        <v>0</v>
      </c>
      <c r="AH60" s="86" t="str">
        <f t="shared" si="9"/>
        <v/>
      </c>
      <c r="AI60" s="86">
        <f>IF(ISBLANK(AH60),0,IF(ISNA(VLOOKUP(AH60,Investigation!$Q:$Q,1,FALSE)),1,0))</f>
        <v>0</v>
      </c>
    </row>
    <row r="61" spans="1:35" x14ac:dyDescent="0.25">
      <c r="A61" s="97"/>
      <c r="B61" s="71"/>
      <c r="C61" s="71"/>
      <c r="D61" s="63"/>
      <c r="E61" s="73"/>
      <c r="F61" s="71"/>
      <c r="G61" s="71"/>
      <c r="H61" s="71"/>
      <c r="I61" s="71"/>
      <c r="J61" s="71"/>
      <c r="K61" s="71"/>
      <c r="L61" s="71"/>
      <c r="M61" s="71"/>
      <c r="N61" s="71"/>
      <c r="O61" s="74"/>
      <c r="P61" s="71"/>
      <c r="T61" s="87">
        <f t="shared" si="0"/>
        <v>0</v>
      </c>
      <c r="U61" s="87">
        <f t="shared" si="1"/>
        <v>0</v>
      </c>
      <c r="V61" s="87">
        <f t="shared" si="2"/>
        <v>0</v>
      </c>
      <c r="W61" s="87">
        <f t="shared" si="3"/>
        <v>0</v>
      </c>
      <c r="X61" s="87">
        <f t="shared" si="4"/>
        <v>0</v>
      </c>
      <c r="Y61" s="86">
        <f t="shared" si="5"/>
        <v>0</v>
      </c>
      <c r="Z61" s="86">
        <f t="shared" si="6"/>
        <v>0</v>
      </c>
      <c r="AA61" s="86">
        <f t="shared" si="7"/>
        <v>0</v>
      </c>
      <c r="AB61" s="86">
        <f t="shared" si="8"/>
        <v>0</v>
      </c>
      <c r="AC61" s="86">
        <f>IF(ISBLANK(B61),0,IF(ISNA(VLOOKUP(B61,General!$B:$B,1,FALSE)),1,0))</f>
        <v>0</v>
      </c>
      <c r="AD61" s="86">
        <f>IF(ISBLANK(F61),0,IF(ISNA(VLOOKUP(F61,Dropdowns!$D$1:$D$13,1,FALSE)),1,0))</f>
        <v>0</v>
      </c>
      <c r="AE61" s="86">
        <f>IF(ISBLANK(I61),0,IF(ISNA(VLOOKUP(I61,Dropdowns!$E$1:$E$11,1,FALSE)),1,0))</f>
        <v>0</v>
      </c>
      <c r="AF61" s="86">
        <f>IF(ISBLANK(L61),0,IF(ISNA(VLOOKUP(L61,Dropdowns!$F$1:$F$18,1,FALSE)),1,0))</f>
        <v>0</v>
      </c>
      <c r="AG61" s="86">
        <f>IF(ISBLANK(P61),0,IF(ISNA(VLOOKUP(P61,Dropdowns!$K$1:$K$5,1,FALSE)),1,0))</f>
        <v>0</v>
      </c>
      <c r="AH61" s="86" t="str">
        <f t="shared" si="9"/>
        <v/>
      </c>
      <c r="AI61" s="86">
        <f>IF(ISBLANK(AH61),0,IF(ISNA(VLOOKUP(AH61,Investigation!$Q:$Q,1,FALSE)),1,0))</f>
        <v>0</v>
      </c>
    </row>
    <row r="62" spans="1:35" x14ac:dyDescent="0.25">
      <c r="A62" s="97"/>
      <c r="B62" s="71"/>
      <c r="C62" s="71"/>
      <c r="D62" s="63"/>
      <c r="E62" s="73"/>
      <c r="F62" s="71"/>
      <c r="G62" s="71"/>
      <c r="H62" s="71"/>
      <c r="I62" s="71"/>
      <c r="J62" s="71"/>
      <c r="K62" s="71"/>
      <c r="L62" s="71"/>
      <c r="M62" s="71"/>
      <c r="N62" s="71"/>
      <c r="O62" s="74"/>
      <c r="P62" s="71"/>
      <c r="T62" s="87">
        <f t="shared" si="0"/>
        <v>0</v>
      </c>
      <c r="U62" s="87">
        <f t="shared" si="1"/>
        <v>0</v>
      </c>
      <c r="V62" s="87">
        <f t="shared" si="2"/>
        <v>0</v>
      </c>
      <c r="W62" s="87">
        <f t="shared" si="3"/>
        <v>0</v>
      </c>
      <c r="X62" s="87">
        <f t="shared" si="4"/>
        <v>0</v>
      </c>
      <c r="Y62" s="86">
        <f t="shared" si="5"/>
        <v>0</v>
      </c>
      <c r="Z62" s="86">
        <f t="shared" si="6"/>
        <v>0</v>
      </c>
      <c r="AA62" s="86">
        <f t="shared" si="7"/>
        <v>0</v>
      </c>
      <c r="AB62" s="86">
        <f t="shared" si="8"/>
        <v>0</v>
      </c>
      <c r="AC62" s="86">
        <f>IF(ISBLANK(B62),0,IF(ISNA(VLOOKUP(B62,General!$B:$B,1,FALSE)),1,0))</f>
        <v>0</v>
      </c>
      <c r="AD62" s="86">
        <f>IF(ISBLANK(F62),0,IF(ISNA(VLOOKUP(F62,Dropdowns!$D$1:$D$13,1,FALSE)),1,0))</f>
        <v>0</v>
      </c>
      <c r="AE62" s="86">
        <f>IF(ISBLANK(I62),0,IF(ISNA(VLOOKUP(I62,Dropdowns!$E$1:$E$11,1,FALSE)),1,0))</f>
        <v>0</v>
      </c>
      <c r="AF62" s="86">
        <f>IF(ISBLANK(L62),0,IF(ISNA(VLOOKUP(L62,Dropdowns!$F$1:$F$18,1,FALSE)),1,0))</f>
        <v>0</v>
      </c>
      <c r="AG62" s="86">
        <f>IF(ISBLANK(P62),0,IF(ISNA(VLOOKUP(P62,Dropdowns!$K$1:$K$5,1,FALSE)),1,0))</f>
        <v>0</v>
      </c>
      <c r="AH62" s="86" t="str">
        <f t="shared" si="9"/>
        <v/>
      </c>
      <c r="AI62" s="86">
        <f>IF(ISBLANK(AH62),0,IF(ISNA(VLOOKUP(AH62,Investigation!$Q:$Q,1,FALSE)),1,0))</f>
        <v>0</v>
      </c>
    </row>
    <row r="63" spans="1:35" x14ac:dyDescent="0.25">
      <c r="A63" s="97"/>
      <c r="B63" s="71"/>
      <c r="C63" s="71"/>
      <c r="D63" s="63"/>
      <c r="E63" s="73"/>
      <c r="F63" s="71"/>
      <c r="G63" s="71"/>
      <c r="H63" s="71"/>
      <c r="I63" s="71"/>
      <c r="J63" s="71"/>
      <c r="K63" s="71"/>
      <c r="L63" s="71"/>
      <c r="M63" s="71"/>
      <c r="N63" s="71"/>
      <c r="O63" s="74"/>
      <c r="P63" s="71"/>
      <c r="T63" s="87">
        <f t="shared" si="0"/>
        <v>0</v>
      </c>
      <c r="U63" s="87">
        <f t="shared" si="1"/>
        <v>0</v>
      </c>
      <c r="V63" s="87">
        <f t="shared" si="2"/>
        <v>0</v>
      </c>
      <c r="W63" s="87">
        <f t="shared" si="3"/>
        <v>0</v>
      </c>
      <c r="X63" s="87">
        <f t="shared" si="4"/>
        <v>0</v>
      </c>
      <c r="Y63" s="86">
        <f t="shared" si="5"/>
        <v>0</v>
      </c>
      <c r="Z63" s="86">
        <f t="shared" si="6"/>
        <v>0</v>
      </c>
      <c r="AA63" s="86">
        <f t="shared" si="7"/>
        <v>0</v>
      </c>
      <c r="AB63" s="86">
        <f t="shared" si="8"/>
        <v>0</v>
      </c>
      <c r="AC63" s="86">
        <f>IF(ISBLANK(B63),0,IF(ISNA(VLOOKUP(B63,General!$B:$B,1,FALSE)),1,0))</f>
        <v>0</v>
      </c>
      <c r="AD63" s="86">
        <f>IF(ISBLANK(F63),0,IF(ISNA(VLOOKUP(F63,Dropdowns!$D$1:$D$13,1,FALSE)),1,0))</f>
        <v>0</v>
      </c>
      <c r="AE63" s="86">
        <f>IF(ISBLANK(I63),0,IF(ISNA(VLOOKUP(I63,Dropdowns!$E$1:$E$11,1,FALSE)),1,0))</f>
        <v>0</v>
      </c>
      <c r="AF63" s="86">
        <f>IF(ISBLANK(L63),0,IF(ISNA(VLOOKUP(L63,Dropdowns!$F$1:$F$18,1,FALSE)),1,0))</f>
        <v>0</v>
      </c>
      <c r="AG63" s="86">
        <f>IF(ISBLANK(P63),0,IF(ISNA(VLOOKUP(P63,Dropdowns!$K$1:$K$5,1,FALSE)),1,0))</f>
        <v>0</v>
      </c>
      <c r="AH63" s="86" t="str">
        <f t="shared" si="9"/>
        <v/>
      </c>
      <c r="AI63" s="86">
        <f>IF(ISBLANK(AH63),0,IF(ISNA(VLOOKUP(AH63,Investigation!$Q:$Q,1,FALSE)),1,0))</f>
        <v>0</v>
      </c>
    </row>
    <row r="64" spans="1:35" x14ac:dyDescent="0.25">
      <c r="A64" s="97"/>
      <c r="B64" s="71"/>
      <c r="C64" s="71"/>
      <c r="D64" s="63"/>
      <c r="E64" s="73"/>
      <c r="F64" s="71"/>
      <c r="G64" s="71"/>
      <c r="H64" s="71"/>
      <c r="I64" s="71"/>
      <c r="J64" s="71"/>
      <c r="K64" s="71"/>
      <c r="L64" s="71"/>
      <c r="M64" s="71"/>
      <c r="N64" s="71"/>
      <c r="O64" s="74"/>
      <c r="P64" s="71"/>
      <c r="T64" s="87">
        <f t="shared" si="0"/>
        <v>0</v>
      </c>
      <c r="U64" s="87">
        <f t="shared" si="1"/>
        <v>0</v>
      </c>
      <c r="V64" s="87">
        <f t="shared" si="2"/>
        <v>0</v>
      </c>
      <c r="W64" s="87">
        <f t="shared" si="3"/>
        <v>0</v>
      </c>
      <c r="X64" s="87">
        <f t="shared" si="4"/>
        <v>0</v>
      </c>
      <c r="Y64" s="86">
        <f t="shared" si="5"/>
        <v>0</v>
      </c>
      <c r="Z64" s="86">
        <f t="shared" si="6"/>
        <v>0</v>
      </c>
      <c r="AA64" s="86">
        <f t="shared" si="7"/>
        <v>0</v>
      </c>
      <c r="AB64" s="86">
        <f t="shared" si="8"/>
        <v>0</v>
      </c>
      <c r="AC64" s="86">
        <f>IF(ISBLANK(B64),0,IF(ISNA(VLOOKUP(B64,General!$B:$B,1,FALSE)),1,0))</f>
        <v>0</v>
      </c>
      <c r="AD64" s="86">
        <f>IF(ISBLANK(F64),0,IF(ISNA(VLOOKUP(F64,Dropdowns!$D$1:$D$13,1,FALSE)),1,0))</f>
        <v>0</v>
      </c>
      <c r="AE64" s="86">
        <f>IF(ISBLANK(I64),0,IF(ISNA(VLOOKUP(I64,Dropdowns!$E$1:$E$11,1,FALSE)),1,0))</f>
        <v>0</v>
      </c>
      <c r="AF64" s="86">
        <f>IF(ISBLANK(L64),0,IF(ISNA(VLOOKUP(L64,Dropdowns!$F$1:$F$18,1,FALSE)),1,0))</f>
        <v>0</v>
      </c>
      <c r="AG64" s="86">
        <f>IF(ISBLANK(P64),0,IF(ISNA(VLOOKUP(P64,Dropdowns!$K$1:$K$5,1,FALSE)),1,0))</f>
        <v>0</v>
      </c>
      <c r="AH64" s="86" t="str">
        <f t="shared" si="9"/>
        <v/>
      </c>
      <c r="AI64" s="86">
        <f>IF(ISBLANK(AH64),0,IF(ISNA(VLOOKUP(AH64,Investigation!$Q:$Q,1,FALSE)),1,0))</f>
        <v>0</v>
      </c>
    </row>
    <row r="65" spans="1:35" x14ac:dyDescent="0.25">
      <c r="A65" s="97"/>
      <c r="B65" s="71"/>
      <c r="C65" s="71"/>
      <c r="D65" s="63"/>
      <c r="E65" s="73"/>
      <c r="F65" s="71"/>
      <c r="G65" s="71"/>
      <c r="H65" s="71"/>
      <c r="I65" s="71"/>
      <c r="J65" s="71"/>
      <c r="K65" s="71"/>
      <c r="L65" s="71"/>
      <c r="M65" s="71"/>
      <c r="N65" s="71"/>
      <c r="O65" s="74"/>
      <c r="P65" s="71"/>
      <c r="T65" s="87">
        <f t="shared" si="0"/>
        <v>0</v>
      </c>
      <c r="U65" s="87">
        <f t="shared" si="1"/>
        <v>0</v>
      </c>
      <c r="V65" s="87">
        <f t="shared" si="2"/>
        <v>0</v>
      </c>
      <c r="W65" s="87">
        <f t="shared" si="3"/>
        <v>0</v>
      </c>
      <c r="X65" s="87">
        <f t="shared" si="4"/>
        <v>0</v>
      </c>
      <c r="Y65" s="86">
        <f t="shared" si="5"/>
        <v>0</v>
      </c>
      <c r="Z65" s="86">
        <f t="shared" si="6"/>
        <v>0</v>
      </c>
      <c r="AA65" s="86">
        <f t="shared" si="7"/>
        <v>0</v>
      </c>
      <c r="AB65" s="86">
        <f t="shared" si="8"/>
        <v>0</v>
      </c>
      <c r="AC65" s="86">
        <f>IF(ISBLANK(B65),0,IF(ISNA(VLOOKUP(B65,General!$B:$B,1,FALSE)),1,0))</f>
        <v>0</v>
      </c>
      <c r="AD65" s="86">
        <f>IF(ISBLANK(F65),0,IF(ISNA(VLOOKUP(F65,Dropdowns!$D$1:$D$13,1,FALSE)),1,0))</f>
        <v>0</v>
      </c>
      <c r="AE65" s="86">
        <f>IF(ISBLANK(I65),0,IF(ISNA(VLOOKUP(I65,Dropdowns!$E$1:$E$11,1,FALSE)),1,0))</f>
        <v>0</v>
      </c>
      <c r="AF65" s="86">
        <f>IF(ISBLANK(L65),0,IF(ISNA(VLOOKUP(L65,Dropdowns!$F$1:$F$18,1,FALSE)),1,0))</f>
        <v>0</v>
      </c>
      <c r="AG65" s="86">
        <f>IF(ISBLANK(P65),0,IF(ISNA(VLOOKUP(P65,Dropdowns!$K$1:$K$5,1,FALSE)),1,0))</f>
        <v>0</v>
      </c>
      <c r="AH65" s="86" t="str">
        <f t="shared" si="9"/>
        <v/>
      </c>
      <c r="AI65" s="86">
        <f>IF(ISBLANK(AH65),0,IF(ISNA(VLOOKUP(AH65,Investigation!$Q:$Q,1,FALSE)),1,0))</f>
        <v>0</v>
      </c>
    </row>
    <row r="66" spans="1:35" x14ac:dyDescent="0.25">
      <c r="A66" s="97"/>
      <c r="B66" s="71"/>
      <c r="C66" s="71"/>
      <c r="D66" s="63"/>
      <c r="E66" s="73"/>
      <c r="F66" s="71"/>
      <c r="G66" s="71"/>
      <c r="H66" s="71"/>
      <c r="I66" s="71"/>
      <c r="J66" s="71"/>
      <c r="K66" s="71"/>
      <c r="L66" s="71"/>
      <c r="M66" s="71"/>
      <c r="N66" s="71"/>
      <c r="O66" s="74"/>
      <c r="P66" s="71"/>
      <c r="T66" s="87">
        <f t="shared" si="0"/>
        <v>0</v>
      </c>
      <c r="U66" s="87">
        <f t="shared" si="1"/>
        <v>0</v>
      </c>
      <c r="V66" s="87">
        <f t="shared" si="2"/>
        <v>0</v>
      </c>
      <c r="W66" s="87">
        <f t="shared" si="3"/>
        <v>0</v>
      </c>
      <c r="X66" s="87">
        <f t="shared" si="4"/>
        <v>0</v>
      </c>
      <c r="Y66" s="86">
        <f t="shared" si="5"/>
        <v>0</v>
      </c>
      <c r="Z66" s="86">
        <f t="shared" si="6"/>
        <v>0</v>
      </c>
      <c r="AA66" s="86">
        <f t="shared" si="7"/>
        <v>0</v>
      </c>
      <c r="AB66" s="86">
        <f t="shared" si="8"/>
        <v>0</v>
      </c>
      <c r="AC66" s="86">
        <f>IF(ISBLANK(B66),0,IF(ISNA(VLOOKUP(B66,General!$B:$B,1,FALSE)),1,0))</f>
        <v>0</v>
      </c>
      <c r="AD66" s="86">
        <f>IF(ISBLANK(F66),0,IF(ISNA(VLOOKUP(F66,Dropdowns!$D$1:$D$13,1,FALSE)),1,0))</f>
        <v>0</v>
      </c>
      <c r="AE66" s="86">
        <f>IF(ISBLANK(I66),0,IF(ISNA(VLOOKUP(I66,Dropdowns!$E$1:$E$11,1,FALSE)),1,0))</f>
        <v>0</v>
      </c>
      <c r="AF66" s="86">
        <f>IF(ISBLANK(L66),0,IF(ISNA(VLOOKUP(L66,Dropdowns!$F$1:$F$18,1,FALSE)),1,0))</f>
        <v>0</v>
      </c>
      <c r="AG66" s="86">
        <f>IF(ISBLANK(P66),0,IF(ISNA(VLOOKUP(P66,Dropdowns!$K$1:$K$5,1,FALSE)),1,0))</f>
        <v>0</v>
      </c>
      <c r="AH66" s="86" t="str">
        <f t="shared" si="9"/>
        <v/>
      </c>
      <c r="AI66" s="86">
        <f>IF(ISBLANK(AH66),0,IF(ISNA(VLOOKUP(AH66,Investigation!$Q:$Q,1,FALSE)),1,0))</f>
        <v>0</v>
      </c>
    </row>
    <row r="67" spans="1:35" x14ac:dyDescent="0.25">
      <c r="A67" s="97"/>
      <c r="B67" s="71"/>
      <c r="C67" s="71"/>
      <c r="D67" s="63"/>
      <c r="E67" s="73"/>
      <c r="F67" s="71"/>
      <c r="G67" s="71"/>
      <c r="H67" s="71"/>
      <c r="I67" s="71"/>
      <c r="J67" s="71"/>
      <c r="K67" s="71"/>
      <c r="L67" s="71"/>
      <c r="M67" s="71"/>
      <c r="N67" s="71"/>
      <c r="O67" s="74"/>
      <c r="P67" s="71"/>
      <c r="T67" s="87">
        <f t="shared" si="0"/>
        <v>0</v>
      </c>
      <c r="U67" s="87">
        <f t="shared" si="1"/>
        <v>0</v>
      </c>
      <c r="V67" s="87">
        <f t="shared" si="2"/>
        <v>0</v>
      </c>
      <c r="W67" s="87">
        <f t="shared" si="3"/>
        <v>0</v>
      </c>
      <c r="X67" s="87">
        <f t="shared" si="4"/>
        <v>0</v>
      </c>
      <c r="Y67" s="86">
        <f t="shared" si="5"/>
        <v>0</v>
      </c>
      <c r="Z67" s="86">
        <f t="shared" si="6"/>
        <v>0</v>
      </c>
      <c r="AA67" s="86">
        <f t="shared" si="7"/>
        <v>0</v>
      </c>
      <c r="AB67" s="86">
        <f t="shared" si="8"/>
        <v>0</v>
      </c>
      <c r="AC67" s="86">
        <f>IF(ISBLANK(B67),0,IF(ISNA(VLOOKUP(B67,General!$B:$B,1,FALSE)),1,0))</f>
        <v>0</v>
      </c>
      <c r="AD67" s="86">
        <f>IF(ISBLANK(F67),0,IF(ISNA(VLOOKUP(F67,Dropdowns!$D$1:$D$13,1,FALSE)),1,0))</f>
        <v>0</v>
      </c>
      <c r="AE67" s="86">
        <f>IF(ISBLANK(I67),0,IF(ISNA(VLOOKUP(I67,Dropdowns!$E$1:$E$11,1,FALSE)),1,0))</f>
        <v>0</v>
      </c>
      <c r="AF67" s="86">
        <f>IF(ISBLANK(L67),0,IF(ISNA(VLOOKUP(L67,Dropdowns!$F$1:$F$18,1,FALSE)),1,0))</f>
        <v>0</v>
      </c>
      <c r="AG67" s="86">
        <f>IF(ISBLANK(P67),0,IF(ISNA(VLOOKUP(P67,Dropdowns!$K$1:$K$5,1,FALSE)),1,0))</f>
        <v>0</v>
      </c>
      <c r="AH67" s="86" t="str">
        <f t="shared" si="9"/>
        <v/>
      </c>
      <c r="AI67" s="86">
        <f>IF(ISBLANK(AH67),0,IF(ISNA(VLOOKUP(AH67,Investigation!$Q:$Q,1,FALSE)),1,0))</f>
        <v>0</v>
      </c>
    </row>
    <row r="68" spans="1:35" x14ac:dyDescent="0.25">
      <c r="A68" s="97"/>
      <c r="B68" s="71"/>
      <c r="C68" s="71"/>
      <c r="D68" s="63"/>
      <c r="E68" s="73"/>
      <c r="F68" s="71"/>
      <c r="G68" s="71"/>
      <c r="H68" s="71"/>
      <c r="I68" s="71"/>
      <c r="J68" s="71"/>
      <c r="K68" s="71"/>
      <c r="L68" s="71"/>
      <c r="M68" s="71"/>
      <c r="N68" s="71"/>
      <c r="O68" s="74"/>
      <c r="P68" s="71"/>
      <c r="T68" s="87">
        <f t="shared" si="0"/>
        <v>0</v>
      </c>
      <c r="U68" s="87">
        <f t="shared" si="1"/>
        <v>0</v>
      </c>
      <c r="V68" s="87">
        <f t="shared" si="2"/>
        <v>0</v>
      </c>
      <c r="W68" s="87">
        <f t="shared" si="3"/>
        <v>0</v>
      </c>
      <c r="X68" s="87">
        <f t="shared" si="4"/>
        <v>0</v>
      </c>
      <c r="Y68" s="86">
        <f t="shared" si="5"/>
        <v>0</v>
      </c>
      <c r="Z68" s="86">
        <f t="shared" si="6"/>
        <v>0</v>
      </c>
      <c r="AA68" s="86">
        <f t="shared" si="7"/>
        <v>0</v>
      </c>
      <c r="AB68" s="86">
        <f t="shared" si="8"/>
        <v>0</v>
      </c>
      <c r="AC68" s="86">
        <f>IF(ISBLANK(B68),0,IF(ISNA(VLOOKUP(B68,General!$B:$B,1,FALSE)),1,0))</f>
        <v>0</v>
      </c>
      <c r="AD68" s="86">
        <f>IF(ISBLANK(F68),0,IF(ISNA(VLOOKUP(F68,Dropdowns!$D$1:$D$13,1,FALSE)),1,0))</f>
        <v>0</v>
      </c>
      <c r="AE68" s="86">
        <f>IF(ISBLANK(I68),0,IF(ISNA(VLOOKUP(I68,Dropdowns!$E$1:$E$11,1,FALSE)),1,0))</f>
        <v>0</v>
      </c>
      <c r="AF68" s="86">
        <f>IF(ISBLANK(L68),0,IF(ISNA(VLOOKUP(L68,Dropdowns!$F$1:$F$18,1,FALSE)),1,0))</f>
        <v>0</v>
      </c>
      <c r="AG68" s="86">
        <f>IF(ISBLANK(P68),0,IF(ISNA(VLOOKUP(P68,Dropdowns!$K$1:$K$5,1,FALSE)),1,0))</f>
        <v>0</v>
      </c>
      <c r="AH68" s="86" t="str">
        <f t="shared" si="9"/>
        <v/>
      </c>
      <c r="AI68" s="86">
        <f>IF(ISBLANK(AH68),0,IF(ISNA(VLOOKUP(AH68,Investigation!$Q:$Q,1,FALSE)),1,0))</f>
        <v>0</v>
      </c>
    </row>
    <row r="69" spans="1:35" x14ac:dyDescent="0.25">
      <c r="A69" s="97"/>
      <c r="B69" s="71"/>
      <c r="C69" s="71"/>
      <c r="D69" s="63"/>
      <c r="E69" s="73"/>
      <c r="F69" s="71"/>
      <c r="G69" s="71"/>
      <c r="H69" s="71"/>
      <c r="I69" s="71"/>
      <c r="J69" s="71"/>
      <c r="K69" s="71"/>
      <c r="L69" s="71"/>
      <c r="M69" s="71"/>
      <c r="N69" s="71"/>
      <c r="O69" s="74"/>
      <c r="P69" s="71"/>
      <c r="T69" s="87">
        <f t="shared" si="0"/>
        <v>0</v>
      </c>
      <c r="U69" s="87">
        <f t="shared" si="1"/>
        <v>0</v>
      </c>
      <c r="V69" s="87">
        <f t="shared" si="2"/>
        <v>0</v>
      </c>
      <c r="W69" s="87">
        <f t="shared" si="3"/>
        <v>0</v>
      </c>
      <c r="X69" s="87">
        <f t="shared" si="4"/>
        <v>0</v>
      </c>
      <c r="Y69" s="86">
        <f t="shared" si="5"/>
        <v>0</v>
      </c>
      <c r="Z69" s="86">
        <f t="shared" si="6"/>
        <v>0</v>
      </c>
      <c r="AA69" s="86">
        <f t="shared" si="7"/>
        <v>0</v>
      </c>
      <c r="AB69" s="86">
        <f t="shared" si="8"/>
        <v>0</v>
      </c>
      <c r="AC69" s="86">
        <f>IF(ISBLANK(B69),0,IF(ISNA(VLOOKUP(B69,General!$B:$B,1,FALSE)),1,0))</f>
        <v>0</v>
      </c>
      <c r="AD69" s="86">
        <f>IF(ISBLANK(F69),0,IF(ISNA(VLOOKUP(F69,Dropdowns!$D$1:$D$13,1,FALSE)),1,0))</f>
        <v>0</v>
      </c>
      <c r="AE69" s="86">
        <f>IF(ISBLANK(I69),0,IF(ISNA(VLOOKUP(I69,Dropdowns!$E$1:$E$11,1,FALSE)),1,0))</f>
        <v>0</v>
      </c>
      <c r="AF69" s="86">
        <f>IF(ISBLANK(L69),0,IF(ISNA(VLOOKUP(L69,Dropdowns!$F$1:$F$18,1,FALSE)),1,0))</f>
        <v>0</v>
      </c>
      <c r="AG69" s="86">
        <f>IF(ISBLANK(P69),0,IF(ISNA(VLOOKUP(P69,Dropdowns!$K$1:$K$5,1,FALSE)),1,0))</f>
        <v>0</v>
      </c>
      <c r="AH69" s="86" t="str">
        <f t="shared" si="9"/>
        <v/>
      </c>
      <c r="AI69" s="86">
        <f>IF(ISBLANK(AH69),0,IF(ISNA(VLOOKUP(AH69,Investigation!$Q:$Q,1,FALSE)),1,0))</f>
        <v>0</v>
      </c>
    </row>
    <row r="70" spans="1:35" x14ac:dyDescent="0.25">
      <c r="A70" s="97"/>
      <c r="B70" s="71"/>
      <c r="C70" s="71"/>
      <c r="D70" s="63"/>
      <c r="E70" s="73"/>
      <c r="F70" s="71"/>
      <c r="G70" s="71"/>
      <c r="H70" s="71"/>
      <c r="I70" s="71"/>
      <c r="J70" s="71"/>
      <c r="K70" s="71"/>
      <c r="L70" s="71"/>
      <c r="M70" s="71"/>
      <c r="N70" s="71"/>
      <c r="O70" s="74"/>
      <c r="P70" s="71"/>
      <c r="T70" s="87">
        <f t="shared" si="0"/>
        <v>0</v>
      </c>
      <c r="U70" s="87">
        <f t="shared" si="1"/>
        <v>0</v>
      </c>
      <c r="V70" s="87">
        <f t="shared" si="2"/>
        <v>0</v>
      </c>
      <c r="W70" s="87">
        <f t="shared" si="3"/>
        <v>0</v>
      </c>
      <c r="X70" s="87">
        <f t="shared" si="4"/>
        <v>0</v>
      </c>
      <c r="Y70" s="86">
        <f t="shared" si="5"/>
        <v>0</v>
      </c>
      <c r="Z70" s="86">
        <f t="shared" si="6"/>
        <v>0</v>
      </c>
      <c r="AA70" s="86">
        <f t="shared" si="7"/>
        <v>0</v>
      </c>
      <c r="AB70" s="86">
        <f t="shared" si="8"/>
        <v>0</v>
      </c>
      <c r="AC70" s="86">
        <f>IF(ISBLANK(B70),0,IF(ISNA(VLOOKUP(B70,General!$B:$B,1,FALSE)),1,0))</f>
        <v>0</v>
      </c>
      <c r="AD70" s="86">
        <f>IF(ISBLANK(F70),0,IF(ISNA(VLOOKUP(F70,Dropdowns!$D$1:$D$13,1,FALSE)),1,0))</f>
        <v>0</v>
      </c>
      <c r="AE70" s="86">
        <f>IF(ISBLANK(I70),0,IF(ISNA(VLOOKUP(I70,Dropdowns!$E$1:$E$11,1,FALSE)),1,0))</f>
        <v>0</v>
      </c>
      <c r="AF70" s="86">
        <f>IF(ISBLANK(L70),0,IF(ISNA(VLOOKUP(L70,Dropdowns!$F$1:$F$18,1,FALSE)),1,0))</f>
        <v>0</v>
      </c>
      <c r="AG70" s="86">
        <f>IF(ISBLANK(P70),0,IF(ISNA(VLOOKUP(P70,Dropdowns!$K$1:$K$5,1,FALSE)),1,0))</f>
        <v>0</v>
      </c>
      <c r="AH70" s="86" t="str">
        <f t="shared" si="9"/>
        <v/>
      </c>
      <c r="AI70" s="86">
        <f>IF(ISBLANK(AH70),0,IF(ISNA(VLOOKUP(AH70,Investigation!$Q:$Q,1,FALSE)),1,0))</f>
        <v>0</v>
      </c>
    </row>
    <row r="71" spans="1:35" x14ac:dyDescent="0.25">
      <c r="B71" s="71"/>
      <c r="C71" s="71"/>
      <c r="D71" s="63"/>
      <c r="E71" s="73"/>
      <c r="F71" s="71"/>
      <c r="G71" s="71"/>
      <c r="H71" s="71"/>
      <c r="I71" s="71"/>
      <c r="J71" s="71"/>
      <c r="K71" s="71"/>
      <c r="L71" s="71"/>
      <c r="M71" s="71"/>
      <c r="N71" s="71"/>
      <c r="O71" s="74"/>
      <c r="P71" s="71"/>
      <c r="T71" s="87">
        <f t="shared" si="0"/>
        <v>0</v>
      </c>
      <c r="U71" s="87">
        <f t="shared" ref="U71:U134" si="10">IF(F71="Others",COUNTBLANK(G71),0)</f>
        <v>0</v>
      </c>
      <c r="V71" s="87">
        <f t="shared" ref="V71:V134" si="11">IF(OR(F71="Retailer (tie-up with FI) (e.g. long term arrangements)",F71="Roadshow (e.g. temporary / short-term arrangements)"),COUNTBLANK(H71),0)</f>
        <v>0</v>
      </c>
      <c r="W71" s="87">
        <f t="shared" si="3"/>
        <v>0</v>
      </c>
      <c r="X71" s="87">
        <f t="shared" ref="X71:X134" si="12">IF(I71="Others",COUNTBLANK(J71),0)</f>
        <v>0</v>
      </c>
      <c r="Y71" s="86">
        <f t="shared" ref="Y71:Y134" si="13">IF(OR(I71="Roadshow (e.g. temporary / short-term arrangements)",I71="Retailer (tie-up with FI) (e.g. long term arrangements)"),COUNTBLANK(K71),0)</f>
        <v>0</v>
      </c>
      <c r="Z71" s="86">
        <f t="shared" ref="Z71:Z134" si="14">IF(L71="Others (to specify)",COUNTBLANK(M71),0)</f>
        <v>0</v>
      </c>
      <c r="AA71" s="86">
        <f t="shared" ref="AA71:AA134" si="15">IF(ISBLANK(L71),0,COUNTBLANK(N71))</f>
        <v>0</v>
      </c>
      <c r="AB71" s="86">
        <f t="shared" si="8"/>
        <v>0</v>
      </c>
      <c r="AC71" s="86">
        <f>IF(ISBLANK(B71),0,IF(ISNA(VLOOKUP(B71,General!$B:$B,1,FALSE)),1,0))</f>
        <v>0</v>
      </c>
      <c r="AD71" s="86">
        <f>IF(ISBLANK(F71),0,IF(ISNA(VLOOKUP(F71,Dropdowns!$D$1:$D$13,1,FALSE)),1,0))</f>
        <v>0</v>
      </c>
      <c r="AE71" s="86">
        <f>IF(ISBLANK(I71),0,IF(ISNA(VLOOKUP(I71,Dropdowns!$E$1:$E$11,1,FALSE)),1,0))</f>
        <v>0</v>
      </c>
      <c r="AF71" s="86">
        <f>IF(ISBLANK(L71),0,IF(ISNA(VLOOKUP(L71,Dropdowns!$F$1:$F$18,1,FALSE)),1,0))</f>
        <v>0</v>
      </c>
      <c r="AG71" s="86">
        <f>IF(ISBLANK(P71),0,IF(ISNA(VLOOKUP(P71,Dropdowns!$K$1:$K$5,1,FALSE)),1,0))</f>
        <v>0</v>
      </c>
      <c r="AH71" s="86" t="str">
        <f t="shared" si="9"/>
        <v/>
      </c>
      <c r="AI71" s="86">
        <f>IF(ISBLANK(AH71),0,IF(ISNA(VLOOKUP(AH71,Investigation!$Q:$Q,1,FALSE)),1,0))</f>
        <v>0</v>
      </c>
    </row>
    <row r="72" spans="1:35" x14ac:dyDescent="0.25">
      <c r="B72" s="71"/>
      <c r="C72" s="71"/>
      <c r="D72" s="63"/>
      <c r="E72" s="73"/>
      <c r="F72" s="71"/>
      <c r="G72" s="71"/>
      <c r="H72" s="71"/>
      <c r="I72" s="71"/>
      <c r="J72" s="71"/>
      <c r="K72" s="71"/>
      <c r="L72" s="71"/>
      <c r="M72" s="71"/>
      <c r="N72" s="71"/>
      <c r="O72" s="74"/>
      <c r="P72" s="71"/>
      <c r="T72" s="87">
        <f t="shared" si="0"/>
        <v>0</v>
      </c>
      <c r="U72" s="87">
        <f t="shared" si="10"/>
        <v>0</v>
      </c>
      <c r="V72" s="87">
        <f t="shared" si="11"/>
        <v>0</v>
      </c>
      <c r="W72" s="87">
        <f t="shared" si="3"/>
        <v>0</v>
      </c>
      <c r="X72" s="87">
        <f t="shared" si="12"/>
        <v>0</v>
      </c>
      <c r="Y72" s="86">
        <f t="shared" si="13"/>
        <v>0</v>
      </c>
      <c r="Z72" s="86">
        <f t="shared" si="14"/>
        <v>0</v>
      </c>
      <c r="AA72" s="86">
        <f t="shared" si="15"/>
        <v>0</v>
      </c>
      <c r="AB72" s="86">
        <f t="shared" si="8"/>
        <v>0</v>
      </c>
      <c r="AC72" s="86">
        <f>IF(ISBLANK(B72),0,IF(ISNA(VLOOKUP(B72,General!$B:$B,1,FALSE)),1,0))</f>
        <v>0</v>
      </c>
      <c r="AD72" s="86">
        <f>IF(ISBLANK(F72),0,IF(ISNA(VLOOKUP(F72,Dropdowns!$D$1:$D$13,1,FALSE)),1,0))</f>
        <v>0</v>
      </c>
      <c r="AE72" s="86">
        <f>IF(ISBLANK(I72),0,IF(ISNA(VLOOKUP(I72,Dropdowns!$E$1:$E$11,1,FALSE)),1,0))</f>
        <v>0</v>
      </c>
      <c r="AF72" s="86">
        <f>IF(ISBLANK(L72),0,IF(ISNA(VLOOKUP(L72,Dropdowns!$F$1:$F$18,1,FALSE)),1,0))</f>
        <v>0</v>
      </c>
      <c r="AG72" s="86">
        <f>IF(ISBLANK(P72),0,IF(ISNA(VLOOKUP(P72,Dropdowns!$K$1:$K$5,1,FALSE)),1,0))</f>
        <v>0</v>
      </c>
      <c r="AH72" s="86" t="str">
        <f t="shared" si="9"/>
        <v/>
      </c>
      <c r="AI72" s="86">
        <f>IF(ISBLANK(AH72),0,IF(ISNA(VLOOKUP(AH72,Investigation!$Q:$Q,1,FALSE)),1,0))</f>
        <v>0</v>
      </c>
    </row>
    <row r="73" spans="1:35" x14ac:dyDescent="0.25">
      <c r="B73" s="71"/>
      <c r="C73" s="71"/>
      <c r="D73" s="63"/>
      <c r="E73" s="73"/>
      <c r="F73" s="71"/>
      <c r="G73" s="71"/>
      <c r="H73" s="71"/>
      <c r="I73" s="71"/>
      <c r="J73" s="71"/>
      <c r="K73" s="71"/>
      <c r="L73" s="71"/>
      <c r="M73" s="71"/>
      <c r="N73" s="71"/>
      <c r="O73" s="74"/>
      <c r="P73" s="71"/>
      <c r="T73" s="87">
        <f t="shared" si="0"/>
        <v>0</v>
      </c>
      <c r="U73" s="87">
        <f t="shared" si="10"/>
        <v>0</v>
      </c>
      <c r="V73" s="87">
        <f t="shared" si="11"/>
        <v>0</v>
      </c>
      <c r="W73" s="87">
        <f t="shared" si="3"/>
        <v>0</v>
      </c>
      <c r="X73" s="87">
        <f t="shared" si="12"/>
        <v>0</v>
      </c>
      <c r="Y73" s="86">
        <f t="shared" si="13"/>
        <v>0</v>
      </c>
      <c r="Z73" s="86">
        <f t="shared" si="14"/>
        <v>0</v>
      </c>
      <c r="AA73" s="86">
        <f t="shared" si="15"/>
        <v>0</v>
      </c>
      <c r="AB73" s="86">
        <f t="shared" si="8"/>
        <v>0</v>
      </c>
      <c r="AC73" s="86">
        <f>IF(ISBLANK(B73),0,IF(ISNA(VLOOKUP(B73,General!$B:$B,1,FALSE)),1,0))</f>
        <v>0</v>
      </c>
      <c r="AD73" s="86">
        <f>IF(ISBLANK(F73),0,IF(ISNA(VLOOKUP(F73,Dropdowns!$D$1:$D$13,1,FALSE)),1,0))</f>
        <v>0</v>
      </c>
      <c r="AE73" s="86">
        <f>IF(ISBLANK(I73),0,IF(ISNA(VLOOKUP(I73,Dropdowns!$E$1:$E$11,1,FALSE)),1,0))</f>
        <v>0</v>
      </c>
      <c r="AF73" s="86">
        <f>IF(ISBLANK(L73),0,IF(ISNA(VLOOKUP(L73,Dropdowns!$F$1:$F$18,1,FALSE)),1,0))</f>
        <v>0</v>
      </c>
      <c r="AG73" s="86">
        <f>IF(ISBLANK(P73),0,IF(ISNA(VLOOKUP(P73,Dropdowns!$K$1:$K$5,1,FALSE)),1,0))</f>
        <v>0</v>
      </c>
      <c r="AH73" s="86" t="str">
        <f t="shared" si="9"/>
        <v/>
      </c>
      <c r="AI73" s="86">
        <f>IF(ISBLANK(AH73),0,IF(ISNA(VLOOKUP(AH73,Investigation!$Q:$Q,1,FALSE)),1,0))</f>
        <v>0</v>
      </c>
    </row>
    <row r="74" spans="1:35" x14ac:dyDescent="0.25">
      <c r="B74" s="71"/>
      <c r="C74" s="71"/>
      <c r="D74" s="63"/>
      <c r="E74" s="73"/>
      <c r="F74" s="71"/>
      <c r="G74" s="71"/>
      <c r="H74" s="71"/>
      <c r="I74" s="71"/>
      <c r="J74" s="71"/>
      <c r="K74" s="71"/>
      <c r="L74" s="71"/>
      <c r="M74" s="71"/>
      <c r="N74" s="71"/>
      <c r="O74" s="74"/>
      <c r="P74" s="71"/>
      <c r="T74" s="87">
        <f t="shared" si="0"/>
        <v>0</v>
      </c>
      <c r="U74" s="87">
        <f t="shared" si="10"/>
        <v>0</v>
      </c>
      <c r="V74" s="87">
        <f t="shared" si="11"/>
        <v>0</v>
      </c>
      <c r="W74" s="87">
        <f t="shared" si="3"/>
        <v>0</v>
      </c>
      <c r="X74" s="87">
        <f t="shared" si="12"/>
        <v>0</v>
      </c>
      <c r="Y74" s="86">
        <f t="shared" si="13"/>
        <v>0</v>
      </c>
      <c r="Z74" s="86">
        <f t="shared" si="14"/>
        <v>0</v>
      </c>
      <c r="AA74" s="86">
        <f t="shared" si="15"/>
        <v>0</v>
      </c>
      <c r="AB74" s="86">
        <f t="shared" si="8"/>
        <v>0</v>
      </c>
      <c r="AC74" s="86">
        <f>IF(ISBLANK(B74),0,IF(ISNA(VLOOKUP(B74,General!$B:$B,1,FALSE)),1,0))</f>
        <v>0</v>
      </c>
      <c r="AD74" s="86">
        <f>IF(ISBLANK(F74),0,IF(ISNA(VLOOKUP(F74,Dropdowns!$D$1:$D$13,1,FALSE)),1,0))</f>
        <v>0</v>
      </c>
      <c r="AE74" s="86">
        <f>IF(ISBLANK(I74),0,IF(ISNA(VLOOKUP(I74,Dropdowns!$E$1:$E$11,1,FALSE)),1,0))</f>
        <v>0</v>
      </c>
      <c r="AF74" s="86">
        <f>IF(ISBLANK(L74),0,IF(ISNA(VLOOKUP(L74,Dropdowns!$F$1:$F$18,1,FALSE)),1,0))</f>
        <v>0</v>
      </c>
      <c r="AG74" s="86">
        <f>IF(ISBLANK(P74),0,IF(ISNA(VLOOKUP(P74,Dropdowns!$K$1:$K$5,1,FALSE)),1,0))</f>
        <v>0</v>
      </c>
      <c r="AH74" s="86" t="str">
        <f t="shared" si="9"/>
        <v/>
      </c>
      <c r="AI74" s="86">
        <f>IF(ISBLANK(AH74),0,IF(ISNA(VLOOKUP(AH74,Investigation!$Q:$Q,1,FALSE)),1,0))</f>
        <v>0</v>
      </c>
    </row>
    <row r="75" spans="1:35" x14ac:dyDescent="0.25">
      <c r="B75" s="71"/>
      <c r="C75" s="71"/>
      <c r="D75" s="63"/>
      <c r="E75" s="73"/>
      <c r="F75" s="71"/>
      <c r="G75" s="71"/>
      <c r="H75" s="71"/>
      <c r="I75" s="71"/>
      <c r="J75" s="71"/>
      <c r="K75" s="71"/>
      <c r="L75" s="71"/>
      <c r="M75" s="71"/>
      <c r="N75" s="71"/>
      <c r="O75" s="74"/>
      <c r="P75" s="71"/>
      <c r="T75" s="87">
        <f t="shared" si="0"/>
        <v>0</v>
      </c>
      <c r="U75" s="87">
        <f t="shared" si="10"/>
        <v>0</v>
      </c>
      <c r="V75" s="87">
        <f t="shared" si="11"/>
        <v>0</v>
      </c>
      <c r="W75" s="87">
        <f t="shared" si="3"/>
        <v>0</v>
      </c>
      <c r="X75" s="87">
        <f t="shared" si="12"/>
        <v>0</v>
      </c>
      <c r="Y75" s="86">
        <f t="shared" si="13"/>
        <v>0</v>
      </c>
      <c r="Z75" s="86">
        <f t="shared" si="14"/>
        <v>0</v>
      </c>
      <c r="AA75" s="86">
        <f t="shared" si="15"/>
        <v>0</v>
      </c>
      <c r="AB75" s="86">
        <f t="shared" si="8"/>
        <v>0</v>
      </c>
      <c r="AC75" s="86">
        <f>IF(ISBLANK(B75),0,IF(ISNA(VLOOKUP(B75,General!$B:$B,1,FALSE)),1,0))</f>
        <v>0</v>
      </c>
      <c r="AD75" s="86">
        <f>IF(ISBLANK(F75),0,IF(ISNA(VLOOKUP(F75,Dropdowns!$D$1:$D$13,1,FALSE)),1,0))</f>
        <v>0</v>
      </c>
      <c r="AE75" s="86">
        <f>IF(ISBLANK(I75),0,IF(ISNA(VLOOKUP(I75,Dropdowns!$E$1:$E$11,1,FALSE)),1,0))</f>
        <v>0</v>
      </c>
      <c r="AF75" s="86">
        <f>IF(ISBLANK(L75),0,IF(ISNA(VLOOKUP(L75,Dropdowns!$F$1:$F$18,1,FALSE)),1,0))</f>
        <v>0</v>
      </c>
      <c r="AG75" s="86">
        <f>IF(ISBLANK(P75),0,IF(ISNA(VLOOKUP(P75,Dropdowns!$K$1:$K$5,1,FALSE)),1,0))</f>
        <v>0</v>
      </c>
      <c r="AH75" s="86" t="str">
        <f t="shared" si="9"/>
        <v/>
      </c>
      <c r="AI75" s="86">
        <f>IF(ISBLANK(AH75),0,IF(ISNA(VLOOKUP(AH75,Investigation!$Q:$Q,1,FALSE)),1,0))</f>
        <v>0</v>
      </c>
    </row>
    <row r="76" spans="1:35" x14ac:dyDescent="0.25">
      <c r="B76" s="71"/>
      <c r="C76" s="71"/>
      <c r="D76" s="63"/>
      <c r="E76" s="73"/>
      <c r="F76" s="71"/>
      <c r="G76" s="71"/>
      <c r="H76" s="71"/>
      <c r="I76" s="71"/>
      <c r="J76" s="71"/>
      <c r="K76" s="71"/>
      <c r="L76" s="71"/>
      <c r="M76" s="71"/>
      <c r="N76" s="71"/>
      <c r="O76" s="74"/>
      <c r="P76" s="71"/>
      <c r="T76" s="87">
        <f t="shared" si="0"/>
        <v>0</v>
      </c>
      <c r="U76" s="87">
        <f t="shared" si="10"/>
        <v>0</v>
      </c>
      <c r="V76" s="87">
        <f t="shared" si="11"/>
        <v>0</v>
      </c>
      <c r="W76" s="87">
        <f t="shared" si="3"/>
        <v>0</v>
      </c>
      <c r="X76" s="87">
        <f t="shared" si="12"/>
        <v>0</v>
      </c>
      <c r="Y76" s="86">
        <f t="shared" si="13"/>
        <v>0</v>
      </c>
      <c r="Z76" s="86">
        <f t="shared" si="14"/>
        <v>0</v>
      </c>
      <c r="AA76" s="86">
        <f t="shared" si="15"/>
        <v>0</v>
      </c>
      <c r="AB76" s="86">
        <f t="shared" si="8"/>
        <v>0</v>
      </c>
      <c r="AC76" s="86">
        <f>IF(ISBLANK(B76),0,IF(ISNA(VLOOKUP(B76,General!$B:$B,1,FALSE)),1,0))</f>
        <v>0</v>
      </c>
      <c r="AD76" s="86">
        <f>IF(ISBLANK(F76),0,IF(ISNA(VLOOKUP(F76,Dropdowns!$D$1:$D$13,1,FALSE)),1,0))</f>
        <v>0</v>
      </c>
      <c r="AE76" s="86">
        <f>IF(ISBLANK(I76),0,IF(ISNA(VLOOKUP(I76,Dropdowns!$E$1:$E$11,1,FALSE)),1,0))</f>
        <v>0</v>
      </c>
      <c r="AF76" s="86">
        <f>IF(ISBLANK(L76),0,IF(ISNA(VLOOKUP(L76,Dropdowns!$F$1:$F$18,1,FALSE)),1,0))</f>
        <v>0</v>
      </c>
      <c r="AG76" s="86">
        <f>IF(ISBLANK(P76),0,IF(ISNA(VLOOKUP(P76,Dropdowns!$K$1:$K$5,1,FALSE)),1,0))</f>
        <v>0</v>
      </c>
      <c r="AH76" s="86" t="str">
        <f t="shared" si="9"/>
        <v/>
      </c>
      <c r="AI76" s="86">
        <f>IF(ISBLANK(AH76),0,IF(ISNA(VLOOKUP(AH76,Investigation!$Q:$Q,1,FALSE)),1,0))</f>
        <v>0</v>
      </c>
    </row>
    <row r="77" spans="1:35" x14ac:dyDescent="0.25">
      <c r="B77" s="71"/>
      <c r="C77" s="71"/>
      <c r="D77" s="63"/>
      <c r="E77" s="73"/>
      <c r="F77" s="71"/>
      <c r="G77" s="71"/>
      <c r="H77" s="71"/>
      <c r="I77" s="71"/>
      <c r="J77" s="71"/>
      <c r="K77" s="71"/>
      <c r="L77" s="71"/>
      <c r="M77" s="71"/>
      <c r="N77" s="71"/>
      <c r="O77" s="74"/>
      <c r="P77" s="71"/>
      <c r="T77" s="87">
        <f t="shared" ref="T77:T140" si="16">IF(COUNTA(B77:P77)&gt;0,2-COUNTA(B77,C77),0)</f>
        <v>0</v>
      </c>
      <c r="U77" s="87">
        <f t="shared" si="10"/>
        <v>0</v>
      </c>
      <c r="V77" s="87">
        <f t="shared" si="11"/>
        <v>0</v>
      </c>
      <c r="W77" s="87">
        <f t="shared" ref="W77:W140" si="17">IF(AND(NOT(ISBLANK(C77)),C77&lt;&gt;"-"),COUNTBLANK(I77),0)</f>
        <v>0</v>
      </c>
      <c r="X77" s="87">
        <f t="shared" si="12"/>
        <v>0</v>
      </c>
      <c r="Y77" s="86">
        <f t="shared" si="13"/>
        <v>0</v>
      </c>
      <c r="Z77" s="86">
        <f t="shared" si="14"/>
        <v>0</v>
      </c>
      <c r="AA77" s="86">
        <f t="shared" si="15"/>
        <v>0</v>
      </c>
      <c r="AB77" s="86">
        <f t="shared" ref="AB77:AB140" si="18">IF(ISBLANK(D77),0,IF(AND(LEN(D77)=8, VALUE(MID(D77,5,2))&lt;13,VALUE(RIGHT(D77,2))&lt;32),0,1))</f>
        <v>0</v>
      </c>
      <c r="AC77" s="86">
        <f>IF(ISBLANK(B77),0,IF(ISNA(VLOOKUP(B77,General!$B:$B,1,FALSE)),1,0))</f>
        <v>0</v>
      </c>
      <c r="AD77" s="86">
        <f>IF(ISBLANK(F77),0,IF(ISNA(VLOOKUP(F77,Dropdowns!$D$1:$D$13,1,FALSE)),1,0))</f>
        <v>0</v>
      </c>
      <c r="AE77" s="86">
        <f>IF(ISBLANK(I77),0,IF(ISNA(VLOOKUP(I77,Dropdowns!$E$1:$E$11,1,FALSE)),1,0))</f>
        <v>0</v>
      </c>
      <c r="AF77" s="86">
        <f>IF(ISBLANK(L77),0,IF(ISNA(VLOOKUP(L77,Dropdowns!$F$1:$F$18,1,FALSE)),1,0))</f>
        <v>0</v>
      </c>
      <c r="AG77" s="86">
        <f>IF(ISBLANK(P77),0,IF(ISNA(VLOOKUP(P77,Dropdowns!$K$1:$K$5,1,FALSE)),1,0))</f>
        <v>0</v>
      </c>
      <c r="AH77" s="86" t="str">
        <f t="shared" ref="AH77:AH140" si="19">_xlfn.CONCAT(B77:C77)</f>
        <v/>
      </c>
      <c r="AI77" s="86">
        <f>IF(ISBLANK(AH77),0,IF(ISNA(VLOOKUP(AH77,Investigation!$Q:$Q,1,FALSE)),1,0))</f>
        <v>0</v>
      </c>
    </row>
    <row r="78" spans="1:35" x14ac:dyDescent="0.25">
      <c r="B78" s="71"/>
      <c r="C78" s="71"/>
      <c r="D78" s="63"/>
      <c r="E78" s="73"/>
      <c r="F78" s="71"/>
      <c r="G78" s="71"/>
      <c r="H78" s="71"/>
      <c r="I78" s="71"/>
      <c r="J78" s="71"/>
      <c r="K78" s="71"/>
      <c r="L78" s="71"/>
      <c r="M78" s="71"/>
      <c r="N78" s="71"/>
      <c r="O78" s="74"/>
      <c r="P78" s="71"/>
      <c r="T78" s="87">
        <f t="shared" si="16"/>
        <v>0</v>
      </c>
      <c r="U78" s="87">
        <f t="shared" si="10"/>
        <v>0</v>
      </c>
      <c r="V78" s="87">
        <f t="shared" si="11"/>
        <v>0</v>
      </c>
      <c r="W78" s="87">
        <f t="shared" si="17"/>
        <v>0</v>
      </c>
      <c r="X78" s="87">
        <f t="shared" si="12"/>
        <v>0</v>
      </c>
      <c r="Y78" s="86">
        <f t="shared" si="13"/>
        <v>0</v>
      </c>
      <c r="Z78" s="86">
        <f t="shared" si="14"/>
        <v>0</v>
      </c>
      <c r="AA78" s="86">
        <f t="shared" si="15"/>
        <v>0</v>
      </c>
      <c r="AB78" s="86">
        <f t="shared" si="18"/>
        <v>0</v>
      </c>
      <c r="AC78" s="86">
        <f>IF(ISBLANK(B78),0,IF(ISNA(VLOOKUP(B78,General!$B:$B,1,FALSE)),1,0))</f>
        <v>0</v>
      </c>
      <c r="AD78" s="86">
        <f>IF(ISBLANK(F78),0,IF(ISNA(VLOOKUP(F78,Dropdowns!$D$1:$D$13,1,FALSE)),1,0))</f>
        <v>0</v>
      </c>
      <c r="AE78" s="86">
        <f>IF(ISBLANK(I78),0,IF(ISNA(VLOOKUP(I78,Dropdowns!$E$1:$E$11,1,FALSE)),1,0))</f>
        <v>0</v>
      </c>
      <c r="AF78" s="86">
        <f>IF(ISBLANK(L78),0,IF(ISNA(VLOOKUP(L78,Dropdowns!$F$1:$F$18,1,FALSE)),1,0))</f>
        <v>0</v>
      </c>
      <c r="AG78" s="86">
        <f>IF(ISBLANK(P78),0,IF(ISNA(VLOOKUP(P78,Dropdowns!$K$1:$K$5,1,FALSE)),1,0))</f>
        <v>0</v>
      </c>
      <c r="AH78" s="86" t="str">
        <f t="shared" si="19"/>
        <v/>
      </c>
      <c r="AI78" s="86">
        <f>IF(ISBLANK(AH78),0,IF(ISNA(VLOOKUP(AH78,Investigation!$Q:$Q,1,FALSE)),1,0))</f>
        <v>0</v>
      </c>
    </row>
    <row r="79" spans="1:35" x14ac:dyDescent="0.25">
      <c r="B79" s="71"/>
      <c r="C79" s="71"/>
      <c r="D79" s="63"/>
      <c r="E79" s="73"/>
      <c r="F79" s="71"/>
      <c r="G79" s="71"/>
      <c r="H79" s="71"/>
      <c r="I79" s="71"/>
      <c r="J79" s="71"/>
      <c r="K79" s="71"/>
      <c r="L79" s="71"/>
      <c r="M79" s="71"/>
      <c r="N79" s="71"/>
      <c r="O79" s="74"/>
      <c r="P79" s="71"/>
      <c r="T79" s="87">
        <f t="shared" si="16"/>
        <v>0</v>
      </c>
      <c r="U79" s="87">
        <f t="shared" si="10"/>
        <v>0</v>
      </c>
      <c r="V79" s="87">
        <f t="shared" si="11"/>
        <v>0</v>
      </c>
      <c r="W79" s="87">
        <f t="shared" si="17"/>
        <v>0</v>
      </c>
      <c r="X79" s="87">
        <f t="shared" si="12"/>
        <v>0</v>
      </c>
      <c r="Y79" s="86">
        <f t="shared" si="13"/>
        <v>0</v>
      </c>
      <c r="Z79" s="86">
        <f t="shared" si="14"/>
        <v>0</v>
      </c>
      <c r="AA79" s="86">
        <f t="shared" si="15"/>
        <v>0</v>
      </c>
      <c r="AB79" s="86">
        <f t="shared" si="18"/>
        <v>0</v>
      </c>
      <c r="AC79" s="86">
        <f>IF(ISBLANK(B79),0,IF(ISNA(VLOOKUP(B79,General!$B:$B,1,FALSE)),1,0))</f>
        <v>0</v>
      </c>
      <c r="AD79" s="86">
        <f>IF(ISBLANK(F79),0,IF(ISNA(VLOOKUP(F79,Dropdowns!$D$1:$D$13,1,FALSE)),1,0))</f>
        <v>0</v>
      </c>
      <c r="AE79" s="86">
        <f>IF(ISBLANK(I79),0,IF(ISNA(VLOOKUP(I79,Dropdowns!$E$1:$E$11,1,FALSE)),1,0))</f>
        <v>0</v>
      </c>
      <c r="AF79" s="86">
        <f>IF(ISBLANK(L79),0,IF(ISNA(VLOOKUP(L79,Dropdowns!$F$1:$F$18,1,FALSE)),1,0))</f>
        <v>0</v>
      </c>
      <c r="AG79" s="86">
        <f>IF(ISBLANK(P79),0,IF(ISNA(VLOOKUP(P79,Dropdowns!$K$1:$K$5,1,FALSE)),1,0))</f>
        <v>0</v>
      </c>
      <c r="AH79" s="86" t="str">
        <f t="shared" si="19"/>
        <v/>
      </c>
      <c r="AI79" s="86">
        <f>IF(ISBLANK(AH79),0,IF(ISNA(VLOOKUP(AH79,Investigation!$Q:$Q,1,FALSE)),1,0))</f>
        <v>0</v>
      </c>
    </row>
    <row r="80" spans="1:35" x14ac:dyDescent="0.25">
      <c r="B80" s="71"/>
      <c r="C80" s="71"/>
      <c r="D80" s="63"/>
      <c r="E80" s="73"/>
      <c r="F80" s="71"/>
      <c r="G80" s="71"/>
      <c r="H80" s="71"/>
      <c r="I80" s="71"/>
      <c r="J80" s="71"/>
      <c r="K80" s="71"/>
      <c r="L80" s="71"/>
      <c r="M80" s="71"/>
      <c r="N80" s="71"/>
      <c r="O80" s="74"/>
      <c r="P80" s="71"/>
      <c r="T80" s="87">
        <f t="shared" si="16"/>
        <v>0</v>
      </c>
      <c r="U80" s="87">
        <f t="shared" si="10"/>
        <v>0</v>
      </c>
      <c r="V80" s="87">
        <f t="shared" si="11"/>
        <v>0</v>
      </c>
      <c r="W80" s="87">
        <f t="shared" si="17"/>
        <v>0</v>
      </c>
      <c r="X80" s="87">
        <f t="shared" si="12"/>
        <v>0</v>
      </c>
      <c r="Y80" s="86">
        <f t="shared" si="13"/>
        <v>0</v>
      </c>
      <c r="Z80" s="86">
        <f t="shared" si="14"/>
        <v>0</v>
      </c>
      <c r="AA80" s="86">
        <f t="shared" si="15"/>
        <v>0</v>
      </c>
      <c r="AB80" s="86">
        <f t="shared" si="18"/>
        <v>0</v>
      </c>
      <c r="AC80" s="86">
        <f>IF(ISBLANK(B80),0,IF(ISNA(VLOOKUP(B80,General!$B:$B,1,FALSE)),1,0))</f>
        <v>0</v>
      </c>
      <c r="AD80" s="86">
        <f>IF(ISBLANK(F80),0,IF(ISNA(VLOOKUP(F80,Dropdowns!$D$1:$D$13,1,FALSE)),1,0))</f>
        <v>0</v>
      </c>
      <c r="AE80" s="86">
        <f>IF(ISBLANK(I80),0,IF(ISNA(VLOOKUP(I80,Dropdowns!$E$1:$E$11,1,FALSE)),1,0))</f>
        <v>0</v>
      </c>
      <c r="AF80" s="86">
        <f>IF(ISBLANK(L80),0,IF(ISNA(VLOOKUP(L80,Dropdowns!$F$1:$F$18,1,FALSE)),1,0))</f>
        <v>0</v>
      </c>
      <c r="AG80" s="86">
        <f>IF(ISBLANK(P80),0,IF(ISNA(VLOOKUP(P80,Dropdowns!$K$1:$K$5,1,FALSE)),1,0))</f>
        <v>0</v>
      </c>
      <c r="AH80" s="86" t="str">
        <f t="shared" si="19"/>
        <v/>
      </c>
      <c r="AI80" s="86">
        <f>IF(ISBLANK(AH80),0,IF(ISNA(VLOOKUP(AH80,Investigation!$Q:$Q,1,FALSE)),1,0))</f>
        <v>0</v>
      </c>
    </row>
    <row r="81" spans="2:35" x14ac:dyDescent="0.25">
      <c r="B81" s="71"/>
      <c r="C81" s="71"/>
      <c r="D81" s="63"/>
      <c r="E81" s="73"/>
      <c r="F81" s="71"/>
      <c r="G81" s="71"/>
      <c r="H81" s="71"/>
      <c r="I81" s="71"/>
      <c r="J81" s="71"/>
      <c r="K81" s="71"/>
      <c r="L81" s="71"/>
      <c r="M81" s="71"/>
      <c r="N81" s="71"/>
      <c r="O81" s="74"/>
      <c r="P81" s="71"/>
      <c r="T81" s="87">
        <f t="shared" si="16"/>
        <v>0</v>
      </c>
      <c r="U81" s="87">
        <f t="shared" si="10"/>
        <v>0</v>
      </c>
      <c r="V81" s="87">
        <f t="shared" si="11"/>
        <v>0</v>
      </c>
      <c r="W81" s="87">
        <f t="shared" si="17"/>
        <v>0</v>
      </c>
      <c r="X81" s="87">
        <f t="shared" si="12"/>
        <v>0</v>
      </c>
      <c r="Y81" s="86">
        <f t="shared" si="13"/>
        <v>0</v>
      </c>
      <c r="Z81" s="86">
        <f t="shared" si="14"/>
        <v>0</v>
      </c>
      <c r="AA81" s="86">
        <f t="shared" si="15"/>
        <v>0</v>
      </c>
      <c r="AB81" s="86">
        <f t="shared" si="18"/>
        <v>0</v>
      </c>
      <c r="AC81" s="86">
        <f>IF(ISBLANK(B81),0,IF(ISNA(VLOOKUP(B81,General!$B:$B,1,FALSE)),1,0))</f>
        <v>0</v>
      </c>
      <c r="AD81" s="86">
        <f>IF(ISBLANK(F81),0,IF(ISNA(VLOOKUP(F81,Dropdowns!$D$1:$D$13,1,FALSE)),1,0))</f>
        <v>0</v>
      </c>
      <c r="AE81" s="86">
        <f>IF(ISBLANK(I81),0,IF(ISNA(VLOOKUP(I81,Dropdowns!$E$1:$E$11,1,FALSE)),1,0))</f>
        <v>0</v>
      </c>
      <c r="AF81" s="86">
        <f>IF(ISBLANK(L81),0,IF(ISNA(VLOOKUP(L81,Dropdowns!$F$1:$F$18,1,FALSE)),1,0))</f>
        <v>0</v>
      </c>
      <c r="AG81" s="86">
        <f>IF(ISBLANK(P81),0,IF(ISNA(VLOOKUP(P81,Dropdowns!$K$1:$K$5,1,FALSE)),1,0))</f>
        <v>0</v>
      </c>
      <c r="AH81" s="86" t="str">
        <f t="shared" si="19"/>
        <v/>
      </c>
      <c r="AI81" s="86">
        <f>IF(ISBLANK(AH81),0,IF(ISNA(VLOOKUP(AH81,Investigation!$Q:$Q,1,FALSE)),1,0))</f>
        <v>0</v>
      </c>
    </row>
    <row r="82" spans="2:35" x14ac:dyDescent="0.25">
      <c r="B82" s="71"/>
      <c r="C82" s="71"/>
      <c r="D82" s="63"/>
      <c r="E82" s="73"/>
      <c r="F82" s="71"/>
      <c r="G82" s="71"/>
      <c r="H82" s="71"/>
      <c r="I82" s="71"/>
      <c r="J82" s="71"/>
      <c r="K82" s="71"/>
      <c r="L82" s="71"/>
      <c r="M82" s="71"/>
      <c r="N82" s="71"/>
      <c r="O82" s="74"/>
      <c r="P82" s="71"/>
      <c r="T82" s="87">
        <f t="shared" si="16"/>
        <v>0</v>
      </c>
      <c r="U82" s="87">
        <f t="shared" si="10"/>
        <v>0</v>
      </c>
      <c r="V82" s="87">
        <f t="shared" si="11"/>
        <v>0</v>
      </c>
      <c r="W82" s="87">
        <f t="shared" si="17"/>
        <v>0</v>
      </c>
      <c r="X82" s="87">
        <f t="shared" si="12"/>
        <v>0</v>
      </c>
      <c r="Y82" s="86">
        <f t="shared" si="13"/>
        <v>0</v>
      </c>
      <c r="Z82" s="86">
        <f t="shared" si="14"/>
        <v>0</v>
      </c>
      <c r="AA82" s="86">
        <f t="shared" si="15"/>
        <v>0</v>
      </c>
      <c r="AB82" s="86">
        <f t="shared" si="18"/>
        <v>0</v>
      </c>
      <c r="AC82" s="86">
        <f>IF(ISBLANK(B82),0,IF(ISNA(VLOOKUP(B82,General!$B:$B,1,FALSE)),1,0))</f>
        <v>0</v>
      </c>
      <c r="AD82" s="86">
        <f>IF(ISBLANK(F82),0,IF(ISNA(VLOOKUP(F82,Dropdowns!$D$1:$D$13,1,FALSE)),1,0))</f>
        <v>0</v>
      </c>
      <c r="AE82" s="86">
        <f>IF(ISBLANK(I82),0,IF(ISNA(VLOOKUP(I82,Dropdowns!$E$1:$E$11,1,FALSE)),1,0))</f>
        <v>0</v>
      </c>
      <c r="AF82" s="86">
        <f>IF(ISBLANK(L82),0,IF(ISNA(VLOOKUP(L82,Dropdowns!$F$1:$F$18,1,FALSE)),1,0))</f>
        <v>0</v>
      </c>
      <c r="AG82" s="86">
        <f>IF(ISBLANK(P82),0,IF(ISNA(VLOOKUP(P82,Dropdowns!$K$1:$K$5,1,FALSE)),1,0))</f>
        <v>0</v>
      </c>
      <c r="AH82" s="86" t="str">
        <f t="shared" si="19"/>
        <v/>
      </c>
      <c r="AI82" s="86">
        <f>IF(ISBLANK(AH82),0,IF(ISNA(VLOOKUP(AH82,Investigation!$Q:$Q,1,FALSE)),1,0))</f>
        <v>0</v>
      </c>
    </row>
    <row r="83" spans="2:35" x14ac:dyDescent="0.25">
      <c r="B83" s="71"/>
      <c r="C83" s="71"/>
      <c r="D83" s="63"/>
      <c r="E83" s="73"/>
      <c r="F83" s="71"/>
      <c r="G83" s="71"/>
      <c r="H83" s="71"/>
      <c r="I83" s="71"/>
      <c r="J83" s="71"/>
      <c r="K83" s="71"/>
      <c r="L83" s="71"/>
      <c r="M83" s="71"/>
      <c r="N83" s="71"/>
      <c r="O83" s="74"/>
      <c r="P83" s="71"/>
      <c r="T83" s="87">
        <f t="shared" si="16"/>
        <v>0</v>
      </c>
      <c r="U83" s="87">
        <f t="shared" si="10"/>
        <v>0</v>
      </c>
      <c r="V83" s="87">
        <f t="shared" si="11"/>
        <v>0</v>
      </c>
      <c r="W83" s="87">
        <f t="shared" si="17"/>
        <v>0</v>
      </c>
      <c r="X83" s="87">
        <f t="shared" si="12"/>
        <v>0</v>
      </c>
      <c r="Y83" s="86">
        <f t="shared" si="13"/>
        <v>0</v>
      </c>
      <c r="Z83" s="86">
        <f t="shared" si="14"/>
        <v>0</v>
      </c>
      <c r="AA83" s="86">
        <f t="shared" si="15"/>
        <v>0</v>
      </c>
      <c r="AB83" s="86">
        <f t="shared" si="18"/>
        <v>0</v>
      </c>
      <c r="AC83" s="86">
        <f>IF(ISBLANK(B83),0,IF(ISNA(VLOOKUP(B83,General!$B:$B,1,FALSE)),1,0))</f>
        <v>0</v>
      </c>
      <c r="AD83" s="86">
        <f>IF(ISBLANK(F83),0,IF(ISNA(VLOOKUP(F83,Dropdowns!$D$1:$D$13,1,FALSE)),1,0))</f>
        <v>0</v>
      </c>
      <c r="AE83" s="86">
        <f>IF(ISBLANK(I83),0,IF(ISNA(VLOOKUP(I83,Dropdowns!$E$1:$E$11,1,FALSE)),1,0))</f>
        <v>0</v>
      </c>
      <c r="AF83" s="86">
        <f>IF(ISBLANK(L83),0,IF(ISNA(VLOOKUP(L83,Dropdowns!$F$1:$F$18,1,FALSE)),1,0))</f>
        <v>0</v>
      </c>
      <c r="AG83" s="86">
        <f>IF(ISBLANK(P83),0,IF(ISNA(VLOOKUP(P83,Dropdowns!$K$1:$K$5,1,FALSE)),1,0))</f>
        <v>0</v>
      </c>
      <c r="AH83" s="86" t="str">
        <f t="shared" si="19"/>
        <v/>
      </c>
      <c r="AI83" s="86">
        <f>IF(ISBLANK(AH83),0,IF(ISNA(VLOOKUP(AH83,Investigation!$Q:$Q,1,FALSE)),1,0))</f>
        <v>0</v>
      </c>
    </row>
    <row r="84" spans="2:35" x14ac:dyDescent="0.25">
      <c r="B84" s="71"/>
      <c r="C84" s="71"/>
      <c r="D84" s="63"/>
      <c r="E84" s="73"/>
      <c r="F84" s="71"/>
      <c r="G84" s="71"/>
      <c r="H84" s="71"/>
      <c r="I84" s="71"/>
      <c r="J84" s="71"/>
      <c r="K84" s="71"/>
      <c r="L84" s="71"/>
      <c r="M84" s="71"/>
      <c r="N84" s="71"/>
      <c r="O84" s="74"/>
      <c r="P84" s="71"/>
      <c r="T84" s="87">
        <f t="shared" si="16"/>
        <v>0</v>
      </c>
      <c r="U84" s="87">
        <f t="shared" si="10"/>
        <v>0</v>
      </c>
      <c r="V84" s="87">
        <f t="shared" si="11"/>
        <v>0</v>
      </c>
      <c r="W84" s="87">
        <f t="shared" si="17"/>
        <v>0</v>
      </c>
      <c r="X84" s="87">
        <f t="shared" si="12"/>
        <v>0</v>
      </c>
      <c r="Y84" s="86">
        <f t="shared" si="13"/>
        <v>0</v>
      </c>
      <c r="Z84" s="86">
        <f t="shared" si="14"/>
        <v>0</v>
      </c>
      <c r="AA84" s="86">
        <f t="shared" si="15"/>
        <v>0</v>
      </c>
      <c r="AB84" s="86">
        <f t="shared" si="18"/>
        <v>0</v>
      </c>
      <c r="AC84" s="86">
        <f>IF(ISBLANK(B84),0,IF(ISNA(VLOOKUP(B84,General!$B:$B,1,FALSE)),1,0))</f>
        <v>0</v>
      </c>
      <c r="AD84" s="86">
        <f>IF(ISBLANK(F84),0,IF(ISNA(VLOOKUP(F84,Dropdowns!$D$1:$D$13,1,FALSE)),1,0))</f>
        <v>0</v>
      </c>
      <c r="AE84" s="86">
        <f>IF(ISBLANK(I84),0,IF(ISNA(VLOOKUP(I84,Dropdowns!$E$1:$E$11,1,FALSE)),1,0))</f>
        <v>0</v>
      </c>
      <c r="AF84" s="86">
        <f>IF(ISBLANK(L84),0,IF(ISNA(VLOOKUP(L84,Dropdowns!$F$1:$F$18,1,FALSE)),1,0))</f>
        <v>0</v>
      </c>
      <c r="AG84" s="86">
        <f>IF(ISBLANK(P84),0,IF(ISNA(VLOOKUP(P84,Dropdowns!$K$1:$K$5,1,FALSE)),1,0))</f>
        <v>0</v>
      </c>
      <c r="AH84" s="86" t="str">
        <f t="shared" si="19"/>
        <v/>
      </c>
      <c r="AI84" s="86">
        <f>IF(ISBLANK(AH84),0,IF(ISNA(VLOOKUP(AH84,Investigation!$Q:$Q,1,FALSE)),1,0))</f>
        <v>0</v>
      </c>
    </row>
    <row r="85" spans="2:35" x14ac:dyDescent="0.25">
      <c r="B85" s="71"/>
      <c r="C85" s="71"/>
      <c r="D85" s="63"/>
      <c r="E85" s="73"/>
      <c r="F85" s="71"/>
      <c r="G85" s="71"/>
      <c r="H85" s="71"/>
      <c r="I85" s="71"/>
      <c r="J85" s="71"/>
      <c r="K85" s="71"/>
      <c r="L85" s="71"/>
      <c r="M85" s="71"/>
      <c r="N85" s="71"/>
      <c r="O85" s="74"/>
      <c r="P85" s="71"/>
      <c r="T85" s="87">
        <f t="shared" si="16"/>
        <v>0</v>
      </c>
      <c r="U85" s="87">
        <f t="shared" si="10"/>
        <v>0</v>
      </c>
      <c r="V85" s="87">
        <f t="shared" si="11"/>
        <v>0</v>
      </c>
      <c r="W85" s="87">
        <f t="shared" si="17"/>
        <v>0</v>
      </c>
      <c r="X85" s="87">
        <f t="shared" si="12"/>
        <v>0</v>
      </c>
      <c r="Y85" s="86">
        <f t="shared" si="13"/>
        <v>0</v>
      </c>
      <c r="Z85" s="86">
        <f t="shared" si="14"/>
        <v>0</v>
      </c>
      <c r="AA85" s="86">
        <f t="shared" si="15"/>
        <v>0</v>
      </c>
      <c r="AB85" s="86">
        <f t="shared" si="18"/>
        <v>0</v>
      </c>
      <c r="AC85" s="86">
        <f>IF(ISBLANK(B85),0,IF(ISNA(VLOOKUP(B85,General!$B:$B,1,FALSE)),1,0))</f>
        <v>0</v>
      </c>
      <c r="AD85" s="86">
        <f>IF(ISBLANK(F85),0,IF(ISNA(VLOOKUP(F85,Dropdowns!$D$1:$D$13,1,FALSE)),1,0))</f>
        <v>0</v>
      </c>
      <c r="AE85" s="86">
        <f>IF(ISBLANK(I85),0,IF(ISNA(VLOOKUP(I85,Dropdowns!$E$1:$E$11,1,FALSE)),1,0))</f>
        <v>0</v>
      </c>
      <c r="AF85" s="86">
        <f>IF(ISBLANK(L85),0,IF(ISNA(VLOOKUP(L85,Dropdowns!$F$1:$F$18,1,FALSE)),1,0))</f>
        <v>0</v>
      </c>
      <c r="AG85" s="86">
        <f>IF(ISBLANK(P85),0,IF(ISNA(VLOOKUP(P85,Dropdowns!$K$1:$K$5,1,FALSE)),1,0))</f>
        <v>0</v>
      </c>
      <c r="AH85" s="86" t="str">
        <f t="shared" si="19"/>
        <v/>
      </c>
      <c r="AI85" s="86">
        <f>IF(ISBLANK(AH85),0,IF(ISNA(VLOOKUP(AH85,Investigation!$Q:$Q,1,FALSE)),1,0))</f>
        <v>0</v>
      </c>
    </row>
    <row r="86" spans="2:35" x14ac:dyDescent="0.25">
      <c r="B86" s="71"/>
      <c r="C86" s="71"/>
      <c r="D86" s="63"/>
      <c r="E86" s="73"/>
      <c r="F86" s="71"/>
      <c r="G86" s="71"/>
      <c r="H86" s="71"/>
      <c r="I86" s="71"/>
      <c r="J86" s="71"/>
      <c r="K86" s="71"/>
      <c r="L86" s="71"/>
      <c r="M86" s="71"/>
      <c r="N86" s="71"/>
      <c r="O86" s="74"/>
      <c r="P86" s="71"/>
      <c r="T86" s="87">
        <f t="shared" si="16"/>
        <v>0</v>
      </c>
      <c r="U86" s="87">
        <f t="shared" si="10"/>
        <v>0</v>
      </c>
      <c r="V86" s="87">
        <f t="shared" si="11"/>
        <v>0</v>
      </c>
      <c r="W86" s="87">
        <f t="shared" si="17"/>
        <v>0</v>
      </c>
      <c r="X86" s="87">
        <f t="shared" si="12"/>
        <v>0</v>
      </c>
      <c r="Y86" s="86">
        <f t="shared" si="13"/>
        <v>0</v>
      </c>
      <c r="Z86" s="86">
        <f t="shared" si="14"/>
        <v>0</v>
      </c>
      <c r="AA86" s="86">
        <f t="shared" si="15"/>
        <v>0</v>
      </c>
      <c r="AB86" s="86">
        <f t="shared" si="18"/>
        <v>0</v>
      </c>
      <c r="AC86" s="86">
        <f>IF(ISBLANK(B86),0,IF(ISNA(VLOOKUP(B86,General!$B:$B,1,FALSE)),1,0))</f>
        <v>0</v>
      </c>
      <c r="AD86" s="86">
        <f>IF(ISBLANK(F86),0,IF(ISNA(VLOOKUP(F86,Dropdowns!$D$1:$D$13,1,FALSE)),1,0))</f>
        <v>0</v>
      </c>
      <c r="AE86" s="86">
        <f>IF(ISBLANK(I86),0,IF(ISNA(VLOOKUP(I86,Dropdowns!$E$1:$E$11,1,FALSE)),1,0))</f>
        <v>0</v>
      </c>
      <c r="AF86" s="86">
        <f>IF(ISBLANK(L86),0,IF(ISNA(VLOOKUP(L86,Dropdowns!$F$1:$F$18,1,FALSE)),1,0))</f>
        <v>0</v>
      </c>
      <c r="AG86" s="86">
        <f>IF(ISBLANK(P86),0,IF(ISNA(VLOOKUP(P86,Dropdowns!$K$1:$K$5,1,FALSE)),1,0))</f>
        <v>0</v>
      </c>
      <c r="AH86" s="86" t="str">
        <f t="shared" si="19"/>
        <v/>
      </c>
      <c r="AI86" s="86">
        <f>IF(ISBLANK(AH86),0,IF(ISNA(VLOOKUP(AH86,Investigation!$Q:$Q,1,FALSE)),1,0))</f>
        <v>0</v>
      </c>
    </row>
    <row r="87" spans="2:35" x14ac:dyDescent="0.25">
      <c r="B87" s="71"/>
      <c r="C87" s="71"/>
      <c r="D87" s="63"/>
      <c r="E87" s="73"/>
      <c r="F87" s="71"/>
      <c r="G87" s="71"/>
      <c r="H87" s="71"/>
      <c r="I87" s="71"/>
      <c r="J87" s="71"/>
      <c r="K87" s="71"/>
      <c r="L87" s="71"/>
      <c r="M87" s="71"/>
      <c r="N87" s="71"/>
      <c r="O87" s="74"/>
      <c r="P87" s="71"/>
      <c r="T87" s="87">
        <f t="shared" si="16"/>
        <v>0</v>
      </c>
      <c r="U87" s="87">
        <f t="shared" si="10"/>
        <v>0</v>
      </c>
      <c r="V87" s="87">
        <f t="shared" si="11"/>
        <v>0</v>
      </c>
      <c r="W87" s="87">
        <f t="shared" si="17"/>
        <v>0</v>
      </c>
      <c r="X87" s="87">
        <f t="shared" si="12"/>
        <v>0</v>
      </c>
      <c r="Y87" s="86">
        <f t="shared" si="13"/>
        <v>0</v>
      </c>
      <c r="Z87" s="86">
        <f t="shared" si="14"/>
        <v>0</v>
      </c>
      <c r="AA87" s="86">
        <f t="shared" si="15"/>
        <v>0</v>
      </c>
      <c r="AB87" s="86">
        <f t="shared" si="18"/>
        <v>0</v>
      </c>
      <c r="AC87" s="86">
        <f>IF(ISBLANK(B87),0,IF(ISNA(VLOOKUP(B87,General!$B:$B,1,FALSE)),1,0))</f>
        <v>0</v>
      </c>
      <c r="AD87" s="86">
        <f>IF(ISBLANK(F87),0,IF(ISNA(VLOOKUP(F87,Dropdowns!$D$1:$D$13,1,FALSE)),1,0))</f>
        <v>0</v>
      </c>
      <c r="AE87" s="86">
        <f>IF(ISBLANK(I87),0,IF(ISNA(VLOOKUP(I87,Dropdowns!$E$1:$E$11,1,FALSE)),1,0))</f>
        <v>0</v>
      </c>
      <c r="AF87" s="86">
        <f>IF(ISBLANK(L87),0,IF(ISNA(VLOOKUP(L87,Dropdowns!$F$1:$F$18,1,FALSE)),1,0))</f>
        <v>0</v>
      </c>
      <c r="AG87" s="86">
        <f>IF(ISBLANK(P87),0,IF(ISNA(VLOOKUP(P87,Dropdowns!$K$1:$K$5,1,FALSE)),1,0))</f>
        <v>0</v>
      </c>
      <c r="AH87" s="86" t="str">
        <f t="shared" si="19"/>
        <v/>
      </c>
      <c r="AI87" s="86">
        <f>IF(ISBLANK(AH87),0,IF(ISNA(VLOOKUP(AH87,Investigation!$Q:$Q,1,FALSE)),1,0))</f>
        <v>0</v>
      </c>
    </row>
    <row r="88" spans="2:35" x14ac:dyDescent="0.25">
      <c r="B88" s="71"/>
      <c r="C88" s="71"/>
      <c r="D88" s="63"/>
      <c r="E88" s="73"/>
      <c r="F88" s="71"/>
      <c r="G88" s="71"/>
      <c r="H88" s="71"/>
      <c r="I88" s="71"/>
      <c r="J88" s="71"/>
      <c r="K88" s="71"/>
      <c r="L88" s="71"/>
      <c r="M88" s="71"/>
      <c r="N88" s="71"/>
      <c r="O88" s="74"/>
      <c r="P88" s="71"/>
      <c r="T88" s="87">
        <f t="shared" si="16"/>
        <v>0</v>
      </c>
      <c r="U88" s="87">
        <f t="shared" si="10"/>
        <v>0</v>
      </c>
      <c r="V88" s="87">
        <f t="shared" si="11"/>
        <v>0</v>
      </c>
      <c r="W88" s="87">
        <f t="shared" si="17"/>
        <v>0</v>
      </c>
      <c r="X88" s="87">
        <f t="shared" si="12"/>
        <v>0</v>
      </c>
      <c r="Y88" s="86">
        <f t="shared" si="13"/>
        <v>0</v>
      </c>
      <c r="Z88" s="86">
        <f t="shared" si="14"/>
        <v>0</v>
      </c>
      <c r="AA88" s="86">
        <f t="shared" si="15"/>
        <v>0</v>
      </c>
      <c r="AB88" s="86">
        <f t="shared" si="18"/>
        <v>0</v>
      </c>
      <c r="AC88" s="86">
        <f>IF(ISBLANK(B88),0,IF(ISNA(VLOOKUP(B88,General!$B:$B,1,FALSE)),1,0))</f>
        <v>0</v>
      </c>
      <c r="AD88" s="86">
        <f>IF(ISBLANK(F88),0,IF(ISNA(VLOOKUP(F88,Dropdowns!$D$1:$D$13,1,FALSE)),1,0))</f>
        <v>0</v>
      </c>
      <c r="AE88" s="86">
        <f>IF(ISBLANK(I88),0,IF(ISNA(VLOOKUP(I88,Dropdowns!$E$1:$E$11,1,FALSE)),1,0))</f>
        <v>0</v>
      </c>
      <c r="AF88" s="86">
        <f>IF(ISBLANK(L88),0,IF(ISNA(VLOOKUP(L88,Dropdowns!$F$1:$F$18,1,FALSE)),1,0))</f>
        <v>0</v>
      </c>
      <c r="AG88" s="86">
        <f>IF(ISBLANK(P88),0,IF(ISNA(VLOOKUP(P88,Dropdowns!$K$1:$K$5,1,FALSE)),1,0))</f>
        <v>0</v>
      </c>
      <c r="AH88" s="86" t="str">
        <f t="shared" si="19"/>
        <v/>
      </c>
      <c r="AI88" s="86">
        <f>IF(ISBLANK(AH88),0,IF(ISNA(VLOOKUP(AH88,Investigation!$Q:$Q,1,FALSE)),1,0))</f>
        <v>0</v>
      </c>
    </row>
    <row r="89" spans="2:35" x14ac:dyDescent="0.25">
      <c r="B89" s="71"/>
      <c r="C89" s="71"/>
      <c r="D89" s="63"/>
      <c r="E89" s="73"/>
      <c r="F89" s="71"/>
      <c r="G89" s="71"/>
      <c r="H89" s="71"/>
      <c r="I89" s="71"/>
      <c r="J89" s="71"/>
      <c r="K89" s="71"/>
      <c r="L89" s="71"/>
      <c r="M89" s="71"/>
      <c r="N89" s="71"/>
      <c r="O89" s="74"/>
      <c r="P89" s="71"/>
      <c r="T89" s="87">
        <f t="shared" si="16"/>
        <v>0</v>
      </c>
      <c r="U89" s="87">
        <f t="shared" si="10"/>
        <v>0</v>
      </c>
      <c r="V89" s="87">
        <f t="shared" si="11"/>
        <v>0</v>
      </c>
      <c r="W89" s="87">
        <f t="shared" si="17"/>
        <v>0</v>
      </c>
      <c r="X89" s="87">
        <f t="shared" si="12"/>
        <v>0</v>
      </c>
      <c r="Y89" s="86">
        <f t="shared" si="13"/>
        <v>0</v>
      </c>
      <c r="Z89" s="86">
        <f t="shared" si="14"/>
        <v>0</v>
      </c>
      <c r="AA89" s="86">
        <f t="shared" si="15"/>
        <v>0</v>
      </c>
      <c r="AB89" s="86">
        <f t="shared" si="18"/>
        <v>0</v>
      </c>
      <c r="AC89" s="86">
        <f>IF(ISBLANK(B89),0,IF(ISNA(VLOOKUP(B89,General!$B:$B,1,FALSE)),1,0))</f>
        <v>0</v>
      </c>
      <c r="AD89" s="86">
        <f>IF(ISBLANK(F89),0,IF(ISNA(VLOOKUP(F89,Dropdowns!$D$1:$D$13,1,FALSE)),1,0))</f>
        <v>0</v>
      </c>
      <c r="AE89" s="86">
        <f>IF(ISBLANK(I89),0,IF(ISNA(VLOOKUP(I89,Dropdowns!$E$1:$E$11,1,FALSE)),1,0))</f>
        <v>0</v>
      </c>
      <c r="AF89" s="86">
        <f>IF(ISBLANK(L89),0,IF(ISNA(VLOOKUP(L89,Dropdowns!$F$1:$F$18,1,FALSE)),1,0))</f>
        <v>0</v>
      </c>
      <c r="AG89" s="86">
        <f>IF(ISBLANK(P89),0,IF(ISNA(VLOOKUP(P89,Dropdowns!$K$1:$K$5,1,FALSE)),1,0))</f>
        <v>0</v>
      </c>
      <c r="AH89" s="86" t="str">
        <f t="shared" si="19"/>
        <v/>
      </c>
      <c r="AI89" s="86">
        <f>IF(ISBLANK(AH89),0,IF(ISNA(VLOOKUP(AH89,Investigation!$Q:$Q,1,FALSE)),1,0))</f>
        <v>0</v>
      </c>
    </row>
    <row r="90" spans="2:35" x14ac:dyDescent="0.25">
      <c r="B90" s="71"/>
      <c r="C90" s="71"/>
      <c r="D90" s="63"/>
      <c r="E90" s="73"/>
      <c r="F90" s="71"/>
      <c r="G90" s="71"/>
      <c r="H90" s="71"/>
      <c r="I90" s="71"/>
      <c r="J90" s="71"/>
      <c r="K90" s="71"/>
      <c r="L90" s="71"/>
      <c r="M90" s="71"/>
      <c r="N90" s="71"/>
      <c r="O90" s="74"/>
      <c r="P90" s="71"/>
      <c r="T90" s="87">
        <f t="shared" si="16"/>
        <v>0</v>
      </c>
      <c r="U90" s="87">
        <f t="shared" si="10"/>
        <v>0</v>
      </c>
      <c r="V90" s="87">
        <f t="shared" si="11"/>
        <v>0</v>
      </c>
      <c r="W90" s="87">
        <f t="shared" si="17"/>
        <v>0</v>
      </c>
      <c r="X90" s="87">
        <f t="shared" si="12"/>
        <v>0</v>
      </c>
      <c r="Y90" s="86">
        <f t="shared" si="13"/>
        <v>0</v>
      </c>
      <c r="Z90" s="86">
        <f t="shared" si="14"/>
        <v>0</v>
      </c>
      <c r="AA90" s="86">
        <f t="shared" si="15"/>
        <v>0</v>
      </c>
      <c r="AB90" s="86">
        <f t="shared" si="18"/>
        <v>0</v>
      </c>
      <c r="AC90" s="86">
        <f>IF(ISBLANK(B90),0,IF(ISNA(VLOOKUP(B90,General!$B:$B,1,FALSE)),1,0))</f>
        <v>0</v>
      </c>
      <c r="AD90" s="86">
        <f>IF(ISBLANK(F90),0,IF(ISNA(VLOOKUP(F90,Dropdowns!$D$1:$D$13,1,FALSE)),1,0))</f>
        <v>0</v>
      </c>
      <c r="AE90" s="86">
        <f>IF(ISBLANK(I90),0,IF(ISNA(VLOOKUP(I90,Dropdowns!$E$1:$E$11,1,FALSE)),1,0))</f>
        <v>0</v>
      </c>
      <c r="AF90" s="86">
        <f>IF(ISBLANK(L90),0,IF(ISNA(VLOOKUP(L90,Dropdowns!$F$1:$F$18,1,FALSE)),1,0))</f>
        <v>0</v>
      </c>
      <c r="AG90" s="86">
        <f>IF(ISBLANK(P90),0,IF(ISNA(VLOOKUP(P90,Dropdowns!$K$1:$K$5,1,FALSE)),1,0))</f>
        <v>0</v>
      </c>
      <c r="AH90" s="86" t="str">
        <f t="shared" si="19"/>
        <v/>
      </c>
      <c r="AI90" s="86">
        <f>IF(ISBLANK(AH90),0,IF(ISNA(VLOOKUP(AH90,Investigation!$Q:$Q,1,FALSE)),1,0))</f>
        <v>0</v>
      </c>
    </row>
    <row r="91" spans="2:35" x14ac:dyDescent="0.25">
      <c r="B91" s="71"/>
      <c r="C91" s="71"/>
      <c r="D91" s="63"/>
      <c r="E91" s="73"/>
      <c r="F91" s="71"/>
      <c r="G91" s="71"/>
      <c r="H91" s="71"/>
      <c r="I91" s="71"/>
      <c r="J91" s="71"/>
      <c r="K91" s="71"/>
      <c r="L91" s="71"/>
      <c r="M91" s="71"/>
      <c r="N91" s="71"/>
      <c r="O91" s="74"/>
      <c r="P91" s="71"/>
      <c r="T91" s="87">
        <f t="shared" si="16"/>
        <v>0</v>
      </c>
      <c r="U91" s="87">
        <f t="shared" si="10"/>
        <v>0</v>
      </c>
      <c r="V91" s="87">
        <f t="shared" si="11"/>
        <v>0</v>
      </c>
      <c r="W91" s="87">
        <f t="shared" si="17"/>
        <v>0</v>
      </c>
      <c r="X91" s="87">
        <f t="shared" si="12"/>
        <v>0</v>
      </c>
      <c r="Y91" s="86">
        <f t="shared" si="13"/>
        <v>0</v>
      </c>
      <c r="Z91" s="86">
        <f t="shared" si="14"/>
        <v>0</v>
      </c>
      <c r="AA91" s="86">
        <f t="shared" si="15"/>
        <v>0</v>
      </c>
      <c r="AB91" s="86">
        <f t="shared" si="18"/>
        <v>0</v>
      </c>
      <c r="AC91" s="86">
        <f>IF(ISBLANK(B91),0,IF(ISNA(VLOOKUP(B91,General!$B:$B,1,FALSE)),1,0))</f>
        <v>0</v>
      </c>
      <c r="AD91" s="86">
        <f>IF(ISBLANK(F91),0,IF(ISNA(VLOOKUP(F91,Dropdowns!$D$1:$D$13,1,FALSE)),1,0))</f>
        <v>0</v>
      </c>
      <c r="AE91" s="86">
        <f>IF(ISBLANK(I91),0,IF(ISNA(VLOOKUP(I91,Dropdowns!$E$1:$E$11,1,FALSE)),1,0))</f>
        <v>0</v>
      </c>
      <c r="AF91" s="86">
        <f>IF(ISBLANK(L91),0,IF(ISNA(VLOOKUP(L91,Dropdowns!$F$1:$F$18,1,FALSE)),1,0))</f>
        <v>0</v>
      </c>
      <c r="AG91" s="86">
        <f>IF(ISBLANK(P91),0,IF(ISNA(VLOOKUP(P91,Dropdowns!$K$1:$K$5,1,FALSE)),1,0))</f>
        <v>0</v>
      </c>
      <c r="AH91" s="86" t="str">
        <f t="shared" si="19"/>
        <v/>
      </c>
      <c r="AI91" s="86">
        <f>IF(ISBLANK(AH91),0,IF(ISNA(VLOOKUP(AH91,Investigation!$Q:$Q,1,FALSE)),1,0))</f>
        <v>0</v>
      </c>
    </row>
    <row r="92" spans="2:35" x14ac:dyDescent="0.25">
      <c r="B92" s="71"/>
      <c r="C92" s="71"/>
      <c r="D92" s="63"/>
      <c r="E92" s="73"/>
      <c r="F92" s="71"/>
      <c r="G92" s="71"/>
      <c r="H92" s="71"/>
      <c r="I92" s="71"/>
      <c r="J92" s="71"/>
      <c r="K92" s="71"/>
      <c r="L92" s="71"/>
      <c r="M92" s="71"/>
      <c r="N92" s="71"/>
      <c r="O92" s="74"/>
      <c r="P92" s="71"/>
      <c r="T92" s="87">
        <f t="shared" si="16"/>
        <v>0</v>
      </c>
      <c r="U92" s="87">
        <f t="shared" si="10"/>
        <v>0</v>
      </c>
      <c r="V92" s="87">
        <f t="shared" si="11"/>
        <v>0</v>
      </c>
      <c r="W92" s="87">
        <f t="shared" si="17"/>
        <v>0</v>
      </c>
      <c r="X92" s="87">
        <f t="shared" si="12"/>
        <v>0</v>
      </c>
      <c r="Y92" s="86">
        <f t="shared" si="13"/>
        <v>0</v>
      </c>
      <c r="Z92" s="86">
        <f t="shared" si="14"/>
        <v>0</v>
      </c>
      <c r="AA92" s="86">
        <f t="shared" si="15"/>
        <v>0</v>
      </c>
      <c r="AB92" s="86">
        <f t="shared" si="18"/>
        <v>0</v>
      </c>
      <c r="AC92" s="86">
        <f>IF(ISBLANK(B92),0,IF(ISNA(VLOOKUP(B92,General!$B:$B,1,FALSE)),1,0))</f>
        <v>0</v>
      </c>
      <c r="AD92" s="86">
        <f>IF(ISBLANK(F92),0,IF(ISNA(VLOOKUP(F92,Dropdowns!$D$1:$D$13,1,FALSE)),1,0))</f>
        <v>0</v>
      </c>
      <c r="AE92" s="86">
        <f>IF(ISBLANK(I92),0,IF(ISNA(VLOOKUP(I92,Dropdowns!$E$1:$E$11,1,FALSE)),1,0))</f>
        <v>0</v>
      </c>
      <c r="AF92" s="86">
        <f>IF(ISBLANK(L92),0,IF(ISNA(VLOOKUP(L92,Dropdowns!$F$1:$F$18,1,FALSE)),1,0))</f>
        <v>0</v>
      </c>
      <c r="AG92" s="86">
        <f>IF(ISBLANK(P92),0,IF(ISNA(VLOOKUP(P92,Dropdowns!$K$1:$K$5,1,FALSE)),1,0))</f>
        <v>0</v>
      </c>
      <c r="AH92" s="86" t="str">
        <f t="shared" si="19"/>
        <v/>
      </c>
      <c r="AI92" s="86">
        <f>IF(ISBLANK(AH92),0,IF(ISNA(VLOOKUP(AH92,Investigation!$Q:$Q,1,FALSE)),1,0))</f>
        <v>0</v>
      </c>
    </row>
    <row r="93" spans="2:35" x14ac:dyDescent="0.25">
      <c r="B93" s="71"/>
      <c r="C93" s="71"/>
      <c r="D93" s="63"/>
      <c r="E93" s="73"/>
      <c r="F93" s="71"/>
      <c r="G93" s="71"/>
      <c r="H93" s="71"/>
      <c r="I93" s="71"/>
      <c r="J93" s="71"/>
      <c r="K93" s="71"/>
      <c r="L93" s="71"/>
      <c r="M93" s="71"/>
      <c r="N93" s="71"/>
      <c r="O93" s="74"/>
      <c r="P93" s="71"/>
      <c r="T93" s="87">
        <f t="shared" si="16"/>
        <v>0</v>
      </c>
      <c r="U93" s="87">
        <f t="shared" si="10"/>
        <v>0</v>
      </c>
      <c r="V93" s="87">
        <f t="shared" si="11"/>
        <v>0</v>
      </c>
      <c r="W93" s="87">
        <f t="shared" si="17"/>
        <v>0</v>
      </c>
      <c r="X93" s="87">
        <f t="shared" si="12"/>
        <v>0</v>
      </c>
      <c r="Y93" s="86">
        <f t="shared" si="13"/>
        <v>0</v>
      </c>
      <c r="Z93" s="86">
        <f t="shared" si="14"/>
        <v>0</v>
      </c>
      <c r="AA93" s="86">
        <f t="shared" si="15"/>
        <v>0</v>
      </c>
      <c r="AB93" s="86">
        <f t="shared" si="18"/>
        <v>0</v>
      </c>
      <c r="AC93" s="86">
        <f>IF(ISBLANK(B93),0,IF(ISNA(VLOOKUP(B93,General!$B:$B,1,FALSE)),1,0))</f>
        <v>0</v>
      </c>
      <c r="AD93" s="86">
        <f>IF(ISBLANK(F93),0,IF(ISNA(VLOOKUP(F93,Dropdowns!$D$1:$D$13,1,FALSE)),1,0))</f>
        <v>0</v>
      </c>
      <c r="AE93" s="86">
        <f>IF(ISBLANK(I93),0,IF(ISNA(VLOOKUP(I93,Dropdowns!$E$1:$E$11,1,FALSE)),1,0))</f>
        <v>0</v>
      </c>
      <c r="AF93" s="86">
        <f>IF(ISBLANK(L93),0,IF(ISNA(VLOOKUP(L93,Dropdowns!$F$1:$F$18,1,FALSE)),1,0))</f>
        <v>0</v>
      </c>
      <c r="AG93" s="86">
        <f>IF(ISBLANK(P93),0,IF(ISNA(VLOOKUP(P93,Dropdowns!$K$1:$K$5,1,FALSE)),1,0))</f>
        <v>0</v>
      </c>
      <c r="AH93" s="86" t="str">
        <f t="shared" si="19"/>
        <v/>
      </c>
      <c r="AI93" s="86">
        <f>IF(ISBLANK(AH93),0,IF(ISNA(VLOOKUP(AH93,Investigation!$Q:$Q,1,FALSE)),1,0))</f>
        <v>0</v>
      </c>
    </row>
    <row r="94" spans="2:35" x14ac:dyDescent="0.25">
      <c r="B94" s="71"/>
      <c r="C94" s="71"/>
      <c r="D94" s="63"/>
      <c r="E94" s="73"/>
      <c r="F94" s="71"/>
      <c r="G94" s="71"/>
      <c r="H94" s="71"/>
      <c r="I94" s="71"/>
      <c r="J94" s="71"/>
      <c r="K94" s="71"/>
      <c r="L94" s="71"/>
      <c r="M94" s="71"/>
      <c r="N94" s="71"/>
      <c r="O94" s="74"/>
      <c r="P94" s="71"/>
      <c r="T94" s="87">
        <f t="shared" si="16"/>
        <v>0</v>
      </c>
      <c r="U94" s="87">
        <f t="shared" si="10"/>
        <v>0</v>
      </c>
      <c r="V94" s="87">
        <f t="shared" si="11"/>
        <v>0</v>
      </c>
      <c r="W94" s="87">
        <f t="shared" si="17"/>
        <v>0</v>
      </c>
      <c r="X94" s="87">
        <f t="shared" si="12"/>
        <v>0</v>
      </c>
      <c r="Y94" s="86">
        <f t="shared" si="13"/>
        <v>0</v>
      </c>
      <c r="Z94" s="86">
        <f t="shared" si="14"/>
        <v>0</v>
      </c>
      <c r="AA94" s="86">
        <f t="shared" si="15"/>
        <v>0</v>
      </c>
      <c r="AB94" s="86">
        <f t="shared" si="18"/>
        <v>0</v>
      </c>
      <c r="AC94" s="86">
        <f>IF(ISBLANK(B94),0,IF(ISNA(VLOOKUP(B94,General!$B:$B,1,FALSE)),1,0))</f>
        <v>0</v>
      </c>
      <c r="AD94" s="86">
        <f>IF(ISBLANK(F94),0,IF(ISNA(VLOOKUP(F94,Dropdowns!$D$1:$D$13,1,FALSE)),1,0))</f>
        <v>0</v>
      </c>
      <c r="AE94" s="86">
        <f>IF(ISBLANK(I94),0,IF(ISNA(VLOOKUP(I94,Dropdowns!$E$1:$E$11,1,FALSE)),1,0))</f>
        <v>0</v>
      </c>
      <c r="AF94" s="86">
        <f>IF(ISBLANK(L94),0,IF(ISNA(VLOOKUP(L94,Dropdowns!$F$1:$F$18,1,FALSE)),1,0))</f>
        <v>0</v>
      </c>
      <c r="AG94" s="86">
        <f>IF(ISBLANK(P94),0,IF(ISNA(VLOOKUP(P94,Dropdowns!$K$1:$K$5,1,FALSE)),1,0))</f>
        <v>0</v>
      </c>
      <c r="AH94" s="86" t="str">
        <f t="shared" si="19"/>
        <v/>
      </c>
      <c r="AI94" s="86">
        <f>IF(ISBLANK(AH94),0,IF(ISNA(VLOOKUP(AH94,Investigation!$Q:$Q,1,FALSE)),1,0))</f>
        <v>0</v>
      </c>
    </row>
    <row r="95" spans="2:35" x14ac:dyDescent="0.25">
      <c r="B95" s="71"/>
      <c r="C95" s="71"/>
      <c r="D95" s="63"/>
      <c r="E95" s="73"/>
      <c r="F95" s="71"/>
      <c r="G95" s="71"/>
      <c r="H95" s="71"/>
      <c r="I95" s="71"/>
      <c r="J95" s="71"/>
      <c r="K95" s="71"/>
      <c r="L95" s="71"/>
      <c r="M95" s="71"/>
      <c r="N95" s="71"/>
      <c r="O95" s="74"/>
      <c r="P95" s="71"/>
      <c r="T95" s="87">
        <f t="shared" si="16"/>
        <v>0</v>
      </c>
      <c r="U95" s="87">
        <f t="shared" si="10"/>
        <v>0</v>
      </c>
      <c r="V95" s="87">
        <f t="shared" si="11"/>
        <v>0</v>
      </c>
      <c r="W95" s="87">
        <f t="shared" si="17"/>
        <v>0</v>
      </c>
      <c r="X95" s="87">
        <f t="shared" si="12"/>
        <v>0</v>
      </c>
      <c r="Y95" s="86">
        <f t="shared" si="13"/>
        <v>0</v>
      </c>
      <c r="Z95" s="86">
        <f t="shared" si="14"/>
        <v>0</v>
      </c>
      <c r="AA95" s="86">
        <f t="shared" si="15"/>
        <v>0</v>
      </c>
      <c r="AB95" s="86">
        <f t="shared" si="18"/>
        <v>0</v>
      </c>
      <c r="AC95" s="86">
        <f>IF(ISBLANK(B95),0,IF(ISNA(VLOOKUP(B95,General!$B:$B,1,FALSE)),1,0))</f>
        <v>0</v>
      </c>
      <c r="AD95" s="86">
        <f>IF(ISBLANK(F95),0,IF(ISNA(VLOOKUP(F95,Dropdowns!$D$1:$D$13,1,FALSE)),1,0))</f>
        <v>0</v>
      </c>
      <c r="AE95" s="86">
        <f>IF(ISBLANK(I95),0,IF(ISNA(VLOOKUP(I95,Dropdowns!$E$1:$E$11,1,FALSE)),1,0))</f>
        <v>0</v>
      </c>
      <c r="AF95" s="86">
        <f>IF(ISBLANK(L95),0,IF(ISNA(VLOOKUP(L95,Dropdowns!$F$1:$F$18,1,FALSE)),1,0))</f>
        <v>0</v>
      </c>
      <c r="AG95" s="86">
        <f>IF(ISBLANK(P95),0,IF(ISNA(VLOOKUP(P95,Dropdowns!$K$1:$K$5,1,FALSE)),1,0))</f>
        <v>0</v>
      </c>
      <c r="AH95" s="86" t="str">
        <f t="shared" si="19"/>
        <v/>
      </c>
      <c r="AI95" s="86">
        <f>IF(ISBLANK(AH95),0,IF(ISNA(VLOOKUP(AH95,Investigation!$Q:$Q,1,FALSE)),1,0))</f>
        <v>0</v>
      </c>
    </row>
    <row r="96" spans="2:35" x14ac:dyDescent="0.25">
      <c r="B96" s="71"/>
      <c r="C96" s="71"/>
      <c r="D96" s="63"/>
      <c r="E96" s="73"/>
      <c r="F96" s="71"/>
      <c r="G96" s="71"/>
      <c r="H96" s="71"/>
      <c r="I96" s="71"/>
      <c r="J96" s="71"/>
      <c r="K96" s="71"/>
      <c r="L96" s="71"/>
      <c r="M96" s="71"/>
      <c r="N96" s="71"/>
      <c r="O96" s="74"/>
      <c r="P96" s="71"/>
      <c r="T96" s="87">
        <f t="shared" si="16"/>
        <v>0</v>
      </c>
      <c r="U96" s="87">
        <f t="shared" si="10"/>
        <v>0</v>
      </c>
      <c r="V96" s="87">
        <f t="shared" si="11"/>
        <v>0</v>
      </c>
      <c r="W96" s="87">
        <f t="shared" si="17"/>
        <v>0</v>
      </c>
      <c r="X96" s="87">
        <f t="shared" si="12"/>
        <v>0</v>
      </c>
      <c r="Y96" s="86">
        <f t="shared" si="13"/>
        <v>0</v>
      </c>
      <c r="Z96" s="86">
        <f t="shared" si="14"/>
        <v>0</v>
      </c>
      <c r="AA96" s="86">
        <f t="shared" si="15"/>
        <v>0</v>
      </c>
      <c r="AB96" s="86">
        <f t="shared" si="18"/>
        <v>0</v>
      </c>
      <c r="AC96" s="86">
        <f>IF(ISBLANK(B96),0,IF(ISNA(VLOOKUP(B96,General!$B:$B,1,FALSE)),1,0))</f>
        <v>0</v>
      </c>
      <c r="AD96" s="86">
        <f>IF(ISBLANK(F96),0,IF(ISNA(VLOOKUP(F96,Dropdowns!$D$1:$D$13,1,FALSE)),1,0))</f>
        <v>0</v>
      </c>
      <c r="AE96" s="86">
        <f>IF(ISBLANK(I96),0,IF(ISNA(VLOOKUP(I96,Dropdowns!$E$1:$E$11,1,FALSE)),1,0))</f>
        <v>0</v>
      </c>
      <c r="AF96" s="86">
        <f>IF(ISBLANK(L96),0,IF(ISNA(VLOOKUP(L96,Dropdowns!$F$1:$F$18,1,FALSE)),1,0))</f>
        <v>0</v>
      </c>
      <c r="AG96" s="86">
        <f>IF(ISBLANK(P96),0,IF(ISNA(VLOOKUP(P96,Dropdowns!$K$1:$K$5,1,FALSE)),1,0))</f>
        <v>0</v>
      </c>
      <c r="AH96" s="86" t="str">
        <f t="shared" si="19"/>
        <v/>
      </c>
      <c r="AI96" s="86">
        <f>IF(ISBLANK(AH96),0,IF(ISNA(VLOOKUP(AH96,Investigation!$Q:$Q,1,FALSE)),1,0))</f>
        <v>0</v>
      </c>
    </row>
    <row r="97" spans="2:35" x14ac:dyDescent="0.25">
      <c r="B97" s="71"/>
      <c r="C97" s="71"/>
      <c r="D97" s="63"/>
      <c r="E97" s="73"/>
      <c r="F97" s="71"/>
      <c r="G97" s="71"/>
      <c r="H97" s="71"/>
      <c r="I97" s="71"/>
      <c r="J97" s="71"/>
      <c r="K97" s="71"/>
      <c r="L97" s="71"/>
      <c r="M97" s="71"/>
      <c r="N97" s="71"/>
      <c r="O97" s="74"/>
      <c r="P97" s="71"/>
      <c r="T97" s="87">
        <f t="shared" si="16"/>
        <v>0</v>
      </c>
      <c r="U97" s="87">
        <f t="shared" si="10"/>
        <v>0</v>
      </c>
      <c r="V97" s="87">
        <f t="shared" si="11"/>
        <v>0</v>
      </c>
      <c r="W97" s="87">
        <f t="shared" si="17"/>
        <v>0</v>
      </c>
      <c r="X97" s="87">
        <f t="shared" si="12"/>
        <v>0</v>
      </c>
      <c r="Y97" s="86">
        <f t="shared" si="13"/>
        <v>0</v>
      </c>
      <c r="Z97" s="86">
        <f t="shared" si="14"/>
        <v>0</v>
      </c>
      <c r="AA97" s="86">
        <f t="shared" si="15"/>
        <v>0</v>
      </c>
      <c r="AB97" s="86">
        <f t="shared" si="18"/>
        <v>0</v>
      </c>
      <c r="AC97" s="86">
        <f>IF(ISBLANK(B97),0,IF(ISNA(VLOOKUP(B97,General!$B:$B,1,FALSE)),1,0))</f>
        <v>0</v>
      </c>
      <c r="AD97" s="86">
        <f>IF(ISBLANK(F97),0,IF(ISNA(VLOOKUP(F97,Dropdowns!$D$1:$D$13,1,FALSE)),1,0))</f>
        <v>0</v>
      </c>
      <c r="AE97" s="86">
        <f>IF(ISBLANK(I97),0,IF(ISNA(VLOOKUP(I97,Dropdowns!$E$1:$E$11,1,FALSE)),1,0))</f>
        <v>0</v>
      </c>
      <c r="AF97" s="86">
        <f>IF(ISBLANK(L97),0,IF(ISNA(VLOOKUP(L97,Dropdowns!$F$1:$F$18,1,FALSE)),1,0))</f>
        <v>0</v>
      </c>
      <c r="AG97" s="86">
        <f>IF(ISBLANK(P97),0,IF(ISNA(VLOOKUP(P97,Dropdowns!$K$1:$K$5,1,FALSE)),1,0))</f>
        <v>0</v>
      </c>
      <c r="AH97" s="86" t="str">
        <f t="shared" si="19"/>
        <v/>
      </c>
      <c r="AI97" s="86">
        <f>IF(ISBLANK(AH97),0,IF(ISNA(VLOOKUP(AH97,Investigation!$Q:$Q,1,FALSE)),1,0))</f>
        <v>0</v>
      </c>
    </row>
    <row r="98" spans="2:35" x14ac:dyDescent="0.25">
      <c r="B98" s="71"/>
      <c r="C98" s="71"/>
      <c r="D98" s="63"/>
      <c r="E98" s="73"/>
      <c r="F98" s="71"/>
      <c r="G98" s="71"/>
      <c r="H98" s="71"/>
      <c r="I98" s="71"/>
      <c r="J98" s="71"/>
      <c r="K98" s="71"/>
      <c r="L98" s="71"/>
      <c r="M98" s="71"/>
      <c r="N98" s="71"/>
      <c r="O98" s="74"/>
      <c r="P98" s="71"/>
      <c r="T98" s="87">
        <f t="shared" si="16"/>
        <v>0</v>
      </c>
      <c r="U98" s="87">
        <f t="shared" si="10"/>
        <v>0</v>
      </c>
      <c r="V98" s="87">
        <f t="shared" si="11"/>
        <v>0</v>
      </c>
      <c r="W98" s="87">
        <f t="shared" si="17"/>
        <v>0</v>
      </c>
      <c r="X98" s="87">
        <f t="shared" si="12"/>
        <v>0</v>
      </c>
      <c r="Y98" s="86">
        <f t="shared" si="13"/>
        <v>0</v>
      </c>
      <c r="Z98" s="86">
        <f t="shared" si="14"/>
        <v>0</v>
      </c>
      <c r="AA98" s="86">
        <f t="shared" si="15"/>
        <v>0</v>
      </c>
      <c r="AB98" s="86">
        <f t="shared" si="18"/>
        <v>0</v>
      </c>
      <c r="AC98" s="86">
        <f>IF(ISBLANK(B98),0,IF(ISNA(VLOOKUP(B98,General!$B:$B,1,FALSE)),1,0))</f>
        <v>0</v>
      </c>
      <c r="AD98" s="86">
        <f>IF(ISBLANK(F98),0,IF(ISNA(VLOOKUP(F98,Dropdowns!$D$1:$D$13,1,FALSE)),1,0))</f>
        <v>0</v>
      </c>
      <c r="AE98" s="86">
        <f>IF(ISBLANK(I98),0,IF(ISNA(VLOOKUP(I98,Dropdowns!$E$1:$E$11,1,FALSE)),1,0))</f>
        <v>0</v>
      </c>
      <c r="AF98" s="86">
        <f>IF(ISBLANK(L98),0,IF(ISNA(VLOOKUP(L98,Dropdowns!$F$1:$F$18,1,FALSE)),1,0))</f>
        <v>0</v>
      </c>
      <c r="AG98" s="86">
        <f>IF(ISBLANK(P98),0,IF(ISNA(VLOOKUP(P98,Dropdowns!$K$1:$K$5,1,FALSE)),1,0))</f>
        <v>0</v>
      </c>
      <c r="AH98" s="86" t="str">
        <f t="shared" si="19"/>
        <v/>
      </c>
      <c r="AI98" s="86">
        <f>IF(ISBLANK(AH98),0,IF(ISNA(VLOOKUP(AH98,Investigation!$Q:$Q,1,FALSE)),1,0))</f>
        <v>0</v>
      </c>
    </row>
    <row r="99" spans="2:35" x14ac:dyDescent="0.25">
      <c r="B99" s="71"/>
      <c r="C99" s="71"/>
      <c r="D99" s="63"/>
      <c r="E99" s="73"/>
      <c r="F99" s="71"/>
      <c r="G99" s="71"/>
      <c r="H99" s="71"/>
      <c r="I99" s="71"/>
      <c r="J99" s="71"/>
      <c r="K99" s="71"/>
      <c r="L99" s="71"/>
      <c r="M99" s="71"/>
      <c r="N99" s="71"/>
      <c r="O99" s="74"/>
      <c r="P99" s="71"/>
      <c r="T99" s="87">
        <f t="shared" si="16"/>
        <v>0</v>
      </c>
      <c r="U99" s="87">
        <f t="shared" si="10"/>
        <v>0</v>
      </c>
      <c r="V99" s="87">
        <f t="shared" si="11"/>
        <v>0</v>
      </c>
      <c r="W99" s="87">
        <f t="shared" si="17"/>
        <v>0</v>
      </c>
      <c r="X99" s="87">
        <f t="shared" si="12"/>
        <v>0</v>
      </c>
      <c r="Y99" s="86">
        <f t="shared" si="13"/>
        <v>0</v>
      </c>
      <c r="Z99" s="86">
        <f t="shared" si="14"/>
        <v>0</v>
      </c>
      <c r="AA99" s="86">
        <f t="shared" si="15"/>
        <v>0</v>
      </c>
      <c r="AB99" s="86">
        <f t="shared" si="18"/>
        <v>0</v>
      </c>
      <c r="AC99" s="86">
        <f>IF(ISBLANK(B99),0,IF(ISNA(VLOOKUP(B99,General!$B:$B,1,FALSE)),1,0))</f>
        <v>0</v>
      </c>
      <c r="AD99" s="86">
        <f>IF(ISBLANK(F99),0,IF(ISNA(VLOOKUP(F99,Dropdowns!$D$1:$D$13,1,FALSE)),1,0))</f>
        <v>0</v>
      </c>
      <c r="AE99" s="86">
        <f>IF(ISBLANK(I99),0,IF(ISNA(VLOOKUP(I99,Dropdowns!$E$1:$E$11,1,FALSE)),1,0))</f>
        <v>0</v>
      </c>
      <c r="AF99" s="86">
        <f>IF(ISBLANK(L99),0,IF(ISNA(VLOOKUP(L99,Dropdowns!$F$1:$F$18,1,FALSE)),1,0))</f>
        <v>0</v>
      </c>
      <c r="AG99" s="86">
        <f>IF(ISBLANK(P99),0,IF(ISNA(VLOOKUP(P99,Dropdowns!$K$1:$K$5,1,FALSE)),1,0))</f>
        <v>0</v>
      </c>
      <c r="AH99" s="86" t="str">
        <f t="shared" si="19"/>
        <v/>
      </c>
      <c r="AI99" s="86">
        <f>IF(ISBLANK(AH99),0,IF(ISNA(VLOOKUP(AH99,Investigation!$Q:$Q,1,FALSE)),1,0))</f>
        <v>0</v>
      </c>
    </row>
    <row r="100" spans="2:35" x14ac:dyDescent="0.25">
      <c r="B100" s="71"/>
      <c r="C100" s="71"/>
      <c r="D100" s="63"/>
      <c r="E100" s="73"/>
      <c r="F100" s="71"/>
      <c r="G100" s="71"/>
      <c r="H100" s="71"/>
      <c r="I100" s="71"/>
      <c r="J100" s="71"/>
      <c r="K100" s="71"/>
      <c r="L100" s="71"/>
      <c r="M100" s="71"/>
      <c r="N100" s="71"/>
      <c r="O100" s="74"/>
      <c r="P100" s="71"/>
      <c r="T100" s="87">
        <f t="shared" si="16"/>
        <v>0</v>
      </c>
      <c r="U100" s="87">
        <f t="shared" si="10"/>
        <v>0</v>
      </c>
      <c r="V100" s="87">
        <f t="shared" si="11"/>
        <v>0</v>
      </c>
      <c r="W100" s="87">
        <f t="shared" si="17"/>
        <v>0</v>
      </c>
      <c r="X100" s="87">
        <f t="shared" si="12"/>
        <v>0</v>
      </c>
      <c r="Y100" s="86">
        <f t="shared" si="13"/>
        <v>0</v>
      </c>
      <c r="Z100" s="86">
        <f t="shared" si="14"/>
        <v>0</v>
      </c>
      <c r="AA100" s="86">
        <f t="shared" si="15"/>
        <v>0</v>
      </c>
      <c r="AB100" s="86">
        <f t="shared" si="18"/>
        <v>0</v>
      </c>
      <c r="AC100" s="86">
        <f>IF(ISBLANK(B100),0,IF(ISNA(VLOOKUP(B100,General!$B:$B,1,FALSE)),1,0))</f>
        <v>0</v>
      </c>
      <c r="AD100" s="86">
        <f>IF(ISBLANK(F100),0,IF(ISNA(VLOOKUP(F100,Dropdowns!$D$1:$D$13,1,FALSE)),1,0))</f>
        <v>0</v>
      </c>
      <c r="AE100" s="86">
        <f>IF(ISBLANK(I100),0,IF(ISNA(VLOOKUP(I100,Dropdowns!$E$1:$E$11,1,FALSE)),1,0))</f>
        <v>0</v>
      </c>
      <c r="AF100" s="86">
        <f>IF(ISBLANK(L100),0,IF(ISNA(VLOOKUP(L100,Dropdowns!$F$1:$F$18,1,FALSE)),1,0))</f>
        <v>0</v>
      </c>
      <c r="AG100" s="86">
        <f>IF(ISBLANK(P100),0,IF(ISNA(VLOOKUP(P100,Dropdowns!$K$1:$K$5,1,FALSE)),1,0))</f>
        <v>0</v>
      </c>
      <c r="AH100" s="86" t="str">
        <f t="shared" si="19"/>
        <v/>
      </c>
      <c r="AI100" s="86">
        <f>IF(ISBLANK(AH100),0,IF(ISNA(VLOOKUP(AH100,Investigation!$Q:$Q,1,FALSE)),1,0))</f>
        <v>0</v>
      </c>
    </row>
    <row r="101" spans="2:35" x14ac:dyDescent="0.25">
      <c r="B101" s="71"/>
      <c r="C101" s="71"/>
      <c r="D101" s="63"/>
      <c r="E101" s="73"/>
      <c r="F101" s="71"/>
      <c r="G101" s="71"/>
      <c r="H101" s="71"/>
      <c r="I101" s="71"/>
      <c r="J101" s="71"/>
      <c r="K101" s="71"/>
      <c r="L101" s="71"/>
      <c r="M101" s="71"/>
      <c r="N101" s="71"/>
      <c r="O101" s="74"/>
      <c r="P101" s="71"/>
      <c r="T101" s="87">
        <f t="shared" si="16"/>
        <v>0</v>
      </c>
      <c r="U101" s="87">
        <f t="shared" si="10"/>
        <v>0</v>
      </c>
      <c r="V101" s="87">
        <f t="shared" si="11"/>
        <v>0</v>
      </c>
      <c r="W101" s="87">
        <f t="shared" si="17"/>
        <v>0</v>
      </c>
      <c r="X101" s="87">
        <f t="shared" si="12"/>
        <v>0</v>
      </c>
      <c r="Y101" s="86">
        <f t="shared" si="13"/>
        <v>0</v>
      </c>
      <c r="Z101" s="86">
        <f t="shared" si="14"/>
        <v>0</v>
      </c>
      <c r="AA101" s="86">
        <f t="shared" si="15"/>
        <v>0</v>
      </c>
      <c r="AB101" s="86">
        <f t="shared" si="18"/>
        <v>0</v>
      </c>
      <c r="AC101" s="86">
        <f>IF(ISBLANK(B101),0,IF(ISNA(VLOOKUP(B101,General!$B:$B,1,FALSE)),1,0))</f>
        <v>0</v>
      </c>
      <c r="AD101" s="86">
        <f>IF(ISBLANK(F101),0,IF(ISNA(VLOOKUP(F101,Dropdowns!$D$1:$D$13,1,FALSE)),1,0))</f>
        <v>0</v>
      </c>
      <c r="AE101" s="86">
        <f>IF(ISBLANK(I101),0,IF(ISNA(VLOOKUP(I101,Dropdowns!$E$1:$E$11,1,FALSE)),1,0))</f>
        <v>0</v>
      </c>
      <c r="AF101" s="86">
        <f>IF(ISBLANK(L101),0,IF(ISNA(VLOOKUP(L101,Dropdowns!$F$1:$F$18,1,FALSE)),1,0))</f>
        <v>0</v>
      </c>
      <c r="AG101" s="86">
        <f>IF(ISBLANK(P101),0,IF(ISNA(VLOOKUP(P101,Dropdowns!$K$1:$K$5,1,FALSE)),1,0))</f>
        <v>0</v>
      </c>
      <c r="AH101" s="86" t="str">
        <f t="shared" si="19"/>
        <v/>
      </c>
      <c r="AI101" s="86">
        <f>IF(ISBLANK(AH101),0,IF(ISNA(VLOOKUP(AH101,Investigation!$Q:$Q,1,FALSE)),1,0))</f>
        <v>0</v>
      </c>
    </row>
    <row r="102" spans="2:35" x14ac:dyDescent="0.25">
      <c r="B102" s="71"/>
      <c r="C102" s="71"/>
      <c r="D102" s="63"/>
      <c r="E102" s="73"/>
      <c r="F102" s="71"/>
      <c r="G102" s="71"/>
      <c r="H102" s="71"/>
      <c r="I102" s="71"/>
      <c r="J102" s="71"/>
      <c r="K102" s="71"/>
      <c r="L102" s="71"/>
      <c r="M102" s="71"/>
      <c r="N102" s="71"/>
      <c r="O102" s="74"/>
      <c r="P102" s="71"/>
      <c r="T102" s="87">
        <f t="shared" si="16"/>
        <v>0</v>
      </c>
      <c r="U102" s="87">
        <f t="shared" si="10"/>
        <v>0</v>
      </c>
      <c r="V102" s="87">
        <f t="shared" si="11"/>
        <v>0</v>
      </c>
      <c r="W102" s="87">
        <f t="shared" si="17"/>
        <v>0</v>
      </c>
      <c r="X102" s="87">
        <f t="shared" si="12"/>
        <v>0</v>
      </c>
      <c r="Y102" s="86">
        <f t="shared" si="13"/>
        <v>0</v>
      </c>
      <c r="Z102" s="86">
        <f t="shared" si="14"/>
        <v>0</v>
      </c>
      <c r="AA102" s="86">
        <f t="shared" si="15"/>
        <v>0</v>
      </c>
      <c r="AB102" s="86">
        <f t="shared" si="18"/>
        <v>0</v>
      </c>
      <c r="AC102" s="86">
        <f>IF(ISBLANK(B102),0,IF(ISNA(VLOOKUP(B102,General!$B:$B,1,FALSE)),1,0))</f>
        <v>0</v>
      </c>
      <c r="AD102" s="86">
        <f>IF(ISBLANK(F102),0,IF(ISNA(VLOOKUP(F102,Dropdowns!$D$1:$D$13,1,FALSE)),1,0))</f>
        <v>0</v>
      </c>
      <c r="AE102" s="86">
        <f>IF(ISBLANK(I102),0,IF(ISNA(VLOOKUP(I102,Dropdowns!$E$1:$E$11,1,FALSE)),1,0))</f>
        <v>0</v>
      </c>
      <c r="AF102" s="86">
        <f>IF(ISBLANK(L102),0,IF(ISNA(VLOOKUP(L102,Dropdowns!$F$1:$F$18,1,FALSE)),1,0))</f>
        <v>0</v>
      </c>
      <c r="AG102" s="86">
        <f>IF(ISBLANK(P102),0,IF(ISNA(VLOOKUP(P102,Dropdowns!$K$1:$K$5,1,FALSE)),1,0))</f>
        <v>0</v>
      </c>
      <c r="AH102" s="86" t="str">
        <f t="shared" si="19"/>
        <v/>
      </c>
      <c r="AI102" s="86">
        <f>IF(ISBLANK(AH102),0,IF(ISNA(VLOOKUP(AH102,Investigation!$Q:$Q,1,FALSE)),1,0))</f>
        <v>0</v>
      </c>
    </row>
    <row r="103" spans="2:35" x14ac:dyDescent="0.25">
      <c r="B103" s="71"/>
      <c r="C103" s="71"/>
      <c r="D103" s="63"/>
      <c r="E103" s="73"/>
      <c r="F103" s="71"/>
      <c r="G103" s="71"/>
      <c r="H103" s="71"/>
      <c r="I103" s="71"/>
      <c r="J103" s="71"/>
      <c r="K103" s="71"/>
      <c r="L103" s="71"/>
      <c r="M103" s="71"/>
      <c r="N103" s="71"/>
      <c r="O103" s="74"/>
      <c r="P103" s="71"/>
      <c r="T103" s="87">
        <f t="shared" si="16"/>
        <v>0</v>
      </c>
      <c r="U103" s="87">
        <f t="shared" si="10"/>
        <v>0</v>
      </c>
      <c r="V103" s="87">
        <f t="shared" si="11"/>
        <v>0</v>
      </c>
      <c r="W103" s="87">
        <f t="shared" si="17"/>
        <v>0</v>
      </c>
      <c r="X103" s="87">
        <f t="shared" si="12"/>
        <v>0</v>
      </c>
      <c r="Y103" s="86">
        <f t="shared" si="13"/>
        <v>0</v>
      </c>
      <c r="Z103" s="86">
        <f t="shared" si="14"/>
        <v>0</v>
      </c>
      <c r="AA103" s="86">
        <f t="shared" si="15"/>
        <v>0</v>
      </c>
      <c r="AB103" s="86">
        <f t="shared" si="18"/>
        <v>0</v>
      </c>
      <c r="AC103" s="86">
        <f>IF(ISBLANK(B103),0,IF(ISNA(VLOOKUP(B103,General!$B:$B,1,FALSE)),1,0))</f>
        <v>0</v>
      </c>
      <c r="AD103" s="86">
        <f>IF(ISBLANK(F103),0,IF(ISNA(VLOOKUP(F103,Dropdowns!$D$1:$D$13,1,FALSE)),1,0))</f>
        <v>0</v>
      </c>
      <c r="AE103" s="86">
        <f>IF(ISBLANK(I103),0,IF(ISNA(VLOOKUP(I103,Dropdowns!$E$1:$E$11,1,FALSE)),1,0))</f>
        <v>0</v>
      </c>
      <c r="AF103" s="86">
        <f>IF(ISBLANK(L103),0,IF(ISNA(VLOOKUP(L103,Dropdowns!$F$1:$F$18,1,FALSE)),1,0))</f>
        <v>0</v>
      </c>
      <c r="AG103" s="86">
        <f>IF(ISBLANK(P103),0,IF(ISNA(VLOOKUP(P103,Dropdowns!$K$1:$K$5,1,FALSE)),1,0))</f>
        <v>0</v>
      </c>
      <c r="AH103" s="86" t="str">
        <f t="shared" si="19"/>
        <v/>
      </c>
      <c r="AI103" s="86">
        <f>IF(ISBLANK(AH103),0,IF(ISNA(VLOOKUP(AH103,Investigation!$Q:$Q,1,FALSE)),1,0))</f>
        <v>0</v>
      </c>
    </row>
    <row r="104" spans="2:35" x14ac:dyDescent="0.25">
      <c r="B104" s="71"/>
      <c r="C104" s="71"/>
      <c r="D104" s="63"/>
      <c r="E104" s="73"/>
      <c r="F104" s="71"/>
      <c r="G104" s="71"/>
      <c r="H104" s="71"/>
      <c r="I104" s="71"/>
      <c r="J104" s="71"/>
      <c r="K104" s="71"/>
      <c r="L104" s="71"/>
      <c r="M104" s="71"/>
      <c r="N104" s="71"/>
      <c r="O104" s="74"/>
      <c r="P104" s="71"/>
      <c r="T104" s="87">
        <f t="shared" si="16"/>
        <v>0</v>
      </c>
      <c r="U104" s="87">
        <f t="shared" si="10"/>
        <v>0</v>
      </c>
      <c r="V104" s="87">
        <f t="shared" si="11"/>
        <v>0</v>
      </c>
      <c r="W104" s="87">
        <f t="shared" si="17"/>
        <v>0</v>
      </c>
      <c r="X104" s="87">
        <f t="shared" si="12"/>
        <v>0</v>
      </c>
      <c r="Y104" s="86">
        <f t="shared" si="13"/>
        <v>0</v>
      </c>
      <c r="Z104" s="86">
        <f t="shared" si="14"/>
        <v>0</v>
      </c>
      <c r="AA104" s="86">
        <f t="shared" si="15"/>
        <v>0</v>
      </c>
      <c r="AB104" s="86">
        <f t="shared" si="18"/>
        <v>0</v>
      </c>
      <c r="AC104" s="86">
        <f>IF(ISBLANK(B104),0,IF(ISNA(VLOOKUP(B104,General!$B:$B,1,FALSE)),1,0))</f>
        <v>0</v>
      </c>
      <c r="AD104" s="86">
        <f>IF(ISBLANK(F104),0,IF(ISNA(VLOOKUP(F104,Dropdowns!$D$1:$D$13,1,FALSE)),1,0))</f>
        <v>0</v>
      </c>
      <c r="AE104" s="86">
        <f>IF(ISBLANK(I104),0,IF(ISNA(VLOOKUP(I104,Dropdowns!$E$1:$E$11,1,FALSE)),1,0))</f>
        <v>0</v>
      </c>
      <c r="AF104" s="86">
        <f>IF(ISBLANK(L104),0,IF(ISNA(VLOOKUP(L104,Dropdowns!$F$1:$F$18,1,FALSE)),1,0))</f>
        <v>0</v>
      </c>
      <c r="AG104" s="86">
        <f>IF(ISBLANK(P104),0,IF(ISNA(VLOOKUP(P104,Dropdowns!$K$1:$K$5,1,FALSE)),1,0))</f>
        <v>0</v>
      </c>
      <c r="AH104" s="86" t="str">
        <f t="shared" si="19"/>
        <v/>
      </c>
      <c r="AI104" s="86">
        <f>IF(ISBLANK(AH104),0,IF(ISNA(VLOOKUP(AH104,Investigation!$Q:$Q,1,FALSE)),1,0))</f>
        <v>0</v>
      </c>
    </row>
    <row r="105" spans="2:35" x14ac:dyDescent="0.25">
      <c r="B105" s="71"/>
      <c r="C105" s="71"/>
      <c r="D105" s="63"/>
      <c r="E105" s="73"/>
      <c r="F105" s="71"/>
      <c r="G105" s="71"/>
      <c r="H105" s="71"/>
      <c r="I105" s="71"/>
      <c r="J105" s="71"/>
      <c r="K105" s="71"/>
      <c r="L105" s="71"/>
      <c r="M105" s="71"/>
      <c r="N105" s="71"/>
      <c r="O105" s="74"/>
      <c r="P105" s="71"/>
      <c r="T105" s="87">
        <f t="shared" si="16"/>
        <v>0</v>
      </c>
      <c r="U105" s="87">
        <f t="shared" si="10"/>
        <v>0</v>
      </c>
      <c r="V105" s="87">
        <f t="shared" si="11"/>
        <v>0</v>
      </c>
      <c r="W105" s="87">
        <f t="shared" si="17"/>
        <v>0</v>
      </c>
      <c r="X105" s="87">
        <f t="shared" si="12"/>
        <v>0</v>
      </c>
      <c r="Y105" s="86">
        <f t="shared" si="13"/>
        <v>0</v>
      </c>
      <c r="Z105" s="86">
        <f t="shared" si="14"/>
        <v>0</v>
      </c>
      <c r="AA105" s="86">
        <f t="shared" si="15"/>
        <v>0</v>
      </c>
      <c r="AB105" s="86">
        <f t="shared" si="18"/>
        <v>0</v>
      </c>
      <c r="AC105" s="86">
        <f>IF(ISBLANK(B105),0,IF(ISNA(VLOOKUP(B105,General!$B:$B,1,FALSE)),1,0))</f>
        <v>0</v>
      </c>
      <c r="AD105" s="86">
        <f>IF(ISBLANK(F105),0,IF(ISNA(VLOOKUP(F105,Dropdowns!$D$1:$D$13,1,FALSE)),1,0))</f>
        <v>0</v>
      </c>
      <c r="AE105" s="86">
        <f>IF(ISBLANK(I105),0,IF(ISNA(VLOOKUP(I105,Dropdowns!$E$1:$E$11,1,FALSE)),1,0))</f>
        <v>0</v>
      </c>
      <c r="AF105" s="86">
        <f>IF(ISBLANK(L105),0,IF(ISNA(VLOOKUP(L105,Dropdowns!$F$1:$F$18,1,FALSE)),1,0))</f>
        <v>0</v>
      </c>
      <c r="AG105" s="86">
        <f>IF(ISBLANK(P105),0,IF(ISNA(VLOOKUP(P105,Dropdowns!$K$1:$K$5,1,FALSE)),1,0))</f>
        <v>0</v>
      </c>
      <c r="AH105" s="86" t="str">
        <f t="shared" si="19"/>
        <v/>
      </c>
      <c r="AI105" s="86">
        <f>IF(ISBLANK(AH105),0,IF(ISNA(VLOOKUP(AH105,Investigation!$Q:$Q,1,FALSE)),1,0))</f>
        <v>0</v>
      </c>
    </row>
    <row r="106" spans="2:35" x14ac:dyDescent="0.25">
      <c r="B106" s="71"/>
      <c r="C106" s="71"/>
      <c r="D106" s="63"/>
      <c r="E106" s="73"/>
      <c r="F106" s="71"/>
      <c r="G106" s="71"/>
      <c r="H106" s="71"/>
      <c r="I106" s="71"/>
      <c r="J106" s="71"/>
      <c r="K106" s="71"/>
      <c r="L106" s="71"/>
      <c r="M106" s="71"/>
      <c r="N106" s="71"/>
      <c r="O106" s="74"/>
      <c r="P106" s="71"/>
      <c r="T106" s="87">
        <f t="shared" si="16"/>
        <v>0</v>
      </c>
      <c r="U106" s="87">
        <f t="shared" si="10"/>
        <v>0</v>
      </c>
      <c r="V106" s="87">
        <f t="shared" si="11"/>
        <v>0</v>
      </c>
      <c r="W106" s="87">
        <f t="shared" si="17"/>
        <v>0</v>
      </c>
      <c r="X106" s="87">
        <f t="shared" si="12"/>
        <v>0</v>
      </c>
      <c r="Y106" s="86">
        <f t="shared" si="13"/>
        <v>0</v>
      </c>
      <c r="Z106" s="86">
        <f t="shared" si="14"/>
        <v>0</v>
      </c>
      <c r="AA106" s="86">
        <f t="shared" si="15"/>
        <v>0</v>
      </c>
      <c r="AB106" s="86">
        <f t="shared" si="18"/>
        <v>0</v>
      </c>
      <c r="AC106" s="86">
        <f>IF(ISBLANK(B106),0,IF(ISNA(VLOOKUP(B106,General!$B:$B,1,FALSE)),1,0))</f>
        <v>0</v>
      </c>
      <c r="AD106" s="86">
        <f>IF(ISBLANK(F106),0,IF(ISNA(VLOOKUP(F106,Dropdowns!$D$1:$D$13,1,FALSE)),1,0))</f>
        <v>0</v>
      </c>
      <c r="AE106" s="86">
        <f>IF(ISBLANK(I106),0,IF(ISNA(VLOOKUP(I106,Dropdowns!$E$1:$E$11,1,FALSE)),1,0))</f>
        <v>0</v>
      </c>
      <c r="AF106" s="86">
        <f>IF(ISBLANK(L106),0,IF(ISNA(VLOOKUP(L106,Dropdowns!$F$1:$F$18,1,FALSE)),1,0))</f>
        <v>0</v>
      </c>
      <c r="AG106" s="86">
        <f>IF(ISBLANK(P106),0,IF(ISNA(VLOOKUP(P106,Dropdowns!$K$1:$K$5,1,FALSE)),1,0))</f>
        <v>0</v>
      </c>
      <c r="AH106" s="86" t="str">
        <f t="shared" si="19"/>
        <v/>
      </c>
      <c r="AI106" s="86">
        <f>IF(ISBLANK(AH106),0,IF(ISNA(VLOOKUP(AH106,Investigation!$Q:$Q,1,FALSE)),1,0))</f>
        <v>0</v>
      </c>
    </row>
    <row r="107" spans="2:35" x14ac:dyDescent="0.25">
      <c r="B107" s="71"/>
      <c r="C107" s="71"/>
      <c r="D107" s="63"/>
      <c r="E107" s="73"/>
      <c r="F107" s="71"/>
      <c r="G107" s="71"/>
      <c r="H107" s="71"/>
      <c r="I107" s="71"/>
      <c r="J107" s="71"/>
      <c r="K107" s="71"/>
      <c r="L107" s="71"/>
      <c r="M107" s="71"/>
      <c r="N107" s="71"/>
      <c r="O107" s="74"/>
      <c r="P107" s="71"/>
      <c r="T107" s="87">
        <f t="shared" si="16"/>
        <v>0</v>
      </c>
      <c r="U107" s="87">
        <f t="shared" si="10"/>
        <v>0</v>
      </c>
      <c r="V107" s="87">
        <f t="shared" si="11"/>
        <v>0</v>
      </c>
      <c r="W107" s="87">
        <f t="shared" si="17"/>
        <v>0</v>
      </c>
      <c r="X107" s="87">
        <f t="shared" si="12"/>
        <v>0</v>
      </c>
      <c r="Y107" s="86">
        <f t="shared" si="13"/>
        <v>0</v>
      </c>
      <c r="Z107" s="86">
        <f t="shared" si="14"/>
        <v>0</v>
      </c>
      <c r="AA107" s="86">
        <f t="shared" si="15"/>
        <v>0</v>
      </c>
      <c r="AB107" s="86">
        <f t="shared" si="18"/>
        <v>0</v>
      </c>
      <c r="AC107" s="86">
        <f>IF(ISBLANK(B107),0,IF(ISNA(VLOOKUP(B107,General!$B:$B,1,FALSE)),1,0))</f>
        <v>0</v>
      </c>
      <c r="AD107" s="86">
        <f>IF(ISBLANK(F107),0,IF(ISNA(VLOOKUP(F107,Dropdowns!$D$1:$D$13,1,FALSE)),1,0))</f>
        <v>0</v>
      </c>
      <c r="AE107" s="86">
        <f>IF(ISBLANK(I107),0,IF(ISNA(VLOOKUP(I107,Dropdowns!$E$1:$E$11,1,FALSE)),1,0))</f>
        <v>0</v>
      </c>
      <c r="AF107" s="86">
        <f>IF(ISBLANK(L107),0,IF(ISNA(VLOOKUP(L107,Dropdowns!$F$1:$F$18,1,FALSE)),1,0))</f>
        <v>0</v>
      </c>
      <c r="AG107" s="86">
        <f>IF(ISBLANK(P107),0,IF(ISNA(VLOOKUP(P107,Dropdowns!$K$1:$K$5,1,FALSE)),1,0))</f>
        <v>0</v>
      </c>
      <c r="AH107" s="86" t="str">
        <f t="shared" si="19"/>
        <v/>
      </c>
      <c r="AI107" s="86">
        <f>IF(ISBLANK(AH107),0,IF(ISNA(VLOOKUP(AH107,Investigation!$Q:$Q,1,FALSE)),1,0))</f>
        <v>0</v>
      </c>
    </row>
    <row r="108" spans="2:35" x14ac:dyDescent="0.25">
      <c r="B108" s="71"/>
      <c r="C108" s="71"/>
      <c r="D108" s="63"/>
      <c r="E108" s="73"/>
      <c r="F108" s="71"/>
      <c r="G108" s="71"/>
      <c r="H108" s="71"/>
      <c r="I108" s="71"/>
      <c r="J108" s="71"/>
      <c r="K108" s="71"/>
      <c r="L108" s="71"/>
      <c r="M108" s="71"/>
      <c r="N108" s="71"/>
      <c r="O108" s="74"/>
      <c r="P108" s="71"/>
      <c r="T108" s="87">
        <f t="shared" si="16"/>
        <v>0</v>
      </c>
      <c r="U108" s="87">
        <f t="shared" si="10"/>
        <v>0</v>
      </c>
      <c r="V108" s="87">
        <f t="shared" si="11"/>
        <v>0</v>
      </c>
      <c r="W108" s="87">
        <f t="shared" si="17"/>
        <v>0</v>
      </c>
      <c r="X108" s="87">
        <f t="shared" si="12"/>
        <v>0</v>
      </c>
      <c r="Y108" s="86">
        <f t="shared" si="13"/>
        <v>0</v>
      </c>
      <c r="Z108" s="86">
        <f t="shared" si="14"/>
        <v>0</v>
      </c>
      <c r="AA108" s="86">
        <f t="shared" si="15"/>
        <v>0</v>
      </c>
      <c r="AB108" s="86">
        <f t="shared" si="18"/>
        <v>0</v>
      </c>
      <c r="AC108" s="86">
        <f>IF(ISBLANK(B108),0,IF(ISNA(VLOOKUP(B108,General!$B:$B,1,FALSE)),1,0))</f>
        <v>0</v>
      </c>
      <c r="AD108" s="86">
        <f>IF(ISBLANK(F108),0,IF(ISNA(VLOOKUP(F108,Dropdowns!$D$1:$D$13,1,FALSE)),1,0))</f>
        <v>0</v>
      </c>
      <c r="AE108" s="86">
        <f>IF(ISBLANK(I108),0,IF(ISNA(VLOOKUP(I108,Dropdowns!$E$1:$E$11,1,FALSE)),1,0))</f>
        <v>0</v>
      </c>
      <c r="AF108" s="86">
        <f>IF(ISBLANK(L108),0,IF(ISNA(VLOOKUP(L108,Dropdowns!$F$1:$F$18,1,FALSE)),1,0))</f>
        <v>0</v>
      </c>
      <c r="AG108" s="86">
        <f>IF(ISBLANK(P108),0,IF(ISNA(VLOOKUP(P108,Dropdowns!$K$1:$K$5,1,FALSE)),1,0))</f>
        <v>0</v>
      </c>
      <c r="AH108" s="86" t="str">
        <f t="shared" si="19"/>
        <v/>
      </c>
      <c r="AI108" s="86">
        <f>IF(ISBLANK(AH108),0,IF(ISNA(VLOOKUP(AH108,Investigation!$Q:$Q,1,FALSE)),1,0))</f>
        <v>0</v>
      </c>
    </row>
    <row r="109" spans="2:35" x14ac:dyDescent="0.25">
      <c r="B109" s="71"/>
      <c r="C109" s="71"/>
      <c r="D109" s="63"/>
      <c r="E109" s="73"/>
      <c r="F109" s="71"/>
      <c r="G109" s="71"/>
      <c r="H109" s="71"/>
      <c r="I109" s="71"/>
      <c r="J109" s="71"/>
      <c r="K109" s="71"/>
      <c r="L109" s="71"/>
      <c r="M109" s="71"/>
      <c r="N109" s="71"/>
      <c r="O109" s="74"/>
      <c r="P109" s="71"/>
      <c r="T109" s="87">
        <f t="shared" si="16"/>
        <v>0</v>
      </c>
      <c r="U109" s="87">
        <f t="shared" si="10"/>
        <v>0</v>
      </c>
      <c r="V109" s="87">
        <f t="shared" si="11"/>
        <v>0</v>
      </c>
      <c r="W109" s="87">
        <f t="shared" si="17"/>
        <v>0</v>
      </c>
      <c r="X109" s="87">
        <f t="shared" si="12"/>
        <v>0</v>
      </c>
      <c r="Y109" s="86">
        <f t="shared" si="13"/>
        <v>0</v>
      </c>
      <c r="Z109" s="86">
        <f t="shared" si="14"/>
        <v>0</v>
      </c>
      <c r="AA109" s="86">
        <f t="shared" si="15"/>
        <v>0</v>
      </c>
      <c r="AB109" s="86">
        <f t="shared" si="18"/>
        <v>0</v>
      </c>
      <c r="AC109" s="86">
        <f>IF(ISBLANK(B109),0,IF(ISNA(VLOOKUP(B109,General!$B:$B,1,FALSE)),1,0))</f>
        <v>0</v>
      </c>
      <c r="AD109" s="86">
        <f>IF(ISBLANK(F109),0,IF(ISNA(VLOOKUP(F109,Dropdowns!$D$1:$D$13,1,FALSE)),1,0))</f>
        <v>0</v>
      </c>
      <c r="AE109" s="86">
        <f>IF(ISBLANK(I109),0,IF(ISNA(VLOOKUP(I109,Dropdowns!$E$1:$E$11,1,FALSE)),1,0))</f>
        <v>0</v>
      </c>
      <c r="AF109" s="86">
        <f>IF(ISBLANK(L109),0,IF(ISNA(VLOOKUP(L109,Dropdowns!$F$1:$F$18,1,FALSE)),1,0))</f>
        <v>0</v>
      </c>
      <c r="AG109" s="86">
        <f>IF(ISBLANK(P109),0,IF(ISNA(VLOOKUP(P109,Dropdowns!$K$1:$K$5,1,FALSE)),1,0))</f>
        <v>0</v>
      </c>
      <c r="AH109" s="86" t="str">
        <f t="shared" si="19"/>
        <v/>
      </c>
      <c r="AI109" s="86">
        <f>IF(ISBLANK(AH109),0,IF(ISNA(VLOOKUP(AH109,Investigation!$Q:$Q,1,FALSE)),1,0))</f>
        <v>0</v>
      </c>
    </row>
    <row r="110" spans="2:35" x14ac:dyDescent="0.25">
      <c r="B110" s="71"/>
      <c r="C110" s="71"/>
      <c r="D110" s="63"/>
      <c r="E110" s="73"/>
      <c r="F110" s="71"/>
      <c r="G110" s="71"/>
      <c r="H110" s="71"/>
      <c r="I110" s="71"/>
      <c r="J110" s="71"/>
      <c r="K110" s="71"/>
      <c r="L110" s="71"/>
      <c r="M110" s="71"/>
      <c r="N110" s="71"/>
      <c r="O110" s="74"/>
      <c r="P110" s="71"/>
      <c r="T110" s="87">
        <f t="shared" si="16"/>
        <v>0</v>
      </c>
      <c r="U110" s="87">
        <f t="shared" si="10"/>
        <v>0</v>
      </c>
      <c r="V110" s="87">
        <f t="shared" si="11"/>
        <v>0</v>
      </c>
      <c r="W110" s="87">
        <f t="shared" si="17"/>
        <v>0</v>
      </c>
      <c r="X110" s="87">
        <f t="shared" si="12"/>
        <v>0</v>
      </c>
      <c r="Y110" s="86">
        <f t="shared" si="13"/>
        <v>0</v>
      </c>
      <c r="Z110" s="86">
        <f t="shared" si="14"/>
        <v>0</v>
      </c>
      <c r="AA110" s="86">
        <f t="shared" si="15"/>
        <v>0</v>
      </c>
      <c r="AB110" s="86">
        <f t="shared" si="18"/>
        <v>0</v>
      </c>
      <c r="AC110" s="86">
        <f>IF(ISBLANK(B110),0,IF(ISNA(VLOOKUP(B110,General!$B:$B,1,FALSE)),1,0))</f>
        <v>0</v>
      </c>
      <c r="AD110" s="86">
        <f>IF(ISBLANK(F110),0,IF(ISNA(VLOOKUP(F110,Dropdowns!$D$1:$D$13,1,FALSE)),1,0))</f>
        <v>0</v>
      </c>
      <c r="AE110" s="86">
        <f>IF(ISBLANK(I110),0,IF(ISNA(VLOOKUP(I110,Dropdowns!$E$1:$E$11,1,FALSE)),1,0))</f>
        <v>0</v>
      </c>
      <c r="AF110" s="86">
        <f>IF(ISBLANK(L110),0,IF(ISNA(VLOOKUP(L110,Dropdowns!$F$1:$F$18,1,FALSE)),1,0))</f>
        <v>0</v>
      </c>
      <c r="AG110" s="86">
        <f>IF(ISBLANK(P110),0,IF(ISNA(VLOOKUP(P110,Dropdowns!$K$1:$K$5,1,FALSE)),1,0))</f>
        <v>0</v>
      </c>
      <c r="AH110" s="86" t="str">
        <f t="shared" si="19"/>
        <v/>
      </c>
      <c r="AI110" s="86">
        <f>IF(ISBLANK(AH110),0,IF(ISNA(VLOOKUP(AH110,Investigation!$Q:$Q,1,FALSE)),1,0))</f>
        <v>0</v>
      </c>
    </row>
    <row r="111" spans="2:35" x14ac:dyDescent="0.25">
      <c r="B111" s="71"/>
      <c r="C111" s="71"/>
      <c r="D111" s="63"/>
      <c r="E111" s="73"/>
      <c r="F111" s="71"/>
      <c r="G111" s="71"/>
      <c r="H111" s="71"/>
      <c r="I111" s="71"/>
      <c r="J111" s="71"/>
      <c r="K111" s="71"/>
      <c r="L111" s="71"/>
      <c r="M111" s="71"/>
      <c r="N111" s="71"/>
      <c r="O111" s="74"/>
      <c r="P111" s="71"/>
      <c r="T111" s="87">
        <f t="shared" si="16"/>
        <v>0</v>
      </c>
      <c r="U111" s="87">
        <f t="shared" si="10"/>
        <v>0</v>
      </c>
      <c r="V111" s="87">
        <f t="shared" si="11"/>
        <v>0</v>
      </c>
      <c r="W111" s="87">
        <f t="shared" si="17"/>
        <v>0</v>
      </c>
      <c r="X111" s="87">
        <f t="shared" si="12"/>
        <v>0</v>
      </c>
      <c r="Y111" s="86">
        <f t="shared" si="13"/>
        <v>0</v>
      </c>
      <c r="Z111" s="86">
        <f t="shared" si="14"/>
        <v>0</v>
      </c>
      <c r="AA111" s="86">
        <f t="shared" si="15"/>
        <v>0</v>
      </c>
      <c r="AB111" s="86">
        <f t="shared" si="18"/>
        <v>0</v>
      </c>
      <c r="AC111" s="86">
        <f>IF(ISBLANK(B111),0,IF(ISNA(VLOOKUP(B111,General!$B:$B,1,FALSE)),1,0))</f>
        <v>0</v>
      </c>
      <c r="AD111" s="86">
        <f>IF(ISBLANK(F111),0,IF(ISNA(VLOOKUP(F111,Dropdowns!$D$1:$D$13,1,FALSE)),1,0))</f>
        <v>0</v>
      </c>
      <c r="AE111" s="86">
        <f>IF(ISBLANK(I111),0,IF(ISNA(VLOOKUP(I111,Dropdowns!$E$1:$E$11,1,FALSE)),1,0))</f>
        <v>0</v>
      </c>
      <c r="AF111" s="86">
        <f>IF(ISBLANK(L111),0,IF(ISNA(VLOOKUP(L111,Dropdowns!$F$1:$F$18,1,FALSE)),1,0))</f>
        <v>0</v>
      </c>
      <c r="AG111" s="86">
        <f>IF(ISBLANK(P111),0,IF(ISNA(VLOOKUP(P111,Dropdowns!$K$1:$K$5,1,FALSE)),1,0))</f>
        <v>0</v>
      </c>
      <c r="AH111" s="86" t="str">
        <f t="shared" si="19"/>
        <v/>
      </c>
      <c r="AI111" s="86">
        <f>IF(ISBLANK(AH111),0,IF(ISNA(VLOOKUP(AH111,Investigation!$Q:$Q,1,FALSE)),1,0))</f>
        <v>0</v>
      </c>
    </row>
    <row r="112" spans="2:35" x14ac:dyDescent="0.25">
      <c r="B112" s="71"/>
      <c r="C112" s="71"/>
      <c r="D112" s="63"/>
      <c r="E112" s="73"/>
      <c r="F112" s="71"/>
      <c r="G112" s="71"/>
      <c r="H112" s="71"/>
      <c r="I112" s="71"/>
      <c r="J112" s="71"/>
      <c r="K112" s="71"/>
      <c r="L112" s="71"/>
      <c r="M112" s="71"/>
      <c r="N112" s="71"/>
      <c r="O112" s="74"/>
      <c r="P112" s="71"/>
      <c r="T112" s="87">
        <f t="shared" si="16"/>
        <v>0</v>
      </c>
      <c r="U112" s="87">
        <f t="shared" si="10"/>
        <v>0</v>
      </c>
      <c r="V112" s="87">
        <f t="shared" si="11"/>
        <v>0</v>
      </c>
      <c r="W112" s="87">
        <f t="shared" si="17"/>
        <v>0</v>
      </c>
      <c r="X112" s="87">
        <f t="shared" si="12"/>
        <v>0</v>
      </c>
      <c r="Y112" s="86">
        <f t="shared" si="13"/>
        <v>0</v>
      </c>
      <c r="Z112" s="86">
        <f t="shared" si="14"/>
        <v>0</v>
      </c>
      <c r="AA112" s="86">
        <f t="shared" si="15"/>
        <v>0</v>
      </c>
      <c r="AB112" s="86">
        <f t="shared" si="18"/>
        <v>0</v>
      </c>
      <c r="AC112" s="86">
        <f>IF(ISBLANK(B112),0,IF(ISNA(VLOOKUP(B112,General!$B:$B,1,FALSE)),1,0))</f>
        <v>0</v>
      </c>
      <c r="AD112" s="86">
        <f>IF(ISBLANK(F112),0,IF(ISNA(VLOOKUP(F112,Dropdowns!$D$1:$D$13,1,FALSE)),1,0))</f>
        <v>0</v>
      </c>
      <c r="AE112" s="86">
        <f>IF(ISBLANK(I112),0,IF(ISNA(VLOOKUP(I112,Dropdowns!$E$1:$E$11,1,FALSE)),1,0))</f>
        <v>0</v>
      </c>
      <c r="AF112" s="86">
        <f>IF(ISBLANK(L112),0,IF(ISNA(VLOOKUP(L112,Dropdowns!$F$1:$F$18,1,FALSE)),1,0))</f>
        <v>0</v>
      </c>
      <c r="AG112" s="86">
        <f>IF(ISBLANK(P112),0,IF(ISNA(VLOOKUP(P112,Dropdowns!$K$1:$K$5,1,FALSE)),1,0))</f>
        <v>0</v>
      </c>
      <c r="AH112" s="86" t="str">
        <f t="shared" si="19"/>
        <v/>
      </c>
      <c r="AI112" s="86">
        <f>IF(ISBLANK(AH112),0,IF(ISNA(VLOOKUP(AH112,Investigation!$Q:$Q,1,FALSE)),1,0))</f>
        <v>0</v>
      </c>
    </row>
    <row r="113" spans="2:35" x14ac:dyDescent="0.25">
      <c r="B113" s="71"/>
      <c r="C113" s="71"/>
      <c r="D113" s="63"/>
      <c r="E113" s="73"/>
      <c r="F113" s="71"/>
      <c r="G113" s="71"/>
      <c r="H113" s="71"/>
      <c r="I113" s="71"/>
      <c r="J113" s="71"/>
      <c r="K113" s="71"/>
      <c r="L113" s="71"/>
      <c r="M113" s="71"/>
      <c r="N113" s="71"/>
      <c r="O113" s="74"/>
      <c r="P113" s="71"/>
      <c r="T113" s="87">
        <f t="shared" si="16"/>
        <v>0</v>
      </c>
      <c r="U113" s="87">
        <f t="shared" si="10"/>
        <v>0</v>
      </c>
      <c r="V113" s="87">
        <f t="shared" si="11"/>
        <v>0</v>
      </c>
      <c r="W113" s="87">
        <f t="shared" si="17"/>
        <v>0</v>
      </c>
      <c r="X113" s="87">
        <f t="shared" si="12"/>
        <v>0</v>
      </c>
      <c r="Y113" s="86">
        <f t="shared" si="13"/>
        <v>0</v>
      </c>
      <c r="Z113" s="86">
        <f t="shared" si="14"/>
        <v>0</v>
      </c>
      <c r="AA113" s="86">
        <f t="shared" si="15"/>
        <v>0</v>
      </c>
      <c r="AB113" s="86">
        <f t="shared" si="18"/>
        <v>0</v>
      </c>
      <c r="AC113" s="86">
        <f>IF(ISBLANK(B113),0,IF(ISNA(VLOOKUP(B113,General!$B:$B,1,FALSE)),1,0))</f>
        <v>0</v>
      </c>
      <c r="AD113" s="86">
        <f>IF(ISBLANK(F113),0,IF(ISNA(VLOOKUP(F113,Dropdowns!$D$1:$D$13,1,FALSE)),1,0))</f>
        <v>0</v>
      </c>
      <c r="AE113" s="86">
        <f>IF(ISBLANK(I113),0,IF(ISNA(VLOOKUP(I113,Dropdowns!$E$1:$E$11,1,FALSE)),1,0))</f>
        <v>0</v>
      </c>
      <c r="AF113" s="86">
        <f>IF(ISBLANK(L113),0,IF(ISNA(VLOOKUP(L113,Dropdowns!$F$1:$F$18,1,FALSE)),1,0))</f>
        <v>0</v>
      </c>
      <c r="AG113" s="86">
        <f>IF(ISBLANK(P113),0,IF(ISNA(VLOOKUP(P113,Dropdowns!$K$1:$K$5,1,FALSE)),1,0))</f>
        <v>0</v>
      </c>
      <c r="AH113" s="86" t="str">
        <f t="shared" si="19"/>
        <v/>
      </c>
      <c r="AI113" s="86">
        <f>IF(ISBLANK(AH113),0,IF(ISNA(VLOOKUP(AH113,Investigation!$Q:$Q,1,FALSE)),1,0))</f>
        <v>0</v>
      </c>
    </row>
    <row r="114" spans="2:35" x14ac:dyDescent="0.25">
      <c r="B114" s="71"/>
      <c r="C114" s="71"/>
      <c r="D114" s="63"/>
      <c r="E114" s="73"/>
      <c r="F114" s="71"/>
      <c r="G114" s="71"/>
      <c r="H114" s="71"/>
      <c r="I114" s="71"/>
      <c r="J114" s="71"/>
      <c r="K114" s="71"/>
      <c r="L114" s="71"/>
      <c r="M114" s="71"/>
      <c r="N114" s="71"/>
      <c r="O114" s="74"/>
      <c r="P114" s="71"/>
      <c r="T114" s="87">
        <f t="shared" si="16"/>
        <v>0</v>
      </c>
      <c r="U114" s="87">
        <f t="shared" si="10"/>
        <v>0</v>
      </c>
      <c r="V114" s="87">
        <f t="shared" si="11"/>
        <v>0</v>
      </c>
      <c r="W114" s="87">
        <f t="shared" si="17"/>
        <v>0</v>
      </c>
      <c r="X114" s="87">
        <f t="shared" si="12"/>
        <v>0</v>
      </c>
      <c r="Y114" s="86">
        <f t="shared" si="13"/>
        <v>0</v>
      </c>
      <c r="Z114" s="86">
        <f t="shared" si="14"/>
        <v>0</v>
      </c>
      <c r="AA114" s="86">
        <f t="shared" si="15"/>
        <v>0</v>
      </c>
      <c r="AB114" s="86">
        <f t="shared" si="18"/>
        <v>0</v>
      </c>
      <c r="AC114" s="86">
        <f>IF(ISBLANK(B114),0,IF(ISNA(VLOOKUP(B114,General!$B:$B,1,FALSE)),1,0))</f>
        <v>0</v>
      </c>
      <c r="AD114" s="86">
        <f>IF(ISBLANK(F114),0,IF(ISNA(VLOOKUP(F114,Dropdowns!$D$1:$D$13,1,FALSE)),1,0))</f>
        <v>0</v>
      </c>
      <c r="AE114" s="86">
        <f>IF(ISBLANK(I114),0,IF(ISNA(VLOOKUP(I114,Dropdowns!$E$1:$E$11,1,FALSE)),1,0))</f>
        <v>0</v>
      </c>
      <c r="AF114" s="86">
        <f>IF(ISBLANK(L114),0,IF(ISNA(VLOOKUP(L114,Dropdowns!$F$1:$F$18,1,FALSE)),1,0))</f>
        <v>0</v>
      </c>
      <c r="AG114" s="86">
        <f>IF(ISBLANK(P114),0,IF(ISNA(VLOOKUP(P114,Dropdowns!$K$1:$K$5,1,FALSE)),1,0))</f>
        <v>0</v>
      </c>
      <c r="AH114" s="86" t="str">
        <f t="shared" si="19"/>
        <v/>
      </c>
      <c r="AI114" s="86">
        <f>IF(ISBLANK(AH114),0,IF(ISNA(VLOOKUP(AH114,Investigation!$Q:$Q,1,FALSE)),1,0))</f>
        <v>0</v>
      </c>
    </row>
    <row r="115" spans="2:35" x14ac:dyDescent="0.25">
      <c r="B115" s="71"/>
      <c r="C115" s="71"/>
      <c r="D115" s="63"/>
      <c r="E115" s="73"/>
      <c r="F115" s="71"/>
      <c r="G115" s="71"/>
      <c r="H115" s="71"/>
      <c r="I115" s="71"/>
      <c r="J115" s="71"/>
      <c r="K115" s="71"/>
      <c r="L115" s="71"/>
      <c r="M115" s="71"/>
      <c r="N115" s="71"/>
      <c r="O115" s="74"/>
      <c r="P115" s="71"/>
      <c r="T115" s="87">
        <f t="shared" si="16"/>
        <v>0</v>
      </c>
      <c r="U115" s="87">
        <f t="shared" si="10"/>
        <v>0</v>
      </c>
      <c r="V115" s="87">
        <f t="shared" si="11"/>
        <v>0</v>
      </c>
      <c r="W115" s="87">
        <f t="shared" si="17"/>
        <v>0</v>
      </c>
      <c r="X115" s="87">
        <f t="shared" si="12"/>
        <v>0</v>
      </c>
      <c r="Y115" s="86">
        <f t="shared" si="13"/>
        <v>0</v>
      </c>
      <c r="Z115" s="86">
        <f t="shared" si="14"/>
        <v>0</v>
      </c>
      <c r="AA115" s="86">
        <f t="shared" si="15"/>
        <v>0</v>
      </c>
      <c r="AB115" s="86">
        <f t="shared" si="18"/>
        <v>0</v>
      </c>
      <c r="AC115" s="86">
        <f>IF(ISBLANK(B115),0,IF(ISNA(VLOOKUP(B115,General!$B:$B,1,FALSE)),1,0))</f>
        <v>0</v>
      </c>
      <c r="AD115" s="86">
        <f>IF(ISBLANK(F115),0,IF(ISNA(VLOOKUP(F115,Dropdowns!$D$1:$D$13,1,FALSE)),1,0))</f>
        <v>0</v>
      </c>
      <c r="AE115" s="86">
        <f>IF(ISBLANK(I115),0,IF(ISNA(VLOOKUP(I115,Dropdowns!$E$1:$E$11,1,FALSE)),1,0))</f>
        <v>0</v>
      </c>
      <c r="AF115" s="86">
        <f>IF(ISBLANK(L115),0,IF(ISNA(VLOOKUP(L115,Dropdowns!$F$1:$F$18,1,FALSE)),1,0))</f>
        <v>0</v>
      </c>
      <c r="AG115" s="86">
        <f>IF(ISBLANK(P115),0,IF(ISNA(VLOOKUP(P115,Dropdowns!$K$1:$K$5,1,FALSE)),1,0))</f>
        <v>0</v>
      </c>
      <c r="AH115" s="86" t="str">
        <f t="shared" si="19"/>
        <v/>
      </c>
      <c r="AI115" s="86">
        <f>IF(ISBLANK(AH115),0,IF(ISNA(VLOOKUP(AH115,Investigation!$Q:$Q,1,FALSE)),1,0))</f>
        <v>0</v>
      </c>
    </row>
    <row r="116" spans="2:35" x14ac:dyDescent="0.25">
      <c r="B116" s="71"/>
      <c r="C116" s="71"/>
      <c r="D116" s="63"/>
      <c r="E116" s="73"/>
      <c r="F116" s="71"/>
      <c r="G116" s="71"/>
      <c r="H116" s="71"/>
      <c r="I116" s="71"/>
      <c r="J116" s="71"/>
      <c r="K116" s="71"/>
      <c r="L116" s="71"/>
      <c r="M116" s="71"/>
      <c r="N116" s="71"/>
      <c r="O116" s="74"/>
      <c r="P116" s="71"/>
      <c r="T116" s="87">
        <f t="shared" si="16"/>
        <v>0</v>
      </c>
      <c r="U116" s="87">
        <f t="shared" si="10"/>
        <v>0</v>
      </c>
      <c r="V116" s="87">
        <f t="shared" si="11"/>
        <v>0</v>
      </c>
      <c r="W116" s="87">
        <f t="shared" si="17"/>
        <v>0</v>
      </c>
      <c r="X116" s="87">
        <f t="shared" si="12"/>
        <v>0</v>
      </c>
      <c r="Y116" s="86">
        <f t="shared" si="13"/>
        <v>0</v>
      </c>
      <c r="Z116" s="86">
        <f t="shared" si="14"/>
        <v>0</v>
      </c>
      <c r="AA116" s="86">
        <f t="shared" si="15"/>
        <v>0</v>
      </c>
      <c r="AB116" s="86">
        <f t="shared" si="18"/>
        <v>0</v>
      </c>
      <c r="AC116" s="86">
        <f>IF(ISBLANK(B116),0,IF(ISNA(VLOOKUP(B116,General!$B:$B,1,FALSE)),1,0))</f>
        <v>0</v>
      </c>
      <c r="AD116" s="86">
        <f>IF(ISBLANK(F116),0,IF(ISNA(VLOOKUP(F116,Dropdowns!$D$1:$D$13,1,FALSE)),1,0))</f>
        <v>0</v>
      </c>
      <c r="AE116" s="86">
        <f>IF(ISBLANK(I116),0,IF(ISNA(VLOOKUP(I116,Dropdowns!$E$1:$E$11,1,FALSE)),1,0))</f>
        <v>0</v>
      </c>
      <c r="AF116" s="86">
        <f>IF(ISBLANK(L116),0,IF(ISNA(VLOOKUP(L116,Dropdowns!$F$1:$F$18,1,FALSE)),1,0))</f>
        <v>0</v>
      </c>
      <c r="AG116" s="86">
        <f>IF(ISBLANK(P116),0,IF(ISNA(VLOOKUP(P116,Dropdowns!$K$1:$K$5,1,FALSE)),1,0))</f>
        <v>0</v>
      </c>
      <c r="AH116" s="86" t="str">
        <f t="shared" si="19"/>
        <v/>
      </c>
      <c r="AI116" s="86">
        <f>IF(ISBLANK(AH116),0,IF(ISNA(VLOOKUP(AH116,Investigation!$Q:$Q,1,FALSE)),1,0))</f>
        <v>0</v>
      </c>
    </row>
    <row r="117" spans="2:35" x14ac:dyDescent="0.25">
      <c r="B117" s="71"/>
      <c r="C117" s="71"/>
      <c r="D117" s="63"/>
      <c r="E117" s="73"/>
      <c r="F117" s="71"/>
      <c r="G117" s="71"/>
      <c r="H117" s="71"/>
      <c r="I117" s="71"/>
      <c r="J117" s="71"/>
      <c r="K117" s="71"/>
      <c r="L117" s="71"/>
      <c r="M117" s="71"/>
      <c r="N117" s="71"/>
      <c r="O117" s="74"/>
      <c r="P117" s="71"/>
      <c r="T117" s="87">
        <f t="shared" si="16"/>
        <v>0</v>
      </c>
      <c r="U117" s="87">
        <f t="shared" si="10"/>
        <v>0</v>
      </c>
      <c r="V117" s="87">
        <f t="shared" si="11"/>
        <v>0</v>
      </c>
      <c r="W117" s="87">
        <f t="shared" si="17"/>
        <v>0</v>
      </c>
      <c r="X117" s="87">
        <f t="shared" si="12"/>
        <v>0</v>
      </c>
      <c r="Y117" s="86">
        <f t="shared" si="13"/>
        <v>0</v>
      </c>
      <c r="Z117" s="86">
        <f t="shared" si="14"/>
        <v>0</v>
      </c>
      <c r="AA117" s="86">
        <f t="shared" si="15"/>
        <v>0</v>
      </c>
      <c r="AB117" s="86">
        <f t="shared" si="18"/>
        <v>0</v>
      </c>
      <c r="AC117" s="86">
        <f>IF(ISBLANK(B117),0,IF(ISNA(VLOOKUP(B117,General!$B:$B,1,FALSE)),1,0))</f>
        <v>0</v>
      </c>
      <c r="AD117" s="86">
        <f>IF(ISBLANK(F117),0,IF(ISNA(VLOOKUP(F117,Dropdowns!$D$1:$D$13,1,FALSE)),1,0))</f>
        <v>0</v>
      </c>
      <c r="AE117" s="86">
        <f>IF(ISBLANK(I117),0,IF(ISNA(VLOOKUP(I117,Dropdowns!$E$1:$E$11,1,FALSE)),1,0))</f>
        <v>0</v>
      </c>
      <c r="AF117" s="86">
        <f>IF(ISBLANK(L117),0,IF(ISNA(VLOOKUP(L117,Dropdowns!$F$1:$F$18,1,FALSE)),1,0))</f>
        <v>0</v>
      </c>
      <c r="AG117" s="86">
        <f>IF(ISBLANK(P117),0,IF(ISNA(VLOOKUP(P117,Dropdowns!$K$1:$K$5,1,FALSE)),1,0))</f>
        <v>0</v>
      </c>
      <c r="AH117" s="86" t="str">
        <f t="shared" si="19"/>
        <v/>
      </c>
      <c r="AI117" s="86">
        <f>IF(ISBLANK(AH117),0,IF(ISNA(VLOOKUP(AH117,Investigation!$Q:$Q,1,FALSE)),1,0))</f>
        <v>0</v>
      </c>
    </row>
    <row r="118" spans="2:35" x14ac:dyDescent="0.25">
      <c r="B118" s="71"/>
      <c r="C118" s="71"/>
      <c r="D118" s="63"/>
      <c r="E118" s="73"/>
      <c r="F118" s="71"/>
      <c r="G118" s="71"/>
      <c r="H118" s="71"/>
      <c r="I118" s="71"/>
      <c r="J118" s="71"/>
      <c r="K118" s="71"/>
      <c r="L118" s="71"/>
      <c r="M118" s="71"/>
      <c r="N118" s="71"/>
      <c r="O118" s="74"/>
      <c r="P118" s="71"/>
      <c r="T118" s="87">
        <f t="shared" si="16"/>
        <v>0</v>
      </c>
      <c r="U118" s="87">
        <f t="shared" si="10"/>
        <v>0</v>
      </c>
      <c r="V118" s="87">
        <f t="shared" si="11"/>
        <v>0</v>
      </c>
      <c r="W118" s="87">
        <f t="shared" si="17"/>
        <v>0</v>
      </c>
      <c r="X118" s="87">
        <f t="shared" si="12"/>
        <v>0</v>
      </c>
      <c r="Y118" s="86">
        <f t="shared" si="13"/>
        <v>0</v>
      </c>
      <c r="Z118" s="86">
        <f t="shared" si="14"/>
        <v>0</v>
      </c>
      <c r="AA118" s="86">
        <f t="shared" si="15"/>
        <v>0</v>
      </c>
      <c r="AB118" s="86">
        <f t="shared" si="18"/>
        <v>0</v>
      </c>
      <c r="AC118" s="86">
        <f>IF(ISBLANK(B118),0,IF(ISNA(VLOOKUP(B118,General!$B:$B,1,FALSE)),1,0))</f>
        <v>0</v>
      </c>
      <c r="AD118" s="86">
        <f>IF(ISBLANK(F118),0,IF(ISNA(VLOOKUP(F118,Dropdowns!$D$1:$D$13,1,FALSE)),1,0))</f>
        <v>0</v>
      </c>
      <c r="AE118" s="86">
        <f>IF(ISBLANK(I118),0,IF(ISNA(VLOOKUP(I118,Dropdowns!$E$1:$E$11,1,FALSE)),1,0))</f>
        <v>0</v>
      </c>
      <c r="AF118" s="86">
        <f>IF(ISBLANK(L118),0,IF(ISNA(VLOOKUP(L118,Dropdowns!$F$1:$F$18,1,FALSE)),1,0))</f>
        <v>0</v>
      </c>
      <c r="AG118" s="86">
        <f>IF(ISBLANK(P118),0,IF(ISNA(VLOOKUP(P118,Dropdowns!$K$1:$K$5,1,FALSE)),1,0))</f>
        <v>0</v>
      </c>
      <c r="AH118" s="86" t="str">
        <f t="shared" si="19"/>
        <v/>
      </c>
      <c r="AI118" s="86">
        <f>IF(ISBLANK(AH118),0,IF(ISNA(VLOOKUP(AH118,Investigation!$Q:$Q,1,FALSE)),1,0))</f>
        <v>0</v>
      </c>
    </row>
    <row r="119" spans="2:35" x14ac:dyDescent="0.25">
      <c r="B119" s="71"/>
      <c r="C119" s="71"/>
      <c r="D119" s="63"/>
      <c r="E119" s="73"/>
      <c r="F119" s="71"/>
      <c r="G119" s="71"/>
      <c r="H119" s="71"/>
      <c r="I119" s="71"/>
      <c r="J119" s="71"/>
      <c r="K119" s="71"/>
      <c r="L119" s="71"/>
      <c r="M119" s="71"/>
      <c r="N119" s="71"/>
      <c r="O119" s="74"/>
      <c r="P119" s="71"/>
      <c r="T119" s="87">
        <f t="shared" si="16"/>
        <v>0</v>
      </c>
      <c r="U119" s="87">
        <f t="shared" si="10"/>
        <v>0</v>
      </c>
      <c r="V119" s="87">
        <f t="shared" si="11"/>
        <v>0</v>
      </c>
      <c r="W119" s="87">
        <f t="shared" si="17"/>
        <v>0</v>
      </c>
      <c r="X119" s="87">
        <f t="shared" si="12"/>
        <v>0</v>
      </c>
      <c r="Y119" s="86">
        <f t="shared" si="13"/>
        <v>0</v>
      </c>
      <c r="Z119" s="86">
        <f t="shared" si="14"/>
        <v>0</v>
      </c>
      <c r="AA119" s="86">
        <f t="shared" si="15"/>
        <v>0</v>
      </c>
      <c r="AB119" s="86">
        <f t="shared" si="18"/>
        <v>0</v>
      </c>
      <c r="AC119" s="86">
        <f>IF(ISBLANK(B119),0,IF(ISNA(VLOOKUP(B119,General!$B:$B,1,FALSE)),1,0))</f>
        <v>0</v>
      </c>
      <c r="AD119" s="86">
        <f>IF(ISBLANK(F119),0,IF(ISNA(VLOOKUP(F119,Dropdowns!$D$1:$D$13,1,FALSE)),1,0))</f>
        <v>0</v>
      </c>
      <c r="AE119" s="86">
        <f>IF(ISBLANK(I119),0,IF(ISNA(VLOOKUP(I119,Dropdowns!$E$1:$E$11,1,FALSE)),1,0))</f>
        <v>0</v>
      </c>
      <c r="AF119" s="86">
        <f>IF(ISBLANK(L119),0,IF(ISNA(VLOOKUP(L119,Dropdowns!$F$1:$F$18,1,FALSE)),1,0))</f>
        <v>0</v>
      </c>
      <c r="AG119" s="86">
        <f>IF(ISBLANK(P119),0,IF(ISNA(VLOOKUP(P119,Dropdowns!$K$1:$K$5,1,FALSE)),1,0))</f>
        <v>0</v>
      </c>
      <c r="AH119" s="86" t="str">
        <f t="shared" si="19"/>
        <v/>
      </c>
      <c r="AI119" s="86">
        <f>IF(ISBLANK(AH119),0,IF(ISNA(VLOOKUP(AH119,Investigation!$Q:$Q,1,FALSE)),1,0))</f>
        <v>0</v>
      </c>
    </row>
    <row r="120" spans="2:35" x14ac:dyDescent="0.25">
      <c r="B120" s="71"/>
      <c r="C120" s="71"/>
      <c r="D120" s="63"/>
      <c r="E120" s="73"/>
      <c r="F120" s="71"/>
      <c r="G120" s="71"/>
      <c r="H120" s="71"/>
      <c r="I120" s="71"/>
      <c r="J120" s="71"/>
      <c r="K120" s="71"/>
      <c r="L120" s="71"/>
      <c r="M120" s="71"/>
      <c r="N120" s="71"/>
      <c r="O120" s="74"/>
      <c r="P120" s="71"/>
      <c r="T120" s="87">
        <f t="shared" si="16"/>
        <v>0</v>
      </c>
      <c r="U120" s="87">
        <f t="shared" si="10"/>
        <v>0</v>
      </c>
      <c r="V120" s="87">
        <f t="shared" si="11"/>
        <v>0</v>
      </c>
      <c r="W120" s="87">
        <f t="shared" si="17"/>
        <v>0</v>
      </c>
      <c r="X120" s="87">
        <f t="shared" si="12"/>
        <v>0</v>
      </c>
      <c r="Y120" s="86">
        <f t="shared" si="13"/>
        <v>0</v>
      </c>
      <c r="Z120" s="86">
        <f t="shared" si="14"/>
        <v>0</v>
      </c>
      <c r="AA120" s="86">
        <f t="shared" si="15"/>
        <v>0</v>
      </c>
      <c r="AB120" s="86">
        <f t="shared" si="18"/>
        <v>0</v>
      </c>
      <c r="AC120" s="86">
        <f>IF(ISBLANK(B120),0,IF(ISNA(VLOOKUP(B120,General!$B:$B,1,FALSE)),1,0))</f>
        <v>0</v>
      </c>
      <c r="AD120" s="86">
        <f>IF(ISBLANK(F120),0,IF(ISNA(VLOOKUP(F120,Dropdowns!$D$1:$D$13,1,FALSE)),1,0))</f>
        <v>0</v>
      </c>
      <c r="AE120" s="86">
        <f>IF(ISBLANK(I120),0,IF(ISNA(VLOOKUP(I120,Dropdowns!$E$1:$E$11,1,FALSE)),1,0))</f>
        <v>0</v>
      </c>
      <c r="AF120" s="86">
        <f>IF(ISBLANK(L120),0,IF(ISNA(VLOOKUP(L120,Dropdowns!$F$1:$F$18,1,FALSE)),1,0))</f>
        <v>0</v>
      </c>
      <c r="AG120" s="86">
        <f>IF(ISBLANK(P120),0,IF(ISNA(VLOOKUP(P120,Dropdowns!$K$1:$K$5,1,FALSE)),1,0))</f>
        <v>0</v>
      </c>
      <c r="AH120" s="86" t="str">
        <f t="shared" si="19"/>
        <v/>
      </c>
      <c r="AI120" s="86">
        <f>IF(ISBLANK(AH120),0,IF(ISNA(VLOOKUP(AH120,Investigation!$Q:$Q,1,FALSE)),1,0))</f>
        <v>0</v>
      </c>
    </row>
    <row r="121" spans="2:35" x14ac:dyDescent="0.25">
      <c r="B121" s="71"/>
      <c r="C121" s="71"/>
      <c r="D121" s="63"/>
      <c r="E121" s="73"/>
      <c r="F121" s="71"/>
      <c r="G121" s="71"/>
      <c r="H121" s="71"/>
      <c r="I121" s="71"/>
      <c r="J121" s="71"/>
      <c r="K121" s="71"/>
      <c r="L121" s="71"/>
      <c r="M121" s="71"/>
      <c r="N121" s="71"/>
      <c r="O121" s="74"/>
      <c r="P121" s="71"/>
      <c r="T121" s="87">
        <f t="shared" si="16"/>
        <v>0</v>
      </c>
      <c r="U121" s="87">
        <f t="shared" si="10"/>
        <v>0</v>
      </c>
      <c r="V121" s="87">
        <f t="shared" si="11"/>
        <v>0</v>
      </c>
      <c r="W121" s="87">
        <f t="shared" si="17"/>
        <v>0</v>
      </c>
      <c r="X121" s="87">
        <f t="shared" si="12"/>
        <v>0</v>
      </c>
      <c r="Y121" s="86">
        <f t="shared" si="13"/>
        <v>0</v>
      </c>
      <c r="Z121" s="86">
        <f t="shared" si="14"/>
        <v>0</v>
      </c>
      <c r="AA121" s="86">
        <f t="shared" si="15"/>
        <v>0</v>
      </c>
      <c r="AB121" s="86">
        <f t="shared" si="18"/>
        <v>0</v>
      </c>
      <c r="AC121" s="86">
        <f>IF(ISBLANK(B121),0,IF(ISNA(VLOOKUP(B121,General!$B:$B,1,FALSE)),1,0))</f>
        <v>0</v>
      </c>
      <c r="AD121" s="86">
        <f>IF(ISBLANK(F121),0,IF(ISNA(VLOOKUP(F121,Dropdowns!$D$1:$D$13,1,FALSE)),1,0))</f>
        <v>0</v>
      </c>
      <c r="AE121" s="86">
        <f>IF(ISBLANK(I121),0,IF(ISNA(VLOOKUP(I121,Dropdowns!$E$1:$E$11,1,FALSE)),1,0))</f>
        <v>0</v>
      </c>
      <c r="AF121" s="86">
        <f>IF(ISBLANK(L121),0,IF(ISNA(VLOOKUP(L121,Dropdowns!$F$1:$F$18,1,FALSE)),1,0))</f>
        <v>0</v>
      </c>
      <c r="AG121" s="86">
        <f>IF(ISBLANK(P121),0,IF(ISNA(VLOOKUP(P121,Dropdowns!$K$1:$K$5,1,FALSE)),1,0))</f>
        <v>0</v>
      </c>
      <c r="AH121" s="86" t="str">
        <f t="shared" si="19"/>
        <v/>
      </c>
      <c r="AI121" s="86">
        <f>IF(ISBLANK(AH121),0,IF(ISNA(VLOOKUP(AH121,Investigation!$Q:$Q,1,FALSE)),1,0))</f>
        <v>0</v>
      </c>
    </row>
    <row r="122" spans="2:35" x14ac:dyDescent="0.25">
      <c r="B122" s="71"/>
      <c r="C122" s="71"/>
      <c r="D122" s="63"/>
      <c r="E122" s="73"/>
      <c r="F122" s="71"/>
      <c r="G122" s="71"/>
      <c r="H122" s="71"/>
      <c r="I122" s="71"/>
      <c r="J122" s="71"/>
      <c r="K122" s="71"/>
      <c r="L122" s="71"/>
      <c r="M122" s="71"/>
      <c r="N122" s="71"/>
      <c r="O122" s="74"/>
      <c r="P122" s="71"/>
      <c r="T122" s="87">
        <f t="shared" si="16"/>
        <v>0</v>
      </c>
      <c r="U122" s="87">
        <f t="shared" si="10"/>
        <v>0</v>
      </c>
      <c r="V122" s="87">
        <f t="shared" si="11"/>
        <v>0</v>
      </c>
      <c r="W122" s="87">
        <f t="shared" si="17"/>
        <v>0</v>
      </c>
      <c r="X122" s="87">
        <f t="shared" si="12"/>
        <v>0</v>
      </c>
      <c r="Y122" s="86">
        <f t="shared" si="13"/>
        <v>0</v>
      </c>
      <c r="Z122" s="86">
        <f t="shared" si="14"/>
        <v>0</v>
      </c>
      <c r="AA122" s="86">
        <f t="shared" si="15"/>
        <v>0</v>
      </c>
      <c r="AB122" s="86">
        <f t="shared" si="18"/>
        <v>0</v>
      </c>
      <c r="AC122" s="86">
        <f>IF(ISBLANK(B122),0,IF(ISNA(VLOOKUP(B122,General!$B:$B,1,FALSE)),1,0))</f>
        <v>0</v>
      </c>
      <c r="AD122" s="86">
        <f>IF(ISBLANK(F122),0,IF(ISNA(VLOOKUP(F122,Dropdowns!$D$1:$D$13,1,FALSE)),1,0))</f>
        <v>0</v>
      </c>
      <c r="AE122" s="86">
        <f>IF(ISBLANK(I122),0,IF(ISNA(VLOOKUP(I122,Dropdowns!$E$1:$E$11,1,FALSE)),1,0))</f>
        <v>0</v>
      </c>
      <c r="AF122" s="86">
        <f>IF(ISBLANK(L122),0,IF(ISNA(VLOOKUP(L122,Dropdowns!$F$1:$F$18,1,FALSE)),1,0))</f>
        <v>0</v>
      </c>
      <c r="AG122" s="86">
        <f>IF(ISBLANK(P122),0,IF(ISNA(VLOOKUP(P122,Dropdowns!$K$1:$K$5,1,FALSE)),1,0))</f>
        <v>0</v>
      </c>
      <c r="AH122" s="86" t="str">
        <f t="shared" si="19"/>
        <v/>
      </c>
      <c r="AI122" s="86">
        <f>IF(ISBLANK(AH122),0,IF(ISNA(VLOOKUP(AH122,Investigation!$Q:$Q,1,FALSE)),1,0))</f>
        <v>0</v>
      </c>
    </row>
    <row r="123" spans="2:35" x14ac:dyDescent="0.25">
      <c r="B123" s="71"/>
      <c r="C123" s="71"/>
      <c r="D123" s="63"/>
      <c r="E123" s="73"/>
      <c r="F123" s="71"/>
      <c r="G123" s="71"/>
      <c r="H123" s="71"/>
      <c r="I123" s="71"/>
      <c r="J123" s="71"/>
      <c r="K123" s="71"/>
      <c r="L123" s="71"/>
      <c r="M123" s="71"/>
      <c r="N123" s="71"/>
      <c r="O123" s="74"/>
      <c r="P123" s="71"/>
      <c r="T123" s="87">
        <f t="shared" si="16"/>
        <v>0</v>
      </c>
      <c r="U123" s="87">
        <f t="shared" si="10"/>
        <v>0</v>
      </c>
      <c r="V123" s="87">
        <f t="shared" si="11"/>
        <v>0</v>
      </c>
      <c r="W123" s="87">
        <f t="shared" si="17"/>
        <v>0</v>
      </c>
      <c r="X123" s="87">
        <f t="shared" si="12"/>
        <v>0</v>
      </c>
      <c r="Y123" s="86">
        <f t="shared" si="13"/>
        <v>0</v>
      </c>
      <c r="Z123" s="86">
        <f t="shared" si="14"/>
        <v>0</v>
      </c>
      <c r="AA123" s="86">
        <f t="shared" si="15"/>
        <v>0</v>
      </c>
      <c r="AB123" s="86">
        <f t="shared" si="18"/>
        <v>0</v>
      </c>
      <c r="AC123" s="86">
        <f>IF(ISBLANK(B123),0,IF(ISNA(VLOOKUP(B123,General!$B:$B,1,FALSE)),1,0))</f>
        <v>0</v>
      </c>
      <c r="AD123" s="86">
        <f>IF(ISBLANK(F123),0,IF(ISNA(VLOOKUP(F123,Dropdowns!$D$1:$D$13,1,FALSE)),1,0))</f>
        <v>0</v>
      </c>
      <c r="AE123" s="86">
        <f>IF(ISBLANK(I123),0,IF(ISNA(VLOOKUP(I123,Dropdowns!$E$1:$E$11,1,FALSE)),1,0))</f>
        <v>0</v>
      </c>
      <c r="AF123" s="86">
        <f>IF(ISBLANK(L123),0,IF(ISNA(VLOOKUP(L123,Dropdowns!$F$1:$F$18,1,FALSE)),1,0))</f>
        <v>0</v>
      </c>
      <c r="AG123" s="86">
        <f>IF(ISBLANK(P123),0,IF(ISNA(VLOOKUP(P123,Dropdowns!$K$1:$K$5,1,FALSE)),1,0))</f>
        <v>0</v>
      </c>
      <c r="AH123" s="86" t="str">
        <f t="shared" si="19"/>
        <v/>
      </c>
      <c r="AI123" s="86">
        <f>IF(ISBLANK(AH123),0,IF(ISNA(VLOOKUP(AH123,Investigation!$Q:$Q,1,FALSE)),1,0))</f>
        <v>0</v>
      </c>
    </row>
    <row r="124" spans="2:35" x14ac:dyDescent="0.25">
      <c r="B124" s="71"/>
      <c r="C124" s="71"/>
      <c r="D124" s="63"/>
      <c r="E124" s="73"/>
      <c r="F124" s="71"/>
      <c r="G124" s="71"/>
      <c r="H124" s="71"/>
      <c r="I124" s="71"/>
      <c r="J124" s="71"/>
      <c r="K124" s="71"/>
      <c r="L124" s="71"/>
      <c r="M124" s="71"/>
      <c r="N124" s="71"/>
      <c r="O124" s="74"/>
      <c r="P124" s="71"/>
      <c r="T124" s="87">
        <f t="shared" si="16"/>
        <v>0</v>
      </c>
      <c r="U124" s="87">
        <f t="shared" si="10"/>
        <v>0</v>
      </c>
      <c r="V124" s="87">
        <f t="shared" si="11"/>
        <v>0</v>
      </c>
      <c r="W124" s="87">
        <f t="shared" si="17"/>
        <v>0</v>
      </c>
      <c r="X124" s="87">
        <f t="shared" si="12"/>
        <v>0</v>
      </c>
      <c r="Y124" s="86">
        <f t="shared" si="13"/>
        <v>0</v>
      </c>
      <c r="Z124" s="86">
        <f t="shared" si="14"/>
        <v>0</v>
      </c>
      <c r="AA124" s="86">
        <f t="shared" si="15"/>
        <v>0</v>
      </c>
      <c r="AB124" s="86">
        <f t="shared" si="18"/>
        <v>0</v>
      </c>
      <c r="AC124" s="86">
        <f>IF(ISBLANK(B124),0,IF(ISNA(VLOOKUP(B124,General!$B:$B,1,FALSE)),1,0))</f>
        <v>0</v>
      </c>
      <c r="AD124" s="86">
        <f>IF(ISBLANK(F124),0,IF(ISNA(VLOOKUP(F124,Dropdowns!$D$1:$D$13,1,FALSE)),1,0))</f>
        <v>0</v>
      </c>
      <c r="AE124" s="86">
        <f>IF(ISBLANK(I124),0,IF(ISNA(VLOOKUP(I124,Dropdowns!$E$1:$E$11,1,FALSE)),1,0))</f>
        <v>0</v>
      </c>
      <c r="AF124" s="86">
        <f>IF(ISBLANK(L124),0,IF(ISNA(VLOOKUP(L124,Dropdowns!$F$1:$F$18,1,FALSE)),1,0))</f>
        <v>0</v>
      </c>
      <c r="AG124" s="86">
        <f>IF(ISBLANK(P124),0,IF(ISNA(VLOOKUP(P124,Dropdowns!$K$1:$K$5,1,FALSE)),1,0))</f>
        <v>0</v>
      </c>
      <c r="AH124" s="86" t="str">
        <f t="shared" si="19"/>
        <v/>
      </c>
      <c r="AI124" s="86">
        <f>IF(ISBLANK(AH124),0,IF(ISNA(VLOOKUP(AH124,Investigation!$Q:$Q,1,FALSE)),1,0))</f>
        <v>0</v>
      </c>
    </row>
    <row r="125" spans="2:35" x14ac:dyDescent="0.25">
      <c r="B125" s="71"/>
      <c r="C125" s="71"/>
      <c r="D125" s="63"/>
      <c r="E125" s="73"/>
      <c r="F125" s="71"/>
      <c r="G125" s="71"/>
      <c r="H125" s="71"/>
      <c r="I125" s="71"/>
      <c r="J125" s="71"/>
      <c r="K125" s="71"/>
      <c r="L125" s="71"/>
      <c r="M125" s="71"/>
      <c r="N125" s="71"/>
      <c r="O125" s="74"/>
      <c r="P125" s="71"/>
      <c r="T125" s="87">
        <f t="shared" si="16"/>
        <v>0</v>
      </c>
      <c r="U125" s="87">
        <f t="shared" si="10"/>
        <v>0</v>
      </c>
      <c r="V125" s="87">
        <f t="shared" si="11"/>
        <v>0</v>
      </c>
      <c r="W125" s="87">
        <f t="shared" si="17"/>
        <v>0</v>
      </c>
      <c r="X125" s="87">
        <f t="shared" si="12"/>
        <v>0</v>
      </c>
      <c r="Y125" s="86">
        <f t="shared" si="13"/>
        <v>0</v>
      </c>
      <c r="Z125" s="86">
        <f t="shared" si="14"/>
        <v>0</v>
      </c>
      <c r="AA125" s="86">
        <f t="shared" si="15"/>
        <v>0</v>
      </c>
      <c r="AB125" s="86">
        <f t="shared" si="18"/>
        <v>0</v>
      </c>
      <c r="AC125" s="86">
        <f>IF(ISBLANK(B125),0,IF(ISNA(VLOOKUP(B125,General!$B:$B,1,FALSE)),1,0))</f>
        <v>0</v>
      </c>
      <c r="AD125" s="86">
        <f>IF(ISBLANK(F125),0,IF(ISNA(VLOOKUP(F125,Dropdowns!$D$1:$D$13,1,FALSE)),1,0))</f>
        <v>0</v>
      </c>
      <c r="AE125" s="86">
        <f>IF(ISBLANK(I125),0,IF(ISNA(VLOOKUP(I125,Dropdowns!$E$1:$E$11,1,FALSE)),1,0))</f>
        <v>0</v>
      </c>
      <c r="AF125" s="86">
        <f>IF(ISBLANK(L125),0,IF(ISNA(VLOOKUP(L125,Dropdowns!$F$1:$F$18,1,FALSE)),1,0))</f>
        <v>0</v>
      </c>
      <c r="AG125" s="86">
        <f>IF(ISBLANK(P125),0,IF(ISNA(VLOOKUP(P125,Dropdowns!$K$1:$K$5,1,FALSE)),1,0))</f>
        <v>0</v>
      </c>
      <c r="AH125" s="86" t="str">
        <f t="shared" si="19"/>
        <v/>
      </c>
      <c r="AI125" s="86">
        <f>IF(ISBLANK(AH125),0,IF(ISNA(VLOOKUP(AH125,Investigation!$Q:$Q,1,FALSE)),1,0))</f>
        <v>0</v>
      </c>
    </row>
    <row r="126" spans="2:35" x14ac:dyDescent="0.25">
      <c r="B126" s="71"/>
      <c r="C126" s="71"/>
      <c r="D126" s="63"/>
      <c r="E126" s="73"/>
      <c r="F126" s="71"/>
      <c r="G126" s="71"/>
      <c r="H126" s="71"/>
      <c r="I126" s="71"/>
      <c r="J126" s="71"/>
      <c r="K126" s="71"/>
      <c r="L126" s="71"/>
      <c r="M126" s="71"/>
      <c r="N126" s="71"/>
      <c r="O126" s="74"/>
      <c r="P126" s="71"/>
      <c r="T126" s="87">
        <f t="shared" si="16"/>
        <v>0</v>
      </c>
      <c r="U126" s="87">
        <f t="shared" si="10"/>
        <v>0</v>
      </c>
      <c r="V126" s="87">
        <f t="shared" si="11"/>
        <v>0</v>
      </c>
      <c r="W126" s="87">
        <f t="shared" si="17"/>
        <v>0</v>
      </c>
      <c r="X126" s="87">
        <f t="shared" si="12"/>
        <v>0</v>
      </c>
      <c r="Y126" s="86">
        <f t="shared" si="13"/>
        <v>0</v>
      </c>
      <c r="Z126" s="86">
        <f t="shared" si="14"/>
        <v>0</v>
      </c>
      <c r="AA126" s="86">
        <f t="shared" si="15"/>
        <v>0</v>
      </c>
      <c r="AB126" s="86">
        <f t="shared" si="18"/>
        <v>0</v>
      </c>
      <c r="AC126" s="86">
        <f>IF(ISBLANK(B126),0,IF(ISNA(VLOOKUP(B126,General!$B:$B,1,FALSE)),1,0))</f>
        <v>0</v>
      </c>
      <c r="AD126" s="86">
        <f>IF(ISBLANK(F126),0,IF(ISNA(VLOOKUP(F126,Dropdowns!$D$1:$D$13,1,FALSE)),1,0))</f>
        <v>0</v>
      </c>
      <c r="AE126" s="86">
        <f>IF(ISBLANK(I126),0,IF(ISNA(VLOOKUP(I126,Dropdowns!$E$1:$E$11,1,FALSE)),1,0))</f>
        <v>0</v>
      </c>
      <c r="AF126" s="86">
        <f>IF(ISBLANK(L126),0,IF(ISNA(VLOOKUP(L126,Dropdowns!$F$1:$F$18,1,FALSE)),1,0))</f>
        <v>0</v>
      </c>
      <c r="AG126" s="86">
        <f>IF(ISBLANK(P126),0,IF(ISNA(VLOOKUP(P126,Dropdowns!$K$1:$K$5,1,FALSE)),1,0))</f>
        <v>0</v>
      </c>
      <c r="AH126" s="86" t="str">
        <f t="shared" si="19"/>
        <v/>
      </c>
      <c r="AI126" s="86">
        <f>IF(ISBLANK(AH126),0,IF(ISNA(VLOOKUP(AH126,Investigation!$Q:$Q,1,FALSE)),1,0))</f>
        <v>0</v>
      </c>
    </row>
    <row r="127" spans="2:35" x14ac:dyDescent="0.25">
      <c r="B127" s="71"/>
      <c r="C127" s="71"/>
      <c r="D127" s="63"/>
      <c r="E127" s="73"/>
      <c r="F127" s="71"/>
      <c r="G127" s="71"/>
      <c r="H127" s="71"/>
      <c r="I127" s="71"/>
      <c r="J127" s="71"/>
      <c r="K127" s="71"/>
      <c r="L127" s="71"/>
      <c r="M127" s="71"/>
      <c r="N127" s="71"/>
      <c r="O127" s="74"/>
      <c r="P127" s="71"/>
      <c r="T127" s="87">
        <f t="shared" si="16"/>
        <v>0</v>
      </c>
      <c r="U127" s="87">
        <f t="shared" si="10"/>
        <v>0</v>
      </c>
      <c r="V127" s="87">
        <f t="shared" si="11"/>
        <v>0</v>
      </c>
      <c r="W127" s="87">
        <f t="shared" si="17"/>
        <v>0</v>
      </c>
      <c r="X127" s="87">
        <f t="shared" si="12"/>
        <v>0</v>
      </c>
      <c r="Y127" s="86">
        <f t="shared" si="13"/>
        <v>0</v>
      </c>
      <c r="Z127" s="86">
        <f t="shared" si="14"/>
        <v>0</v>
      </c>
      <c r="AA127" s="86">
        <f t="shared" si="15"/>
        <v>0</v>
      </c>
      <c r="AB127" s="86">
        <f t="shared" si="18"/>
        <v>0</v>
      </c>
      <c r="AC127" s="86">
        <f>IF(ISBLANK(B127),0,IF(ISNA(VLOOKUP(B127,General!$B:$B,1,FALSE)),1,0))</f>
        <v>0</v>
      </c>
      <c r="AD127" s="86">
        <f>IF(ISBLANK(F127),0,IF(ISNA(VLOOKUP(F127,Dropdowns!$D$1:$D$13,1,FALSE)),1,0))</f>
        <v>0</v>
      </c>
      <c r="AE127" s="86">
        <f>IF(ISBLANK(I127),0,IF(ISNA(VLOOKUP(I127,Dropdowns!$E$1:$E$11,1,FALSE)),1,0))</f>
        <v>0</v>
      </c>
      <c r="AF127" s="86">
        <f>IF(ISBLANK(L127),0,IF(ISNA(VLOOKUP(L127,Dropdowns!$F$1:$F$18,1,FALSE)),1,0))</f>
        <v>0</v>
      </c>
      <c r="AG127" s="86">
        <f>IF(ISBLANK(P127),0,IF(ISNA(VLOOKUP(P127,Dropdowns!$K$1:$K$5,1,FALSE)),1,0))</f>
        <v>0</v>
      </c>
      <c r="AH127" s="86" t="str">
        <f t="shared" si="19"/>
        <v/>
      </c>
      <c r="AI127" s="86">
        <f>IF(ISBLANK(AH127),0,IF(ISNA(VLOOKUP(AH127,Investigation!$Q:$Q,1,FALSE)),1,0))</f>
        <v>0</v>
      </c>
    </row>
    <row r="128" spans="2:35" x14ac:dyDescent="0.25">
      <c r="B128" s="71"/>
      <c r="C128" s="71"/>
      <c r="D128" s="63"/>
      <c r="E128" s="73"/>
      <c r="F128" s="71"/>
      <c r="G128" s="71"/>
      <c r="H128" s="71"/>
      <c r="I128" s="71"/>
      <c r="J128" s="71"/>
      <c r="K128" s="71"/>
      <c r="L128" s="71"/>
      <c r="M128" s="71"/>
      <c r="N128" s="71"/>
      <c r="O128" s="74"/>
      <c r="P128" s="71"/>
      <c r="T128" s="87">
        <f t="shared" si="16"/>
        <v>0</v>
      </c>
      <c r="U128" s="87">
        <f t="shared" si="10"/>
        <v>0</v>
      </c>
      <c r="V128" s="87">
        <f t="shared" si="11"/>
        <v>0</v>
      </c>
      <c r="W128" s="87">
        <f t="shared" si="17"/>
        <v>0</v>
      </c>
      <c r="X128" s="87">
        <f t="shared" si="12"/>
        <v>0</v>
      </c>
      <c r="Y128" s="86">
        <f t="shared" si="13"/>
        <v>0</v>
      </c>
      <c r="Z128" s="86">
        <f t="shared" si="14"/>
        <v>0</v>
      </c>
      <c r="AA128" s="86">
        <f t="shared" si="15"/>
        <v>0</v>
      </c>
      <c r="AB128" s="86">
        <f t="shared" si="18"/>
        <v>0</v>
      </c>
      <c r="AC128" s="86">
        <f>IF(ISBLANK(B128),0,IF(ISNA(VLOOKUP(B128,General!$B:$B,1,FALSE)),1,0))</f>
        <v>0</v>
      </c>
      <c r="AD128" s="86">
        <f>IF(ISBLANK(F128),0,IF(ISNA(VLOOKUP(F128,Dropdowns!$D$1:$D$13,1,FALSE)),1,0))</f>
        <v>0</v>
      </c>
      <c r="AE128" s="86">
        <f>IF(ISBLANK(I128),0,IF(ISNA(VLOOKUP(I128,Dropdowns!$E$1:$E$11,1,FALSE)),1,0))</f>
        <v>0</v>
      </c>
      <c r="AF128" s="86">
        <f>IF(ISBLANK(L128),0,IF(ISNA(VLOOKUP(L128,Dropdowns!$F$1:$F$18,1,FALSE)),1,0))</f>
        <v>0</v>
      </c>
      <c r="AG128" s="86">
        <f>IF(ISBLANK(P128),0,IF(ISNA(VLOOKUP(P128,Dropdowns!$K$1:$K$5,1,FALSE)),1,0))</f>
        <v>0</v>
      </c>
      <c r="AH128" s="86" t="str">
        <f t="shared" si="19"/>
        <v/>
      </c>
      <c r="AI128" s="86">
        <f>IF(ISBLANK(AH128),0,IF(ISNA(VLOOKUP(AH128,Investigation!$Q:$Q,1,FALSE)),1,0))</f>
        <v>0</v>
      </c>
    </row>
    <row r="129" spans="2:35" x14ac:dyDescent="0.25">
      <c r="B129" s="71"/>
      <c r="C129" s="71"/>
      <c r="D129" s="63"/>
      <c r="E129" s="73"/>
      <c r="F129" s="71"/>
      <c r="G129" s="71"/>
      <c r="H129" s="71"/>
      <c r="I129" s="71"/>
      <c r="J129" s="71"/>
      <c r="K129" s="71"/>
      <c r="L129" s="71"/>
      <c r="M129" s="71"/>
      <c r="N129" s="71"/>
      <c r="O129" s="74"/>
      <c r="P129" s="71"/>
      <c r="T129" s="87">
        <f t="shared" si="16"/>
        <v>0</v>
      </c>
      <c r="U129" s="87">
        <f t="shared" si="10"/>
        <v>0</v>
      </c>
      <c r="V129" s="87">
        <f t="shared" si="11"/>
        <v>0</v>
      </c>
      <c r="W129" s="87">
        <f t="shared" si="17"/>
        <v>0</v>
      </c>
      <c r="X129" s="87">
        <f t="shared" si="12"/>
        <v>0</v>
      </c>
      <c r="Y129" s="86">
        <f t="shared" si="13"/>
        <v>0</v>
      </c>
      <c r="Z129" s="86">
        <f t="shared" si="14"/>
        <v>0</v>
      </c>
      <c r="AA129" s="86">
        <f t="shared" si="15"/>
        <v>0</v>
      </c>
      <c r="AB129" s="86">
        <f t="shared" si="18"/>
        <v>0</v>
      </c>
      <c r="AC129" s="86">
        <f>IF(ISBLANK(B129),0,IF(ISNA(VLOOKUP(B129,General!$B:$B,1,FALSE)),1,0))</f>
        <v>0</v>
      </c>
      <c r="AD129" s="86">
        <f>IF(ISBLANK(F129),0,IF(ISNA(VLOOKUP(F129,Dropdowns!$D$1:$D$13,1,FALSE)),1,0))</f>
        <v>0</v>
      </c>
      <c r="AE129" s="86">
        <f>IF(ISBLANK(I129),0,IF(ISNA(VLOOKUP(I129,Dropdowns!$E$1:$E$11,1,FALSE)),1,0))</f>
        <v>0</v>
      </c>
      <c r="AF129" s="86">
        <f>IF(ISBLANK(L129),0,IF(ISNA(VLOOKUP(L129,Dropdowns!$F$1:$F$18,1,FALSE)),1,0))</f>
        <v>0</v>
      </c>
      <c r="AG129" s="86">
        <f>IF(ISBLANK(P129),0,IF(ISNA(VLOOKUP(P129,Dropdowns!$K$1:$K$5,1,FALSE)),1,0))</f>
        <v>0</v>
      </c>
      <c r="AH129" s="86" t="str">
        <f t="shared" si="19"/>
        <v/>
      </c>
      <c r="AI129" s="86">
        <f>IF(ISBLANK(AH129),0,IF(ISNA(VLOOKUP(AH129,Investigation!$Q:$Q,1,FALSE)),1,0))</f>
        <v>0</v>
      </c>
    </row>
    <row r="130" spans="2:35" x14ac:dyDescent="0.25">
      <c r="B130" s="71"/>
      <c r="C130" s="71"/>
      <c r="D130" s="63"/>
      <c r="E130" s="73"/>
      <c r="F130" s="71"/>
      <c r="G130" s="71"/>
      <c r="H130" s="71"/>
      <c r="I130" s="71"/>
      <c r="J130" s="71"/>
      <c r="K130" s="71"/>
      <c r="L130" s="71"/>
      <c r="M130" s="71"/>
      <c r="N130" s="71"/>
      <c r="O130" s="74"/>
      <c r="P130" s="71"/>
      <c r="T130" s="87">
        <f t="shared" si="16"/>
        <v>0</v>
      </c>
      <c r="U130" s="87">
        <f t="shared" si="10"/>
        <v>0</v>
      </c>
      <c r="V130" s="87">
        <f t="shared" si="11"/>
        <v>0</v>
      </c>
      <c r="W130" s="87">
        <f t="shared" si="17"/>
        <v>0</v>
      </c>
      <c r="X130" s="87">
        <f t="shared" si="12"/>
        <v>0</v>
      </c>
      <c r="Y130" s="86">
        <f t="shared" si="13"/>
        <v>0</v>
      </c>
      <c r="Z130" s="86">
        <f t="shared" si="14"/>
        <v>0</v>
      </c>
      <c r="AA130" s="86">
        <f t="shared" si="15"/>
        <v>0</v>
      </c>
      <c r="AB130" s="86">
        <f t="shared" si="18"/>
        <v>0</v>
      </c>
      <c r="AC130" s="86">
        <f>IF(ISBLANK(B130),0,IF(ISNA(VLOOKUP(B130,General!$B:$B,1,FALSE)),1,0))</f>
        <v>0</v>
      </c>
      <c r="AD130" s="86">
        <f>IF(ISBLANK(F130),0,IF(ISNA(VLOOKUP(F130,Dropdowns!$D$1:$D$13,1,FALSE)),1,0))</f>
        <v>0</v>
      </c>
      <c r="AE130" s="86">
        <f>IF(ISBLANK(I130),0,IF(ISNA(VLOOKUP(I130,Dropdowns!$E$1:$E$11,1,FALSE)),1,0))</f>
        <v>0</v>
      </c>
      <c r="AF130" s="86">
        <f>IF(ISBLANK(L130),0,IF(ISNA(VLOOKUP(L130,Dropdowns!$F$1:$F$18,1,FALSE)),1,0))</f>
        <v>0</v>
      </c>
      <c r="AG130" s="86">
        <f>IF(ISBLANK(P130),0,IF(ISNA(VLOOKUP(P130,Dropdowns!$K$1:$K$5,1,FALSE)),1,0))</f>
        <v>0</v>
      </c>
      <c r="AH130" s="86" t="str">
        <f t="shared" si="19"/>
        <v/>
      </c>
      <c r="AI130" s="86">
        <f>IF(ISBLANK(AH130),0,IF(ISNA(VLOOKUP(AH130,Investigation!$Q:$Q,1,FALSE)),1,0))</f>
        <v>0</v>
      </c>
    </row>
    <row r="131" spans="2:35" x14ac:dyDescent="0.25">
      <c r="B131" s="71"/>
      <c r="C131" s="71"/>
      <c r="D131" s="63"/>
      <c r="E131" s="73"/>
      <c r="F131" s="71"/>
      <c r="G131" s="71"/>
      <c r="H131" s="71"/>
      <c r="I131" s="71"/>
      <c r="J131" s="71"/>
      <c r="K131" s="71"/>
      <c r="L131" s="71"/>
      <c r="M131" s="71"/>
      <c r="N131" s="71"/>
      <c r="O131" s="74"/>
      <c r="P131" s="71"/>
      <c r="T131" s="87">
        <f t="shared" si="16"/>
        <v>0</v>
      </c>
      <c r="U131" s="87">
        <f t="shared" si="10"/>
        <v>0</v>
      </c>
      <c r="V131" s="87">
        <f t="shared" si="11"/>
        <v>0</v>
      </c>
      <c r="W131" s="87">
        <f t="shared" si="17"/>
        <v>0</v>
      </c>
      <c r="X131" s="87">
        <f t="shared" si="12"/>
        <v>0</v>
      </c>
      <c r="Y131" s="86">
        <f t="shared" si="13"/>
        <v>0</v>
      </c>
      <c r="Z131" s="86">
        <f t="shared" si="14"/>
        <v>0</v>
      </c>
      <c r="AA131" s="86">
        <f t="shared" si="15"/>
        <v>0</v>
      </c>
      <c r="AB131" s="86">
        <f t="shared" si="18"/>
        <v>0</v>
      </c>
      <c r="AC131" s="86">
        <f>IF(ISBLANK(B131),0,IF(ISNA(VLOOKUP(B131,General!$B:$B,1,FALSE)),1,0))</f>
        <v>0</v>
      </c>
      <c r="AD131" s="86">
        <f>IF(ISBLANK(F131),0,IF(ISNA(VLOOKUP(F131,Dropdowns!$D$1:$D$13,1,FALSE)),1,0))</f>
        <v>0</v>
      </c>
      <c r="AE131" s="86">
        <f>IF(ISBLANK(I131),0,IF(ISNA(VLOOKUP(I131,Dropdowns!$E$1:$E$11,1,FALSE)),1,0))</f>
        <v>0</v>
      </c>
      <c r="AF131" s="86">
        <f>IF(ISBLANK(L131),0,IF(ISNA(VLOOKUP(L131,Dropdowns!$F$1:$F$18,1,FALSE)),1,0))</f>
        <v>0</v>
      </c>
      <c r="AG131" s="86">
        <f>IF(ISBLANK(P131),0,IF(ISNA(VLOOKUP(P131,Dropdowns!$K$1:$K$5,1,FALSE)),1,0))</f>
        <v>0</v>
      </c>
      <c r="AH131" s="86" t="str">
        <f t="shared" si="19"/>
        <v/>
      </c>
      <c r="AI131" s="86">
        <f>IF(ISBLANK(AH131),0,IF(ISNA(VLOOKUP(AH131,Investigation!$Q:$Q,1,FALSE)),1,0))</f>
        <v>0</v>
      </c>
    </row>
    <row r="132" spans="2:35" x14ac:dyDescent="0.25">
      <c r="B132" s="71"/>
      <c r="C132" s="71"/>
      <c r="D132" s="63"/>
      <c r="E132" s="73"/>
      <c r="F132" s="71"/>
      <c r="G132" s="71"/>
      <c r="H132" s="71"/>
      <c r="I132" s="71"/>
      <c r="J132" s="71"/>
      <c r="K132" s="71"/>
      <c r="L132" s="71"/>
      <c r="M132" s="71"/>
      <c r="N132" s="71"/>
      <c r="O132" s="74"/>
      <c r="P132" s="71"/>
      <c r="T132" s="87">
        <f t="shared" si="16"/>
        <v>0</v>
      </c>
      <c r="U132" s="87">
        <f t="shared" si="10"/>
        <v>0</v>
      </c>
      <c r="V132" s="87">
        <f t="shared" si="11"/>
        <v>0</v>
      </c>
      <c r="W132" s="87">
        <f t="shared" si="17"/>
        <v>0</v>
      </c>
      <c r="X132" s="87">
        <f t="shared" si="12"/>
        <v>0</v>
      </c>
      <c r="Y132" s="86">
        <f t="shared" si="13"/>
        <v>0</v>
      </c>
      <c r="Z132" s="86">
        <f t="shared" si="14"/>
        <v>0</v>
      </c>
      <c r="AA132" s="86">
        <f t="shared" si="15"/>
        <v>0</v>
      </c>
      <c r="AB132" s="86">
        <f t="shared" si="18"/>
        <v>0</v>
      </c>
      <c r="AC132" s="86">
        <f>IF(ISBLANK(B132),0,IF(ISNA(VLOOKUP(B132,General!$B:$B,1,FALSE)),1,0))</f>
        <v>0</v>
      </c>
      <c r="AD132" s="86">
        <f>IF(ISBLANK(F132),0,IF(ISNA(VLOOKUP(F132,Dropdowns!$D$1:$D$13,1,FALSE)),1,0))</f>
        <v>0</v>
      </c>
      <c r="AE132" s="86">
        <f>IF(ISBLANK(I132),0,IF(ISNA(VLOOKUP(I132,Dropdowns!$E$1:$E$11,1,FALSE)),1,0))</f>
        <v>0</v>
      </c>
      <c r="AF132" s="86">
        <f>IF(ISBLANK(L132),0,IF(ISNA(VLOOKUP(L132,Dropdowns!$F$1:$F$18,1,FALSE)),1,0))</f>
        <v>0</v>
      </c>
      <c r="AG132" s="86">
        <f>IF(ISBLANK(P132),0,IF(ISNA(VLOOKUP(P132,Dropdowns!$K$1:$K$5,1,FALSE)),1,0))</f>
        <v>0</v>
      </c>
      <c r="AH132" s="86" t="str">
        <f t="shared" si="19"/>
        <v/>
      </c>
      <c r="AI132" s="86">
        <f>IF(ISBLANK(AH132),0,IF(ISNA(VLOOKUP(AH132,Investigation!$Q:$Q,1,FALSE)),1,0))</f>
        <v>0</v>
      </c>
    </row>
    <row r="133" spans="2:35" x14ac:dyDescent="0.25">
      <c r="B133" s="71"/>
      <c r="C133" s="71"/>
      <c r="D133" s="63"/>
      <c r="E133" s="73"/>
      <c r="F133" s="71"/>
      <c r="G133" s="71"/>
      <c r="H133" s="71"/>
      <c r="I133" s="71"/>
      <c r="J133" s="71"/>
      <c r="K133" s="71"/>
      <c r="L133" s="71"/>
      <c r="M133" s="71"/>
      <c r="N133" s="71"/>
      <c r="O133" s="74"/>
      <c r="P133" s="71"/>
      <c r="T133" s="87">
        <f t="shared" si="16"/>
        <v>0</v>
      </c>
      <c r="U133" s="87">
        <f t="shared" si="10"/>
        <v>0</v>
      </c>
      <c r="V133" s="87">
        <f t="shared" si="11"/>
        <v>0</v>
      </c>
      <c r="W133" s="87">
        <f t="shared" si="17"/>
        <v>0</v>
      </c>
      <c r="X133" s="87">
        <f t="shared" si="12"/>
        <v>0</v>
      </c>
      <c r="Y133" s="86">
        <f t="shared" si="13"/>
        <v>0</v>
      </c>
      <c r="Z133" s="86">
        <f t="shared" si="14"/>
        <v>0</v>
      </c>
      <c r="AA133" s="86">
        <f t="shared" si="15"/>
        <v>0</v>
      </c>
      <c r="AB133" s="86">
        <f t="shared" si="18"/>
        <v>0</v>
      </c>
      <c r="AC133" s="86">
        <f>IF(ISBLANK(B133),0,IF(ISNA(VLOOKUP(B133,General!$B:$B,1,FALSE)),1,0))</f>
        <v>0</v>
      </c>
      <c r="AD133" s="86">
        <f>IF(ISBLANK(F133),0,IF(ISNA(VLOOKUP(F133,Dropdowns!$D$1:$D$13,1,FALSE)),1,0))</f>
        <v>0</v>
      </c>
      <c r="AE133" s="86">
        <f>IF(ISBLANK(I133),0,IF(ISNA(VLOOKUP(I133,Dropdowns!$E$1:$E$11,1,FALSE)),1,0))</f>
        <v>0</v>
      </c>
      <c r="AF133" s="86">
        <f>IF(ISBLANK(L133),0,IF(ISNA(VLOOKUP(L133,Dropdowns!$F$1:$F$18,1,FALSE)),1,0))</f>
        <v>0</v>
      </c>
      <c r="AG133" s="86">
        <f>IF(ISBLANK(P133),0,IF(ISNA(VLOOKUP(P133,Dropdowns!$K$1:$K$5,1,FALSE)),1,0))</f>
        <v>0</v>
      </c>
      <c r="AH133" s="86" t="str">
        <f t="shared" si="19"/>
        <v/>
      </c>
      <c r="AI133" s="86">
        <f>IF(ISBLANK(AH133),0,IF(ISNA(VLOOKUP(AH133,Investigation!$Q:$Q,1,FALSE)),1,0))</f>
        <v>0</v>
      </c>
    </row>
    <row r="134" spans="2:35" x14ac:dyDescent="0.25">
      <c r="B134" s="71"/>
      <c r="C134" s="71"/>
      <c r="D134" s="63"/>
      <c r="E134" s="73"/>
      <c r="F134" s="71"/>
      <c r="G134" s="71"/>
      <c r="H134" s="71"/>
      <c r="I134" s="71"/>
      <c r="J134" s="71"/>
      <c r="K134" s="71"/>
      <c r="L134" s="71"/>
      <c r="M134" s="71"/>
      <c r="N134" s="71"/>
      <c r="O134" s="74"/>
      <c r="P134" s="71"/>
      <c r="T134" s="87">
        <f t="shared" si="16"/>
        <v>0</v>
      </c>
      <c r="U134" s="87">
        <f t="shared" si="10"/>
        <v>0</v>
      </c>
      <c r="V134" s="87">
        <f t="shared" si="11"/>
        <v>0</v>
      </c>
      <c r="W134" s="87">
        <f t="shared" si="17"/>
        <v>0</v>
      </c>
      <c r="X134" s="87">
        <f t="shared" si="12"/>
        <v>0</v>
      </c>
      <c r="Y134" s="86">
        <f t="shared" si="13"/>
        <v>0</v>
      </c>
      <c r="Z134" s="86">
        <f t="shared" si="14"/>
        <v>0</v>
      </c>
      <c r="AA134" s="86">
        <f t="shared" si="15"/>
        <v>0</v>
      </c>
      <c r="AB134" s="86">
        <f t="shared" si="18"/>
        <v>0</v>
      </c>
      <c r="AC134" s="86">
        <f>IF(ISBLANK(B134),0,IF(ISNA(VLOOKUP(B134,General!$B:$B,1,FALSE)),1,0))</f>
        <v>0</v>
      </c>
      <c r="AD134" s="86">
        <f>IF(ISBLANK(F134),0,IF(ISNA(VLOOKUP(F134,Dropdowns!$D$1:$D$13,1,FALSE)),1,0))</f>
        <v>0</v>
      </c>
      <c r="AE134" s="86">
        <f>IF(ISBLANK(I134),0,IF(ISNA(VLOOKUP(I134,Dropdowns!$E$1:$E$11,1,FALSE)),1,0))</f>
        <v>0</v>
      </c>
      <c r="AF134" s="86">
        <f>IF(ISBLANK(L134),0,IF(ISNA(VLOOKUP(L134,Dropdowns!$F$1:$F$18,1,FALSE)),1,0))</f>
        <v>0</v>
      </c>
      <c r="AG134" s="86">
        <f>IF(ISBLANK(P134),0,IF(ISNA(VLOOKUP(P134,Dropdowns!$K$1:$K$5,1,FALSE)),1,0))</f>
        <v>0</v>
      </c>
      <c r="AH134" s="86" t="str">
        <f t="shared" si="19"/>
        <v/>
      </c>
      <c r="AI134" s="86">
        <f>IF(ISBLANK(AH134),0,IF(ISNA(VLOOKUP(AH134,Investigation!$Q:$Q,1,FALSE)),1,0))</f>
        <v>0</v>
      </c>
    </row>
    <row r="135" spans="2:35" x14ac:dyDescent="0.25">
      <c r="B135" s="71"/>
      <c r="C135" s="71"/>
      <c r="D135" s="63"/>
      <c r="E135" s="73"/>
      <c r="F135" s="71"/>
      <c r="G135" s="71"/>
      <c r="H135" s="71"/>
      <c r="I135" s="71"/>
      <c r="J135" s="71"/>
      <c r="K135" s="71"/>
      <c r="L135" s="71"/>
      <c r="M135" s="71"/>
      <c r="N135" s="71"/>
      <c r="O135" s="74"/>
      <c r="P135" s="71"/>
      <c r="T135" s="87">
        <f t="shared" si="16"/>
        <v>0</v>
      </c>
      <c r="U135" s="87">
        <f t="shared" ref="U135:U198" si="20">IF(F135="Others",COUNTBLANK(G135),0)</f>
        <v>0</v>
      </c>
      <c r="V135" s="87">
        <f t="shared" ref="V135:V198" si="21">IF(OR(F135="Retailer (tie-up with FI) (e.g. long term arrangements)",F135="Roadshow (e.g. temporary / short-term arrangements)"),COUNTBLANK(H135),0)</f>
        <v>0</v>
      </c>
      <c r="W135" s="87">
        <f t="shared" si="17"/>
        <v>0</v>
      </c>
      <c r="X135" s="87">
        <f t="shared" ref="X135:X198" si="22">IF(I135="Others",COUNTBLANK(J135),0)</f>
        <v>0</v>
      </c>
      <c r="Y135" s="86">
        <f t="shared" ref="Y135:Y198" si="23">IF(OR(I135="Roadshow (e.g. temporary / short-term arrangements)",I135="Retailer (tie-up with FI) (e.g. long term arrangements)"),COUNTBLANK(K135),0)</f>
        <v>0</v>
      </c>
      <c r="Z135" s="86">
        <f t="shared" ref="Z135:Z198" si="24">IF(L135="Others (to specify)",COUNTBLANK(M135),0)</f>
        <v>0</v>
      </c>
      <c r="AA135" s="86">
        <f t="shared" ref="AA135:AA198" si="25">IF(ISBLANK(L135),0,COUNTBLANK(N135))</f>
        <v>0</v>
      </c>
      <c r="AB135" s="86">
        <f t="shared" si="18"/>
        <v>0</v>
      </c>
      <c r="AC135" s="86">
        <f>IF(ISBLANK(B135),0,IF(ISNA(VLOOKUP(B135,General!$B:$B,1,FALSE)),1,0))</f>
        <v>0</v>
      </c>
      <c r="AD135" s="86">
        <f>IF(ISBLANK(F135),0,IF(ISNA(VLOOKUP(F135,Dropdowns!$D$1:$D$13,1,FALSE)),1,0))</f>
        <v>0</v>
      </c>
      <c r="AE135" s="86">
        <f>IF(ISBLANK(I135),0,IF(ISNA(VLOOKUP(I135,Dropdowns!$E$1:$E$11,1,FALSE)),1,0))</f>
        <v>0</v>
      </c>
      <c r="AF135" s="86">
        <f>IF(ISBLANK(L135),0,IF(ISNA(VLOOKUP(L135,Dropdowns!$F$1:$F$18,1,FALSE)),1,0))</f>
        <v>0</v>
      </c>
      <c r="AG135" s="86">
        <f>IF(ISBLANK(P135),0,IF(ISNA(VLOOKUP(P135,Dropdowns!$K$1:$K$5,1,FALSE)),1,0))</f>
        <v>0</v>
      </c>
      <c r="AH135" s="86" t="str">
        <f t="shared" si="19"/>
        <v/>
      </c>
      <c r="AI135" s="86">
        <f>IF(ISBLANK(AH135),0,IF(ISNA(VLOOKUP(AH135,Investigation!$Q:$Q,1,FALSE)),1,0))</f>
        <v>0</v>
      </c>
    </row>
    <row r="136" spans="2:35" x14ac:dyDescent="0.25">
      <c r="B136" s="71"/>
      <c r="C136" s="71"/>
      <c r="D136" s="63"/>
      <c r="E136" s="73"/>
      <c r="F136" s="71"/>
      <c r="G136" s="71"/>
      <c r="H136" s="71"/>
      <c r="I136" s="71"/>
      <c r="J136" s="71"/>
      <c r="K136" s="71"/>
      <c r="L136" s="71"/>
      <c r="M136" s="71"/>
      <c r="N136" s="71"/>
      <c r="O136" s="74"/>
      <c r="P136" s="71"/>
      <c r="T136" s="87">
        <f t="shared" si="16"/>
        <v>0</v>
      </c>
      <c r="U136" s="87">
        <f t="shared" si="20"/>
        <v>0</v>
      </c>
      <c r="V136" s="87">
        <f t="shared" si="21"/>
        <v>0</v>
      </c>
      <c r="W136" s="87">
        <f t="shared" si="17"/>
        <v>0</v>
      </c>
      <c r="X136" s="87">
        <f t="shared" si="22"/>
        <v>0</v>
      </c>
      <c r="Y136" s="86">
        <f t="shared" si="23"/>
        <v>0</v>
      </c>
      <c r="Z136" s="86">
        <f t="shared" si="24"/>
        <v>0</v>
      </c>
      <c r="AA136" s="86">
        <f t="shared" si="25"/>
        <v>0</v>
      </c>
      <c r="AB136" s="86">
        <f t="shared" si="18"/>
        <v>0</v>
      </c>
      <c r="AC136" s="86">
        <f>IF(ISBLANK(B136),0,IF(ISNA(VLOOKUP(B136,General!$B:$B,1,FALSE)),1,0))</f>
        <v>0</v>
      </c>
      <c r="AD136" s="86">
        <f>IF(ISBLANK(F136),0,IF(ISNA(VLOOKUP(F136,Dropdowns!$D$1:$D$13,1,FALSE)),1,0))</f>
        <v>0</v>
      </c>
      <c r="AE136" s="86">
        <f>IF(ISBLANK(I136),0,IF(ISNA(VLOOKUP(I136,Dropdowns!$E$1:$E$11,1,FALSE)),1,0))</f>
        <v>0</v>
      </c>
      <c r="AF136" s="86">
        <f>IF(ISBLANK(L136),0,IF(ISNA(VLOOKUP(L136,Dropdowns!$F$1:$F$18,1,FALSE)),1,0))</f>
        <v>0</v>
      </c>
      <c r="AG136" s="86">
        <f>IF(ISBLANK(P136),0,IF(ISNA(VLOOKUP(P136,Dropdowns!$K$1:$K$5,1,FALSE)),1,0))</f>
        <v>0</v>
      </c>
      <c r="AH136" s="86" t="str">
        <f t="shared" si="19"/>
        <v/>
      </c>
      <c r="AI136" s="86">
        <f>IF(ISBLANK(AH136),0,IF(ISNA(VLOOKUP(AH136,Investigation!$Q:$Q,1,FALSE)),1,0))</f>
        <v>0</v>
      </c>
    </row>
    <row r="137" spans="2:35" x14ac:dyDescent="0.25">
      <c r="B137" s="71"/>
      <c r="C137" s="71"/>
      <c r="D137" s="63"/>
      <c r="E137" s="73"/>
      <c r="F137" s="71"/>
      <c r="G137" s="71"/>
      <c r="H137" s="71"/>
      <c r="I137" s="71"/>
      <c r="J137" s="71"/>
      <c r="K137" s="71"/>
      <c r="L137" s="71"/>
      <c r="M137" s="71"/>
      <c r="N137" s="71"/>
      <c r="O137" s="74"/>
      <c r="P137" s="71"/>
      <c r="T137" s="87">
        <f t="shared" si="16"/>
        <v>0</v>
      </c>
      <c r="U137" s="87">
        <f t="shared" si="20"/>
        <v>0</v>
      </c>
      <c r="V137" s="87">
        <f t="shared" si="21"/>
        <v>0</v>
      </c>
      <c r="W137" s="87">
        <f t="shared" si="17"/>
        <v>0</v>
      </c>
      <c r="X137" s="87">
        <f t="shared" si="22"/>
        <v>0</v>
      </c>
      <c r="Y137" s="86">
        <f t="shared" si="23"/>
        <v>0</v>
      </c>
      <c r="Z137" s="86">
        <f t="shared" si="24"/>
        <v>0</v>
      </c>
      <c r="AA137" s="86">
        <f t="shared" si="25"/>
        <v>0</v>
      </c>
      <c r="AB137" s="86">
        <f t="shared" si="18"/>
        <v>0</v>
      </c>
      <c r="AC137" s="86">
        <f>IF(ISBLANK(B137),0,IF(ISNA(VLOOKUP(B137,General!$B:$B,1,FALSE)),1,0))</f>
        <v>0</v>
      </c>
      <c r="AD137" s="86">
        <f>IF(ISBLANK(F137),0,IF(ISNA(VLOOKUP(F137,Dropdowns!$D$1:$D$13,1,FALSE)),1,0))</f>
        <v>0</v>
      </c>
      <c r="AE137" s="86">
        <f>IF(ISBLANK(I137),0,IF(ISNA(VLOOKUP(I137,Dropdowns!$E$1:$E$11,1,FALSE)),1,0))</f>
        <v>0</v>
      </c>
      <c r="AF137" s="86">
        <f>IF(ISBLANK(L137),0,IF(ISNA(VLOOKUP(L137,Dropdowns!$F$1:$F$18,1,FALSE)),1,0))</f>
        <v>0</v>
      </c>
      <c r="AG137" s="86">
        <f>IF(ISBLANK(P137),0,IF(ISNA(VLOOKUP(P137,Dropdowns!$K$1:$K$5,1,FALSE)),1,0))</f>
        <v>0</v>
      </c>
      <c r="AH137" s="86" t="str">
        <f t="shared" si="19"/>
        <v/>
      </c>
      <c r="AI137" s="86">
        <f>IF(ISBLANK(AH137),0,IF(ISNA(VLOOKUP(AH137,Investigation!$Q:$Q,1,FALSE)),1,0))</f>
        <v>0</v>
      </c>
    </row>
    <row r="138" spans="2:35" x14ac:dyDescent="0.25">
      <c r="B138" s="71"/>
      <c r="C138" s="71"/>
      <c r="D138" s="63"/>
      <c r="E138" s="73"/>
      <c r="F138" s="71"/>
      <c r="G138" s="71"/>
      <c r="H138" s="71"/>
      <c r="I138" s="71"/>
      <c r="J138" s="71"/>
      <c r="K138" s="71"/>
      <c r="L138" s="71"/>
      <c r="M138" s="71"/>
      <c r="N138" s="71"/>
      <c r="O138" s="74"/>
      <c r="P138" s="71"/>
      <c r="T138" s="87">
        <f t="shared" si="16"/>
        <v>0</v>
      </c>
      <c r="U138" s="87">
        <f t="shared" si="20"/>
        <v>0</v>
      </c>
      <c r="V138" s="87">
        <f t="shared" si="21"/>
        <v>0</v>
      </c>
      <c r="W138" s="87">
        <f t="shared" si="17"/>
        <v>0</v>
      </c>
      <c r="X138" s="87">
        <f t="shared" si="22"/>
        <v>0</v>
      </c>
      <c r="Y138" s="86">
        <f t="shared" si="23"/>
        <v>0</v>
      </c>
      <c r="Z138" s="86">
        <f t="shared" si="24"/>
        <v>0</v>
      </c>
      <c r="AA138" s="86">
        <f t="shared" si="25"/>
        <v>0</v>
      </c>
      <c r="AB138" s="86">
        <f t="shared" si="18"/>
        <v>0</v>
      </c>
      <c r="AC138" s="86">
        <f>IF(ISBLANK(B138),0,IF(ISNA(VLOOKUP(B138,General!$B:$B,1,FALSE)),1,0))</f>
        <v>0</v>
      </c>
      <c r="AD138" s="86">
        <f>IF(ISBLANK(F138),0,IF(ISNA(VLOOKUP(F138,Dropdowns!$D$1:$D$13,1,FALSE)),1,0))</f>
        <v>0</v>
      </c>
      <c r="AE138" s="86">
        <f>IF(ISBLANK(I138),0,IF(ISNA(VLOOKUP(I138,Dropdowns!$E$1:$E$11,1,FALSE)),1,0))</f>
        <v>0</v>
      </c>
      <c r="AF138" s="86">
        <f>IF(ISBLANK(L138),0,IF(ISNA(VLOOKUP(L138,Dropdowns!$F$1:$F$18,1,FALSE)),1,0))</f>
        <v>0</v>
      </c>
      <c r="AG138" s="86">
        <f>IF(ISBLANK(P138),0,IF(ISNA(VLOOKUP(P138,Dropdowns!$K$1:$K$5,1,FALSE)),1,0))</f>
        <v>0</v>
      </c>
      <c r="AH138" s="86" t="str">
        <f t="shared" si="19"/>
        <v/>
      </c>
      <c r="AI138" s="86">
        <f>IF(ISBLANK(AH138),0,IF(ISNA(VLOOKUP(AH138,Investigation!$Q:$Q,1,FALSE)),1,0))</f>
        <v>0</v>
      </c>
    </row>
    <row r="139" spans="2:35" x14ac:dyDescent="0.25">
      <c r="B139" s="71"/>
      <c r="C139" s="71"/>
      <c r="D139" s="63"/>
      <c r="E139" s="73"/>
      <c r="F139" s="71"/>
      <c r="G139" s="71"/>
      <c r="H139" s="71"/>
      <c r="I139" s="71"/>
      <c r="J139" s="71"/>
      <c r="K139" s="71"/>
      <c r="L139" s="71"/>
      <c r="M139" s="71"/>
      <c r="N139" s="71"/>
      <c r="O139" s="74"/>
      <c r="P139" s="71"/>
      <c r="T139" s="87">
        <f t="shared" si="16"/>
        <v>0</v>
      </c>
      <c r="U139" s="87">
        <f t="shared" si="20"/>
        <v>0</v>
      </c>
      <c r="V139" s="87">
        <f t="shared" si="21"/>
        <v>0</v>
      </c>
      <c r="W139" s="87">
        <f t="shared" si="17"/>
        <v>0</v>
      </c>
      <c r="X139" s="87">
        <f t="shared" si="22"/>
        <v>0</v>
      </c>
      <c r="Y139" s="86">
        <f t="shared" si="23"/>
        <v>0</v>
      </c>
      <c r="Z139" s="86">
        <f t="shared" si="24"/>
        <v>0</v>
      </c>
      <c r="AA139" s="86">
        <f t="shared" si="25"/>
        <v>0</v>
      </c>
      <c r="AB139" s="86">
        <f t="shared" si="18"/>
        <v>0</v>
      </c>
      <c r="AC139" s="86">
        <f>IF(ISBLANK(B139),0,IF(ISNA(VLOOKUP(B139,General!$B:$B,1,FALSE)),1,0))</f>
        <v>0</v>
      </c>
      <c r="AD139" s="86">
        <f>IF(ISBLANK(F139),0,IF(ISNA(VLOOKUP(F139,Dropdowns!$D$1:$D$13,1,FALSE)),1,0))</f>
        <v>0</v>
      </c>
      <c r="AE139" s="86">
        <f>IF(ISBLANK(I139),0,IF(ISNA(VLOOKUP(I139,Dropdowns!$E$1:$E$11,1,FALSE)),1,0))</f>
        <v>0</v>
      </c>
      <c r="AF139" s="86">
        <f>IF(ISBLANK(L139),0,IF(ISNA(VLOOKUP(L139,Dropdowns!$F$1:$F$18,1,FALSE)),1,0))</f>
        <v>0</v>
      </c>
      <c r="AG139" s="86">
        <f>IF(ISBLANK(P139),0,IF(ISNA(VLOOKUP(P139,Dropdowns!$K$1:$K$5,1,FALSE)),1,0))</f>
        <v>0</v>
      </c>
      <c r="AH139" s="86" t="str">
        <f t="shared" si="19"/>
        <v/>
      </c>
      <c r="AI139" s="86">
        <f>IF(ISBLANK(AH139),0,IF(ISNA(VLOOKUP(AH139,Investigation!$Q:$Q,1,FALSE)),1,0))</f>
        <v>0</v>
      </c>
    </row>
    <row r="140" spans="2:35" x14ac:dyDescent="0.25">
      <c r="B140" s="71"/>
      <c r="C140" s="71"/>
      <c r="D140" s="63"/>
      <c r="E140" s="73"/>
      <c r="F140" s="71"/>
      <c r="G140" s="71"/>
      <c r="H140" s="71"/>
      <c r="I140" s="71"/>
      <c r="J140" s="71"/>
      <c r="K140" s="71"/>
      <c r="L140" s="71"/>
      <c r="M140" s="71"/>
      <c r="N140" s="71"/>
      <c r="O140" s="74"/>
      <c r="P140" s="71"/>
      <c r="T140" s="87">
        <f t="shared" si="16"/>
        <v>0</v>
      </c>
      <c r="U140" s="87">
        <f t="shared" si="20"/>
        <v>0</v>
      </c>
      <c r="V140" s="87">
        <f t="shared" si="21"/>
        <v>0</v>
      </c>
      <c r="W140" s="87">
        <f t="shared" si="17"/>
        <v>0</v>
      </c>
      <c r="X140" s="87">
        <f t="shared" si="22"/>
        <v>0</v>
      </c>
      <c r="Y140" s="86">
        <f t="shared" si="23"/>
        <v>0</v>
      </c>
      <c r="Z140" s="86">
        <f t="shared" si="24"/>
        <v>0</v>
      </c>
      <c r="AA140" s="86">
        <f t="shared" si="25"/>
        <v>0</v>
      </c>
      <c r="AB140" s="86">
        <f t="shared" si="18"/>
        <v>0</v>
      </c>
      <c r="AC140" s="86">
        <f>IF(ISBLANK(B140),0,IF(ISNA(VLOOKUP(B140,General!$B:$B,1,FALSE)),1,0))</f>
        <v>0</v>
      </c>
      <c r="AD140" s="86">
        <f>IF(ISBLANK(F140),0,IF(ISNA(VLOOKUP(F140,Dropdowns!$D$1:$D$13,1,FALSE)),1,0))</f>
        <v>0</v>
      </c>
      <c r="AE140" s="86">
        <f>IF(ISBLANK(I140),0,IF(ISNA(VLOOKUP(I140,Dropdowns!$E$1:$E$11,1,FALSE)),1,0))</f>
        <v>0</v>
      </c>
      <c r="AF140" s="86">
        <f>IF(ISBLANK(L140),0,IF(ISNA(VLOOKUP(L140,Dropdowns!$F$1:$F$18,1,FALSE)),1,0))</f>
        <v>0</v>
      </c>
      <c r="AG140" s="86">
        <f>IF(ISBLANK(P140),0,IF(ISNA(VLOOKUP(P140,Dropdowns!$K$1:$K$5,1,FALSE)),1,0))</f>
        <v>0</v>
      </c>
      <c r="AH140" s="86" t="str">
        <f t="shared" si="19"/>
        <v/>
      </c>
      <c r="AI140" s="86">
        <f>IF(ISBLANK(AH140),0,IF(ISNA(VLOOKUP(AH140,Investigation!$Q:$Q,1,FALSE)),1,0))</f>
        <v>0</v>
      </c>
    </row>
    <row r="141" spans="2:35" x14ac:dyDescent="0.25">
      <c r="B141" s="71"/>
      <c r="C141" s="71"/>
      <c r="D141" s="63"/>
      <c r="E141" s="73"/>
      <c r="F141" s="71"/>
      <c r="G141" s="71"/>
      <c r="H141" s="71"/>
      <c r="I141" s="71"/>
      <c r="J141" s="71"/>
      <c r="K141" s="71"/>
      <c r="L141" s="71"/>
      <c r="M141" s="71"/>
      <c r="N141" s="71"/>
      <c r="O141" s="74"/>
      <c r="P141" s="71"/>
      <c r="T141" s="87">
        <f t="shared" ref="T141:T204" si="26">IF(COUNTA(B141:P141)&gt;0,2-COUNTA(B141,C141),0)</f>
        <v>0</v>
      </c>
      <c r="U141" s="87">
        <f t="shared" si="20"/>
        <v>0</v>
      </c>
      <c r="V141" s="87">
        <f t="shared" si="21"/>
        <v>0</v>
      </c>
      <c r="W141" s="87">
        <f t="shared" ref="W141:W204" si="27">IF(AND(NOT(ISBLANK(C141)),C141&lt;&gt;"-"),COUNTBLANK(I141),0)</f>
        <v>0</v>
      </c>
      <c r="X141" s="87">
        <f t="shared" si="22"/>
        <v>0</v>
      </c>
      <c r="Y141" s="86">
        <f t="shared" si="23"/>
        <v>0</v>
      </c>
      <c r="Z141" s="86">
        <f t="shared" si="24"/>
        <v>0</v>
      </c>
      <c r="AA141" s="86">
        <f t="shared" si="25"/>
        <v>0</v>
      </c>
      <c r="AB141" s="86">
        <f t="shared" ref="AB141:AB204" si="28">IF(ISBLANK(D141),0,IF(AND(LEN(D141)=8, VALUE(MID(D141,5,2))&lt;13,VALUE(RIGHT(D141,2))&lt;32),0,1))</f>
        <v>0</v>
      </c>
      <c r="AC141" s="86">
        <f>IF(ISBLANK(B141),0,IF(ISNA(VLOOKUP(B141,General!$B:$B,1,FALSE)),1,0))</f>
        <v>0</v>
      </c>
      <c r="AD141" s="86">
        <f>IF(ISBLANK(F141),0,IF(ISNA(VLOOKUP(F141,Dropdowns!$D$1:$D$13,1,FALSE)),1,0))</f>
        <v>0</v>
      </c>
      <c r="AE141" s="86">
        <f>IF(ISBLANK(I141),0,IF(ISNA(VLOOKUP(I141,Dropdowns!$E$1:$E$11,1,FALSE)),1,0))</f>
        <v>0</v>
      </c>
      <c r="AF141" s="86">
        <f>IF(ISBLANK(L141),0,IF(ISNA(VLOOKUP(L141,Dropdowns!$F$1:$F$18,1,FALSE)),1,0))</f>
        <v>0</v>
      </c>
      <c r="AG141" s="86">
        <f>IF(ISBLANK(P141),0,IF(ISNA(VLOOKUP(P141,Dropdowns!$K$1:$K$5,1,FALSE)),1,0))</f>
        <v>0</v>
      </c>
      <c r="AH141" s="86" t="str">
        <f t="shared" ref="AH141:AH204" si="29">_xlfn.CONCAT(B141:C141)</f>
        <v/>
      </c>
      <c r="AI141" s="86">
        <f>IF(ISBLANK(AH141),0,IF(ISNA(VLOOKUP(AH141,Investigation!$Q:$Q,1,FALSE)),1,0))</f>
        <v>0</v>
      </c>
    </row>
    <row r="142" spans="2:35" x14ac:dyDescent="0.25">
      <c r="B142" s="71"/>
      <c r="C142" s="71"/>
      <c r="D142" s="63"/>
      <c r="E142" s="73"/>
      <c r="F142" s="71"/>
      <c r="G142" s="71"/>
      <c r="H142" s="71"/>
      <c r="I142" s="71"/>
      <c r="J142" s="71"/>
      <c r="K142" s="71"/>
      <c r="L142" s="71"/>
      <c r="M142" s="71"/>
      <c r="N142" s="71"/>
      <c r="O142" s="74"/>
      <c r="P142" s="71"/>
      <c r="T142" s="87">
        <f t="shared" si="26"/>
        <v>0</v>
      </c>
      <c r="U142" s="87">
        <f t="shared" si="20"/>
        <v>0</v>
      </c>
      <c r="V142" s="87">
        <f t="shared" si="21"/>
        <v>0</v>
      </c>
      <c r="W142" s="87">
        <f t="shared" si="27"/>
        <v>0</v>
      </c>
      <c r="X142" s="87">
        <f t="shared" si="22"/>
        <v>0</v>
      </c>
      <c r="Y142" s="86">
        <f t="shared" si="23"/>
        <v>0</v>
      </c>
      <c r="Z142" s="86">
        <f t="shared" si="24"/>
        <v>0</v>
      </c>
      <c r="AA142" s="86">
        <f t="shared" si="25"/>
        <v>0</v>
      </c>
      <c r="AB142" s="86">
        <f t="shared" si="28"/>
        <v>0</v>
      </c>
      <c r="AC142" s="86">
        <f>IF(ISBLANK(B142),0,IF(ISNA(VLOOKUP(B142,General!$B:$B,1,FALSE)),1,0))</f>
        <v>0</v>
      </c>
      <c r="AD142" s="86">
        <f>IF(ISBLANK(F142),0,IF(ISNA(VLOOKUP(F142,Dropdowns!$D$1:$D$13,1,FALSE)),1,0))</f>
        <v>0</v>
      </c>
      <c r="AE142" s="86">
        <f>IF(ISBLANK(I142),0,IF(ISNA(VLOOKUP(I142,Dropdowns!$E$1:$E$11,1,FALSE)),1,0))</f>
        <v>0</v>
      </c>
      <c r="AF142" s="86">
        <f>IF(ISBLANK(L142),0,IF(ISNA(VLOOKUP(L142,Dropdowns!$F$1:$F$18,1,FALSE)),1,0))</f>
        <v>0</v>
      </c>
      <c r="AG142" s="86">
        <f>IF(ISBLANK(P142),0,IF(ISNA(VLOOKUP(P142,Dropdowns!$K$1:$K$5,1,FALSE)),1,0))</f>
        <v>0</v>
      </c>
      <c r="AH142" s="86" t="str">
        <f t="shared" si="29"/>
        <v/>
      </c>
      <c r="AI142" s="86">
        <f>IF(ISBLANK(AH142),0,IF(ISNA(VLOOKUP(AH142,Investigation!$Q:$Q,1,FALSE)),1,0))</f>
        <v>0</v>
      </c>
    </row>
    <row r="143" spans="2:35" x14ac:dyDescent="0.25">
      <c r="B143" s="71"/>
      <c r="C143" s="71"/>
      <c r="D143" s="63"/>
      <c r="E143" s="73"/>
      <c r="F143" s="71"/>
      <c r="G143" s="71"/>
      <c r="H143" s="71"/>
      <c r="I143" s="71"/>
      <c r="J143" s="71"/>
      <c r="K143" s="71"/>
      <c r="L143" s="71"/>
      <c r="M143" s="71"/>
      <c r="N143" s="71"/>
      <c r="O143" s="74"/>
      <c r="P143" s="71"/>
      <c r="T143" s="87">
        <f t="shared" si="26"/>
        <v>0</v>
      </c>
      <c r="U143" s="87">
        <f t="shared" si="20"/>
        <v>0</v>
      </c>
      <c r="V143" s="87">
        <f t="shared" si="21"/>
        <v>0</v>
      </c>
      <c r="W143" s="87">
        <f t="shared" si="27"/>
        <v>0</v>
      </c>
      <c r="X143" s="87">
        <f t="shared" si="22"/>
        <v>0</v>
      </c>
      <c r="Y143" s="86">
        <f t="shared" si="23"/>
        <v>0</v>
      </c>
      <c r="Z143" s="86">
        <f t="shared" si="24"/>
        <v>0</v>
      </c>
      <c r="AA143" s="86">
        <f t="shared" si="25"/>
        <v>0</v>
      </c>
      <c r="AB143" s="86">
        <f t="shared" si="28"/>
        <v>0</v>
      </c>
      <c r="AC143" s="86">
        <f>IF(ISBLANK(B143),0,IF(ISNA(VLOOKUP(B143,General!$B:$B,1,FALSE)),1,0))</f>
        <v>0</v>
      </c>
      <c r="AD143" s="86">
        <f>IF(ISBLANK(F143),0,IF(ISNA(VLOOKUP(F143,Dropdowns!$D$1:$D$13,1,FALSE)),1,0))</f>
        <v>0</v>
      </c>
      <c r="AE143" s="86">
        <f>IF(ISBLANK(I143),0,IF(ISNA(VLOOKUP(I143,Dropdowns!$E$1:$E$11,1,FALSE)),1,0))</f>
        <v>0</v>
      </c>
      <c r="AF143" s="86">
        <f>IF(ISBLANK(L143),0,IF(ISNA(VLOOKUP(L143,Dropdowns!$F$1:$F$18,1,FALSE)),1,0))</f>
        <v>0</v>
      </c>
      <c r="AG143" s="86">
        <f>IF(ISBLANK(P143),0,IF(ISNA(VLOOKUP(P143,Dropdowns!$K$1:$K$5,1,FALSE)),1,0))</f>
        <v>0</v>
      </c>
      <c r="AH143" s="86" t="str">
        <f t="shared" si="29"/>
        <v/>
      </c>
      <c r="AI143" s="86">
        <f>IF(ISBLANK(AH143),0,IF(ISNA(VLOOKUP(AH143,Investigation!$Q:$Q,1,FALSE)),1,0))</f>
        <v>0</v>
      </c>
    </row>
    <row r="144" spans="2:35" x14ac:dyDescent="0.25">
      <c r="B144" s="71"/>
      <c r="C144" s="71"/>
      <c r="D144" s="63"/>
      <c r="E144" s="73"/>
      <c r="F144" s="71"/>
      <c r="G144" s="71"/>
      <c r="H144" s="71"/>
      <c r="I144" s="71"/>
      <c r="J144" s="71"/>
      <c r="K144" s="71"/>
      <c r="L144" s="71"/>
      <c r="M144" s="71"/>
      <c r="N144" s="71"/>
      <c r="O144" s="74"/>
      <c r="P144" s="71"/>
      <c r="T144" s="87">
        <f t="shared" si="26"/>
        <v>0</v>
      </c>
      <c r="U144" s="87">
        <f t="shared" si="20"/>
        <v>0</v>
      </c>
      <c r="V144" s="87">
        <f t="shared" si="21"/>
        <v>0</v>
      </c>
      <c r="W144" s="87">
        <f t="shared" si="27"/>
        <v>0</v>
      </c>
      <c r="X144" s="87">
        <f t="shared" si="22"/>
        <v>0</v>
      </c>
      <c r="Y144" s="86">
        <f t="shared" si="23"/>
        <v>0</v>
      </c>
      <c r="Z144" s="86">
        <f t="shared" si="24"/>
        <v>0</v>
      </c>
      <c r="AA144" s="86">
        <f t="shared" si="25"/>
        <v>0</v>
      </c>
      <c r="AB144" s="86">
        <f t="shared" si="28"/>
        <v>0</v>
      </c>
      <c r="AC144" s="86">
        <f>IF(ISBLANK(B144),0,IF(ISNA(VLOOKUP(B144,General!$B:$B,1,FALSE)),1,0))</f>
        <v>0</v>
      </c>
      <c r="AD144" s="86">
        <f>IF(ISBLANK(F144),0,IF(ISNA(VLOOKUP(F144,Dropdowns!$D$1:$D$13,1,FALSE)),1,0))</f>
        <v>0</v>
      </c>
      <c r="AE144" s="86">
        <f>IF(ISBLANK(I144),0,IF(ISNA(VLOOKUP(I144,Dropdowns!$E$1:$E$11,1,FALSE)),1,0))</f>
        <v>0</v>
      </c>
      <c r="AF144" s="86">
        <f>IF(ISBLANK(L144),0,IF(ISNA(VLOOKUP(L144,Dropdowns!$F$1:$F$18,1,FALSE)),1,0))</f>
        <v>0</v>
      </c>
      <c r="AG144" s="86">
        <f>IF(ISBLANK(P144),0,IF(ISNA(VLOOKUP(P144,Dropdowns!$K$1:$K$5,1,FALSE)),1,0))</f>
        <v>0</v>
      </c>
      <c r="AH144" s="86" t="str">
        <f t="shared" si="29"/>
        <v/>
      </c>
      <c r="AI144" s="86">
        <f>IF(ISBLANK(AH144),0,IF(ISNA(VLOOKUP(AH144,Investigation!$Q:$Q,1,FALSE)),1,0))</f>
        <v>0</v>
      </c>
    </row>
    <row r="145" spans="2:35" x14ac:dyDescent="0.25">
      <c r="B145" s="71"/>
      <c r="C145" s="71"/>
      <c r="D145" s="63"/>
      <c r="E145" s="73"/>
      <c r="F145" s="71"/>
      <c r="G145" s="71"/>
      <c r="H145" s="71"/>
      <c r="I145" s="71"/>
      <c r="J145" s="71"/>
      <c r="K145" s="71"/>
      <c r="L145" s="71"/>
      <c r="M145" s="71"/>
      <c r="N145" s="71"/>
      <c r="O145" s="74"/>
      <c r="P145" s="71"/>
      <c r="T145" s="87">
        <f t="shared" si="26"/>
        <v>0</v>
      </c>
      <c r="U145" s="87">
        <f t="shared" si="20"/>
        <v>0</v>
      </c>
      <c r="V145" s="87">
        <f t="shared" si="21"/>
        <v>0</v>
      </c>
      <c r="W145" s="87">
        <f t="shared" si="27"/>
        <v>0</v>
      </c>
      <c r="X145" s="87">
        <f t="shared" si="22"/>
        <v>0</v>
      </c>
      <c r="Y145" s="86">
        <f t="shared" si="23"/>
        <v>0</v>
      </c>
      <c r="Z145" s="86">
        <f t="shared" si="24"/>
        <v>0</v>
      </c>
      <c r="AA145" s="86">
        <f t="shared" si="25"/>
        <v>0</v>
      </c>
      <c r="AB145" s="86">
        <f t="shared" si="28"/>
        <v>0</v>
      </c>
      <c r="AC145" s="86">
        <f>IF(ISBLANK(B145),0,IF(ISNA(VLOOKUP(B145,General!$B:$B,1,FALSE)),1,0))</f>
        <v>0</v>
      </c>
      <c r="AD145" s="86">
        <f>IF(ISBLANK(F145),0,IF(ISNA(VLOOKUP(F145,Dropdowns!$D$1:$D$13,1,FALSE)),1,0))</f>
        <v>0</v>
      </c>
      <c r="AE145" s="86">
        <f>IF(ISBLANK(I145),0,IF(ISNA(VLOOKUP(I145,Dropdowns!$E$1:$E$11,1,FALSE)),1,0))</f>
        <v>0</v>
      </c>
      <c r="AF145" s="86">
        <f>IF(ISBLANK(L145),0,IF(ISNA(VLOOKUP(L145,Dropdowns!$F$1:$F$18,1,FALSE)),1,0))</f>
        <v>0</v>
      </c>
      <c r="AG145" s="86">
        <f>IF(ISBLANK(P145),0,IF(ISNA(VLOOKUP(P145,Dropdowns!$K$1:$K$5,1,FALSE)),1,0))</f>
        <v>0</v>
      </c>
      <c r="AH145" s="86" t="str">
        <f t="shared" si="29"/>
        <v/>
      </c>
      <c r="AI145" s="86">
        <f>IF(ISBLANK(AH145),0,IF(ISNA(VLOOKUP(AH145,Investigation!$Q:$Q,1,FALSE)),1,0))</f>
        <v>0</v>
      </c>
    </row>
    <row r="146" spans="2:35" x14ac:dyDescent="0.25">
      <c r="B146" s="71"/>
      <c r="C146" s="71"/>
      <c r="D146" s="63"/>
      <c r="E146" s="73"/>
      <c r="F146" s="71"/>
      <c r="G146" s="71"/>
      <c r="H146" s="71"/>
      <c r="I146" s="71"/>
      <c r="J146" s="71"/>
      <c r="K146" s="71"/>
      <c r="L146" s="71"/>
      <c r="M146" s="71"/>
      <c r="N146" s="71"/>
      <c r="O146" s="74"/>
      <c r="P146" s="71"/>
      <c r="T146" s="87">
        <f t="shared" si="26"/>
        <v>0</v>
      </c>
      <c r="U146" s="87">
        <f t="shared" si="20"/>
        <v>0</v>
      </c>
      <c r="V146" s="87">
        <f t="shared" si="21"/>
        <v>0</v>
      </c>
      <c r="W146" s="87">
        <f t="shared" si="27"/>
        <v>0</v>
      </c>
      <c r="X146" s="87">
        <f t="shared" si="22"/>
        <v>0</v>
      </c>
      <c r="Y146" s="86">
        <f t="shared" si="23"/>
        <v>0</v>
      </c>
      <c r="Z146" s="86">
        <f t="shared" si="24"/>
        <v>0</v>
      </c>
      <c r="AA146" s="86">
        <f t="shared" si="25"/>
        <v>0</v>
      </c>
      <c r="AB146" s="86">
        <f t="shared" si="28"/>
        <v>0</v>
      </c>
      <c r="AC146" s="86">
        <f>IF(ISBLANK(B146),0,IF(ISNA(VLOOKUP(B146,General!$B:$B,1,FALSE)),1,0))</f>
        <v>0</v>
      </c>
      <c r="AD146" s="86">
        <f>IF(ISBLANK(F146),0,IF(ISNA(VLOOKUP(F146,Dropdowns!$D$1:$D$13,1,FALSE)),1,0))</f>
        <v>0</v>
      </c>
      <c r="AE146" s="86">
        <f>IF(ISBLANK(I146),0,IF(ISNA(VLOOKUP(I146,Dropdowns!$E$1:$E$11,1,FALSE)),1,0))</f>
        <v>0</v>
      </c>
      <c r="AF146" s="86">
        <f>IF(ISBLANK(L146),0,IF(ISNA(VLOOKUP(L146,Dropdowns!$F$1:$F$18,1,FALSE)),1,0))</f>
        <v>0</v>
      </c>
      <c r="AG146" s="86">
        <f>IF(ISBLANK(P146),0,IF(ISNA(VLOOKUP(P146,Dropdowns!$K$1:$K$5,1,FALSE)),1,0))</f>
        <v>0</v>
      </c>
      <c r="AH146" s="86" t="str">
        <f t="shared" si="29"/>
        <v/>
      </c>
      <c r="AI146" s="86">
        <f>IF(ISBLANK(AH146),0,IF(ISNA(VLOOKUP(AH146,Investigation!$Q:$Q,1,FALSE)),1,0))</f>
        <v>0</v>
      </c>
    </row>
    <row r="147" spans="2:35" x14ac:dyDescent="0.25">
      <c r="B147" s="71"/>
      <c r="C147" s="71"/>
      <c r="D147" s="63"/>
      <c r="E147" s="73"/>
      <c r="F147" s="71"/>
      <c r="G147" s="71"/>
      <c r="H147" s="71"/>
      <c r="I147" s="71"/>
      <c r="J147" s="71"/>
      <c r="K147" s="71"/>
      <c r="L147" s="71"/>
      <c r="M147" s="71"/>
      <c r="N147" s="71"/>
      <c r="O147" s="74"/>
      <c r="P147" s="71"/>
      <c r="T147" s="87">
        <f t="shared" si="26"/>
        <v>0</v>
      </c>
      <c r="U147" s="87">
        <f t="shared" si="20"/>
        <v>0</v>
      </c>
      <c r="V147" s="87">
        <f t="shared" si="21"/>
        <v>0</v>
      </c>
      <c r="W147" s="87">
        <f t="shared" si="27"/>
        <v>0</v>
      </c>
      <c r="X147" s="87">
        <f t="shared" si="22"/>
        <v>0</v>
      </c>
      <c r="Y147" s="86">
        <f t="shared" si="23"/>
        <v>0</v>
      </c>
      <c r="Z147" s="86">
        <f t="shared" si="24"/>
        <v>0</v>
      </c>
      <c r="AA147" s="86">
        <f t="shared" si="25"/>
        <v>0</v>
      </c>
      <c r="AB147" s="86">
        <f t="shared" si="28"/>
        <v>0</v>
      </c>
      <c r="AC147" s="86">
        <f>IF(ISBLANK(B147),0,IF(ISNA(VLOOKUP(B147,General!$B:$B,1,FALSE)),1,0))</f>
        <v>0</v>
      </c>
      <c r="AD147" s="86">
        <f>IF(ISBLANK(F147),0,IF(ISNA(VLOOKUP(F147,Dropdowns!$D$1:$D$13,1,FALSE)),1,0))</f>
        <v>0</v>
      </c>
      <c r="AE147" s="86">
        <f>IF(ISBLANK(I147),0,IF(ISNA(VLOOKUP(I147,Dropdowns!$E$1:$E$11,1,FALSE)),1,0))</f>
        <v>0</v>
      </c>
      <c r="AF147" s="86">
        <f>IF(ISBLANK(L147),0,IF(ISNA(VLOOKUP(L147,Dropdowns!$F$1:$F$18,1,FALSE)),1,0))</f>
        <v>0</v>
      </c>
      <c r="AG147" s="86">
        <f>IF(ISBLANK(P147),0,IF(ISNA(VLOOKUP(P147,Dropdowns!$K$1:$K$5,1,FALSE)),1,0))</f>
        <v>0</v>
      </c>
      <c r="AH147" s="86" t="str">
        <f t="shared" si="29"/>
        <v/>
      </c>
      <c r="AI147" s="86">
        <f>IF(ISBLANK(AH147),0,IF(ISNA(VLOOKUP(AH147,Investigation!$Q:$Q,1,FALSE)),1,0))</f>
        <v>0</v>
      </c>
    </row>
    <row r="148" spans="2:35" x14ac:dyDescent="0.25">
      <c r="B148" s="71"/>
      <c r="C148" s="71"/>
      <c r="D148" s="63"/>
      <c r="E148" s="73"/>
      <c r="F148" s="71"/>
      <c r="G148" s="71"/>
      <c r="H148" s="71"/>
      <c r="I148" s="71"/>
      <c r="J148" s="71"/>
      <c r="K148" s="71"/>
      <c r="L148" s="71"/>
      <c r="M148" s="71"/>
      <c r="N148" s="71"/>
      <c r="O148" s="74"/>
      <c r="P148" s="71"/>
      <c r="T148" s="87">
        <f t="shared" si="26"/>
        <v>0</v>
      </c>
      <c r="U148" s="87">
        <f t="shared" si="20"/>
        <v>0</v>
      </c>
      <c r="V148" s="87">
        <f t="shared" si="21"/>
        <v>0</v>
      </c>
      <c r="W148" s="87">
        <f t="shared" si="27"/>
        <v>0</v>
      </c>
      <c r="X148" s="87">
        <f t="shared" si="22"/>
        <v>0</v>
      </c>
      <c r="Y148" s="86">
        <f t="shared" si="23"/>
        <v>0</v>
      </c>
      <c r="Z148" s="86">
        <f t="shared" si="24"/>
        <v>0</v>
      </c>
      <c r="AA148" s="86">
        <f t="shared" si="25"/>
        <v>0</v>
      </c>
      <c r="AB148" s="86">
        <f t="shared" si="28"/>
        <v>0</v>
      </c>
      <c r="AC148" s="86">
        <f>IF(ISBLANK(B148),0,IF(ISNA(VLOOKUP(B148,General!$B:$B,1,FALSE)),1,0))</f>
        <v>0</v>
      </c>
      <c r="AD148" s="86">
        <f>IF(ISBLANK(F148),0,IF(ISNA(VLOOKUP(F148,Dropdowns!$D$1:$D$13,1,FALSE)),1,0))</f>
        <v>0</v>
      </c>
      <c r="AE148" s="86">
        <f>IF(ISBLANK(I148),0,IF(ISNA(VLOOKUP(I148,Dropdowns!$E$1:$E$11,1,FALSE)),1,0))</f>
        <v>0</v>
      </c>
      <c r="AF148" s="86">
        <f>IF(ISBLANK(L148),0,IF(ISNA(VLOOKUP(L148,Dropdowns!$F$1:$F$18,1,FALSE)),1,0))</f>
        <v>0</v>
      </c>
      <c r="AG148" s="86">
        <f>IF(ISBLANK(P148),0,IF(ISNA(VLOOKUP(P148,Dropdowns!$K$1:$K$5,1,FALSE)),1,0))</f>
        <v>0</v>
      </c>
      <c r="AH148" s="86" t="str">
        <f t="shared" si="29"/>
        <v/>
      </c>
      <c r="AI148" s="86">
        <f>IF(ISBLANK(AH148),0,IF(ISNA(VLOOKUP(AH148,Investigation!$Q:$Q,1,FALSE)),1,0))</f>
        <v>0</v>
      </c>
    </row>
    <row r="149" spans="2:35" x14ac:dyDescent="0.25">
      <c r="B149" s="71"/>
      <c r="C149" s="71"/>
      <c r="D149" s="63"/>
      <c r="E149" s="73"/>
      <c r="F149" s="71"/>
      <c r="G149" s="71"/>
      <c r="H149" s="71"/>
      <c r="I149" s="71"/>
      <c r="J149" s="71"/>
      <c r="K149" s="71"/>
      <c r="L149" s="71"/>
      <c r="M149" s="71"/>
      <c r="N149" s="71"/>
      <c r="O149" s="74"/>
      <c r="P149" s="71"/>
      <c r="T149" s="87">
        <f t="shared" si="26"/>
        <v>0</v>
      </c>
      <c r="U149" s="87">
        <f t="shared" si="20"/>
        <v>0</v>
      </c>
      <c r="V149" s="87">
        <f t="shared" si="21"/>
        <v>0</v>
      </c>
      <c r="W149" s="87">
        <f t="shared" si="27"/>
        <v>0</v>
      </c>
      <c r="X149" s="87">
        <f t="shared" si="22"/>
        <v>0</v>
      </c>
      <c r="Y149" s="86">
        <f t="shared" si="23"/>
        <v>0</v>
      </c>
      <c r="Z149" s="86">
        <f t="shared" si="24"/>
        <v>0</v>
      </c>
      <c r="AA149" s="86">
        <f t="shared" si="25"/>
        <v>0</v>
      </c>
      <c r="AB149" s="86">
        <f t="shared" si="28"/>
        <v>0</v>
      </c>
      <c r="AC149" s="86">
        <f>IF(ISBLANK(B149),0,IF(ISNA(VLOOKUP(B149,General!$B:$B,1,FALSE)),1,0))</f>
        <v>0</v>
      </c>
      <c r="AD149" s="86">
        <f>IF(ISBLANK(F149),0,IF(ISNA(VLOOKUP(F149,Dropdowns!$D$1:$D$13,1,FALSE)),1,0))</f>
        <v>0</v>
      </c>
      <c r="AE149" s="86">
        <f>IF(ISBLANK(I149),0,IF(ISNA(VLOOKUP(I149,Dropdowns!$E$1:$E$11,1,FALSE)),1,0))</f>
        <v>0</v>
      </c>
      <c r="AF149" s="86">
        <f>IF(ISBLANK(L149),0,IF(ISNA(VLOOKUP(L149,Dropdowns!$F$1:$F$18,1,FALSE)),1,0))</f>
        <v>0</v>
      </c>
      <c r="AG149" s="86">
        <f>IF(ISBLANK(P149),0,IF(ISNA(VLOOKUP(P149,Dropdowns!$K$1:$K$5,1,FALSE)),1,0))</f>
        <v>0</v>
      </c>
      <c r="AH149" s="86" t="str">
        <f t="shared" si="29"/>
        <v/>
      </c>
      <c r="AI149" s="86">
        <f>IF(ISBLANK(AH149),0,IF(ISNA(VLOOKUP(AH149,Investigation!$Q:$Q,1,FALSE)),1,0))</f>
        <v>0</v>
      </c>
    </row>
    <row r="150" spans="2:35" x14ac:dyDescent="0.25">
      <c r="B150" s="71"/>
      <c r="C150" s="71"/>
      <c r="D150" s="63"/>
      <c r="E150" s="73"/>
      <c r="F150" s="71"/>
      <c r="G150" s="71"/>
      <c r="H150" s="71"/>
      <c r="I150" s="71"/>
      <c r="J150" s="71"/>
      <c r="K150" s="71"/>
      <c r="L150" s="71"/>
      <c r="M150" s="71"/>
      <c r="N150" s="71"/>
      <c r="O150" s="74"/>
      <c r="P150" s="71"/>
      <c r="T150" s="87">
        <f t="shared" si="26"/>
        <v>0</v>
      </c>
      <c r="U150" s="87">
        <f t="shared" si="20"/>
        <v>0</v>
      </c>
      <c r="V150" s="87">
        <f t="shared" si="21"/>
        <v>0</v>
      </c>
      <c r="W150" s="87">
        <f t="shared" si="27"/>
        <v>0</v>
      </c>
      <c r="X150" s="87">
        <f t="shared" si="22"/>
        <v>0</v>
      </c>
      <c r="Y150" s="86">
        <f t="shared" si="23"/>
        <v>0</v>
      </c>
      <c r="Z150" s="86">
        <f t="shared" si="24"/>
        <v>0</v>
      </c>
      <c r="AA150" s="86">
        <f t="shared" si="25"/>
        <v>0</v>
      </c>
      <c r="AB150" s="86">
        <f t="shared" si="28"/>
        <v>0</v>
      </c>
      <c r="AC150" s="86">
        <f>IF(ISBLANK(B150),0,IF(ISNA(VLOOKUP(B150,General!$B:$B,1,FALSE)),1,0))</f>
        <v>0</v>
      </c>
      <c r="AD150" s="86">
        <f>IF(ISBLANK(F150),0,IF(ISNA(VLOOKUP(F150,Dropdowns!$D$1:$D$13,1,FALSE)),1,0))</f>
        <v>0</v>
      </c>
      <c r="AE150" s="86">
        <f>IF(ISBLANK(I150),0,IF(ISNA(VLOOKUP(I150,Dropdowns!$E$1:$E$11,1,FALSE)),1,0))</f>
        <v>0</v>
      </c>
      <c r="AF150" s="86">
        <f>IF(ISBLANK(L150),0,IF(ISNA(VLOOKUP(L150,Dropdowns!$F$1:$F$18,1,FALSE)),1,0))</f>
        <v>0</v>
      </c>
      <c r="AG150" s="86">
        <f>IF(ISBLANK(P150),0,IF(ISNA(VLOOKUP(P150,Dropdowns!$K$1:$K$5,1,FALSE)),1,0))</f>
        <v>0</v>
      </c>
      <c r="AH150" s="86" t="str">
        <f t="shared" si="29"/>
        <v/>
      </c>
      <c r="AI150" s="86">
        <f>IF(ISBLANK(AH150),0,IF(ISNA(VLOOKUP(AH150,Investigation!$Q:$Q,1,FALSE)),1,0))</f>
        <v>0</v>
      </c>
    </row>
    <row r="151" spans="2:35" x14ac:dyDescent="0.25">
      <c r="B151" s="71"/>
      <c r="C151" s="71"/>
      <c r="D151" s="63"/>
      <c r="E151" s="73"/>
      <c r="F151" s="71"/>
      <c r="G151" s="71"/>
      <c r="H151" s="71"/>
      <c r="I151" s="71"/>
      <c r="J151" s="71"/>
      <c r="K151" s="71"/>
      <c r="L151" s="71"/>
      <c r="M151" s="71"/>
      <c r="N151" s="71"/>
      <c r="O151" s="74"/>
      <c r="P151" s="71"/>
      <c r="T151" s="87">
        <f t="shared" si="26"/>
        <v>0</v>
      </c>
      <c r="U151" s="87">
        <f t="shared" si="20"/>
        <v>0</v>
      </c>
      <c r="V151" s="87">
        <f t="shared" si="21"/>
        <v>0</v>
      </c>
      <c r="W151" s="87">
        <f t="shared" si="27"/>
        <v>0</v>
      </c>
      <c r="X151" s="87">
        <f t="shared" si="22"/>
        <v>0</v>
      </c>
      <c r="Y151" s="86">
        <f t="shared" si="23"/>
        <v>0</v>
      </c>
      <c r="Z151" s="86">
        <f t="shared" si="24"/>
        <v>0</v>
      </c>
      <c r="AA151" s="86">
        <f t="shared" si="25"/>
        <v>0</v>
      </c>
      <c r="AB151" s="86">
        <f t="shared" si="28"/>
        <v>0</v>
      </c>
      <c r="AC151" s="86">
        <f>IF(ISBLANK(B151),0,IF(ISNA(VLOOKUP(B151,General!$B:$B,1,FALSE)),1,0))</f>
        <v>0</v>
      </c>
      <c r="AD151" s="86">
        <f>IF(ISBLANK(F151),0,IF(ISNA(VLOOKUP(F151,Dropdowns!$D$1:$D$13,1,FALSE)),1,0))</f>
        <v>0</v>
      </c>
      <c r="AE151" s="86">
        <f>IF(ISBLANK(I151),0,IF(ISNA(VLOOKUP(I151,Dropdowns!$E$1:$E$11,1,FALSE)),1,0))</f>
        <v>0</v>
      </c>
      <c r="AF151" s="86">
        <f>IF(ISBLANK(L151),0,IF(ISNA(VLOOKUP(L151,Dropdowns!$F$1:$F$18,1,FALSE)),1,0))</f>
        <v>0</v>
      </c>
      <c r="AG151" s="86">
        <f>IF(ISBLANK(P151),0,IF(ISNA(VLOOKUP(P151,Dropdowns!$K$1:$K$5,1,FALSE)),1,0))</f>
        <v>0</v>
      </c>
      <c r="AH151" s="86" t="str">
        <f t="shared" si="29"/>
        <v/>
      </c>
      <c r="AI151" s="86">
        <f>IF(ISBLANK(AH151),0,IF(ISNA(VLOOKUP(AH151,Investigation!$Q:$Q,1,FALSE)),1,0))</f>
        <v>0</v>
      </c>
    </row>
    <row r="152" spans="2:35" x14ac:dyDescent="0.25">
      <c r="B152" s="71"/>
      <c r="C152" s="71"/>
      <c r="D152" s="63"/>
      <c r="E152" s="73"/>
      <c r="F152" s="71"/>
      <c r="G152" s="71"/>
      <c r="H152" s="71"/>
      <c r="I152" s="71"/>
      <c r="J152" s="71"/>
      <c r="K152" s="71"/>
      <c r="L152" s="71"/>
      <c r="M152" s="71"/>
      <c r="N152" s="71"/>
      <c r="O152" s="74"/>
      <c r="P152" s="71"/>
      <c r="T152" s="87">
        <f t="shared" si="26"/>
        <v>0</v>
      </c>
      <c r="U152" s="87">
        <f t="shared" si="20"/>
        <v>0</v>
      </c>
      <c r="V152" s="87">
        <f t="shared" si="21"/>
        <v>0</v>
      </c>
      <c r="W152" s="87">
        <f t="shared" si="27"/>
        <v>0</v>
      </c>
      <c r="X152" s="87">
        <f t="shared" si="22"/>
        <v>0</v>
      </c>
      <c r="Y152" s="86">
        <f t="shared" si="23"/>
        <v>0</v>
      </c>
      <c r="Z152" s="86">
        <f t="shared" si="24"/>
        <v>0</v>
      </c>
      <c r="AA152" s="86">
        <f t="shared" si="25"/>
        <v>0</v>
      </c>
      <c r="AB152" s="86">
        <f t="shared" si="28"/>
        <v>0</v>
      </c>
      <c r="AC152" s="86">
        <f>IF(ISBLANK(B152),0,IF(ISNA(VLOOKUP(B152,General!$B:$B,1,FALSE)),1,0))</f>
        <v>0</v>
      </c>
      <c r="AD152" s="86">
        <f>IF(ISBLANK(F152),0,IF(ISNA(VLOOKUP(F152,Dropdowns!$D$1:$D$13,1,FALSE)),1,0))</f>
        <v>0</v>
      </c>
      <c r="AE152" s="86">
        <f>IF(ISBLANK(I152),0,IF(ISNA(VLOOKUP(I152,Dropdowns!$E$1:$E$11,1,FALSE)),1,0))</f>
        <v>0</v>
      </c>
      <c r="AF152" s="86">
        <f>IF(ISBLANK(L152),0,IF(ISNA(VLOOKUP(L152,Dropdowns!$F$1:$F$18,1,FALSE)),1,0))</f>
        <v>0</v>
      </c>
      <c r="AG152" s="86">
        <f>IF(ISBLANK(P152),0,IF(ISNA(VLOOKUP(P152,Dropdowns!$K$1:$K$5,1,FALSE)),1,0))</f>
        <v>0</v>
      </c>
      <c r="AH152" s="86" t="str">
        <f t="shared" si="29"/>
        <v/>
      </c>
      <c r="AI152" s="86">
        <f>IF(ISBLANK(AH152),0,IF(ISNA(VLOOKUP(AH152,Investigation!$Q:$Q,1,FALSE)),1,0))</f>
        <v>0</v>
      </c>
    </row>
    <row r="153" spans="2:35" x14ac:dyDescent="0.25">
      <c r="B153" s="71"/>
      <c r="C153" s="71"/>
      <c r="D153" s="63"/>
      <c r="E153" s="73"/>
      <c r="F153" s="71"/>
      <c r="G153" s="71"/>
      <c r="H153" s="71"/>
      <c r="I153" s="71"/>
      <c r="J153" s="71"/>
      <c r="K153" s="71"/>
      <c r="L153" s="71"/>
      <c r="M153" s="71"/>
      <c r="N153" s="71"/>
      <c r="O153" s="74"/>
      <c r="P153" s="71"/>
      <c r="T153" s="87">
        <f t="shared" si="26"/>
        <v>0</v>
      </c>
      <c r="U153" s="87">
        <f t="shared" si="20"/>
        <v>0</v>
      </c>
      <c r="V153" s="87">
        <f t="shared" si="21"/>
        <v>0</v>
      </c>
      <c r="W153" s="87">
        <f t="shared" si="27"/>
        <v>0</v>
      </c>
      <c r="X153" s="87">
        <f t="shared" si="22"/>
        <v>0</v>
      </c>
      <c r="Y153" s="86">
        <f t="shared" si="23"/>
        <v>0</v>
      </c>
      <c r="Z153" s="86">
        <f t="shared" si="24"/>
        <v>0</v>
      </c>
      <c r="AA153" s="86">
        <f t="shared" si="25"/>
        <v>0</v>
      </c>
      <c r="AB153" s="86">
        <f t="shared" si="28"/>
        <v>0</v>
      </c>
      <c r="AC153" s="86">
        <f>IF(ISBLANK(B153),0,IF(ISNA(VLOOKUP(B153,General!$B:$B,1,FALSE)),1,0))</f>
        <v>0</v>
      </c>
      <c r="AD153" s="86">
        <f>IF(ISBLANK(F153),0,IF(ISNA(VLOOKUP(F153,Dropdowns!$D$1:$D$13,1,FALSE)),1,0))</f>
        <v>0</v>
      </c>
      <c r="AE153" s="86">
        <f>IF(ISBLANK(I153),0,IF(ISNA(VLOOKUP(I153,Dropdowns!$E$1:$E$11,1,FALSE)),1,0))</f>
        <v>0</v>
      </c>
      <c r="AF153" s="86">
        <f>IF(ISBLANK(L153),0,IF(ISNA(VLOOKUP(L153,Dropdowns!$F$1:$F$18,1,FALSE)),1,0))</f>
        <v>0</v>
      </c>
      <c r="AG153" s="86">
        <f>IF(ISBLANK(P153),0,IF(ISNA(VLOOKUP(P153,Dropdowns!$K$1:$K$5,1,FALSE)),1,0))</f>
        <v>0</v>
      </c>
      <c r="AH153" s="86" t="str">
        <f t="shared" si="29"/>
        <v/>
      </c>
      <c r="AI153" s="86">
        <f>IF(ISBLANK(AH153),0,IF(ISNA(VLOOKUP(AH153,Investigation!$Q:$Q,1,FALSE)),1,0))</f>
        <v>0</v>
      </c>
    </row>
    <row r="154" spans="2:35" x14ac:dyDescent="0.25">
      <c r="B154" s="71"/>
      <c r="C154" s="71"/>
      <c r="D154" s="63"/>
      <c r="E154" s="73"/>
      <c r="F154" s="71"/>
      <c r="G154" s="71"/>
      <c r="H154" s="71"/>
      <c r="I154" s="71"/>
      <c r="J154" s="71"/>
      <c r="K154" s="71"/>
      <c r="L154" s="71"/>
      <c r="M154" s="71"/>
      <c r="N154" s="71"/>
      <c r="O154" s="74"/>
      <c r="P154" s="71"/>
      <c r="T154" s="87">
        <f t="shared" si="26"/>
        <v>0</v>
      </c>
      <c r="U154" s="87">
        <f t="shared" si="20"/>
        <v>0</v>
      </c>
      <c r="V154" s="87">
        <f t="shared" si="21"/>
        <v>0</v>
      </c>
      <c r="W154" s="87">
        <f t="shared" si="27"/>
        <v>0</v>
      </c>
      <c r="X154" s="87">
        <f t="shared" si="22"/>
        <v>0</v>
      </c>
      <c r="Y154" s="86">
        <f t="shared" si="23"/>
        <v>0</v>
      </c>
      <c r="Z154" s="86">
        <f t="shared" si="24"/>
        <v>0</v>
      </c>
      <c r="AA154" s="86">
        <f t="shared" si="25"/>
        <v>0</v>
      </c>
      <c r="AB154" s="86">
        <f t="shared" si="28"/>
        <v>0</v>
      </c>
      <c r="AC154" s="86">
        <f>IF(ISBLANK(B154),0,IF(ISNA(VLOOKUP(B154,General!$B:$B,1,FALSE)),1,0))</f>
        <v>0</v>
      </c>
      <c r="AD154" s="86">
        <f>IF(ISBLANK(F154),0,IF(ISNA(VLOOKUP(F154,Dropdowns!$D$1:$D$13,1,FALSE)),1,0))</f>
        <v>0</v>
      </c>
      <c r="AE154" s="86">
        <f>IF(ISBLANK(I154),0,IF(ISNA(VLOOKUP(I154,Dropdowns!$E$1:$E$11,1,FALSE)),1,0))</f>
        <v>0</v>
      </c>
      <c r="AF154" s="86">
        <f>IF(ISBLANK(L154),0,IF(ISNA(VLOOKUP(L154,Dropdowns!$F$1:$F$18,1,FALSE)),1,0))</f>
        <v>0</v>
      </c>
      <c r="AG154" s="86">
        <f>IF(ISBLANK(P154),0,IF(ISNA(VLOOKUP(P154,Dropdowns!$K$1:$K$5,1,FALSE)),1,0))</f>
        <v>0</v>
      </c>
      <c r="AH154" s="86" t="str">
        <f t="shared" si="29"/>
        <v/>
      </c>
      <c r="AI154" s="86">
        <f>IF(ISBLANK(AH154),0,IF(ISNA(VLOOKUP(AH154,Investigation!$Q:$Q,1,FALSE)),1,0))</f>
        <v>0</v>
      </c>
    </row>
    <row r="155" spans="2:35" x14ac:dyDescent="0.25">
      <c r="B155" s="71"/>
      <c r="C155" s="71"/>
      <c r="D155" s="63"/>
      <c r="E155" s="73"/>
      <c r="F155" s="71"/>
      <c r="G155" s="71"/>
      <c r="H155" s="71"/>
      <c r="I155" s="71"/>
      <c r="J155" s="71"/>
      <c r="K155" s="71"/>
      <c r="L155" s="71"/>
      <c r="M155" s="71"/>
      <c r="N155" s="71"/>
      <c r="O155" s="74"/>
      <c r="P155" s="71"/>
      <c r="T155" s="87">
        <f t="shared" si="26"/>
        <v>0</v>
      </c>
      <c r="U155" s="87">
        <f t="shared" si="20"/>
        <v>0</v>
      </c>
      <c r="V155" s="87">
        <f t="shared" si="21"/>
        <v>0</v>
      </c>
      <c r="W155" s="87">
        <f t="shared" si="27"/>
        <v>0</v>
      </c>
      <c r="X155" s="87">
        <f t="shared" si="22"/>
        <v>0</v>
      </c>
      <c r="Y155" s="86">
        <f t="shared" si="23"/>
        <v>0</v>
      </c>
      <c r="Z155" s="86">
        <f t="shared" si="24"/>
        <v>0</v>
      </c>
      <c r="AA155" s="86">
        <f t="shared" si="25"/>
        <v>0</v>
      </c>
      <c r="AB155" s="86">
        <f t="shared" si="28"/>
        <v>0</v>
      </c>
      <c r="AC155" s="86">
        <f>IF(ISBLANK(B155),0,IF(ISNA(VLOOKUP(B155,General!$B:$B,1,FALSE)),1,0))</f>
        <v>0</v>
      </c>
      <c r="AD155" s="86">
        <f>IF(ISBLANK(F155),0,IF(ISNA(VLOOKUP(F155,Dropdowns!$D$1:$D$13,1,FALSE)),1,0))</f>
        <v>0</v>
      </c>
      <c r="AE155" s="86">
        <f>IF(ISBLANK(I155),0,IF(ISNA(VLOOKUP(I155,Dropdowns!$E$1:$E$11,1,FALSE)),1,0))</f>
        <v>0</v>
      </c>
      <c r="AF155" s="86">
        <f>IF(ISBLANK(L155),0,IF(ISNA(VLOOKUP(L155,Dropdowns!$F$1:$F$18,1,FALSE)),1,0))</f>
        <v>0</v>
      </c>
      <c r="AG155" s="86">
        <f>IF(ISBLANK(P155),0,IF(ISNA(VLOOKUP(P155,Dropdowns!$K$1:$K$5,1,FALSE)),1,0))</f>
        <v>0</v>
      </c>
      <c r="AH155" s="86" t="str">
        <f t="shared" si="29"/>
        <v/>
      </c>
      <c r="AI155" s="86">
        <f>IF(ISBLANK(AH155),0,IF(ISNA(VLOOKUP(AH155,Investigation!$Q:$Q,1,FALSE)),1,0))</f>
        <v>0</v>
      </c>
    </row>
    <row r="156" spans="2:35" x14ac:dyDescent="0.25">
      <c r="B156" s="71"/>
      <c r="C156" s="71"/>
      <c r="D156" s="63"/>
      <c r="E156" s="73"/>
      <c r="F156" s="71"/>
      <c r="G156" s="71"/>
      <c r="H156" s="71"/>
      <c r="I156" s="71"/>
      <c r="J156" s="71"/>
      <c r="K156" s="71"/>
      <c r="L156" s="71"/>
      <c r="M156" s="71"/>
      <c r="N156" s="71"/>
      <c r="O156" s="74"/>
      <c r="P156" s="71"/>
      <c r="T156" s="87">
        <f t="shared" si="26"/>
        <v>0</v>
      </c>
      <c r="U156" s="87">
        <f t="shared" si="20"/>
        <v>0</v>
      </c>
      <c r="V156" s="87">
        <f t="shared" si="21"/>
        <v>0</v>
      </c>
      <c r="W156" s="87">
        <f t="shared" si="27"/>
        <v>0</v>
      </c>
      <c r="X156" s="87">
        <f t="shared" si="22"/>
        <v>0</v>
      </c>
      <c r="Y156" s="86">
        <f t="shared" si="23"/>
        <v>0</v>
      </c>
      <c r="Z156" s="86">
        <f t="shared" si="24"/>
        <v>0</v>
      </c>
      <c r="AA156" s="86">
        <f t="shared" si="25"/>
        <v>0</v>
      </c>
      <c r="AB156" s="86">
        <f t="shared" si="28"/>
        <v>0</v>
      </c>
      <c r="AC156" s="86">
        <f>IF(ISBLANK(B156),0,IF(ISNA(VLOOKUP(B156,General!$B:$B,1,FALSE)),1,0))</f>
        <v>0</v>
      </c>
      <c r="AD156" s="86">
        <f>IF(ISBLANK(F156),0,IF(ISNA(VLOOKUP(F156,Dropdowns!$D$1:$D$13,1,FALSE)),1,0))</f>
        <v>0</v>
      </c>
      <c r="AE156" s="86">
        <f>IF(ISBLANK(I156),0,IF(ISNA(VLOOKUP(I156,Dropdowns!$E$1:$E$11,1,FALSE)),1,0))</f>
        <v>0</v>
      </c>
      <c r="AF156" s="86">
        <f>IF(ISBLANK(L156),0,IF(ISNA(VLOOKUP(L156,Dropdowns!$F$1:$F$18,1,FALSE)),1,0))</f>
        <v>0</v>
      </c>
      <c r="AG156" s="86">
        <f>IF(ISBLANK(P156),0,IF(ISNA(VLOOKUP(P156,Dropdowns!$K$1:$K$5,1,FALSE)),1,0))</f>
        <v>0</v>
      </c>
      <c r="AH156" s="86" t="str">
        <f t="shared" si="29"/>
        <v/>
      </c>
      <c r="AI156" s="86">
        <f>IF(ISBLANK(AH156),0,IF(ISNA(VLOOKUP(AH156,Investigation!$Q:$Q,1,FALSE)),1,0))</f>
        <v>0</v>
      </c>
    </row>
    <row r="157" spans="2:35" x14ac:dyDescent="0.25">
      <c r="B157" s="71"/>
      <c r="C157" s="71"/>
      <c r="D157" s="63"/>
      <c r="E157" s="73"/>
      <c r="F157" s="71"/>
      <c r="G157" s="71"/>
      <c r="H157" s="71"/>
      <c r="I157" s="71"/>
      <c r="J157" s="71"/>
      <c r="K157" s="71"/>
      <c r="L157" s="71"/>
      <c r="M157" s="71"/>
      <c r="N157" s="71"/>
      <c r="O157" s="74"/>
      <c r="P157" s="71"/>
      <c r="T157" s="87">
        <f t="shared" si="26"/>
        <v>0</v>
      </c>
      <c r="U157" s="87">
        <f t="shared" si="20"/>
        <v>0</v>
      </c>
      <c r="V157" s="87">
        <f t="shared" si="21"/>
        <v>0</v>
      </c>
      <c r="W157" s="87">
        <f t="shared" si="27"/>
        <v>0</v>
      </c>
      <c r="X157" s="87">
        <f t="shared" si="22"/>
        <v>0</v>
      </c>
      <c r="Y157" s="86">
        <f t="shared" si="23"/>
        <v>0</v>
      </c>
      <c r="Z157" s="86">
        <f t="shared" si="24"/>
        <v>0</v>
      </c>
      <c r="AA157" s="86">
        <f t="shared" si="25"/>
        <v>0</v>
      </c>
      <c r="AB157" s="86">
        <f t="shared" si="28"/>
        <v>0</v>
      </c>
      <c r="AC157" s="86">
        <f>IF(ISBLANK(B157),0,IF(ISNA(VLOOKUP(B157,General!$B:$B,1,FALSE)),1,0))</f>
        <v>0</v>
      </c>
      <c r="AD157" s="86">
        <f>IF(ISBLANK(F157),0,IF(ISNA(VLOOKUP(F157,Dropdowns!$D$1:$D$13,1,FALSE)),1,0))</f>
        <v>0</v>
      </c>
      <c r="AE157" s="86">
        <f>IF(ISBLANK(I157),0,IF(ISNA(VLOOKUP(I157,Dropdowns!$E$1:$E$11,1,FALSE)),1,0))</f>
        <v>0</v>
      </c>
      <c r="AF157" s="86">
        <f>IF(ISBLANK(L157),0,IF(ISNA(VLOOKUP(L157,Dropdowns!$F$1:$F$18,1,FALSE)),1,0))</f>
        <v>0</v>
      </c>
      <c r="AG157" s="86">
        <f>IF(ISBLANK(P157),0,IF(ISNA(VLOOKUP(P157,Dropdowns!$K$1:$K$5,1,FALSE)),1,0))</f>
        <v>0</v>
      </c>
      <c r="AH157" s="86" t="str">
        <f t="shared" si="29"/>
        <v/>
      </c>
      <c r="AI157" s="86">
        <f>IF(ISBLANK(AH157),0,IF(ISNA(VLOOKUP(AH157,Investigation!$Q:$Q,1,FALSE)),1,0))</f>
        <v>0</v>
      </c>
    </row>
    <row r="158" spans="2:35" x14ac:dyDescent="0.25">
      <c r="B158" s="71"/>
      <c r="C158" s="71"/>
      <c r="D158" s="63"/>
      <c r="E158" s="73"/>
      <c r="F158" s="71"/>
      <c r="G158" s="71"/>
      <c r="H158" s="71"/>
      <c r="I158" s="71"/>
      <c r="J158" s="71"/>
      <c r="K158" s="71"/>
      <c r="L158" s="71"/>
      <c r="M158" s="71"/>
      <c r="N158" s="71"/>
      <c r="O158" s="74"/>
      <c r="P158" s="71"/>
      <c r="T158" s="87">
        <f t="shared" si="26"/>
        <v>0</v>
      </c>
      <c r="U158" s="87">
        <f t="shared" si="20"/>
        <v>0</v>
      </c>
      <c r="V158" s="87">
        <f t="shared" si="21"/>
        <v>0</v>
      </c>
      <c r="W158" s="87">
        <f t="shared" si="27"/>
        <v>0</v>
      </c>
      <c r="X158" s="87">
        <f t="shared" si="22"/>
        <v>0</v>
      </c>
      <c r="Y158" s="86">
        <f t="shared" si="23"/>
        <v>0</v>
      </c>
      <c r="Z158" s="86">
        <f t="shared" si="24"/>
        <v>0</v>
      </c>
      <c r="AA158" s="86">
        <f t="shared" si="25"/>
        <v>0</v>
      </c>
      <c r="AB158" s="86">
        <f t="shared" si="28"/>
        <v>0</v>
      </c>
      <c r="AC158" s="86">
        <f>IF(ISBLANK(B158),0,IF(ISNA(VLOOKUP(B158,General!$B:$B,1,FALSE)),1,0))</f>
        <v>0</v>
      </c>
      <c r="AD158" s="86">
        <f>IF(ISBLANK(F158),0,IF(ISNA(VLOOKUP(F158,Dropdowns!$D$1:$D$13,1,FALSE)),1,0))</f>
        <v>0</v>
      </c>
      <c r="AE158" s="86">
        <f>IF(ISBLANK(I158),0,IF(ISNA(VLOOKUP(I158,Dropdowns!$E$1:$E$11,1,FALSE)),1,0))</f>
        <v>0</v>
      </c>
      <c r="AF158" s="86">
        <f>IF(ISBLANK(L158),0,IF(ISNA(VLOOKUP(L158,Dropdowns!$F$1:$F$18,1,FALSE)),1,0))</f>
        <v>0</v>
      </c>
      <c r="AG158" s="86">
        <f>IF(ISBLANK(P158),0,IF(ISNA(VLOOKUP(P158,Dropdowns!$K$1:$K$5,1,FALSE)),1,0))</f>
        <v>0</v>
      </c>
      <c r="AH158" s="86" t="str">
        <f t="shared" si="29"/>
        <v/>
      </c>
      <c r="AI158" s="86">
        <f>IF(ISBLANK(AH158),0,IF(ISNA(VLOOKUP(AH158,Investigation!$Q:$Q,1,FALSE)),1,0))</f>
        <v>0</v>
      </c>
    </row>
    <row r="159" spans="2:35" x14ac:dyDescent="0.25">
      <c r="B159" s="71"/>
      <c r="C159" s="71"/>
      <c r="D159" s="63"/>
      <c r="E159" s="73"/>
      <c r="F159" s="71"/>
      <c r="G159" s="71"/>
      <c r="H159" s="71"/>
      <c r="I159" s="71"/>
      <c r="J159" s="71"/>
      <c r="K159" s="71"/>
      <c r="L159" s="71"/>
      <c r="M159" s="71"/>
      <c r="N159" s="71"/>
      <c r="O159" s="74"/>
      <c r="P159" s="71"/>
      <c r="T159" s="87">
        <f t="shared" si="26"/>
        <v>0</v>
      </c>
      <c r="U159" s="87">
        <f t="shared" si="20"/>
        <v>0</v>
      </c>
      <c r="V159" s="87">
        <f t="shared" si="21"/>
        <v>0</v>
      </c>
      <c r="W159" s="87">
        <f t="shared" si="27"/>
        <v>0</v>
      </c>
      <c r="X159" s="87">
        <f t="shared" si="22"/>
        <v>0</v>
      </c>
      <c r="Y159" s="86">
        <f t="shared" si="23"/>
        <v>0</v>
      </c>
      <c r="Z159" s="86">
        <f t="shared" si="24"/>
        <v>0</v>
      </c>
      <c r="AA159" s="86">
        <f t="shared" si="25"/>
        <v>0</v>
      </c>
      <c r="AB159" s="86">
        <f t="shared" si="28"/>
        <v>0</v>
      </c>
      <c r="AC159" s="86">
        <f>IF(ISBLANK(B159),0,IF(ISNA(VLOOKUP(B159,General!$B:$B,1,FALSE)),1,0))</f>
        <v>0</v>
      </c>
      <c r="AD159" s="86">
        <f>IF(ISBLANK(F159),0,IF(ISNA(VLOOKUP(F159,Dropdowns!$D$1:$D$13,1,FALSE)),1,0))</f>
        <v>0</v>
      </c>
      <c r="AE159" s="86">
        <f>IF(ISBLANK(I159),0,IF(ISNA(VLOOKUP(I159,Dropdowns!$E$1:$E$11,1,FALSE)),1,0))</f>
        <v>0</v>
      </c>
      <c r="AF159" s="86">
        <f>IF(ISBLANK(L159),0,IF(ISNA(VLOOKUP(L159,Dropdowns!$F$1:$F$18,1,FALSE)),1,0))</f>
        <v>0</v>
      </c>
      <c r="AG159" s="86">
        <f>IF(ISBLANK(P159),0,IF(ISNA(VLOOKUP(P159,Dropdowns!$K$1:$K$5,1,FALSE)),1,0))</f>
        <v>0</v>
      </c>
      <c r="AH159" s="86" t="str">
        <f t="shared" si="29"/>
        <v/>
      </c>
      <c r="AI159" s="86">
        <f>IF(ISBLANK(AH159),0,IF(ISNA(VLOOKUP(AH159,Investigation!$Q:$Q,1,FALSE)),1,0))</f>
        <v>0</v>
      </c>
    </row>
    <row r="160" spans="2:35" x14ac:dyDescent="0.25">
      <c r="B160" s="71"/>
      <c r="C160" s="71"/>
      <c r="D160" s="63"/>
      <c r="E160" s="73"/>
      <c r="F160" s="71"/>
      <c r="G160" s="71"/>
      <c r="H160" s="71"/>
      <c r="I160" s="71"/>
      <c r="J160" s="71"/>
      <c r="K160" s="71"/>
      <c r="L160" s="71"/>
      <c r="M160" s="71"/>
      <c r="N160" s="71"/>
      <c r="O160" s="74"/>
      <c r="P160" s="71"/>
      <c r="T160" s="87">
        <f t="shared" si="26"/>
        <v>0</v>
      </c>
      <c r="U160" s="87">
        <f t="shared" si="20"/>
        <v>0</v>
      </c>
      <c r="V160" s="87">
        <f t="shared" si="21"/>
        <v>0</v>
      </c>
      <c r="W160" s="87">
        <f t="shared" si="27"/>
        <v>0</v>
      </c>
      <c r="X160" s="87">
        <f t="shared" si="22"/>
        <v>0</v>
      </c>
      <c r="Y160" s="86">
        <f t="shared" si="23"/>
        <v>0</v>
      </c>
      <c r="Z160" s="86">
        <f t="shared" si="24"/>
        <v>0</v>
      </c>
      <c r="AA160" s="86">
        <f t="shared" si="25"/>
        <v>0</v>
      </c>
      <c r="AB160" s="86">
        <f t="shared" si="28"/>
        <v>0</v>
      </c>
      <c r="AC160" s="86">
        <f>IF(ISBLANK(B160),0,IF(ISNA(VLOOKUP(B160,General!$B:$B,1,FALSE)),1,0))</f>
        <v>0</v>
      </c>
      <c r="AD160" s="86">
        <f>IF(ISBLANK(F160),0,IF(ISNA(VLOOKUP(F160,Dropdowns!$D$1:$D$13,1,FALSE)),1,0))</f>
        <v>0</v>
      </c>
      <c r="AE160" s="86">
        <f>IF(ISBLANK(I160),0,IF(ISNA(VLOOKUP(I160,Dropdowns!$E$1:$E$11,1,FALSE)),1,0))</f>
        <v>0</v>
      </c>
      <c r="AF160" s="86">
        <f>IF(ISBLANK(L160),0,IF(ISNA(VLOOKUP(L160,Dropdowns!$F$1:$F$18,1,FALSE)),1,0))</f>
        <v>0</v>
      </c>
      <c r="AG160" s="86">
        <f>IF(ISBLANK(P160),0,IF(ISNA(VLOOKUP(P160,Dropdowns!$K$1:$K$5,1,FALSE)),1,0))</f>
        <v>0</v>
      </c>
      <c r="AH160" s="86" t="str">
        <f t="shared" si="29"/>
        <v/>
      </c>
      <c r="AI160" s="86">
        <f>IF(ISBLANK(AH160),0,IF(ISNA(VLOOKUP(AH160,Investigation!$Q:$Q,1,FALSE)),1,0))</f>
        <v>0</v>
      </c>
    </row>
    <row r="161" spans="2:35" x14ac:dyDescent="0.25">
      <c r="B161" s="71"/>
      <c r="C161" s="71"/>
      <c r="D161" s="63"/>
      <c r="E161" s="73"/>
      <c r="F161" s="71"/>
      <c r="G161" s="71"/>
      <c r="H161" s="71"/>
      <c r="I161" s="71"/>
      <c r="J161" s="71"/>
      <c r="K161" s="71"/>
      <c r="L161" s="71"/>
      <c r="M161" s="71"/>
      <c r="N161" s="71"/>
      <c r="O161" s="74"/>
      <c r="P161" s="71"/>
      <c r="T161" s="87">
        <f t="shared" si="26"/>
        <v>0</v>
      </c>
      <c r="U161" s="87">
        <f t="shared" si="20"/>
        <v>0</v>
      </c>
      <c r="V161" s="87">
        <f t="shared" si="21"/>
        <v>0</v>
      </c>
      <c r="W161" s="87">
        <f t="shared" si="27"/>
        <v>0</v>
      </c>
      <c r="X161" s="87">
        <f t="shared" si="22"/>
        <v>0</v>
      </c>
      <c r="Y161" s="86">
        <f t="shared" si="23"/>
        <v>0</v>
      </c>
      <c r="Z161" s="86">
        <f t="shared" si="24"/>
        <v>0</v>
      </c>
      <c r="AA161" s="86">
        <f t="shared" si="25"/>
        <v>0</v>
      </c>
      <c r="AB161" s="86">
        <f t="shared" si="28"/>
        <v>0</v>
      </c>
      <c r="AC161" s="86">
        <f>IF(ISBLANK(B161),0,IF(ISNA(VLOOKUP(B161,General!$B:$B,1,FALSE)),1,0))</f>
        <v>0</v>
      </c>
      <c r="AD161" s="86">
        <f>IF(ISBLANK(F161),0,IF(ISNA(VLOOKUP(F161,Dropdowns!$D$1:$D$13,1,FALSE)),1,0))</f>
        <v>0</v>
      </c>
      <c r="AE161" s="86">
        <f>IF(ISBLANK(I161),0,IF(ISNA(VLOOKUP(I161,Dropdowns!$E$1:$E$11,1,FALSE)),1,0))</f>
        <v>0</v>
      </c>
      <c r="AF161" s="86">
        <f>IF(ISBLANK(L161),0,IF(ISNA(VLOOKUP(L161,Dropdowns!$F$1:$F$18,1,FALSE)),1,0))</f>
        <v>0</v>
      </c>
      <c r="AG161" s="86">
        <f>IF(ISBLANK(P161),0,IF(ISNA(VLOOKUP(P161,Dropdowns!$K$1:$K$5,1,FALSE)),1,0))</f>
        <v>0</v>
      </c>
      <c r="AH161" s="86" t="str">
        <f t="shared" si="29"/>
        <v/>
      </c>
      <c r="AI161" s="86">
        <f>IF(ISBLANK(AH161),0,IF(ISNA(VLOOKUP(AH161,Investigation!$Q:$Q,1,FALSE)),1,0))</f>
        <v>0</v>
      </c>
    </row>
    <row r="162" spans="2:35" x14ac:dyDescent="0.25">
      <c r="B162" s="71"/>
      <c r="C162" s="71"/>
      <c r="D162" s="63"/>
      <c r="E162" s="73"/>
      <c r="F162" s="71"/>
      <c r="G162" s="71"/>
      <c r="H162" s="71"/>
      <c r="I162" s="71"/>
      <c r="J162" s="71"/>
      <c r="K162" s="71"/>
      <c r="L162" s="71"/>
      <c r="M162" s="71"/>
      <c r="N162" s="71"/>
      <c r="O162" s="74"/>
      <c r="P162" s="71"/>
      <c r="T162" s="87">
        <f t="shared" si="26"/>
        <v>0</v>
      </c>
      <c r="U162" s="87">
        <f t="shared" si="20"/>
        <v>0</v>
      </c>
      <c r="V162" s="87">
        <f t="shared" si="21"/>
        <v>0</v>
      </c>
      <c r="W162" s="87">
        <f t="shared" si="27"/>
        <v>0</v>
      </c>
      <c r="X162" s="87">
        <f t="shared" si="22"/>
        <v>0</v>
      </c>
      <c r="Y162" s="86">
        <f t="shared" si="23"/>
        <v>0</v>
      </c>
      <c r="Z162" s="86">
        <f t="shared" si="24"/>
        <v>0</v>
      </c>
      <c r="AA162" s="86">
        <f t="shared" si="25"/>
        <v>0</v>
      </c>
      <c r="AB162" s="86">
        <f t="shared" si="28"/>
        <v>0</v>
      </c>
      <c r="AC162" s="86">
        <f>IF(ISBLANK(B162),0,IF(ISNA(VLOOKUP(B162,General!$B:$B,1,FALSE)),1,0))</f>
        <v>0</v>
      </c>
      <c r="AD162" s="86">
        <f>IF(ISBLANK(F162),0,IF(ISNA(VLOOKUP(F162,Dropdowns!$D$1:$D$13,1,FALSE)),1,0))</f>
        <v>0</v>
      </c>
      <c r="AE162" s="86">
        <f>IF(ISBLANK(I162),0,IF(ISNA(VLOOKUP(I162,Dropdowns!$E$1:$E$11,1,FALSE)),1,0))</f>
        <v>0</v>
      </c>
      <c r="AF162" s="86">
        <f>IF(ISBLANK(L162),0,IF(ISNA(VLOOKUP(L162,Dropdowns!$F$1:$F$18,1,FALSE)),1,0))</f>
        <v>0</v>
      </c>
      <c r="AG162" s="86">
        <f>IF(ISBLANK(P162),0,IF(ISNA(VLOOKUP(P162,Dropdowns!$K$1:$K$5,1,FALSE)),1,0))</f>
        <v>0</v>
      </c>
      <c r="AH162" s="86" t="str">
        <f t="shared" si="29"/>
        <v/>
      </c>
      <c r="AI162" s="86">
        <f>IF(ISBLANK(AH162),0,IF(ISNA(VLOOKUP(AH162,Investigation!$Q:$Q,1,FALSE)),1,0))</f>
        <v>0</v>
      </c>
    </row>
    <row r="163" spans="2:35" x14ac:dyDescent="0.25">
      <c r="B163" s="71"/>
      <c r="C163" s="71"/>
      <c r="D163" s="63"/>
      <c r="E163" s="73"/>
      <c r="F163" s="71"/>
      <c r="G163" s="71"/>
      <c r="H163" s="71"/>
      <c r="I163" s="71"/>
      <c r="J163" s="71"/>
      <c r="K163" s="71"/>
      <c r="L163" s="71"/>
      <c r="M163" s="71"/>
      <c r="N163" s="71"/>
      <c r="O163" s="74"/>
      <c r="P163" s="71"/>
      <c r="T163" s="87">
        <f t="shared" si="26"/>
        <v>0</v>
      </c>
      <c r="U163" s="87">
        <f t="shared" si="20"/>
        <v>0</v>
      </c>
      <c r="V163" s="87">
        <f t="shared" si="21"/>
        <v>0</v>
      </c>
      <c r="W163" s="87">
        <f t="shared" si="27"/>
        <v>0</v>
      </c>
      <c r="X163" s="87">
        <f t="shared" si="22"/>
        <v>0</v>
      </c>
      <c r="Y163" s="86">
        <f t="shared" si="23"/>
        <v>0</v>
      </c>
      <c r="Z163" s="86">
        <f t="shared" si="24"/>
        <v>0</v>
      </c>
      <c r="AA163" s="86">
        <f t="shared" si="25"/>
        <v>0</v>
      </c>
      <c r="AB163" s="86">
        <f t="shared" si="28"/>
        <v>0</v>
      </c>
      <c r="AC163" s="86">
        <f>IF(ISBLANK(B163),0,IF(ISNA(VLOOKUP(B163,General!$B:$B,1,FALSE)),1,0))</f>
        <v>0</v>
      </c>
      <c r="AD163" s="86">
        <f>IF(ISBLANK(F163),0,IF(ISNA(VLOOKUP(F163,Dropdowns!$D$1:$D$13,1,FALSE)),1,0))</f>
        <v>0</v>
      </c>
      <c r="AE163" s="86">
        <f>IF(ISBLANK(I163),0,IF(ISNA(VLOOKUP(I163,Dropdowns!$E$1:$E$11,1,FALSE)),1,0))</f>
        <v>0</v>
      </c>
      <c r="AF163" s="86">
        <f>IF(ISBLANK(L163),0,IF(ISNA(VLOOKUP(L163,Dropdowns!$F$1:$F$18,1,FALSE)),1,0))</f>
        <v>0</v>
      </c>
      <c r="AG163" s="86">
        <f>IF(ISBLANK(P163),0,IF(ISNA(VLOOKUP(P163,Dropdowns!$K$1:$K$5,1,FALSE)),1,0))</f>
        <v>0</v>
      </c>
      <c r="AH163" s="86" t="str">
        <f t="shared" si="29"/>
        <v/>
      </c>
      <c r="AI163" s="86">
        <f>IF(ISBLANK(AH163),0,IF(ISNA(VLOOKUP(AH163,Investigation!$Q:$Q,1,FALSE)),1,0))</f>
        <v>0</v>
      </c>
    </row>
    <row r="164" spans="2:35" x14ac:dyDescent="0.25">
      <c r="B164" s="71"/>
      <c r="C164" s="71"/>
      <c r="D164" s="63"/>
      <c r="E164" s="73"/>
      <c r="F164" s="71"/>
      <c r="G164" s="71"/>
      <c r="H164" s="71"/>
      <c r="I164" s="71"/>
      <c r="J164" s="71"/>
      <c r="K164" s="71"/>
      <c r="L164" s="71"/>
      <c r="M164" s="71"/>
      <c r="N164" s="71"/>
      <c r="O164" s="74"/>
      <c r="P164" s="71"/>
      <c r="T164" s="87">
        <f t="shared" si="26"/>
        <v>0</v>
      </c>
      <c r="U164" s="87">
        <f t="shared" si="20"/>
        <v>0</v>
      </c>
      <c r="V164" s="87">
        <f t="shared" si="21"/>
        <v>0</v>
      </c>
      <c r="W164" s="87">
        <f t="shared" si="27"/>
        <v>0</v>
      </c>
      <c r="X164" s="87">
        <f t="shared" si="22"/>
        <v>0</v>
      </c>
      <c r="Y164" s="86">
        <f t="shared" si="23"/>
        <v>0</v>
      </c>
      <c r="Z164" s="86">
        <f t="shared" si="24"/>
        <v>0</v>
      </c>
      <c r="AA164" s="86">
        <f t="shared" si="25"/>
        <v>0</v>
      </c>
      <c r="AB164" s="86">
        <f t="shared" si="28"/>
        <v>0</v>
      </c>
      <c r="AC164" s="86">
        <f>IF(ISBLANK(B164),0,IF(ISNA(VLOOKUP(B164,General!$B:$B,1,FALSE)),1,0))</f>
        <v>0</v>
      </c>
      <c r="AD164" s="86">
        <f>IF(ISBLANK(F164),0,IF(ISNA(VLOOKUP(F164,Dropdowns!$D$1:$D$13,1,FALSE)),1,0))</f>
        <v>0</v>
      </c>
      <c r="AE164" s="86">
        <f>IF(ISBLANK(I164),0,IF(ISNA(VLOOKUP(I164,Dropdowns!$E$1:$E$11,1,FALSE)),1,0))</f>
        <v>0</v>
      </c>
      <c r="AF164" s="86">
        <f>IF(ISBLANK(L164),0,IF(ISNA(VLOOKUP(L164,Dropdowns!$F$1:$F$18,1,FALSE)),1,0))</f>
        <v>0</v>
      </c>
      <c r="AG164" s="86">
        <f>IF(ISBLANK(P164),0,IF(ISNA(VLOOKUP(P164,Dropdowns!$K$1:$K$5,1,FALSE)),1,0))</f>
        <v>0</v>
      </c>
      <c r="AH164" s="86" t="str">
        <f t="shared" si="29"/>
        <v/>
      </c>
      <c r="AI164" s="86">
        <f>IF(ISBLANK(AH164),0,IF(ISNA(VLOOKUP(AH164,Investigation!$Q:$Q,1,FALSE)),1,0))</f>
        <v>0</v>
      </c>
    </row>
    <row r="165" spans="2:35" x14ac:dyDescent="0.25">
      <c r="B165" s="71"/>
      <c r="C165" s="71"/>
      <c r="D165" s="63"/>
      <c r="E165" s="73"/>
      <c r="F165" s="71"/>
      <c r="G165" s="71"/>
      <c r="H165" s="71"/>
      <c r="I165" s="71"/>
      <c r="J165" s="71"/>
      <c r="K165" s="71"/>
      <c r="L165" s="71"/>
      <c r="M165" s="71"/>
      <c r="N165" s="71"/>
      <c r="O165" s="74"/>
      <c r="P165" s="71"/>
      <c r="T165" s="87">
        <f t="shared" si="26"/>
        <v>0</v>
      </c>
      <c r="U165" s="87">
        <f t="shared" si="20"/>
        <v>0</v>
      </c>
      <c r="V165" s="87">
        <f t="shared" si="21"/>
        <v>0</v>
      </c>
      <c r="W165" s="87">
        <f t="shared" si="27"/>
        <v>0</v>
      </c>
      <c r="X165" s="87">
        <f t="shared" si="22"/>
        <v>0</v>
      </c>
      <c r="Y165" s="86">
        <f t="shared" si="23"/>
        <v>0</v>
      </c>
      <c r="Z165" s="86">
        <f t="shared" si="24"/>
        <v>0</v>
      </c>
      <c r="AA165" s="86">
        <f t="shared" si="25"/>
        <v>0</v>
      </c>
      <c r="AB165" s="86">
        <f t="shared" si="28"/>
        <v>0</v>
      </c>
      <c r="AC165" s="86">
        <f>IF(ISBLANK(B165),0,IF(ISNA(VLOOKUP(B165,General!$B:$B,1,FALSE)),1,0))</f>
        <v>0</v>
      </c>
      <c r="AD165" s="86">
        <f>IF(ISBLANK(F165),0,IF(ISNA(VLOOKUP(F165,Dropdowns!$D$1:$D$13,1,FALSE)),1,0))</f>
        <v>0</v>
      </c>
      <c r="AE165" s="86">
        <f>IF(ISBLANK(I165),0,IF(ISNA(VLOOKUP(I165,Dropdowns!$E$1:$E$11,1,FALSE)),1,0))</f>
        <v>0</v>
      </c>
      <c r="AF165" s="86">
        <f>IF(ISBLANK(L165),0,IF(ISNA(VLOOKUP(L165,Dropdowns!$F$1:$F$18,1,FALSE)),1,0))</f>
        <v>0</v>
      </c>
      <c r="AG165" s="86">
        <f>IF(ISBLANK(P165),0,IF(ISNA(VLOOKUP(P165,Dropdowns!$K$1:$K$5,1,FALSE)),1,0))</f>
        <v>0</v>
      </c>
      <c r="AH165" s="86" t="str">
        <f t="shared" si="29"/>
        <v/>
      </c>
      <c r="AI165" s="86">
        <f>IF(ISBLANK(AH165),0,IF(ISNA(VLOOKUP(AH165,Investigation!$Q:$Q,1,FALSE)),1,0))</f>
        <v>0</v>
      </c>
    </row>
    <row r="166" spans="2:35" x14ac:dyDescent="0.25">
      <c r="B166" s="71"/>
      <c r="C166" s="71"/>
      <c r="D166" s="63"/>
      <c r="E166" s="73"/>
      <c r="F166" s="71"/>
      <c r="G166" s="71"/>
      <c r="H166" s="71"/>
      <c r="I166" s="71"/>
      <c r="J166" s="71"/>
      <c r="K166" s="71"/>
      <c r="L166" s="71"/>
      <c r="M166" s="71"/>
      <c r="N166" s="71"/>
      <c r="O166" s="74"/>
      <c r="P166" s="71"/>
      <c r="T166" s="87">
        <f t="shared" si="26"/>
        <v>0</v>
      </c>
      <c r="U166" s="87">
        <f t="shared" si="20"/>
        <v>0</v>
      </c>
      <c r="V166" s="87">
        <f t="shared" si="21"/>
        <v>0</v>
      </c>
      <c r="W166" s="87">
        <f t="shared" si="27"/>
        <v>0</v>
      </c>
      <c r="X166" s="87">
        <f t="shared" si="22"/>
        <v>0</v>
      </c>
      <c r="Y166" s="86">
        <f t="shared" si="23"/>
        <v>0</v>
      </c>
      <c r="Z166" s="86">
        <f t="shared" si="24"/>
        <v>0</v>
      </c>
      <c r="AA166" s="86">
        <f t="shared" si="25"/>
        <v>0</v>
      </c>
      <c r="AB166" s="86">
        <f t="shared" si="28"/>
        <v>0</v>
      </c>
      <c r="AC166" s="86">
        <f>IF(ISBLANK(B166),0,IF(ISNA(VLOOKUP(B166,General!$B:$B,1,FALSE)),1,0))</f>
        <v>0</v>
      </c>
      <c r="AD166" s="86">
        <f>IF(ISBLANK(F166),0,IF(ISNA(VLOOKUP(F166,Dropdowns!$D$1:$D$13,1,FALSE)),1,0))</f>
        <v>0</v>
      </c>
      <c r="AE166" s="86">
        <f>IF(ISBLANK(I166),0,IF(ISNA(VLOOKUP(I166,Dropdowns!$E$1:$E$11,1,FALSE)),1,0))</f>
        <v>0</v>
      </c>
      <c r="AF166" s="86">
        <f>IF(ISBLANK(L166),0,IF(ISNA(VLOOKUP(L166,Dropdowns!$F$1:$F$18,1,FALSE)),1,0))</f>
        <v>0</v>
      </c>
      <c r="AG166" s="86">
        <f>IF(ISBLANK(P166),0,IF(ISNA(VLOOKUP(P166,Dropdowns!$K$1:$K$5,1,FALSE)),1,0))</f>
        <v>0</v>
      </c>
      <c r="AH166" s="86" t="str">
        <f t="shared" si="29"/>
        <v/>
      </c>
      <c r="AI166" s="86">
        <f>IF(ISBLANK(AH166),0,IF(ISNA(VLOOKUP(AH166,Investigation!$Q:$Q,1,FALSE)),1,0))</f>
        <v>0</v>
      </c>
    </row>
    <row r="167" spans="2:35" x14ac:dyDescent="0.25">
      <c r="B167" s="71"/>
      <c r="C167" s="71"/>
      <c r="D167" s="63"/>
      <c r="E167" s="73"/>
      <c r="F167" s="71"/>
      <c r="G167" s="71"/>
      <c r="H167" s="71"/>
      <c r="I167" s="71"/>
      <c r="J167" s="71"/>
      <c r="K167" s="71"/>
      <c r="L167" s="71"/>
      <c r="M167" s="71"/>
      <c r="N167" s="71"/>
      <c r="O167" s="74"/>
      <c r="P167" s="71"/>
      <c r="T167" s="87">
        <f t="shared" si="26"/>
        <v>0</v>
      </c>
      <c r="U167" s="87">
        <f t="shared" si="20"/>
        <v>0</v>
      </c>
      <c r="V167" s="87">
        <f t="shared" si="21"/>
        <v>0</v>
      </c>
      <c r="W167" s="87">
        <f t="shared" si="27"/>
        <v>0</v>
      </c>
      <c r="X167" s="87">
        <f t="shared" si="22"/>
        <v>0</v>
      </c>
      <c r="Y167" s="86">
        <f t="shared" si="23"/>
        <v>0</v>
      </c>
      <c r="Z167" s="86">
        <f t="shared" si="24"/>
        <v>0</v>
      </c>
      <c r="AA167" s="86">
        <f t="shared" si="25"/>
        <v>0</v>
      </c>
      <c r="AB167" s="86">
        <f t="shared" si="28"/>
        <v>0</v>
      </c>
      <c r="AC167" s="86">
        <f>IF(ISBLANK(B167),0,IF(ISNA(VLOOKUP(B167,General!$B:$B,1,FALSE)),1,0))</f>
        <v>0</v>
      </c>
      <c r="AD167" s="86">
        <f>IF(ISBLANK(F167),0,IF(ISNA(VLOOKUP(F167,Dropdowns!$D$1:$D$13,1,FALSE)),1,0))</f>
        <v>0</v>
      </c>
      <c r="AE167" s="86">
        <f>IF(ISBLANK(I167),0,IF(ISNA(VLOOKUP(I167,Dropdowns!$E$1:$E$11,1,FALSE)),1,0))</f>
        <v>0</v>
      </c>
      <c r="AF167" s="86">
        <f>IF(ISBLANK(L167),0,IF(ISNA(VLOOKUP(L167,Dropdowns!$F$1:$F$18,1,FALSE)),1,0))</f>
        <v>0</v>
      </c>
      <c r="AG167" s="86">
        <f>IF(ISBLANK(P167),0,IF(ISNA(VLOOKUP(P167,Dropdowns!$K$1:$K$5,1,FALSE)),1,0))</f>
        <v>0</v>
      </c>
      <c r="AH167" s="86" t="str">
        <f t="shared" si="29"/>
        <v/>
      </c>
      <c r="AI167" s="86">
        <f>IF(ISBLANK(AH167),0,IF(ISNA(VLOOKUP(AH167,Investigation!$Q:$Q,1,FALSE)),1,0))</f>
        <v>0</v>
      </c>
    </row>
    <row r="168" spans="2:35" x14ac:dyDescent="0.25">
      <c r="B168" s="71"/>
      <c r="C168" s="71"/>
      <c r="D168" s="63"/>
      <c r="E168" s="73"/>
      <c r="F168" s="71"/>
      <c r="G168" s="71"/>
      <c r="H168" s="71"/>
      <c r="I168" s="71"/>
      <c r="J168" s="71"/>
      <c r="K168" s="71"/>
      <c r="L168" s="71"/>
      <c r="M168" s="71"/>
      <c r="N168" s="71"/>
      <c r="O168" s="74"/>
      <c r="P168" s="71"/>
      <c r="T168" s="87">
        <f t="shared" si="26"/>
        <v>0</v>
      </c>
      <c r="U168" s="87">
        <f t="shared" si="20"/>
        <v>0</v>
      </c>
      <c r="V168" s="87">
        <f t="shared" si="21"/>
        <v>0</v>
      </c>
      <c r="W168" s="87">
        <f t="shared" si="27"/>
        <v>0</v>
      </c>
      <c r="X168" s="87">
        <f t="shared" si="22"/>
        <v>0</v>
      </c>
      <c r="Y168" s="86">
        <f t="shared" si="23"/>
        <v>0</v>
      </c>
      <c r="Z168" s="86">
        <f t="shared" si="24"/>
        <v>0</v>
      </c>
      <c r="AA168" s="86">
        <f t="shared" si="25"/>
        <v>0</v>
      </c>
      <c r="AB168" s="86">
        <f t="shared" si="28"/>
        <v>0</v>
      </c>
      <c r="AC168" s="86">
        <f>IF(ISBLANK(B168),0,IF(ISNA(VLOOKUP(B168,General!$B:$B,1,FALSE)),1,0))</f>
        <v>0</v>
      </c>
      <c r="AD168" s="86">
        <f>IF(ISBLANK(F168),0,IF(ISNA(VLOOKUP(F168,Dropdowns!$D$1:$D$13,1,FALSE)),1,0))</f>
        <v>0</v>
      </c>
      <c r="AE168" s="86">
        <f>IF(ISBLANK(I168),0,IF(ISNA(VLOOKUP(I168,Dropdowns!$E$1:$E$11,1,FALSE)),1,0))</f>
        <v>0</v>
      </c>
      <c r="AF168" s="86">
        <f>IF(ISBLANK(L168),0,IF(ISNA(VLOOKUP(L168,Dropdowns!$F$1:$F$18,1,FALSE)),1,0))</f>
        <v>0</v>
      </c>
      <c r="AG168" s="86">
        <f>IF(ISBLANK(P168),0,IF(ISNA(VLOOKUP(P168,Dropdowns!$K$1:$K$5,1,FALSE)),1,0))</f>
        <v>0</v>
      </c>
      <c r="AH168" s="86" t="str">
        <f t="shared" si="29"/>
        <v/>
      </c>
      <c r="AI168" s="86">
        <f>IF(ISBLANK(AH168),0,IF(ISNA(VLOOKUP(AH168,Investigation!$Q:$Q,1,FALSE)),1,0))</f>
        <v>0</v>
      </c>
    </row>
    <row r="169" spans="2:35" x14ac:dyDescent="0.25">
      <c r="B169" s="71"/>
      <c r="C169" s="71"/>
      <c r="D169" s="63"/>
      <c r="E169" s="73"/>
      <c r="F169" s="71"/>
      <c r="G169" s="71"/>
      <c r="H169" s="71"/>
      <c r="I169" s="71"/>
      <c r="J169" s="71"/>
      <c r="K169" s="71"/>
      <c r="L169" s="71"/>
      <c r="M169" s="71"/>
      <c r="N169" s="71"/>
      <c r="O169" s="74"/>
      <c r="P169" s="71"/>
      <c r="T169" s="87">
        <f t="shared" si="26"/>
        <v>0</v>
      </c>
      <c r="U169" s="87">
        <f t="shared" si="20"/>
        <v>0</v>
      </c>
      <c r="V169" s="87">
        <f t="shared" si="21"/>
        <v>0</v>
      </c>
      <c r="W169" s="87">
        <f t="shared" si="27"/>
        <v>0</v>
      </c>
      <c r="X169" s="87">
        <f t="shared" si="22"/>
        <v>0</v>
      </c>
      <c r="Y169" s="86">
        <f t="shared" si="23"/>
        <v>0</v>
      </c>
      <c r="Z169" s="86">
        <f t="shared" si="24"/>
        <v>0</v>
      </c>
      <c r="AA169" s="86">
        <f t="shared" si="25"/>
        <v>0</v>
      </c>
      <c r="AB169" s="86">
        <f t="shared" si="28"/>
        <v>0</v>
      </c>
      <c r="AC169" s="86">
        <f>IF(ISBLANK(B169),0,IF(ISNA(VLOOKUP(B169,General!$B:$B,1,FALSE)),1,0))</f>
        <v>0</v>
      </c>
      <c r="AD169" s="86">
        <f>IF(ISBLANK(F169),0,IF(ISNA(VLOOKUP(F169,Dropdowns!$D$1:$D$13,1,FALSE)),1,0))</f>
        <v>0</v>
      </c>
      <c r="AE169" s="86">
        <f>IF(ISBLANK(I169),0,IF(ISNA(VLOOKUP(I169,Dropdowns!$E$1:$E$11,1,FALSE)),1,0))</f>
        <v>0</v>
      </c>
      <c r="AF169" s="86">
        <f>IF(ISBLANK(L169),0,IF(ISNA(VLOOKUP(L169,Dropdowns!$F$1:$F$18,1,FALSE)),1,0))</f>
        <v>0</v>
      </c>
      <c r="AG169" s="86">
        <f>IF(ISBLANK(P169),0,IF(ISNA(VLOOKUP(P169,Dropdowns!$K$1:$K$5,1,FALSE)),1,0))</f>
        <v>0</v>
      </c>
      <c r="AH169" s="86" t="str">
        <f t="shared" si="29"/>
        <v/>
      </c>
      <c r="AI169" s="86">
        <f>IF(ISBLANK(AH169),0,IF(ISNA(VLOOKUP(AH169,Investigation!$Q:$Q,1,FALSE)),1,0))</f>
        <v>0</v>
      </c>
    </row>
    <row r="170" spans="2:35" x14ac:dyDescent="0.25">
      <c r="B170" s="71"/>
      <c r="C170" s="71"/>
      <c r="D170" s="63"/>
      <c r="E170" s="73"/>
      <c r="F170" s="71"/>
      <c r="G170" s="71"/>
      <c r="H170" s="71"/>
      <c r="I170" s="71"/>
      <c r="J170" s="71"/>
      <c r="K170" s="71"/>
      <c r="L170" s="71"/>
      <c r="M170" s="71"/>
      <c r="N170" s="71"/>
      <c r="O170" s="74"/>
      <c r="P170" s="71"/>
      <c r="T170" s="87">
        <f t="shared" si="26"/>
        <v>0</v>
      </c>
      <c r="U170" s="87">
        <f t="shared" si="20"/>
        <v>0</v>
      </c>
      <c r="V170" s="87">
        <f t="shared" si="21"/>
        <v>0</v>
      </c>
      <c r="W170" s="87">
        <f t="shared" si="27"/>
        <v>0</v>
      </c>
      <c r="X170" s="87">
        <f t="shared" si="22"/>
        <v>0</v>
      </c>
      <c r="Y170" s="86">
        <f t="shared" si="23"/>
        <v>0</v>
      </c>
      <c r="Z170" s="86">
        <f t="shared" si="24"/>
        <v>0</v>
      </c>
      <c r="AA170" s="86">
        <f t="shared" si="25"/>
        <v>0</v>
      </c>
      <c r="AB170" s="86">
        <f t="shared" si="28"/>
        <v>0</v>
      </c>
      <c r="AC170" s="86">
        <f>IF(ISBLANK(B170),0,IF(ISNA(VLOOKUP(B170,General!$B:$B,1,FALSE)),1,0))</f>
        <v>0</v>
      </c>
      <c r="AD170" s="86">
        <f>IF(ISBLANK(F170),0,IF(ISNA(VLOOKUP(F170,Dropdowns!$D$1:$D$13,1,FALSE)),1,0))</f>
        <v>0</v>
      </c>
      <c r="AE170" s="86">
        <f>IF(ISBLANK(I170),0,IF(ISNA(VLOOKUP(I170,Dropdowns!$E$1:$E$11,1,FALSE)),1,0))</f>
        <v>0</v>
      </c>
      <c r="AF170" s="86">
        <f>IF(ISBLANK(L170),0,IF(ISNA(VLOOKUP(L170,Dropdowns!$F$1:$F$18,1,FALSE)),1,0))</f>
        <v>0</v>
      </c>
      <c r="AG170" s="86">
        <f>IF(ISBLANK(P170),0,IF(ISNA(VLOOKUP(P170,Dropdowns!$K$1:$K$5,1,FALSE)),1,0))</f>
        <v>0</v>
      </c>
      <c r="AH170" s="86" t="str">
        <f t="shared" si="29"/>
        <v/>
      </c>
      <c r="AI170" s="86">
        <f>IF(ISBLANK(AH170),0,IF(ISNA(VLOOKUP(AH170,Investigation!$Q:$Q,1,FALSE)),1,0))</f>
        <v>0</v>
      </c>
    </row>
    <row r="171" spans="2:35" x14ac:dyDescent="0.25">
      <c r="B171" s="71"/>
      <c r="C171" s="71"/>
      <c r="D171" s="63"/>
      <c r="E171" s="73"/>
      <c r="F171" s="71"/>
      <c r="G171" s="71"/>
      <c r="H171" s="71"/>
      <c r="I171" s="71"/>
      <c r="J171" s="71"/>
      <c r="K171" s="71"/>
      <c r="L171" s="71"/>
      <c r="M171" s="71"/>
      <c r="N171" s="71"/>
      <c r="O171" s="74"/>
      <c r="P171" s="71"/>
      <c r="T171" s="87">
        <f t="shared" si="26"/>
        <v>0</v>
      </c>
      <c r="U171" s="87">
        <f t="shared" si="20"/>
        <v>0</v>
      </c>
      <c r="V171" s="87">
        <f t="shared" si="21"/>
        <v>0</v>
      </c>
      <c r="W171" s="87">
        <f t="shared" si="27"/>
        <v>0</v>
      </c>
      <c r="X171" s="87">
        <f t="shared" si="22"/>
        <v>0</v>
      </c>
      <c r="Y171" s="86">
        <f t="shared" si="23"/>
        <v>0</v>
      </c>
      <c r="Z171" s="86">
        <f t="shared" si="24"/>
        <v>0</v>
      </c>
      <c r="AA171" s="86">
        <f t="shared" si="25"/>
        <v>0</v>
      </c>
      <c r="AB171" s="86">
        <f t="shared" si="28"/>
        <v>0</v>
      </c>
      <c r="AC171" s="86">
        <f>IF(ISBLANK(B171),0,IF(ISNA(VLOOKUP(B171,General!$B:$B,1,FALSE)),1,0))</f>
        <v>0</v>
      </c>
      <c r="AD171" s="86">
        <f>IF(ISBLANK(F171),0,IF(ISNA(VLOOKUP(F171,Dropdowns!$D$1:$D$13,1,FALSE)),1,0))</f>
        <v>0</v>
      </c>
      <c r="AE171" s="86">
        <f>IF(ISBLANK(I171),0,IF(ISNA(VLOOKUP(I171,Dropdowns!$E$1:$E$11,1,FALSE)),1,0))</f>
        <v>0</v>
      </c>
      <c r="AF171" s="86">
        <f>IF(ISBLANK(L171),0,IF(ISNA(VLOOKUP(L171,Dropdowns!$F$1:$F$18,1,FALSE)),1,0))</f>
        <v>0</v>
      </c>
      <c r="AG171" s="86">
        <f>IF(ISBLANK(P171),0,IF(ISNA(VLOOKUP(P171,Dropdowns!$K$1:$K$5,1,FALSE)),1,0))</f>
        <v>0</v>
      </c>
      <c r="AH171" s="86" t="str">
        <f t="shared" si="29"/>
        <v/>
      </c>
      <c r="AI171" s="86">
        <f>IF(ISBLANK(AH171),0,IF(ISNA(VLOOKUP(AH171,Investigation!$Q:$Q,1,FALSE)),1,0))</f>
        <v>0</v>
      </c>
    </row>
    <row r="172" spans="2:35" x14ac:dyDescent="0.25">
      <c r="B172" s="71"/>
      <c r="C172" s="71"/>
      <c r="D172" s="63"/>
      <c r="E172" s="73"/>
      <c r="F172" s="71"/>
      <c r="G172" s="71"/>
      <c r="H172" s="71"/>
      <c r="I172" s="71"/>
      <c r="J172" s="71"/>
      <c r="K172" s="71"/>
      <c r="L172" s="71"/>
      <c r="M172" s="71"/>
      <c r="N172" s="71"/>
      <c r="O172" s="74"/>
      <c r="P172" s="71"/>
      <c r="T172" s="87">
        <f t="shared" si="26"/>
        <v>0</v>
      </c>
      <c r="U172" s="87">
        <f t="shared" si="20"/>
        <v>0</v>
      </c>
      <c r="V172" s="87">
        <f t="shared" si="21"/>
        <v>0</v>
      </c>
      <c r="W172" s="87">
        <f t="shared" si="27"/>
        <v>0</v>
      </c>
      <c r="X172" s="87">
        <f t="shared" si="22"/>
        <v>0</v>
      </c>
      <c r="Y172" s="86">
        <f t="shared" si="23"/>
        <v>0</v>
      </c>
      <c r="Z172" s="86">
        <f t="shared" si="24"/>
        <v>0</v>
      </c>
      <c r="AA172" s="86">
        <f t="shared" si="25"/>
        <v>0</v>
      </c>
      <c r="AB172" s="86">
        <f t="shared" si="28"/>
        <v>0</v>
      </c>
      <c r="AC172" s="86">
        <f>IF(ISBLANK(B172),0,IF(ISNA(VLOOKUP(B172,General!$B:$B,1,FALSE)),1,0))</f>
        <v>0</v>
      </c>
      <c r="AD172" s="86">
        <f>IF(ISBLANK(F172),0,IF(ISNA(VLOOKUP(F172,Dropdowns!$D$1:$D$13,1,FALSE)),1,0))</f>
        <v>0</v>
      </c>
      <c r="AE172" s="86">
        <f>IF(ISBLANK(I172),0,IF(ISNA(VLOOKUP(I172,Dropdowns!$E$1:$E$11,1,FALSE)),1,0))</f>
        <v>0</v>
      </c>
      <c r="AF172" s="86">
        <f>IF(ISBLANK(L172),0,IF(ISNA(VLOOKUP(L172,Dropdowns!$F$1:$F$18,1,FALSE)),1,0))</f>
        <v>0</v>
      </c>
      <c r="AG172" s="86">
        <f>IF(ISBLANK(P172),0,IF(ISNA(VLOOKUP(P172,Dropdowns!$K$1:$K$5,1,FALSE)),1,0))</f>
        <v>0</v>
      </c>
      <c r="AH172" s="86" t="str">
        <f t="shared" si="29"/>
        <v/>
      </c>
      <c r="AI172" s="86">
        <f>IF(ISBLANK(AH172),0,IF(ISNA(VLOOKUP(AH172,Investigation!$Q:$Q,1,FALSE)),1,0))</f>
        <v>0</v>
      </c>
    </row>
    <row r="173" spans="2:35" x14ac:dyDescent="0.25">
      <c r="B173" s="71"/>
      <c r="C173" s="71"/>
      <c r="D173" s="63"/>
      <c r="E173" s="73"/>
      <c r="F173" s="71"/>
      <c r="G173" s="71"/>
      <c r="H173" s="71"/>
      <c r="I173" s="71"/>
      <c r="J173" s="71"/>
      <c r="K173" s="71"/>
      <c r="L173" s="71"/>
      <c r="M173" s="71"/>
      <c r="N173" s="71"/>
      <c r="O173" s="74"/>
      <c r="P173" s="71"/>
      <c r="T173" s="87">
        <f t="shared" si="26"/>
        <v>0</v>
      </c>
      <c r="U173" s="87">
        <f t="shared" si="20"/>
        <v>0</v>
      </c>
      <c r="V173" s="87">
        <f t="shared" si="21"/>
        <v>0</v>
      </c>
      <c r="W173" s="87">
        <f t="shared" si="27"/>
        <v>0</v>
      </c>
      <c r="X173" s="87">
        <f t="shared" si="22"/>
        <v>0</v>
      </c>
      <c r="Y173" s="86">
        <f t="shared" si="23"/>
        <v>0</v>
      </c>
      <c r="Z173" s="86">
        <f t="shared" si="24"/>
        <v>0</v>
      </c>
      <c r="AA173" s="86">
        <f t="shared" si="25"/>
        <v>0</v>
      </c>
      <c r="AB173" s="86">
        <f t="shared" si="28"/>
        <v>0</v>
      </c>
      <c r="AC173" s="86">
        <f>IF(ISBLANK(B173),0,IF(ISNA(VLOOKUP(B173,General!$B:$B,1,FALSE)),1,0))</f>
        <v>0</v>
      </c>
      <c r="AD173" s="86">
        <f>IF(ISBLANK(F173),0,IF(ISNA(VLOOKUP(F173,Dropdowns!$D$1:$D$13,1,FALSE)),1,0))</f>
        <v>0</v>
      </c>
      <c r="AE173" s="86">
        <f>IF(ISBLANK(I173),0,IF(ISNA(VLOOKUP(I173,Dropdowns!$E$1:$E$11,1,FALSE)),1,0))</f>
        <v>0</v>
      </c>
      <c r="AF173" s="86">
        <f>IF(ISBLANK(L173),0,IF(ISNA(VLOOKUP(L173,Dropdowns!$F$1:$F$18,1,FALSE)),1,0))</f>
        <v>0</v>
      </c>
      <c r="AG173" s="86">
        <f>IF(ISBLANK(P173),0,IF(ISNA(VLOOKUP(P173,Dropdowns!$K$1:$K$5,1,FALSE)),1,0))</f>
        <v>0</v>
      </c>
      <c r="AH173" s="86" t="str">
        <f t="shared" si="29"/>
        <v/>
      </c>
      <c r="AI173" s="86">
        <f>IF(ISBLANK(AH173),0,IF(ISNA(VLOOKUP(AH173,Investigation!$Q:$Q,1,FALSE)),1,0))</f>
        <v>0</v>
      </c>
    </row>
    <row r="174" spans="2:35" x14ac:dyDescent="0.25">
      <c r="B174" s="71"/>
      <c r="C174" s="71"/>
      <c r="D174" s="63"/>
      <c r="E174" s="73"/>
      <c r="F174" s="71"/>
      <c r="G174" s="71"/>
      <c r="H174" s="71"/>
      <c r="I174" s="71"/>
      <c r="J174" s="71"/>
      <c r="K174" s="71"/>
      <c r="L174" s="71"/>
      <c r="M174" s="71"/>
      <c r="N174" s="71"/>
      <c r="O174" s="74"/>
      <c r="P174" s="71"/>
      <c r="T174" s="87">
        <f t="shared" si="26"/>
        <v>0</v>
      </c>
      <c r="U174" s="87">
        <f t="shared" si="20"/>
        <v>0</v>
      </c>
      <c r="V174" s="87">
        <f t="shared" si="21"/>
        <v>0</v>
      </c>
      <c r="W174" s="87">
        <f t="shared" si="27"/>
        <v>0</v>
      </c>
      <c r="X174" s="87">
        <f t="shared" si="22"/>
        <v>0</v>
      </c>
      <c r="Y174" s="86">
        <f t="shared" si="23"/>
        <v>0</v>
      </c>
      <c r="Z174" s="86">
        <f t="shared" si="24"/>
        <v>0</v>
      </c>
      <c r="AA174" s="86">
        <f t="shared" si="25"/>
        <v>0</v>
      </c>
      <c r="AB174" s="86">
        <f t="shared" si="28"/>
        <v>0</v>
      </c>
      <c r="AC174" s="86">
        <f>IF(ISBLANK(B174),0,IF(ISNA(VLOOKUP(B174,General!$B:$B,1,FALSE)),1,0))</f>
        <v>0</v>
      </c>
      <c r="AD174" s="86">
        <f>IF(ISBLANK(F174),0,IF(ISNA(VLOOKUP(F174,Dropdowns!$D$1:$D$13,1,FALSE)),1,0))</f>
        <v>0</v>
      </c>
      <c r="AE174" s="86">
        <f>IF(ISBLANK(I174),0,IF(ISNA(VLOOKUP(I174,Dropdowns!$E$1:$E$11,1,FALSE)),1,0))</f>
        <v>0</v>
      </c>
      <c r="AF174" s="86">
        <f>IF(ISBLANK(L174),0,IF(ISNA(VLOOKUP(L174,Dropdowns!$F$1:$F$18,1,FALSE)),1,0))</f>
        <v>0</v>
      </c>
      <c r="AG174" s="86">
        <f>IF(ISBLANK(P174),0,IF(ISNA(VLOOKUP(P174,Dropdowns!$K$1:$K$5,1,FALSE)),1,0))</f>
        <v>0</v>
      </c>
      <c r="AH174" s="86" t="str">
        <f t="shared" si="29"/>
        <v/>
      </c>
      <c r="AI174" s="86">
        <f>IF(ISBLANK(AH174),0,IF(ISNA(VLOOKUP(AH174,Investigation!$Q:$Q,1,FALSE)),1,0))</f>
        <v>0</v>
      </c>
    </row>
    <row r="175" spans="2:35" x14ac:dyDescent="0.25">
      <c r="B175" s="71"/>
      <c r="C175" s="71"/>
      <c r="D175" s="63"/>
      <c r="E175" s="73"/>
      <c r="F175" s="71"/>
      <c r="G175" s="71"/>
      <c r="H175" s="71"/>
      <c r="I175" s="71"/>
      <c r="J175" s="71"/>
      <c r="K175" s="71"/>
      <c r="L175" s="71"/>
      <c r="M175" s="71"/>
      <c r="N175" s="71"/>
      <c r="O175" s="74"/>
      <c r="P175" s="71"/>
      <c r="T175" s="87">
        <f t="shared" si="26"/>
        <v>0</v>
      </c>
      <c r="U175" s="87">
        <f t="shared" si="20"/>
        <v>0</v>
      </c>
      <c r="V175" s="87">
        <f t="shared" si="21"/>
        <v>0</v>
      </c>
      <c r="W175" s="87">
        <f t="shared" si="27"/>
        <v>0</v>
      </c>
      <c r="X175" s="87">
        <f t="shared" si="22"/>
        <v>0</v>
      </c>
      <c r="Y175" s="86">
        <f t="shared" si="23"/>
        <v>0</v>
      </c>
      <c r="Z175" s="86">
        <f t="shared" si="24"/>
        <v>0</v>
      </c>
      <c r="AA175" s="86">
        <f t="shared" si="25"/>
        <v>0</v>
      </c>
      <c r="AB175" s="86">
        <f t="shared" si="28"/>
        <v>0</v>
      </c>
      <c r="AC175" s="86">
        <f>IF(ISBLANK(B175),0,IF(ISNA(VLOOKUP(B175,General!$B:$B,1,FALSE)),1,0))</f>
        <v>0</v>
      </c>
      <c r="AD175" s="86">
        <f>IF(ISBLANK(F175),0,IF(ISNA(VLOOKUP(F175,Dropdowns!$D$1:$D$13,1,FALSE)),1,0))</f>
        <v>0</v>
      </c>
      <c r="AE175" s="86">
        <f>IF(ISBLANK(I175),0,IF(ISNA(VLOOKUP(I175,Dropdowns!$E$1:$E$11,1,FALSE)),1,0))</f>
        <v>0</v>
      </c>
      <c r="AF175" s="86">
        <f>IF(ISBLANK(L175),0,IF(ISNA(VLOOKUP(L175,Dropdowns!$F$1:$F$18,1,FALSE)),1,0))</f>
        <v>0</v>
      </c>
      <c r="AG175" s="86">
        <f>IF(ISBLANK(P175),0,IF(ISNA(VLOOKUP(P175,Dropdowns!$K$1:$K$5,1,FALSE)),1,0))</f>
        <v>0</v>
      </c>
      <c r="AH175" s="86" t="str">
        <f t="shared" si="29"/>
        <v/>
      </c>
      <c r="AI175" s="86">
        <f>IF(ISBLANK(AH175),0,IF(ISNA(VLOOKUP(AH175,Investigation!$Q:$Q,1,FALSE)),1,0))</f>
        <v>0</v>
      </c>
    </row>
    <row r="176" spans="2:35" x14ac:dyDescent="0.25">
      <c r="B176" s="71"/>
      <c r="C176" s="71"/>
      <c r="D176" s="63"/>
      <c r="E176" s="73"/>
      <c r="F176" s="71"/>
      <c r="G176" s="71"/>
      <c r="H176" s="71"/>
      <c r="I176" s="71"/>
      <c r="J176" s="71"/>
      <c r="K176" s="71"/>
      <c r="L176" s="71"/>
      <c r="M176" s="71"/>
      <c r="N176" s="71"/>
      <c r="O176" s="74"/>
      <c r="P176" s="71"/>
      <c r="T176" s="87">
        <f t="shared" si="26"/>
        <v>0</v>
      </c>
      <c r="U176" s="87">
        <f t="shared" si="20"/>
        <v>0</v>
      </c>
      <c r="V176" s="87">
        <f t="shared" si="21"/>
        <v>0</v>
      </c>
      <c r="W176" s="87">
        <f t="shared" si="27"/>
        <v>0</v>
      </c>
      <c r="X176" s="87">
        <f t="shared" si="22"/>
        <v>0</v>
      </c>
      <c r="Y176" s="86">
        <f t="shared" si="23"/>
        <v>0</v>
      </c>
      <c r="Z176" s="86">
        <f t="shared" si="24"/>
        <v>0</v>
      </c>
      <c r="AA176" s="86">
        <f t="shared" si="25"/>
        <v>0</v>
      </c>
      <c r="AB176" s="86">
        <f t="shared" si="28"/>
        <v>0</v>
      </c>
      <c r="AC176" s="86">
        <f>IF(ISBLANK(B176),0,IF(ISNA(VLOOKUP(B176,General!$B:$B,1,FALSE)),1,0))</f>
        <v>0</v>
      </c>
      <c r="AD176" s="86">
        <f>IF(ISBLANK(F176),0,IF(ISNA(VLOOKUP(F176,Dropdowns!$D$1:$D$13,1,FALSE)),1,0))</f>
        <v>0</v>
      </c>
      <c r="AE176" s="86">
        <f>IF(ISBLANK(I176),0,IF(ISNA(VLOOKUP(I176,Dropdowns!$E$1:$E$11,1,FALSE)),1,0))</f>
        <v>0</v>
      </c>
      <c r="AF176" s="86">
        <f>IF(ISBLANK(L176),0,IF(ISNA(VLOOKUP(L176,Dropdowns!$F$1:$F$18,1,FALSE)),1,0))</f>
        <v>0</v>
      </c>
      <c r="AG176" s="86">
        <f>IF(ISBLANK(P176),0,IF(ISNA(VLOOKUP(P176,Dropdowns!$K$1:$K$5,1,FALSE)),1,0))</f>
        <v>0</v>
      </c>
      <c r="AH176" s="86" t="str">
        <f t="shared" si="29"/>
        <v/>
      </c>
      <c r="AI176" s="86">
        <f>IF(ISBLANK(AH176),0,IF(ISNA(VLOOKUP(AH176,Investigation!$Q:$Q,1,FALSE)),1,0))</f>
        <v>0</v>
      </c>
    </row>
    <row r="177" spans="2:35" x14ac:dyDescent="0.25">
      <c r="B177" s="71"/>
      <c r="C177" s="71"/>
      <c r="D177" s="63"/>
      <c r="E177" s="73"/>
      <c r="F177" s="71"/>
      <c r="G177" s="71"/>
      <c r="H177" s="71"/>
      <c r="I177" s="71"/>
      <c r="J177" s="71"/>
      <c r="K177" s="71"/>
      <c r="L177" s="71"/>
      <c r="M177" s="71"/>
      <c r="N177" s="71"/>
      <c r="O177" s="74"/>
      <c r="P177" s="71"/>
      <c r="T177" s="87">
        <f t="shared" si="26"/>
        <v>0</v>
      </c>
      <c r="U177" s="87">
        <f t="shared" si="20"/>
        <v>0</v>
      </c>
      <c r="V177" s="87">
        <f t="shared" si="21"/>
        <v>0</v>
      </c>
      <c r="W177" s="87">
        <f t="shared" si="27"/>
        <v>0</v>
      </c>
      <c r="X177" s="87">
        <f t="shared" si="22"/>
        <v>0</v>
      </c>
      <c r="Y177" s="86">
        <f t="shared" si="23"/>
        <v>0</v>
      </c>
      <c r="Z177" s="86">
        <f t="shared" si="24"/>
        <v>0</v>
      </c>
      <c r="AA177" s="86">
        <f t="shared" si="25"/>
        <v>0</v>
      </c>
      <c r="AB177" s="86">
        <f t="shared" si="28"/>
        <v>0</v>
      </c>
      <c r="AC177" s="86">
        <f>IF(ISBLANK(B177),0,IF(ISNA(VLOOKUP(B177,General!$B:$B,1,FALSE)),1,0))</f>
        <v>0</v>
      </c>
      <c r="AD177" s="86">
        <f>IF(ISBLANK(F177),0,IF(ISNA(VLOOKUP(F177,Dropdowns!$D$1:$D$13,1,FALSE)),1,0))</f>
        <v>0</v>
      </c>
      <c r="AE177" s="86">
        <f>IF(ISBLANK(I177),0,IF(ISNA(VLOOKUP(I177,Dropdowns!$E$1:$E$11,1,FALSE)),1,0))</f>
        <v>0</v>
      </c>
      <c r="AF177" s="86">
        <f>IF(ISBLANK(L177),0,IF(ISNA(VLOOKUP(L177,Dropdowns!$F$1:$F$18,1,FALSE)),1,0))</f>
        <v>0</v>
      </c>
      <c r="AG177" s="86">
        <f>IF(ISBLANK(P177),0,IF(ISNA(VLOOKUP(P177,Dropdowns!$K$1:$K$5,1,FALSE)),1,0))</f>
        <v>0</v>
      </c>
      <c r="AH177" s="86" t="str">
        <f t="shared" si="29"/>
        <v/>
      </c>
      <c r="AI177" s="86">
        <f>IF(ISBLANK(AH177),0,IF(ISNA(VLOOKUP(AH177,Investigation!$Q:$Q,1,FALSE)),1,0))</f>
        <v>0</v>
      </c>
    </row>
    <row r="178" spans="2:35" x14ac:dyDescent="0.25">
      <c r="B178" s="71"/>
      <c r="C178" s="71"/>
      <c r="D178" s="63"/>
      <c r="E178" s="73"/>
      <c r="F178" s="71"/>
      <c r="G178" s="71"/>
      <c r="H178" s="71"/>
      <c r="I178" s="71"/>
      <c r="J178" s="71"/>
      <c r="K178" s="71"/>
      <c r="L178" s="71"/>
      <c r="M178" s="71"/>
      <c r="N178" s="71"/>
      <c r="O178" s="74"/>
      <c r="P178" s="71"/>
      <c r="T178" s="87">
        <f t="shared" si="26"/>
        <v>0</v>
      </c>
      <c r="U178" s="87">
        <f t="shared" si="20"/>
        <v>0</v>
      </c>
      <c r="V178" s="87">
        <f t="shared" si="21"/>
        <v>0</v>
      </c>
      <c r="W178" s="87">
        <f t="shared" si="27"/>
        <v>0</v>
      </c>
      <c r="X178" s="87">
        <f t="shared" si="22"/>
        <v>0</v>
      </c>
      <c r="Y178" s="86">
        <f t="shared" si="23"/>
        <v>0</v>
      </c>
      <c r="Z178" s="86">
        <f t="shared" si="24"/>
        <v>0</v>
      </c>
      <c r="AA178" s="86">
        <f t="shared" si="25"/>
        <v>0</v>
      </c>
      <c r="AB178" s="86">
        <f t="shared" si="28"/>
        <v>0</v>
      </c>
      <c r="AC178" s="86">
        <f>IF(ISBLANK(B178),0,IF(ISNA(VLOOKUP(B178,General!$B:$B,1,FALSE)),1,0))</f>
        <v>0</v>
      </c>
      <c r="AD178" s="86">
        <f>IF(ISBLANK(F178),0,IF(ISNA(VLOOKUP(F178,Dropdowns!$D$1:$D$13,1,FALSE)),1,0))</f>
        <v>0</v>
      </c>
      <c r="AE178" s="86">
        <f>IF(ISBLANK(I178),0,IF(ISNA(VLOOKUP(I178,Dropdowns!$E$1:$E$11,1,FALSE)),1,0))</f>
        <v>0</v>
      </c>
      <c r="AF178" s="86">
        <f>IF(ISBLANK(L178),0,IF(ISNA(VLOOKUP(L178,Dropdowns!$F$1:$F$18,1,FALSE)),1,0))</f>
        <v>0</v>
      </c>
      <c r="AG178" s="86">
        <f>IF(ISBLANK(P178),0,IF(ISNA(VLOOKUP(P178,Dropdowns!$K$1:$K$5,1,FALSE)),1,0))</f>
        <v>0</v>
      </c>
      <c r="AH178" s="86" t="str">
        <f t="shared" si="29"/>
        <v/>
      </c>
      <c r="AI178" s="86">
        <f>IF(ISBLANK(AH178),0,IF(ISNA(VLOOKUP(AH178,Investigation!$Q:$Q,1,FALSE)),1,0))</f>
        <v>0</v>
      </c>
    </row>
    <row r="179" spans="2:35" x14ac:dyDescent="0.25">
      <c r="B179" s="71"/>
      <c r="C179" s="71"/>
      <c r="D179" s="63"/>
      <c r="E179" s="73"/>
      <c r="F179" s="71"/>
      <c r="G179" s="71"/>
      <c r="H179" s="71"/>
      <c r="I179" s="71"/>
      <c r="J179" s="71"/>
      <c r="K179" s="71"/>
      <c r="L179" s="71"/>
      <c r="M179" s="71"/>
      <c r="N179" s="71"/>
      <c r="O179" s="74"/>
      <c r="P179" s="71"/>
      <c r="T179" s="87">
        <f t="shared" si="26"/>
        <v>0</v>
      </c>
      <c r="U179" s="87">
        <f t="shared" si="20"/>
        <v>0</v>
      </c>
      <c r="V179" s="87">
        <f t="shared" si="21"/>
        <v>0</v>
      </c>
      <c r="W179" s="87">
        <f t="shared" si="27"/>
        <v>0</v>
      </c>
      <c r="X179" s="87">
        <f t="shared" si="22"/>
        <v>0</v>
      </c>
      <c r="Y179" s="86">
        <f t="shared" si="23"/>
        <v>0</v>
      </c>
      <c r="Z179" s="86">
        <f t="shared" si="24"/>
        <v>0</v>
      </c>
      <c r="AA179" s="86">
        <f t="shared" si="25"/>
        <v>0</v>
      </c>
      <c r="AB179" s="86">
        <f t="shared" si="28"/>
        <v>0</v>
      </c>
      <c r="AC179" s="86">
        <f>IF(ISBLANK(B179),0,IF(ISNA(VLOOKUP(B179,General!$B:$B,1,FALSE)),1,0))</f>
        <v>0</v>
      </c>
      <c r="AD179" s="86">
        <f>IF(ISBLANK(F179),0,IF(ISNA(VLOOKUP(F179,Dropdowns!$D$1:$D$13,1,FALSE)),1,0))</f>
        <v>0</v>
      </c>
      <c r="AE179" s="86">
        <f>IF(ISBLANK(I179),0,IF(ISNA(VLOOKUP(I179,Dropdowns!$E$1:$E$11,1,FALSE)),1,0))</f>
        <v>0</v>
      </c>
      <c r="AF179" s="86">
        <f>IF(ISBLANK(L179),0,IF(ISNA(VLOOKUP(L179,Dropdowns!$F$1:$F$18,1,FALSE)),1,0))</f>
        <v>0</v>
      </c>
      <c r="AG179" s="86">
        <f>IF(ISBLANK(P179),0,IF(ISNA(VLOOKUP(P179,Dropdowns!$K$1:$K$5,1,FALSE)),1,0))</f>
        <v>0</v>
      </c>
      <c r="AH179" s="86" t="str">
        <f t="shared" si="29"/>
        <v/>
      </c>
      <c r="AI179" s="86">
        <f>IF(ISBLANK(AH179),0,IF(ISNA(VLOOKUP(AH179,Investigation!$Q:$Q,1,FALSE)),1,0))</f>
        <v>0</v>
      </c>
    </row>
    <row r="180" spans="2:35" x14ac:dyDescent="0.25">
      <c r="B180" s="71"/>
      <c r="C180" s="71"/>
      <c r="D180" s="63"/>
      <c r="E180" s="73"/>
      <c r="F180" s="71"/>
      <c r="G180" s="71"/>
      <c r="H180" s="71"/>
      <c r="I180" s="71"/>
      <c r="J180" s="71"/>
      <c r="K180" s="71"/>
      <c r="L180" s="71"/>
      <c r="M180" s="71"/>
      <c r="N180" s="71"/>
      <c r="O180" s="74"/>
      <c r="P180" s="71"/>
      <c r="T180" s="87">
        <f t="shared" si="26"/>
        <v>0</v>
      </c>
      <c r="U180" s="87">
        <f t="shared" si="20"/>
        <v>0</v>
      </c>
      <c r="V180" s="87">
        <f t="shared" si="21"/>
        <v>0</v>
      </c>
      <c r="W180" s="87">
        <f t="shared" si="27"/>
        <v>0</v>
      </c>
      <c r="X180" s="87">
        <f t="shared" si="22"/>
        <v>0</v>
      </c>
      <c r="Y180" s="86">
        <f t="shared" si="23"/>
        <v>0</v>
      </c>
      <c r="Z180" s="86">
        <f t="shared" si="24"/>
        <v>0</v>
      </c>
      <c r="AA180" s="86">
        <f t="shared" si="25"/>
        <v>0</v>
      </c>
      <c r="AB180" s="86">
        <f t="shared" si="28"/>
        <v>0</v>
      </c>
      <c r="AC180" s="86">
        <f>IF(ISBLANK(B180),0,IF(ISNA(VLOOKUP(B180,General!$B:$B,1,FALSE)),1,0))</f>
        <v>0</v>
      </c>
      <c r="AD180" s="86">
        <f>IF(ISBLANK(F180),0,IF(ISNA(VLOOKUP(F180,Dropdowns!$D$1:$D$13,1,FALSE)),1,0))</f>
        <v>0</v>
      </c>
      <c r="AE180" s="86">
        <f>IF(ISBLANK(I180),0,IF(ISNA(VLOOKUP(I180,Dropdowns!$E$1:$E$11,1,FALSE)),1,0))</f>
        <v>0</v>
      </c>
      <c r="AF180" s="86">
        <f>IF(ISBLANK(L180),0,IF(ISNA(VLOOKUP(L180,Dropdowns!$F$1:$F$18,1,FALSE)),1,0))</f>
        <v>0</v>
      </c>
      <c r="AG180" s="86">
        <f>IF(ISBLANK(P180),0,IF(ISNA(VLOOKUP(P180,Dropdowns!$K$1:$K$5,1,FALSE)),1,0))</f>
        <v>0</v>
      </c>
      <c r="AH180" s="86" t="str">
        <f t="shared" si="29"/>
        <v/>
      </c>
      <c r="AI180" s="86">
        <f>IF(ISBLANK(AH180),0,IF(ISNA(VLOOKUP(AH180,Investigation!$Q:$Q,1,FALSE)),1,0))</f>
        <v>0</v>
      </c>
    </row>
    <row r="181" spans="2:35" x14ac:dyDescent="0.25">
      <c r="B181" s="71"/>
      <c r="C181" s="71"/>
      <c r="D181" s="63"/>
      <c r="E181" s="73"/>
      <c r="F181" s="71"/>
      <c r="G181" s="71"/>
      <c r="H181" s="71"/>
      <c r="I181" s="71"/>
      <c r="J181" s="71"/>
      <c r="K181" s="71"/>
      <c r="L181" s="71"/>
      <c r="M181" s="71"/>
      <c r="N181" s="71"/>
      <c r="O181" s="74"/>
      <c r="P181" s="71"/>
      <c r="T181" s="87">
        <f t="shared" si="26"/>
        <v>0</v>
      </c>
      <c r="U181" s="87">
        <f t="shared" si="20"/>
        <v>0</v>
      </c>
      <c r="V181" s="87">
        <f t="shared" si="21"/>
        <v>0</v>
      </c>
      <c r="W181" s="87">
        <f t="shared" si="27"/>
        <v>0</v>
      </c>
      <c r="X181" s="87">
        <f t="shared" si="22"/>
        <v>0</v>
      </c>
      <c r="Y181" s="86">
        <f t="shared" si="23"/>
        <v>0</v>
      </c>
      <c r="Z181" s="86">
        <f t="shared" si="24"/>
        <v>0</v>
      </c>
      <c r="AA181" s="86">
        <f t="shared" si="25"/>
        <v>0</v>
      </c>
      <c r="AB181" s="86">
        <f t="shared" si="28"/>
        <v>0</v>
      </c>
      <c r="AC181" s="86">
        <f>IF(ISBLANK(B181),0,IF(ISNA(VLOOKUP(B181,General!$B:$B,1,FALSE)),1,0))</f>
        <v>0</v>
      </c>
      <c r="AD181" s="86">
        <f>IF(ISBLANK(F181),0,IF(ISNA(VLOOKUP(F181,Dropdowns!$D$1:$D$13,1,FALSE)),1,0))</f>
        <v>0</v>
      </c>
      <c r="AE181" s="86">
        <f>IF(ISBLANK(I181),0,IF(ISNA(VLOOKUP(I181,Dropdowns!$E$1:$E$11,1,FALSE)),1,0))</f>
        <v>0</v>
      </c>
      <c r="AF181" s="86">
        <f>IF(ISBLANK(L181),0,IF(ISNA(VLOOKUP(L181,Dropdowns!$F$1:$F$18,1,FALSE)),1,0))</f>
        <v>0</v>
      </c>
      <c r="AG181" s="86">
        <f>IF(ISBLANK(P181),0,IF(ISNA(VLOOKUP(P181,Dropdowns!$K$1:$K$5,1,FALSE)),1,0))</f>
        <v>0</v>
      </c>
      <c r="AH181" s="86" t="str">
        <f t="shared" si="29"/>
        <v/>
      </c>
      <c r="AI181" s="86">
        <f>IF(ISBLANK(AH181),0,IF(ISNA(VLOOKUP(AH181,Investigation!$Q:$Q,1,FALSE)),1,0))</f>
        <v>0</v>
      </c>
    </row>
    <row r="182" spans="2:35" x14ac:dyDescent="0.25">
      <c r="B182" s="71"/>
      <c r="C182" s="71"/>
      <c r="D182" s="63"/>
      <c r="E182" s="73"/>
      <c r="F182" s="71"/>
      <c r="G182" s="71"/>
      <c r="H182" s="71"/>
      <c r="I182" s="71"/>
      <c r="J182" s="71"/>
      <c r="K182" s="71"/>
      <c r="L182" s="71"/>
      <c r="M182" s="71"/>
      <c r="N182" s="71"/>
      <c r="O182" s="74"/>
      <c r="P182" s="71"/>
      <c r="T182" s="87">
        <f t="shared" si="26"/>
        <v>0</v>
      </c>
      <c r="U182" s="87">
        <f t="shared" si="20"/>
        <v>0</v>
      </c>
      <c r="V182" s="87">
        <f t="shared" si="21"/>
        <v>0</v>
      </c>
      <c r="W182" s="87">
        <f t="shared" si="27"/>
        <v>0</v>
      </c>
      <c r="X182" s="87">
        <f t="shared" si="22"/>
        <v>0</v>
      </c>
      <c r="Y182" s="86">
        <f t="shared" si="23"/>
        <v>0</v>
      </c>
      <c r="Z182" s="86">
        <f t="shared" si="24"/>
        <v>0</v>
      </c>
      <c r="AA182" s="86">
        <f t="shared" si="25"/>
        <v>0</v>
      </c>
      <c r="AB182" s="86">
        <f t="shared" si="28"/>
        <v>0</v>
      </c>
      <c r="AC182" s="86">
        <f>IF(ISBLANK(B182),0,IF(ISNA(VLOOKUP(B182,General!$B:$B,1,FALSE)),1,0))</f>
        <v>0</v>
      </c>
      <c r="AD182" s="86">
        <f>IF(ISBLANK(F182),0,IF(ISNA(VLOOKUP(F182,Dropdowns!$D$1:$D$13,1,FALSE)),1,0))</f>
        <v>0</v>
      </c>
      <c r="AE182" s="86">
        <f>IF(ISBLANK(I182),0,IF(ISNA(VLOOKUP(I182,Dropdowns!$E$1:$E$11,1,FALSE)),1,0))</f>
        <v>0</v>
      </c>
      <c r="AF182" s="86">
        <f>IF(ISBLANK(L182),0,IF(ISNA(VLOOKUP(L182,Dropdowns!$F$1:$F$18,1,FALSE)),1,0))</f>
        <v>0</v>
      </c>
      <c r="AG182" s="86">
        <f>IF(ISBLANK(P182),0,IF(ISNA(VLOOKUP(P182,Dropdowns!$K$1:$K$5,1,FALSE)),1,0))</f>
        <v>0</v>
      </c>
      <c r="AH182" s="86" t="str">
        <f t="shared" si="29"/>
        <v/>
      </c>
      <c r="AI182" s="86">
        <f>IF(ISBLANK(AH182),0,IF(ISNA(VLOOKUP(AH182,Investigation!$Q:$Q,1,FALSE)),1,0))</f>
        <v>0</v>
      </c>
    </row>
    <row r="183" spans="2:35" x14ac:dyDescent="0.25">
      <c r="B183" s="71"/>
      <c r="C183" s="71"/>
      <c r="D183" s="63"/>
      <c r="E183" s="73"/>
      <c r="F183" s="71"/>
      <c r="G183" s="71"/>
      <c r="H183" s="71"/>
      <c r="I183" s="71"/>
      <c r="J183" s="71"/>
      <c r="K183" s="71"/>
      <c r="L183" s="71"/>
      <c r="M183" s="71"/>
      <c r="N183" s="71"/>
      <c r="O183" s="74"/>
      <c r="P183" s="71"/>
      <c r="T183" s="87">
        <f t="shared" si="26"/>
        <v>0</v>
      </c>
      <c r="U183" s="87">
        <f t="shared" si="20"/>
        <v>0</v>
      </c>
      <c r="V183" s="87">
        <f t="shared" si="21"/>
        <v>0</v>
      </c>
      <c r="W183" s="87">
        <f t="shared" si="27"/>
        <v>0</v>
      </c>
      <c r="X183" s="87">
        <f t="shared" si="22"/>
        <v>0</v>
      </c>
      <c r="Y183" s="86">
        <f t="shared" si="23"/>
        <v>0</v>
      </c>
      <c r="Z183" s="86">
        <f t="shared" si="24"/>
        <v>0</v>
      </c>
      <c r="AA183" s="86">
        <f t="shared" si="25"/>
        <v>0</v>
      </c>
      <c r="AB183" s="86">
        <f t="shared" si="28"/>
        <v>0</v>
      </c>
      <c r="AC183" s="86">
        <f>IF(ISBLANK(B183),0,IF(ISNA(VLOOKUP(B183,General!$B:$B,1,FALSE)),1,0))</f>
        <v>0</v>
      </c>
      <c r="AD183" s="86">
        <f>IF(ISBLANK(F183),0,IF(ISNA(VLOOKUP(F183,Dropdowns!$D$1:$D$13,1,FALSE)),1,0))</f>
        <v>0</v>
      </c>
      <c r="AE183" s="86">
        <f>IF(ISBLANK(I183),0,IF(ISNA(VLOOKUP(I183,Dropdowns!$E$1:$E$11,1,FALSE)),1,0))</f>
        <v>0</v>
      </c>
      <c r="AF183" s="86">
        <f>IF(ISBLANK(L183),0,IF(ISNA(VLOOKUP(L183,Dropdowns!$F$1:$F$18,1,FALSE)),1,0))</f>
        <v>0</v>
      </c>
      <c r="AG183" s="86">
        <f>IF(ISBLANK(P183),0,IF(ISNA(VLOOKUP(P183,Dropdowns!$K$1:$K$5,1,FALSE)),1,0))</f>
        <v>0</v>
      </c>
      <c r="AH183" s="86" t="str">
        <f t="shared" si="29"/>
        <v/>
      </c>
      <c r="AI183" s="86">
        <f>IF(ISBLANK(AH183),0,IF(ISNA(VLOOKUP(AH183,Investigation!$Q:$Q,1,FALSE)),1,0))</f>
        <v>0</v>
      </c>
    </row>
    <row r="184" spans="2:35" x14ac:dyDescent="0.25">
      <c r="B184" s="71"/>
      <c r="C184" s="71"/>
      <c r="D184" s="63"/>
      <c r="E184" s="73"/>
      <c r="F184" s="71"/>
      <c r="G184" s="71"/>
      <c r="H184" s="71"/>
      <c r="I184" s="71"/>
      <c r="J184" s="71"/>
      <c r="K184" s="71"/>
      <c r="L184" s="71"/>
      <c r="M184" s="71"/>
      <c r="N184" s="71"/>
      <c r="O184" s="74"/>
      <c r="P184" s="71"/>
      <c r="T184" s="87">
        <f t="shared" si="26"/>
        <v>0</v>
      </c>
      <c r="U184" s="87">
        <f t="shared" si="20"/>
        <v>0</v>
      </c>
      <c r="V184" s="87">
        <f t="shared" si="21"/>
        <v>0</v>
      </c>
      <c r="W184" s="87">
        <f t="shared" si="27"/>
        <v>0</v>
      </c>
      <c r="X184" s="87">
        <f t="shared" si="22"/>
        <v>0</v>
      </c>
      <c r="Y184" s="86">
        <f t="shared" si="23"/>
        <v>0</v>
      </c>
      <c r="Z184" s="86">
        <f t="shared" si="24"/>
        <v>0</v>
      </c>
      <c r="AA184" s="86">
        <f t="shared" si="25"/>
        <v>0</v>
      </c>
      <c r="AB184" s="86">
        <f t="shared" si="28"/>
        <v>0</v>
      </c>
      <c r="AC184" s="86">
        <f>IF(ISBLANK(B184),0,IF(ISNA(VLOOKUP(B184,General!$B:$B,1,FALSE)),1,0))</f>
        <v>0</v>
      </c>
      <c r="AD184" s="86">
        <f>IF(ISBLANK(F184),0,IF(ISNA(VLOOKUP(F184,Dropdowns!$D$1:$D$13,1,FALSE)),1,0))</f>
        <v>0</v>
      </c>
      <c r="AE184" s="86">
        <f>IF(ISBLANK(I184),0,IF(ISNA(VLOOKUP(I184,Dropdowns!$E$1:$E$11,1,FALSE)),1,0))</f>
        <v>0</v>
      </c>
      <c r="AF184" s="86">
        <f>IF(ISBLANK(L184),0,IF(ISNA(VLOOKUP(L184,Dropdowns!$F$1:$F$18,1,FALSE)),1,0))</f>
        <v>0</v>
      </c>
      <c r="AG184" s="86">
        <f>IF(ISBLANK(P184),0,IF(ISNA(VLOOKUP(P184,Dropdowns!$K$1:$K$5,1,FALSE)),1,0))</f>
        <v>0</v>
      </c>
      <c r="AH184" s="86" t="str">
        <f t="shared" si="29"/>
        <v/>
      </c>
      <c r="AI184" s="86">
        <f>IF(ISBLANK(AH184),0,IF(ISNA(VLOOKUP(AH184,Investigation!$Q:$Q,1,FALSE)),1,0))</f>
        <v>0</v>
      </c>
    </row>
    <row r="185" spans="2:35" x14ac:dyDescent="0.25">
      <c r="B185" s="71"/>
      <c r="C185" s="71"/>
      <c r="D185" s="63"/>
      <c r="E185" s="73"/>
      <c r="F185" s="71"/>
      <c r="G185" s="71"/>
      <c r="H185" s="71"/>
      <c r="I185" s="71"/>
      <c r="J185" s="71"/>
      <c r="K185" s="71"/>
      <c r="L185" s="71"/>
      <c r="M185" s="71"/>
      <c r="N185" s="71"/>
      <c r="O185" s="74"/>
      <c r="P185" s="71"/>
      <c r="T185" s="87">
        <f t="shared" si="26"/>
        <v>0</v>
      </c>
      <c r="U185" s="87">
        <f t="shared" si="20"/>
        <v>0</v>
      </c>
      <c r="V185" s="87">
        <f t="shared" si="21"/>
        <v>0</v>
      </c>
      <c r="W185" s="87">
        <f t="shared" si="27"/>
        <v>0</v>
      </c>
      <c r="X185" s="87">
        <f t="shared" si="22"/>
        <v>0</v>
      </c>
      <c r="Y185" s="86">
        <f t="shared" si="23"/>
        <v>0</v>
      </c>
      <c r="Z185" s="86">
        <f t="shared" si="24"/>
        <v>0</v>
      </c>
      <c r="AA185" s="86">
        <f t="shared" si="25"/>
        <v>0</v>
      </c>
      <c r="AB185" s="86">
        <f t="shared" si="28"/>
        <v>0</v>
      </c>
      <c r="AC185" s="86">
        <f>IF(ISBLANK(B185),0,IF(ISNA(VLOOKUP(B185,General!$B:$B,1,FALSE)),1,0))</f>
        <v>0</v>
      </c>
      <c r="AD185" s="86">
        <f>IF(ISBLANK(F185),0,IF(ISNA(VLOOKUP(F185,Dropdowns!$D$1:$D$13,1,FALSE)),1,0))</f>
        <v>0</v>
      </c>
      <c r="AE185" s="86">
        <f>IF(ISBLANK(I185),0,IF(ISNA(VLOOKUP(I185,Dropdowns!$E$1:$E$11,1,FALSE)),1,0))</f>
        <v>0</v>
      </c>
      <c r="AF185" s="86">
        <f>IF(ISBLANK(L185),0,IF(ISNA(VLOOKUP(L185,Dropdowns!$F$1:$F$18,1,FALSE)),1,0))</f>
        <v>0</v>
      </c>
      <c r="AG185" s="86">
        <f>IF(ISBLANK(P185),0,IF(ISNA(VLOOKUP(P185,Dropdowns!$K$1:$K$5,1,FALSE)),1,0))</f>
        <v>0</v>
      </c>
      <c r="AH185" s="86" t="str">
        <f t="shared" si="29"/>
        <v/>
      </c>
      <c r="AI185" s="86">
        <f>IF(ISBLANK(AH185),0,IF(ISNA(VLOOKUP(AH185,Investigation!$Q:$Q,1,FALSE)),1,0))</f>
        <v>0</v>
      </c>
    </row>
    <row r="186" spans="2:35" x14ac:dyDescent="0.25">
      <c r="B186" s="71"/>
      <c r="C186" s="71"/>
      <c r="D186" s="63"/>
      <c r="E186" s="73"/>
      <c r="F186" s="71"/>
      <c r="G186" s="71"/>
      <c r="H186" s="71"/>
      <c r="I186" s="71"/>
      <c r="J186" s="71"/>
      <c r="K186" s="71"/>
      <c r="L186" s="71"/>
      <c r="M186" s="71"/>
      <c r="N186" s="71"/>
      <c r="O186" s="74"/>
      <c r="P186" s="71"/>
      <c r="T186" s="87">
        <f t="shared" si="26"/>
        <v>0</v>
      </c>
      <c r="U186" s="87">
        <f t="shared" si="20"/>
        <v>0</v>
      </c>
      <c r="V186" s="87">
        <f t="shared" si="21"/>
        <v>0</v>
      </c>
      <c r="W186" s="87">
        <f t="shared" si="27"/>
        <v>0</v>
      </c>
      <c r="X186" s="87">
        <f t="shared" si="22"/>
        <v>0</v>
      </c>
      <c r="Y186" s="86">
        <f t="shared" si="23"/>
        <v>0</v>
      </c>
      <c r="Z186" s="86">
        <f t="shared" si="24"/>
        <v>0</v>
      </c>
      <c r="AA186" s="86">
        <f t="shared" si="25"/>
        <v>0</v>
      </c>
      <c r="AB186" s="86">
        <f t="shared" si="28"/>
        <v>0</v>
      </c>
      <c r="AC186" s="86">
        <f>IF(ISBLANK(B186),0,IF(ISNA(VLOOKUP(B186,General!$B:$B,1,FALSE)),1,0))</f>
        <v>0</v>
      </c>
      <c r="AD186" s="86">
        <f>IF(ISBLANK(F186),0,IF(ISNA(VLOOKUP(F186,Dropdowns!$D$1:$D$13,1,FALSE)),1,0))</f>
        <v>0</v>
      </c>
      <c r="AE186" s="86">
        <f>IF(ISBLANK(I186),0,IF(ISNA(VLOOKUP(I186,Dropdowns!$E$1:$E$11,1,FALSE)),1,0))</f>
        <v>0</v>
      </c>
      <c r="AF186" s="86">
        <f>IF(ISBLANK(L186),0,IF(ISNA(VLOOKUP(L186,Dropdowns!$F$1:$F$18,1,FALSE)),1,0))</f>
        <v>0</v>
      </c>
      <c r="AG186" s="86">
        <f>IF(ISBLANK(P186),0,IF(ISNA(VLOOKUP(P186,Dropdowns!$K$1:$K$5,1,FALSE)),1,0))</f>
        <v>0</v>
      </c>
      <c r="AH186" s="86" t="str">
        <f t="shared" si="29"/>
        <v/>
      </c>
      <c r="AI186" s="86">
        <f>IF(ISBLANK(AH186),0,IF(ISNA(VLOOKUP(AH186,Investigation!$Q:$Q,1,FALSE)),1,0))</f>
        <v>0</v>
      </c>
    </row>
    <row r="187" spans="2:35" x14ac:dyDescent="0.25">
      <c r="B187" s="71"/>
      <c r="C187" s="71"/>
      <c r="D187" s="63"/>
      <c r="E187" s="73"/>
      <c r="F187" s="71"/>
      <c r="G187" s="71"/>
      <c r="H187" s="71"/>
      <c r="I187" s="71"/>
      <c r="J187" s="71"/>
      <c r="K187" s="71"/>
      <c r="L187" s="71"/>
      <c r="M187" s="71"/>
      <c r="N187" s="71"/>
      <c r="O187" s="74"/>
      <c r="P187" s="71"/>
      <c r="T187" s="87">
        <f t="shared" si="26"/>
        <v>0</v>
      </c>
      <c r="U187" s="87">
        <f t="shared" si="20"/>
        <v>0</v>
      </c>
      <c r="V187" s="87">
        <f t="shared" si="21"/>
        <v>0</v>
      </c>
      <c r="W187" s="87">
        <f t="shared" si="27"/>
        <v>0</v>
      </c>
      <c r="X187" s="87">
        <f t="shared" si="22"/>
        <v>0</v>
      </c>
      <c r="Y187" s="86">
        <f t="shared" si="23"/>
        <v>0</v>
      </c>
      <c r="Z187" s="86">
        <f t="shared" si="24"/>
        <v>0</v>
      </c>
      <c r="AA187" s="86">
        <f t="shared" si="25"/>
        <v>0</v>
      </c>
      <c r="AB187" s="86">
        <f t="shared" si="28"/>
        <v>0</v>
      </c>
      <c r="AC187" s="86">
        <f>IF(ISBLANK(B187),0,IF(ISNA(VLOOKUP(B187,General!$B:$B,1,FALSE)),1,0))</f>
        <v>0</v>
      </c>
      <c r="AD187" s="86">
        <f>IF(ISBLANK(F187),0,IF(ISNA(VLOOKUP(F187,Dropdowns!$D$1:$D$13,1,FALSE)),1,0))</f>
        <v>0</v>
      </c>
      <c r="AE187" s="86">
        <f>IF(ISBLANK(I187),0,IF(ISNA(VLOOKUP(I187,Dropdowns!$E$1:$E$11,1,FALSE)),1,0))</f>
        <v>0</v>
      </c>
      <c r="AF187" s="86">
        <f>IF(ISBLANK(L187),0,IF(ISNA(VLOOKUP(L187,Dropdowns!$F$1:$F$18,1,FALSE)),1,0))</f>
        <v>0</v>
      </c>
      <c r="AG187" s="86">
        <f>IF(ISBLANK(P187),0,IF(ISNA(VLOOKUP(P187,Dropdowns!$K$1:$K$5,1,FALSE)),1,0))</f>
        <v>0</v>
      </c>
      <c r="AH187" s="86" t="str">
        <f t="shared" si="29"/>
        <v/>
      </c>
      <c r="AI187" s="86">
        <f>IF(ISBLANK(AH187),0,IF(ISNA(VLOOKUP(AH187,Investigation!$Q:$Q,1,FALSE)),1,0))</f>
        <v>0</v>
      </c>
    </row>
    <row r="188" spans="2:35" x14ac:dyDescent="0.25">
      <c r="B188" s="71"/>
      <c r="C188" s="71"/>
      <c r="D188" s="63"/>
      <c r="E188" s="73"/>
      <c r="F188" s="71"/>
      <c r="G188" s="71"/>
      <c r="H188" s="71"/>
      <c r="I188" s="71"/>
      <c r="J188" s="71"/>
      <c r="K188" s="71"/>
      <c r="L188" s="71"/>
      <c r="M188" s="71"/>
      <c r="N188" s="71"/>
      <c r="O188" s="74"/>
      <c r="P188" s="71"/>
      <c r="T188" s="87">
        <f t="shared" si="26"/>
        <v>0</v>
      </c>
      <c r="U188" s="87">
        <f t="shared" si="20"/>
        <v>0</v>
      </c>
      <c r="V188" s="87">
        <f t="shared" si="21"/>
        <v>0</v>
      </c>
      <c r="W188" s="87">
        <f t="shared" si="27"/>
        <v>0</v>
      </c>
      <c r="X188" s="87">
        <f t="shared" si="22"/>
        <v>0</v>
      </c>
      <c r="Y188" s="86">
        <f t="shared" si="23"/>
        <v>0</v>
      </c>
      <c r="Z188" s="86">
        <f t="shared" si="24"/>
        <v>0</v>
      </c>
      <c r="AA188" s="86">
        <f t="shared" si="25"/>
        <v>0</v>
      </c>
      <c r="AB188" s="86">
        <f t="shared" si="28"/>
        <v>0</v>
      </c>
      <c r="AC188" s="86">
        <f>IF(ISBLANK(B188),0,IF(ISNA(VLOOKUP(B188,General!$B:$B,1,FALSE)),1,0))</f>
        <v>0</v>
      </c>
      <c r="AD188" s="86">
        <f>IF(ISBLANK(F188),0,IF(ISNA(VLOOKUP(F188,Dropdowns!$D$1:$D$13,1,FALSE)),1,0))</f>
        <v>0</v>
      </c>
      <c r="AE188" s="86">
        <f>IF(ISBLANK(I188),0,IF(ISNA(VLOOKUP(I188,Dropdowns!$E$1:$E$11,1,FALSE)),1,0))</f>
        <v>0</v>
      </c>
      <c r="AF188" s="86">
        <f>IF(ISBLANK(L188),0,IF(ISNA(VLOOKUP(L188,Dropdowns!$F$1:$F$18,1,FALSE)),1,0))</f>
        <v>0</v>
      </c>
      <c r="AG188" s="86">
        <f>IF(ISBLANK(P188),0,IF(ISNA(VLOOKUP(P188,Dropdowns!$K$1:$K$5,1,FALSE)),1,0))</f>
        <v>0</v>
      </c>
      <c r="AH188" s="86" t="str">
        <f t="shared" si="29"/>
        <v/>
      </c>
      <c r="AI188" s="86">
        <f>IF(ISBLANK(AH188),0,IF(ISNA(VLOOKUP(AH188,Investigation!$Q:$Q,1,FALSE)),1,0))</f>
        <v>0</v>
      </c>
    </row>
    <row r="189" spans="2:35" x14ac:dyDescent="0.25">
      <c r="B189" s="71"/>
      <c r="C189" s="71"/>
      <c r="D189" s="63"/>
      <c r="E189" s="73"/>
      <c r="F189" s="71"/>
      <c r="G189" s="71"/>
      <c r="H189" s="71"/>
      <c r="I189" s="71"/>
      <c r="J189" s="71"/>
      <c r="K189" s="71"/>
      <c r="L189" s="71"/>
      <c r="M189" s="71"/>
      <c r="N189" s="71"/>
      <c r="O189" s="74"/>
      <c r="P189" s="71"/>
      <c r="T189" s="87">
        <f t="shared" si="26"/>
        <v>0</v>
      </c>
      <c r="U189" s="87">
        <f t="shared" si="20"/>
        <v>0</v>
      </c>
      <c r="V189" s="87">
        <f t="shared" si="21"/>
        <v>0</v>
      </c>
      <c r="W189" s="87">
        <f t="shared" si="27"/>
        <v>0</v>
      </c>
      <c r="X189" s="87">
        <f t="shared" si="22"/>
        <v>0</v>
      </c>
      <c r="Y189" s="86">
        <f t="shared" si="23"/>
        <v>0</v>
      </c>
      <c r="Z189" s="86">
        <f t="shared" si="24"/>
        <v>0</v>
      </c>
      <c r="AA189" s="86">
        <f t="shared" si="25"/>
        <v>0</v>
      </c>
      <c r="AB189" s="86">
        <f t="shared" si="28"/>
        <v>0</v>
      </c>
      <c r="AC189" s="86">
        <f>IF(ISBLANK(B189),0,IF(ISNA(VLOOKUP(B189,General!$B:$B,1,FALSE)),1,0))</f>
        <v>0</v>
      </c>
      <c r="AD189" s="86">
        <f>IF(ISBLANK(F189),0,IF(ISNA(VLOOKUP(F189,Dropdowns!$D$1:$D$13,1,FALSE)),1,0))</f>
        <v>0</v>
      </c>
      <c r="AE189" s="86">
        <f>IF(ISBLANK(I189),0,IF(ISNA(VLOOKUP(I189,Dropdowns!$E$1:$E$11,1,FALSE)),1,0))</f>
        <v>0</v>
      </c>
      <c r="AF189" s="86">
        <f>IF(ISBLANK(L189),0,IF(ISNA(VLOOKUP(L189,Dropdowns!$F$1:$F$18,1,FALSE)),1,0))</f>
        <v>0</v>
      </c>
      <c r="AG189" s="86">
        <f>IF(ISBLANK(P189),0,IF(ISNA(VLOOKUP(P189,Dropdowns!$K$1:$K$5,1,FALSE)),1,0))</f>
        <v>0</v>
      </c>
      <c r="AH189" s="86" t="str">
        <f t="shared" si="29"/>
        <v/>
      </c>
      <c r="AI189" s="86">
        <f>IF(ISBLANK(AH189),0,IF(ISNA(VLOOKUP(AH189,Investigation!$Q:$Q,1,FALSE)),1,0))</f>
        <v>0</v>
      </c>
    </row>
    <row r="190" spans="2:35" x14ac:dyDescent="0.25">
      <c r="B190" s="71"/>
      <c r="C190" s="71"/>
      <c r="D190" s="63"/>
      <c r="E190" s="73"/>
      <c r="F190" s="71"/>
      <c r="G190" s="71"/>
      <c r="H190" s="71"/>
      <c r="I190" s="71"/>
      <c r="J190" s="71"/>
      <c r="K190" s="71"/>
      <c r="L190" s="71"/>
      <c r="M190" s="71"/>
      <c r="N190" s="71"/>
      <c r="O190" s="74"/>
      <c r="P190" s="71"/>
      <c r="T190" s="87">
        <f t="shared" si="26"/>
        <v>0</v>
      </c>
      <c r="U190" s="87">
        <f t="shared" si="20"/>
        <v>0</v>
      </c>
      <c r="V190" s="87">
        <f t="shared" si="21"/>
        <v>0</v>
      </c>
      <c r="W190" s="87">
        <f t="shared" si="27"/>
        <v>0</v>
      </c>
      <c r="X190" s="87">
        <f t="shared" si="22"/>
        <v>0</v>
      </c>
      <c r="Y190" s="86">
        <f t="shared" si="23"/>
        <v>0</v>
      </c>
      <c r="Z190" s="86">
        <f t="shared" si="24"/>
        <v>0</v>
      </c>
      <c r="AA190" s="86">
        <f t="shared" si="25"/>
        <v>0</v>
      </c>
      <c r="AB190" s="86">
        <f t="shared" si="28"/>
        <v>0</v>
      </c>
      <c r="AC190" s="86">
        <f>IF(ISBLANK(B190),0,IF(ISNA(VLOOKUP(B190,General!$B:$B,1,FALSE)),1,0))</f>
        <v>0</v>
      </c>
      <c r="AD190" s="86">
        <f>IF(ISBLANK(F190),0,IF(ISNA(VLOOKUP(F190,Dropdowns!$D$1:$D$13,1,FALSE)),1,0))</f>
        <v>0</v>
      </c>
      <c r="AE190" s="86">
        <f>IF(ISBLANK(I190),0,IF(ISNA(VLOOKUP(I190,Dropdowns!$E$1:$E$11,1,FALSE)),1,0))</f>
        <v>0</v>
      </c>
      <c r="AF190" s="86">
        <f>IF(ISBLANK(L190),0,IF(ISNA(VLOOKUP(L190,Dropdowns!$F$1:$F$18,1,FALSE)),1,0))</f>
        <v>0</v>
      </c>
      <c r="AG190" s="86">
        <f>IF(ISBLANK(P190),0,IF(ISNA(VLOOKUP(P190,Dropdowns!$K$1:$K$5,1,FALSE)),1,0))</f>
        <v>0</v>
      </c>
      <c r="AH190" s="86" t="str">
        <f t="shared" si="29"/>
        <v/>
      </c>
      <c r="AI190" s="86">
        <f>IF(ISBLANK(AH190),0,IF(ISNA(VLOOKUP(AH190,Investigation!$Q:$Q,1,FALSE)),1,0))</f>
        <v>0</v>
      </c>
    </row>
    <row r="191" spans="2:35" x14ac:dyDescent="0.25">
      <c r="B191" s="71"/>
      <c r="C191" s="71"/>
      <c r="D191" s="63"/>
      <c r="E191" s="73"/>
      <c r="F191" s="71"/>
      <c r="G191" s="71"/>
      <c r="H191" s="71"/>
      <c r="I191" s="71"/>
      <c r="J191" s="71"/>
      <c r="K191" s="71"/>
      <c r="L191" s="71"/>
      <c r="M191" s="71"/>
      <c r="N191" s="71"/>
      <c r="O191" s="74"/>
      <c r="P191" s="71"/>
      <c r="T191" s="87">
        <f t="shared" si="26"/>
        <v>0</v>
      </c>
      <c r="U191" s="87">
        <f t="shared" si="20"/>
        <v>0</v>
      </c>
      <c r="V191" s="87">
        <f t="shared" si="21"/>
        <v>0</v>
      </c>
      <c r="W191" s="87">
        <f t="shared" si="27"/>
        <v>0</v>
      </c>
      <c r="X191" s="87">
        <f t="shared" si="22"/>
        <v>0</v>
      </c>
      <c r="Y191" s="86">
        <f t="shared" si="23"/>
        <v>0</v>
      </c>
      <c r="Z191" s="86">
        <f t="shared" si="24"/>
        <v>0</v>
      </c>
      <c r="AA191" s="86">
        <f t="shared" si="25"/>
        <v>0</v>
      </c>
      <c r="AB191" s="86">
        <f t="shared" si="28"/>
        <v>0</v>
      </c>
      <c r="AC191" s="86">
        <f>IF(ISBLANK(B191),0,IF(ISNA(VLOOKUP(B191,General!$B:$B,1,FALSE)),1,0))</f>
        <v>0</v>
      </c>
      <c r="AD191" s="86">
        <f>IF(ISBLANK(F191),0,IF(ISNA(VLOOKUP(F191,Dropdowns!$D$1:$D$13,1,FALSE)),1,0))</f>
        <v>0</v>
      </c>
      <c r="AE191" s="86">
        <f>IF(ISBLANK(I191),0,IF(ISNA(VLOOKUP(I191,Dropdowns!$E$1:$E$11,1,FALSE)),1,0))</f>
        <v>0</v>
      </c>
      <c r="AF191" s="86">
        <f>IF(ISBLANK(L191),0,IF(ISNA(VLOOKUP(L191,Dropdowns!$F$1:$F$18,1,FALSE)),1,0))</f>
        <v>0</v>
      </c>
      <c r="AG191" s="86">
        <f>IF(ISBLANK(P191),0,IF(ISNA(VLOOKUP(P191,Dropdowns!$K$1:$K$5,1,FALSE)),1,0))</f>
        <v>0</v>
      </c>
      <c r="AH191" s="86" t="str">
        <f t="shared" si="29"/>
        <v/>
      </c>
      <c r="AI191" s="86">
        <f>IF(ISBLANK(AH191),0,IF(ISNA(VLOOKUP(AH191,Investigation!$Q:$Q,1,FALSE)),1,0))</f>
        <v>0</v>
      </c>
    </row>
    <row r="192" spans="2:35" x14ac:dyDescent="0.25">
      <c r="B192" s="71"/>
      <c r="C192" s="71"/>
      <c r="D192" s="63"/>
      <c r="E192" s="73"/>
      <c r="F192" s="71"/>
      <c r="G192" s="71"/>
      <c r="H192" s="71"/>
      <c r="I192" s="71"/>
      <c r="J192" s="71"/>
      <c r="K192" s="71"/>
      <c r="L192" s="71"/>
      <c r="M192" s="71"/>
      <c r="N192" s="71"/>
      <c r="O192" s="74"/>
      <c r="P192" s="71"/>
      <c r="T192" s="87">
        <f t="shared" si="26"/>
        <v>0</v>
      </c>
      <c r="U192" s="87">
        <f t="shared" si="20"/>
        <v>0</v>
      </c>
      <c r="V192" s="87">
        <f t="shared" si="21"/>
        <v>0</v>
      </c>
      <c r="W192" s="87">
        <f t="shared" si="27"/>
        <v>0</v>
      </c>
      <c r="X192" s="87">
        <f t="shared" si="22"/>
        <v>0</v>
      </c>
      <c r="Y192" s="86">
        <f t="shared" si="23"/>
        <v>0</v>
      </c>
      <c r="Z192" s="86">
        <f t="shared" si="24"/>
        <v>0</v>
      </c>
      <c r="AA192" s="86">
        <f t="shared" si="25"/>
        <v>0</v>
      </c>
      <c r="AB192" s="86">
        <f t="shared" si="28"/>
        <v>0</v>
      </c>
      <c r="AC192" s="86">
        <f>IF(ISBLANK(B192),0,IF(ISNA(VLOOKUP(B192,General!$B:$B,1,FALSE)),1,0))</f>
        <v>0</v>
      </c>
      <c r="AD192" s="86">
        <f>IF(ISBLANK(F192),0,IF(ISNA(VLOOKUP(F192,Dropdowns!$D$1:$D$13,1,FALSE)),1,0))</f>
        <v>0</v>
      </c>
      <c r="AE192" s="86">
        <f>IF(ISBLANK(I192),0,IF(ISNA(VLOOKUP(I192,Dropdowns!$E$1:$E$11,1,FALSE)),1,0))</f>
        <v>0</v>
      </c>
      <c r="AF192" s="86">
        <f>IF(ISBLANK(L192),0,IF(ISNA(VLOOKUP(L192,Dropdowns!$F$1:$F$18,1,FALSE)),1,0))</f>
        <v>0</v>
      </c>
      <c r="AG192" s="86">
        <f>IF(ISBLANK(P192),0,IF(ISNA(VLOOKUP(P192,Dropdowns!$K$1:$K$5,1,FALSE)),1,0))</f>
        <v>0</v>
      </c>
      <c r="AH192" s="86" t="str">
        <f t="shared" si="29"/>
        <v/>
      </c>
      <c r="AI192" s="86">
        <f>IF(ISBLANK(AH192),0,IF(ISNA(VLOOKUP(AH192,Investigation!$Q:$Q,1,FALSE)),1,0))</f>
        <v>0</v>
      </c>
    </row>
    <row r="193" spans="2:35" x14ac:dyDescent="0.25">
      <c r="B193" s="71"/>
      <c r="C193" s="71"/>
      <c r="D193" s="63"/>
      <c r="E193" s="73"/>
      <c r="F193" s="71"/>
      <c r="G193" s="71"/>
      <c r="H193" s="71"/>
      <c r="I193" s="71"/>
      <c r="J193" s="71"/>
      <c r="K193" s="71"/>
      <c r="L193" s="71"/>
      <c r="M193" s="71"/>
      <c r="N193" s="71"/>
      <c r="O193" s="74"/>
      <c r="P193" s="71"/>
      <c r="T193" s="87">
        <f t="shared" si="26"/>
        <v>0</v>
      </c>
      <c r="U193" s="87">
        <f t="shared" si="20"/>
        <v>0</v>
      </c>
      <c r="V193" s="87">
        <f t="shared" si="21"/>
        <v>0</v>
      </c>
      <c r="W193" s="87">
        <f t="shared" si="27"/>
        <v>0</v>
      </c>
      <c r="X193" s="87">
        <f t="shared" si="22"/>
        <v>0</v>
      </c>
      <c r="Y193" s="86">
        <f t="shared" si="23"/>
        <v>0</v>
      </c>
      <c r="Z193" s="86">
        <f t="shared" si="24"/>
        <v>0</v>
      </c>
      <c r="AA193" s="86">
        <f t="shared" si="25"/>
        <v>0</v>
      </c>
      <c r="AB193" s="86">
        <f t="shared" si="28"/>
        <v>0</v>
      </c>
      <c r="AC193" s="86">
        <f>IF(ISBLANK(B193),0,IF(ISNA(VLOOKUP(B193,General!$B:$B,1,FALSE)),1,0))</f>
        <v>0</v>
      </c>
      <c r="AD193" s="86">
        <f>IF(ISBLANK(F193),0,IF(ISNA(VLOOKUP(F193,Dropdowns!$D$1:$D$13,1,FALSE)),1,0))</f>
        <v>0</v>
      </c>
      <c r="AE193" s="86">
        <f>IF(ISBLANK(I193),0,IF(ISNA(VLOOKUP(I193,Dropdowns!$E$1:$E$11,1,FALSE)),1,0))</f>
        <v>0</v>
      </c>
      <c r="AF193" s="86">
        <f>IF(ISBLANK(L193),0,IF(ISNA(VLOOKUP(L193,Dropdowns!$F$1:$F$18,1,FALSE)),1,0))</f>
        <v>0</v>
      </c>
      <c r="AG193" s="86">
        <f>IF(ISBLANK(P193),0,IF(ISNA(VLOOKUP(P193,Dropdowns!$K$1:$K$5,1,FALSE)),1,0))</f>
        <v>0</v>
      </c>
      <c r="AH193" s="86" t="str">
        <f t="shared" si="29"/>
        <v/>
      </c>
      <c r="AI193" s="86">
        <f>IF(ISBLANK(AH193),0,IF(ISNA(VLOOKUP(AH193,Investigation!$Q:$Q,1,FALSE)),1,0))</f>
        <v>0</v>
      </c>
    </row>
    <row r="194" spans="2:35" x14ac:dyDescent="0.25">
      <c r="B194" s="71"/>
      <c r="C194" s="71"/>
      <c r="D194" s="63"/>
      <c r="E194" s="73"/>
      <c r="F194" s="71"/>
      <c r="G194" s="71"/>
      <c r="H194" s="71"/>
      <c r="I194" s="71"/>
      <c r="J194" s="71"/>
      <c r="K194" s="71"/>
      <c r="L194" s="71"/>
      <c r="M194" s="71"/>
      <c r="N194" s="71"/>
      <c r="O194" s="74"/>
      <c r="P194" s="71"/>
      <c r="T194" s="87">
        <f t="shared" si="26"/>
        <v>0</v>
      </c>
      <c r="U194" s="87">
        <f t="shared" si="20"/>
        <v>0</v>
      </c>
      <c r="V194" s="87">
        <f t="shared" si="21"/>
        <v>0</v>
      </c>
      <c r="W194" s="87">
        <f t="shared" si="27"/>
        <v>0</v>
      </c>
      <c r="X194" s="87">
        <f t="shared" si="22"/>
        <v>0</v>
      </c>
      <c r="Y194" s="86">
        <f t="shared" si="23"/>
        <v>0</v>
      </c>
      <c r="Z194" s="86">
        <f t="shared" si="24"/>
        <v>0</v>
      </c>
      <c r="AA194" s="86">
        <f t="shared" si="25"/>
        <v>0</v>
      </c>
      <c r="AB194" s="86">
        <f t="shared" si="28"/>
        <v>0</v>
      </c>
      <c r="AC194" s="86">
        <f>IF(ISBLANK(B194),0,IF(ISNA(VLOOKUP(B194,General!$B:$B,1,FALSE)),1,0))</f>
        <v>0</v>
      </c>
      <c r="AD194" s="86">
        <f>IF(ISBLANK(F194),0,IF(ISNA(VLOOKUP(F194,Dropdowns!$D$1:$D$13,1,FALSE)),1,0))</f>
        <v>0</v>
      </c>
      <c r="AE194" s="86">
        <f>IF(ISBLANK(I194),0,IF(ISNA(VLOOKUP(I194,Dropdowns!$E$1:$E$11,1,FALSE)),1,0))</f>
        <v>0</v>
      </c>
      <c r="AF194" s="86">
        <f>IF(ISBLANK(L194),0,IF(ISNA(VLOOKUP(L194,Dropdowns!$F$1:$F$18,1,FALSE)),1,0))</f>
        <v>0</v>
      </c>
      <c r="AG194" s="86">
        <f>IF(ISBLANK(P194),0,IF(ISNA(VLOOKUP(P194,Dropdowns!$K$1:$K$5,1,FALSE)),1,0))</f>
        <v>0</v>
      </c>
      <c r="AH194" s="86" t="str">
        <f t="shared" si="29"/>
        <v/>
      </c>
      <c r="AI194" s="86">
        <f>IF(ISBLANK(AH194),0,IF(ISNA(VLOOKUP(AH194,Investigation!$Q:$Q,1,FALSE)),1,0))</f>
        <v>0</v>
      </c>
    </row>
    <row r="195" spans="2:35" x14ac:dyDescent="0.25">
      <c r="B195" s="71"/>
      <c r="C195" s="71"/>
      <c r="D195" s="63"/>
      <c r="E195" s="73"/>
      <c r="F195" s="71"/>
      <c r="G195" s="71"/>
      <c r="H195" s="71"/>
      <c r="I195" s="71"/>
      <c r="J195" s="71"/>
      <c r="K195" s="71"/>
      <c r="L195" s="71"/>
      <c r="M195" s="71"/>
      <c r="N195" s="71"/>
      <c r="O195" s="74"/>
      <c r="P195" s="71"/>
      <c r="T195" s="87">
        <f t="shared" si="26"/>
        <v>0</v>
      </c>
      <c r="U195" s="87">
        <f t="shared" si="20"/>
        <v>0</v>
      </c>
      <c r="V195" s="87">
        <f t="shared" si="21"/>
        <v>0</v>
      </c>
      <c r="W195" s="87">
        <f t="shared" si="27"/>
        <v>0</v>
      </c>
      <c r="X195" s="87">
        <f t="shared" si="22"/>
        <v>0</v>
      </c>
      <c r="Y195" s="86">
        <f t="shared" si="23"/>
        <v>0</v>
      </c>
      <c r="Z195" s="86">
        <f t="shared" si="24"/>
        <v>0</v>
      </c>
      <c r="AA195" s="86">
        <f t="shared" si="25"/>
        <v>0</v>
      </c>
      <c r="AB195" s="86">
        <f t="shared" si="28"/>
        <v>0</v>
      </c>
      <c r="AC195" s="86">
        <f>IF(ISBLANK(B195),0,IF(ISNA(VLOOKUP(B195,General!$B:$B,1,FALSE)),1,0))</f>
        <v>0</v>
      </c>
      <c r="AD195" s="86">
        <f>IF(ISBLANK(F195),0,IF(ISNA(VLOOKUP(F195,Dropdowns!$D$1:$D$13,1,FALSE)),1,0))</f>
        <v>0</v>
      </c>
      <c r="AE195" s="86">
        <f>IF(ISBLANK(I195),0,IF(ISNA(VLOOKUP(I195,Dropdowns!$E$1:$E$11,1,FALSE)),1,0))</f>
        <v>0</v>
      </c>
      <c r="AF195" s="86">
        <f>IF(ISBLANK(L195),0,IF(ISNA(VLOOKUP(L195,Dropdowns!$F$1:$F$18,1,FALSE)),1,0))</f>
        <v>0</v>
      </c>
      <c r="AG195" s="86">
        <f>IF(ISBLANK(P195),0,IF(ISNA(VLOOKUP(P195,Dropdowns!$K$1:$K$5,1,FALSE)),1,0))</f>
        <v>0</v>
      </c>
      <c r="AH195" s="86" t="str">
        <f t="shared" si="29"/>
        <v/>
      </c>
      <c r="AI195" s="86">
        <f>IF(ISBLANK(AH195),0,IF(ISNA(VLOOKUP(AH195,Investigation!$Q:$Q,1,FALSE)),1,0))</f>
        <v>0</v>
      </c>
    </row>
    <row r="196" spans="2:35" x14ac:dyDescent="0.25">
      <c r="B196" s="71"/>
      <c r="C196" s="71"/>
      <c r="D196" s="63"/>
      <c r="E196" s="73"/>
      <c r="F196" s="71"/>
      <c r="G196" s="71"/>
      <c r="H196" s="71"/>
      <c r="I196" s="71"/>
      <c r="J196" s="71"/>
      <c r="K196" s="71"/>
      <c r="L196" s="71"/>
      <c r="M196" s="71"/>
      <c r="N196" s="71"/>
      <c r="O196" s="74"/>
      <c r="P196" s="71"/>
      <c r="T196" s="87">
        <f t="shared" si="26"/>
        <v>0</v>
      </c>
      <c r="U196" s="87">
        <f t="shared" si="20"/>
        <v>0</v>
      </c>
      <c r="V196" s="87">
        <f t="shared" si="21"/>
        <v>0</v>
      </c>
      <c r="W196" s="87">
        <f t="shared" si="27"/>
        <v>0</v>
      </c>
      <c r="X196" s="87">
        <f t="shared" si="22"/>
        <v>0</v>
      </c>
      <c r="Y196" s="86">
        <f t="shared" si="23"/>
        <v>0</v>
      </c>
      <c r="Z196" s="86">
        <f t="shared" si="24"/>
        <v>0</v>
      </c>
      <c r="AA196" s="86">
        <f t="shared" si="25"/>
        <v>0</v>
      </c>
      <c r="AB196" s="86">
        <f t="shared" si="28"/>
        <v>0</v>
      </c>
      <c r="AC196" s="86">
        <f>IF(ISBLANK(B196),0,IF(ISNA(VLOOKUP(B196,General!$B:$B,1,FALSE)),1,0))</f>
        <v>0</v>
      </c>
      <c r="AD196" s="86">
        <f>IF(ISBLANK(F196),0,IF(ISNA(VLOOKUP(F196,Dropdowns!$D$1:$D$13,1,FALSE)),1,0))</f>
        <v>0</v>
      </c>
      <c r="AE196" s="86">
        <f>IF(ISBLANK(I196),0,IF(ISNA(VLOOKUP(I196,Dropdowns!$E$1:$E$11,1,FALSE)),1,0))</f>
        <v>0</v>
      </c>
      <c r="AF196" s="86">
        <f>IF(ISBLANK(L196),0,IF(ISNA(VLOOKUP(L196,Dropdowns!$F$1:$F$18,1,FALSE)),1,0))</f>
        <v>0</v>
      </c>
      <c r="AG196" s="86">
        <f>IF(ISBLANK(P196),0,IF(ISNA(VLOOKUP(P196,Dropdowns!$K$1:$K$5,1,FALSE)),1,0))</f>
        <v>0</v>
      </c>
      <c r="AH196" s="86" t="str">
        <f t="shared" si="29"/>
        <v/>
      </c>
      <c r="AI196" s="86">
        <f>IF(ISBLANK(AH196),0,IF(ISNA(VLOOKUP(AH196,Investigation!$Q:$Q,1,FALSE)),1,0))</f>
        <v>0</v>
      </c>
    </row>
    <row r="197" spans="2:35" x14ac:dyDescent="0.25">
      <c r="B197" s="71"/>
      <c r="C197" s="71"/>
      <c r="D197" s="63"/>
      <c r="E197" s="73"/>
      <c r="F197" s="71"/>
      <c r="G197" s="71"/>
      <c r="H197" s="71"/>
      <c r="I197" s="71"/>
      <c r="J197" s="71"/>
      <c r="K197" s="71"/>
      <c r="L197" s="71"/>
      <c r="M197" s="71"/>
      <c r="N197" s="71"/>
      <c r="O197" s="74"/>
      <c r="P197" s="71"/>
      <c r="T197" s="87">
        <f t="shared" si="26"/>
        <v>0</v>
      </c>
      <c r="U197" s="87">
        <f t="shared" si="20"/>
        <v>0</v>
      </c>
      <c r="V197" s="87">
        <f t="shared" si="21"/>
        <v>0</v>
      </c>
      <c r="W197" s="87">
        <f t="shared" si="27"/>
        <v>0</v>
      </c>
      <c r="X197" s="87">
        <f t="shared" si="22"/>
        <v>0</v>
      </c>
      <c r="Y197" s="86">
        <f t="shared" si="23"/>
        <v>0</v>
      </c>
      <c r="Z197" s="86">
        <f t="shared" si="24"/>
        <v>0</v>
      </c>
      <c r="AA197" s="86">
        <f t="shared" si="25"/>
        <v>0</v>
      </c>
      <c r="AB197" s="86">
        <f t="shared" si="28"/>
        <v>0</v>
      </c>
      <c r="AC197" s="86">
        <f>IF(ISBLANK(B197),0,IF(ISNA(VLOOKUP(B197,General!$B:$B,1,FALSE)),1,0))</f>
        <v>0</v>
      </c>
      <c r="AD197" s="86">
        <f>IF(ISBLANK(F197),0,IF(ISNA(VLOOKUP(F197,Dropdowns!$D$1:$D$13,1,FALSE)),1,0))</f>
        <v>0</v>
      </c>
      <c r="AE197" s="86">
        <f>IF(ISBLANK(I197),0,IF(ISNA(VLOOKUP(I197,Dropdowns!$E$1:$E$11,1,FALSE)),1,0))</f>
        <v>0</v>
      </c>
      <c r="AF197" s="86">
        <f>IF(ISBLANK(L197),0,IF(ISNA(VLOOKUP(L197,Dropdowns!$F$1:$F$18,1,FALSE)),1,0))</f>
        <v>0</v>
      </c>
      <c r="AG197" s="86">
        <f>IF(ISBLANK(P197),0,IF(ISNA(VLOOKUP(P197,Dropdowns!$K$1:$K$5,1,FALSE)),1,0))</f>
        <v>0</v>
      </c>
      <c r="AH197" s="86" t="str">
        <f t="shared" si="29"/>
        <v/>
      </c>
      <c r="AI197" s="86">
        <f>IF(ISBLANK(AH197),0,IF(ISNA(VLOOKUP(AH197,Investigation!$Q:$Q,1,FALSE)),1,0))</f>
        <v>0</v>
      </c>
    </row>
    <row r="198" spans="2:35" x14ac:dyDescent="0.25">
      <c r="B198" s="71"/>
      <c r="C198" s="71"/>
      <c r="D198" s="63"/>
      <c r="E198" s="73"/>
      <c r="F198" s="71"/>
      <c r="G198" s="71"/>
      <c r="H198" s="71"/>
      <c r="I198" s="71"/>
      <c r="J198" s="71"/>
      <c r="K198" s="71"/>
      <c r="L198" s="71"/>
      <c r="M198" s="71"/>
      <c r="N198" s="71"/>
      <c r="O198" s="74"/>
      <c r="P198" s="71"/>
      <c r="T198" s="87">
        <f t="shared" si="26"/>
        <v>0</v>
      </c>
      <c r="U198" s="87">
        <f t="shared" si="20"/>
        <v>0</v>
      </c>
      <c r="V198" s="87">
        <f t="shared" si="21"/>
        <v>0</v>
      </c>
      <c r="W198" s="87">
        <f t="shared" si="27"/>
        <v>0</v>
      </c>
      <c r="X198" s="87">
        <f t="shared" si="22"/>
        <v>0</v>
      </c>
      <c r="Y198" s="86">
        <f t="shared" si="23"/>
        <v>0</v>
      </c>
      <c r="Z198" s="86">
        <f t="shared" si="24"/>
        <v>0</v>
      </c>
      <c r="AA198" s="86">
        <f t="shared" si="25"/>
        <v>0</v>
      </c>
      <c r="AB198" s="86">
        <f t="shared" si="28"/>
        <v>0</v>
      </c>
      <c r="AC198" s="86">
        <f>IF(ISBLANK(B198),0,IF(ISNA(VLOOKUP(B198,General!$B:$B,1,FALSE)),1,0))</f>
        <v>0</v>
      </c>
      <c r="AD198" s="86">
        <f>IF(ISBLANK(F198),0,IF(ISNA(VLOOKUP(F198,Dropdowns!$D$1:$D$13,1,FALSE)),1,0))</f>
        <v>0</v>
      </c>
      <c r="AE198" s="86">
        <f>IF(ISBLANK(I198),0,IF(ISNA(VLOOKUP(I198,Dropdowns!$E$1:$E$11,1,FALSE)),1,0))</f>
        <v>0</v>
      </c>
      <c r="AF198" s="86">
        <f>IF(ISBLANK(L198),0,IF(ISNA(VLOOKUP(L198,Dropdowns!$F$1:$F$18,1,FALSE)),1,0))</f>
        <v>0</v>
      </c>
      <c r="AG198" s="86">
        <f>IF(ISBLANK(P198),0,IF(ISNA(VLOOKUP(P198,Dropdowns!$K$1:$K$5,1,FALSE)),1,0))</f>
        <v>0</v>
      </c>
      <c r="AH198" s="86" t="str">
        <f t="shared" si="29"/>
        <v/>
      </c>
      <c r="AI198" s="86">
        <f>IF(ISBLANK(AH198),0,IF(ISNA(VLOOKUP(AH198,Investigation!$Q:$Q,1,FALSE)),1,0))</f>
        <v>0</v>
      </c>
    </row>
    <row r="199" spans="2:35" x14ac:dyDescent="0.25">
      <c r="B199" s="71"/>
      <c r="C199" s="71"/>
      <c r="D199" s="63"/>
      <c r="E199" s="73"/>
      <c r="F199" s="71"/>
      <c r="G199" s="71"/>
      <c r="H199" s="71"/>
      <c r="I199" s="71"/>
      <c r="J199" s="71"/>
      <c r="K199" s="71"/>
      <c r="L199" s="71"/>
      <c r="M199" s="71"/>
      <c r="N199" s="71"/>
      <c r="O199" s="74"/>
      <c r="P199" s="71"/>
      <c r="T199" s="87">
        <f t="shared" si="26"/>
        <v>0</v>
      </c>
      <c r="U199" s="87">
        <f t="shared" ref="U199:U262" si="30">IF(F199="Others",COUNTBLANK(G199),0)</f>
        <v>0</v>
      </c>
      <c r="V199" s="87">
        <f t="shared" ref="V199:V262" si="31">IF(OR(F199="Retailer (tie-up with FI) (e.g. long term arrangements)",F199="Roadshow (e.g. temporary / short-term arrangements)"),COUNTBLANK(H199),0)</f>
        <v>0</v>
      </c>
      <c r="W199" s="87">
        <f t="shared" si="27"/>
        <v>0</v>
      </c>
      <c r="X199" s="87">
        <f t="shared" ref="X199:X262" si="32">IF(I199="Others",COUNTBLANK(J199),0)</f>
        <v>0</v>
      </c>
      <c r="Y199" s="86">
        <f t="shared" ref="Y199:Y262" si="33">IF(OR(I199="Roadshow (e.g. temporary / short-term arrangements)",I199="Retailer (tie-up with FI) (e.g. long term arrangements)"),COUNTBLANK(K199),0)</f>
        <v>0</v>
      </c>
      <c r="Z199" s="86">
        <f t="shared" ref="Z199:Z262" si="34">IF(L199="Others (to specify)",COUNTBLANK(M199),0)</f>
        <v>0</v>
      </c>
      <c r="AA199" s="86">
        <f t="shared" ref="AA199:AA262" si="35">IF(ISBLANK(L199),0,COUNTBLANK(N199))</f>
        <v>0</v>
      </c>
      <c r="AB199" s="86">
        <f t="shared" si="28"/>
        <v>0</v>
      </c>
      <c r="AC199" s="86">
        <f>IF(ISBLANK(B199),0,IF(ISNA(VLOOKUP(B199,General!$B:$B,1,FALSE)),1,0))</f>
        <v>0</v>
      </c>
      <c r="AD199" s="86">
        <f>IF(ISBLANK(F199),0,IF(ISNA(VLOOKUP(F199,Dropdowns!$D$1:$D$13,1,FALSE)),1,0))</f>
        <v>0</v>
      </c>
      <c r="AE199" s="86">
        <f>IF(ISBLANK(I199),0,IF(ISNA(VLOOKUP(I199,Dropdowns!$E$1:$E$11,1,FALSE)),1,0))</f>
        <v>0</v>
      </c>
      <c r="AF199" s="86">
        <f>IF(ISBLANK(L199),0,IF(ISNA(VLOOKUP(L199,Dropdowns!$F$1:$F$18,1,FALSE)),1,0))</f>
        <v>0</v>
      </c>
      <c r="AG199" s="86">
        <f>IF(ISBLANK(P199),0,IF(ISNA(VLOOKUP(P199,Dropdowns!$K$1:$K$5,1,FALSE)),1,0))</f>
        <v>0</v>
      </c>
      <c r="AH199" s="86" t="str">
        <f t="shared" si="29"/>
        <v/>
      </c>
      <c r="AI199" s="86">
        <f>IF(ISBLANK(AH199),0,IF(ISNA(VLOOKUP(AH199,Investigation!$Q:$Q,1,FALSE)),1,0))</f>
        <v>0</v>
      </c>
    </row>
    <row r="200" spans="2:35" x14ac:dyDescent="0.25">
      <c r="B200" s="71"/>
      <c r="C200" s="71"/>
      <c r="D200" s="63"/>
      <c r="E200" s="73"/>
      <c r="F200" s="71"/>
      <c r="G200" s="71"/>
      <c r="H200" s="71"/>
      <c r="I200" s="71"/>
      <c r="J200" s="71"/>
      <c r="K200" s="71"/>
      <c r="L200" s="71"/>
      <c r="M200" s="71"/>
      <c r="N200" s="71"/>
      <c r="O200" s="74"/>
      <c r="P200" s="71"/>
      <c r="T200" s="87">
        <f t="shared" si="26"/>
        <v>0</v>
      </c>
      <c r="U200" s="87">
        <f t="shared" si="30"/>
        <v>0</v>
      </c>
      <c r="V200" s="87">
        <f t="shared" si="31"/>
        <v>0</v>
      </c>
      <c r="W200" s="87">
        <f t="shared" si="27"/>
        <v>0</v>
      </c>
      <c r="X200" s="87">
        <f t="shared" si="32"/>
        <v>0</v>
      </c>
      <c r="Y200" s="86">
        <f t="shared" si="33"/>
        <v>0</v>
      </c>
      <c r="Z200" s="86">
        <f t="shared" si="34"/>
        <v>0</v>
      </c>
      <c r="AA200" s="86">
        <f t="shared" si="35"/>
        <v>0</v>
      </c>
      <c r="AB200" s="86">
        <f t="shared" si="28"/>
        <v>0</v>
      </c>
      <c r="AC200" s="86">
        <f>IF(ISBLANK(B200),0,IF(ISNA(VLOOKUP(B200,General!$B:$B,1,FALSE)),1,0))</f>
        <v>0</v>
      </c>
      <c r="AD200" s="86">
        <f>IF(ISBLANK(F200),0,IF(ISNA(VLOOKUP(F200,Dropdowns!$D$1:$D$13,1,FALSE)),1,0))</f>
        <v>0</v>
      </c>
      <c r="AE200" s="86">
        <f>IF(ISBLANK(I200),0,IF(ISNA(VLOOKUP(I200,Dropdowns!$E$1:$E$11,1,FALSE)),1,0))</f>
        <v>0</v>
      </c>
      <c r="AF200" s="86">
        <f>IF(ISBLANK(L200),0,IF(ISNA(VLOOKUP(L200,Dropdowns!$F$1:$F$18,1,FALSE)),1,0))</f>
        <v>0</v>
      </c>
      <c r="AG200" s="86">
        <f>IF(ISBLANK(P200),0,IF(ISNA(VLOOKUP(P200,Dropdowns!$K$1:$K$5,1,FALSE)),1,0))</f>
        <v>0</v>
      </c>
      <c r="AH200" s="86" t="str">
        <f t="shared" si="29"/>
        <v/>
      </c>
      <c r="AI200" s="86">
        <f>IF(ISBLANK(AH200),0,IF(ISNA(VLOOKUP(AH200,Investigation!$Q:$Q,1,FALSE)),1,0))</f>
        <v>0</v>
      </c>
    </row>
    <row r="201" spans="2:35" x14ac:dyDescent="0.25">
      <c r="B201" s="71"/>
      <c r="C201" s="71"/>
      <c r="D201" s="63"/>
      <c r="E201" s="73"/>
      <c r="F201" s="71"/>
      <c r="G201" s="71"/>
      <c r="H201" s="71"/>
      <c r="I201" s="71"/>
      <c r="J201" s="71"/>
      <c r="K201" s="71"/>
      <c r="L201" s="71"/>
      <c r="M201" s="71"/>
      <c r="N201" s="71"/>
      <c r="O201" s="74"/>
      <c r="P201" s="71"/>
      <c r="T201" s="87">
        <f t="shared" si="26"/>
        <v>0</v>
      </c>
      <c r="U201" s="87">
        <f t="shared" si="30"/>
        <v>0</v>
      </c>
      <c r="V201" s="87">
        <f t="shared" si="31"/>
        <v>0</v>
      </c>
      <c r="W201" s="87">
        <f t="shared" si="27"/>
        <v>0</v>
      </c>
      <c r="X201" s="87">
        <f t="shared" si="32"/>
        <v>0</v>
      </c>
      <c r="Y201" s="86">
        <f t="shared" si="33"/>
        <v>0</v>
      </c>
      <c r="Z201" s="86">
        <f t="shared" si="34"/>
        <v>0</v>
      </c>
      <c r="AA201" s="86">
        <f t="shared" si="35"/>
        <v>0</v>
      </c>
      <c r="AB201" s="86">
        <f t="shared" si="28"/>
        <v>0</v>
      </c>
      <c r="AC201" s="86">
        <f>IF(ISBLANK(B201),0,IF(ISNA(VLOOKUP(B201,General!$B:$B,1,FALSE)),1,0))</f>
        <v>0</v>
      </c>
      <c r="AD201" s="86">
        <f>IF(ISBLANK(F201),0,IF(ISNA(VLOOKUP(F201,Dropdowns!$D$1:$D$13,1,FALSE)),1,0))</f>
        <v>0</v>
      </c>
      <c r="AE201" s="86">
        <f>IF(ISBLANK(I201),0,IF(ISNA(VLOOKUP(I201,Dropdowns!$E$1:$E$11,1,FALSE)),1,0))</f>
        <v>0</v>
      </c>
      <c r="AF201" s="86">
        <f>IF(ISBLANK(L201),0,IF(ISNA(VLOOKUP(L201,Dropdowns!$F$1:$F$18,1,FALSE)),1,0))</f>
        <v>0</v>
      </c>
      <c r="AG201" s="86">
        <f>IF(ISBLANK(P201),0,IF(ISNA(VLOOKUP(P201,Dropdowns!$K$1:$K$5,1,FALSE)),1,0))</f>
        <v>0</v>
      </c>
      <c r="AH201" s="86" t="str">
        <f t="shared" si="29"/>
        <v/>
      </c>
      <c r="AI201" s="86">
        <f>IF(ISBLANK(AH201),0,IF(ISNA(VLOOKUP(AH201,Investigation!$Q:$Q,1,FALSE)),1,0))</f>
        <v>0</v>
      </c>
    </row>
    <row r="202" spans="2:35" x14ac:dyDescent="0.25">
      <c r="B202" s="71"/>
      <c r="C202" s="71"/>
      <c r="D202" s="63"/>
      <c r="E202" s="73"/>
      <c r="F202" s="71"/>
      <c r="G202" s="71"/>
      <c r="H202" s="71"/>
      <c r="I202" s="71"/>
      <c r="J202" s="71"/>
      <c r="K202" s="71"/>
      <c r="L202" s="71"/>
      <c r="M202" s="71"/>
      <c r="N202" s="71"/>
      <c r="O202" s="74"/>
      <c r="P202" s="71"/>
      <c r="T202" s="87">
        <f t="shared" si="26"/>
        <v>0</v>
      </c>
      <c r="U202" s="87">
        <f t="shared" si="30"/>
        <v>0</v>
      </c>
      <c r="V202" s="87">
        <f t="shared" si="31"/>
        <v>0</v>
      </c>
      <c r="W202" s="87">
        <f t="shared" si="27"/>
        <v>0</v>
      </c>
      <c r="X202" s="87">
        <f t="shared" si="32"/>
        <v>0</v>
      </c>
      <c r="Y202" s="86">
        <f t="shared" si="33"/>
        <v>0</v>
      </c>
      <c r="Z202" s="86">
        <f t="shared" si="34"/>
        <v>0</v>
      </c>
      <c r="AA202" s="86">
        <f t="shared" si="35"/>
        <v>0</v>
      </c>
      <c r="AB202" s="86">
        <f t="shared" si="28"/>
        <v>0</v>
      </c>
      <c r="AC202" s="86">
        <f>IF(ISBLANK(B202),0,IF(ISNA(VLOOKUP(B202,General!$B:$B,1,FALSE)),1,0))</f>
        <v>0</v>
      </c>
      <c r="AD202" s="86">
        <f>IF(ISBLANK(F202),0,IF(ISNA(VLOOKUP(F202,Dropdowns!$D$1:$D$13,1,FALSE)),1,0))</f>
        <v>0</v>
      </c>
      <c r="AE202" s="86">
        <f>IF(ISBLANK(I202),0,IF(ISNA(VLOOKUP(I202,Dropdowns!$E$1:$E$11,1,FALSE)),1,0))</f>
        <v>0</v>
      </c>
      <c r="AF202" s="86">
        <f>IF(ISBLANK(L202),0,IF(ISNA(VLOOKUP(L202,Dropdowns!$F$1:$F$18,1,FALSE)),1,0))</f>
        <v>0</v>
      </c>
      <c r="AG202" s="86">
        <f>IF(ISBLANK(P202),0,IF(ISNA(VLOOKUP(P202,Dropdowns!$K$1:$K$5,1,FALSE)),1,0))</f>
        <v>0</v>
      </c>
      <c r="AH202" s="86" t="str">
        <f t="shared" si="29"/>
        <v/>
      </c>
      <c r="AI202" s="86">
        <f>IF(ISBLANK(AH202),0,IF(ISNA(VLOOKUP(AH202,Investigation!$Q:$Q,1,FALSE)),1,0))</f>
        <v>0</v>
      </c>
    </row>
    <row r="203" spans="2:35" x14ac:dyDescent="0.25">
      <c r="B203" s="71"/>
      <c r="C203" s="71"/>
      <c r="D203" s="63"/>
      <c r="E203" s="73"/>
      <c r="F203" s="71"/>
      <c r="G203" s="71"/>
      <c r="H203" s="71"/>
      <c r="I203" s="71"/>
      <c r="J203" s="71"/>
      <c r="K203" s="71"/>
      <c r="L203" s="71"/>
      <c r="M203" s="71"/>
      <c r="N203" s="71"/>
      <c r="O203" s="74"/>
      <c r="P203" s="71"/>
      <c r="T203" s="87">
        <f t="shared" si="26"/>
        <v>0</v>
      </c>
      <c r="U203" s="87">
        <f t="shared" si="30"/>
        <v>0</v>
      </c>
      <c r="V203" s="87">
        <f t="shared" si="31"/>
        <v>0</v>
      </c>
      <c r="W203" s="87">
        <f t="shared" si="27"/>
        <v>0</v>
      </c>
      <c r="X203" s="87">
        <f t="shared" si="32"/>
        <v>0</v>
      </c>
      <c r="Y203" s="86">
        <f t="shared" si="33"/>
        <v>0</v>
      </c>
      <c r="Z203" s="86">
        <f t="shared" si="34"/>
        <v>0</v>
      </c>
      <c r="AA203" s="86">
        <f t="shared" si="35"/>
        <v>0</v>
      </c>
      <c r="AB203" s="86">
        <f t="shared" si="28"/>
        <v>0</v>
      </c>
      <c r="AC203" s="86">
        <f>IF(ISBLANK(B203),0,IF(ISNA(VLOOKUP(B203,General!$B:$B,1,FALSE)),1,0))</f>
        <v>0</v>
      </c>
      <c r="AD203" s="86">
        <f>IF(ISBLANK(F203),0,IF(ISNA(VLOOKUP(F203,Dropdowns!$D$1:$D$13,1,FALSE)),1,0))</f>
        <v>0</v>
      </c>
      <c r="AE203" s="86">
        <f>IF(ISBLANK(I203),0,IF(ISNA(VLOOKUP(I203,Dropdowns!$E$1:$E$11,1,FALSE)),1,0))</f>
        <v>0</v>
      </c>
      <c r="AF203" s="86">
        <f>IF(ISBLANK(L203),0,IF(ISNA(VLOOKUP(L203,Dropdowns!$F$1:$F$18,1,FALSE)),1,0))</f>
        <v>0</v>
      </c>
      <c r="AG203" s="86">
        <f>IF(ISBLANK(P203),0,IF(ISNA(VLOOKUP(P203,Dropdowns!$K$1:$K$5,1,FALSE)),1,0))</f>
        <v>0</v>
      </c>
      <c r="AH203" s="86" t="str">
        <f t="shared" si="29"/>
        <v/>
      </c>
      <c r="AI203" s="86">
        <f>IF(ISBLANK(AH203),0,IF(ISNA(VLOOKUP(AH203,Investigation!$Q:$Q,1,FALSE)),1,0))</f>
        <v>0</v>
      </c>
    </row>
    <row r="204" spans="2:35" x14ac:dyDescent="0.25">
      <c r="B204" s="71"/>
      <c r="C204" s="71"/>
      <c r="D204" s="63"/>
      <c r="E204" s="73"/>
      <c r="F204" s="71"/>
      <c r="G204" s="71"/>
      <c r="H204" s="71"/>
      <c r="I204" s="71"/>
      <c r="J204" s="71"/>
      <c r="K204" s="71"/>
      <c r="L204" s="71"/>
      <c r="M204" s="71"/>
      <c r="N204" s="71"/>
      <c r="O204" s="74"/>
      <c r="P204" s="71"/>
      <c r="T204" s="87">
        <f t="shared" si="26"/>
        <v>0</v>
      </c>
      <c r="U204" s="87">
        <f t="shared" si="30"/>
        <v>0</v>
      </c>
      <c r="V204" s="87">
        <f t="shared" si="31"/>
        <v>0</v>
      </c>
      <c r="W204" s="87">
        <f t="shared" si="27"/>
        <v>0</v>
      </c>
      <c r="X204" s="87">
        <f t="shared" si="32"/>
        <v>0</v>
      </c>
      <c r="Y204" s="86">
        <f t="shared" si="33"/>
        <v>0</v>
      </c>
      <c r="Z204" s="86">
        <f t="shared" si="34"/>
        <v>0</v>
      </c>
      <c r="AA204" s="86">
        <f t="shared" si="35"/>
        <v>0</v>
      </c>
      <c r="AB204" s="86">
        <f t="shared" si="28"/>
        <v>0</v>
      </c>
      <c r="AC204" s="86">
        <f>IF(ISBLANK(B204),0,IF(ISNA(VLOOKUP(B204,General!$B:$B,1,FALSE)),1,0))</f>
        <v>0</v>
      </c>
      <c r="AD204" s="86">
        <f>IF(ISBLANK(F204),0,IF(ISNA(VLOOKUP(F204,Dropdowns!$D$1:$D$13,1,FALSE)),1,0))</f>
        <v>0</v>
      </c>
      <c r="AE204" s="86">
        <f>IF(ISBLANK(I204),0,IF(ISNA(VLOOKUP(I204,Dropdowns!$E$1:$E$11,1,FALSE)),1,0))</f>
        <v>0</v>
      </c>
      <c r="AF204" s="86">
        <f>IF(ISBLANK(L204),0,IF(ISNA(VLOOKUP(L204,Dropdowns!$F$1:$F$18,1,FALSE)),1,0))</f>
        <v>0</v>
      </c>
      <c r="AG204" s="86">
        <f>IF(ISBLANK(P204),0,IF(ISNA(VLOOKUP(P204,Dropdowns!$K$1:$K$5,1,FALSE)),1,0))</f>
        <v>0</v>
      </c>
      <c r="AH204" s="86" t="str">
        <f t="shared" si="29"/>
        <v/>
      </c>
      <c r="AI204" s="86">
        <f>IF(ISBLANK(AH204),0,IF(ISNA(VLOOKUP(AH204,Investigation!$Q:$Q,1,FALSE)),1,0))</f>
        <v>0</v>
      </c>
    </row>
    <row r="205" spans="2:35" x14ac:dyDescent="0.25">
      <c r="B205" s="71"/>
      <c r="C205" s="71"/>
      <c r="D205" s="63"/>
      <c r="E205" s="73"/>
      <c r="F205" s="71"/>
      <c r="G205" s="71"/>
      <c r="H205" s="71"/>
      <c r="I205" s="71"/>
      <c r="J205" s="71"/>
      <c r="K205" s="71"/>
      <c r="L205" s="71"/>
      <c r="M205" s="71"/>
      <c r="N205" s="71"/>
      <c r="O205" s="74"/>
      <c r="P205" s="71"/>
      <c r="T205" s="87">
        <f t="shared" ref="T205:T268" si="36">IF(COUNTA(B205:P205)&gt;0,2-COUNTA(B205,C205),0)</f>
        <v>0</v>
      </c>
      <c r="U205" s="87">
        <f t="shared" si="30"/>
        <v>0</v>
      </c>
      <c r="V205" s="87">
        <f t="shared" si="31"/>
        <v>0</v>
      </c>
      <c r="W205" s="87">
        <f t="shared" ref="W205:W268" si="37">IF(AND(NOT(ISBLANK(C205)),C205&lt;&gt;"-"),COUNTBLANK(I205),0)</f>
        <v>0</v>
      </c>
      <c r="X205" s="87">
        <f t="shared" si="32"/>
        <v>0</v>
      </c>
      <c r="Y205" s="86">
        <f t="shared" si="33"/>
        <v>0</v>
      </c>
      <c r="Z205" s="86">
        <f t="shared" si="34"/>
        <v>0</v>
      </c>
      <c r="AA205" s="86">
        <f t="shared" si="35"/>
        <v>0</v>
      </c>
      <c r="AB205" s="86">
        <f t="shared" ref="AB205:AB268" si="38">IF(ISBLANK(D205),0,IF(AND(LEN(D205)=8, VALUE(MID(D205,5,2))&lt;13,VALUE(RIGHT(D205,2))&lt;32),0,1))</f>
        <v>0</v>
      </c>
      <c r="AC205" s="86">
        <f>IF(ISBLANK(B205),0,IF(ISNA(VLOOKUP(B205,General!$B:$B,1,FALSE)),1,0))</f>
        <v>0</v>
      </c>
      <c r="AD205" s="86">
        <f>IF(ISBLANK(F205),0,IF(ISNA(VLOOKUP(F205,Dropdowns!$D$1:$D$13,1,FALSE)),1,0))</f>
        <v>0</v>
      </c>
      <c r="AE205" s="86">
        <f>IF(ISBLANK(I205),0,IF(ISNA(VLOOKUP(I205,Dropdowns!$E$1:$E$11,1,FALSE)),1,0))</f>
        <v>0</v>
      </c>
      <c r="AF205" s="86">
        <f>IF(ISBLANK(L205),0,IF(ISNA(VLOOKUP(L205,Dropdowns!$F$1:$F$18,1,FALSE)),1,0))</f>
        <v>0</v>
      </c>
      <c r="AG205" s="86">
        <f>IF(ISBLANK(P205),0,IF(ISNA(VLOOKUP(P205,Dropdowns!$K$1:$K$5,1,FALSE)),1,0))</f>
        <v>0</v>
      </c>
      <c r="AH205" s="86" t="str">
        <f t="shared" ref="AH205:AH268" si="39">_xlfn.CONCAT(B205:C205)</f>
        <v/>
      </c>
      <c r="AI205" s="86">
        <f>IF(ISBLANK(AH205),0,IF(ISNA(VLOOKUP(AH205,Investigation!$Q:$Q,1,FALSE)),1,0))</f>
        <v>0</v>
      </c>
    </row>
    <row r="206" spans="2:35" x14ac:dyDescent="0.25">
      <c r="B206" s="71"/>
      <c r="C206" s="71"/>
      <c r="D206" s="63"/>
      <c r="E206" s="73"/>
      <c r="F206" s="71"/>
      <c r="G206" s="71"/>
      <c r="H206" s="71"/>
      <c r="I206" s="71"/>
      <c r="J206" s="71"/>
      <c r="K206" s="71"/>
      <c r="L206" s="71"/>
      <c r="M206" s="71"/>
      <c r="N206" s="71"/>
      <c r="O206" s="74"/>
      <c r="P206" s="71"/>
      <c r="T206" s="87">
        <f t="shared" si="36"/>
        <v>0</v>
      </c>
      <c r="U206" s="87">
        <f t="shared" si="30"/>
        <v>0</v>
      </c>
      <c r="V206" s="87">
        <f t="shared" si="31"/>
        <v>0</v>
      </c>
      <c r="W206" s="87">
        <f t="shared" si="37"/>
        <v>0</v>
      </c>
      <c r="X206" s="87">
        <f t="shared" si="32"/>
        <v>0</v>
      </c>
      <c r="Y206" s="86">
        <f t="shared" si="33"/>
        <v>0</v>
      </c>
      <c r="Z206" s="86">
        <f t="shared" si="34"/>
        <v>0</v>
      </c>
      <c r="AA206" s="86">
        <f t="shared" si="35"/>
        <v>0</v>
      </c>
      <c r="AB206" s="86">
        <f t="shared" si="38"/>
        <v>0</v>
      </c>
      <c r="AC206" s="86">
        <f>IF(ISBLANK(B206),0,IF(ISNA(VLOOKUP(B206,General!$B:$B,1,FALSE)),1,0))</f>
        <v>0</v>
      </c>
      <c r="AD206" s="86">
        <f>IF(ISBLANK(F206),0,IF(ISNA(VLOOKUP(F206,Dropdowns!$D$1:$D$13,1,FALSE)),1,0))</f>
        <v>0</v>
      </c>
      <c r="AE206" s="86">
        <f>IF(ISBLANK(I206),0,IF(ISNA(VLOOKUP(I206,Dropdowns!$E$1:$E$11,1,FALSE)),1,0))</f>
        <v>0</v>
      </c>
      <c r="AF206" s="86">
        <f>IF(ISBLANK(L206),0,IF(ISNA(VLOOKUP(L206,Dropdowns!$F$1:$F$18,1,FALSE)),1,0))</f>
        <v>0</v>
      </c>
      <c r="AG206" s="86">
        <f>IF(ISBLANK(P206),0,IF(ISNA(VLOOKUP(P206,Dropdowns!$K$1:$K$5,1,FALSE)),1,0))</f>
        <v>0</v>
      </c>
      <c r="AH206" s="86" t="str">
        <f t="shared" si="39"/>
        <v/>
      </c>
      <c r="AI206" s="86">
        <f>IF(ISBLANK(AH206),0,IF(ISNA(VLOOKUP(AH206,Investigation!$Q:$Q,1,FALSE)),1,0))</f>
        <v>0</v>
      </c>
    </row>
    <row r="207" spans="2:35" x14ac:dyDescent="0.25">
      <c r="B207" s="71"/>
      <c r="C207" s="71"/>
      <c r="D207" s="63"/>
      <c r="E207" s="73"/>
      <c r="F207" s="71"/>
      <c r="G207" s="71"/>
      <c r="H207" s="71"/>
      <c r="I207" s="71"/>
      <c r="J207" s="71"/>
      <c r="K207" s="71"/>
      <c r="L207" s="71"/>
      <c r="M207" s="71"/>
      <c r="N207" s="71"/>
      <c r="O207" s="74"/>
      <c r="P207" s="71"/>
      <c r="T207" s="87">
        <f t="shared" si="36"/>
        <v>0</v>
      </c>
      <c r="U207" s="87">
        <f t="shared" si="30"/>
        <v>0</v>
      </c>
      <c r="V207" s="87">
        <f t="shared" si="31"/>
        <v>0</v>
      </c>
      <c r="W207" s="87">
        <f t="shared" si="37"/>
        <v>0</v>
      </c>
      <c r="X207" s="87">
        <f t="shared" si="32"/>
        <v>0</v>
      </c>
      <c r="Y207" s="86">
        <f t="shared" si="33"/>
        <v>0</v>
      </c>
      <c r="Z207" s="86">
        <f t="shared" si="34"/>
        <v>0</v>
      </c>
      <c r="AA207" s="86">
        <f t="shared" si="35"/>
        <v>0</v>
      </c>
      <c r="AB207" s="86">
        <f t="shared" si="38"/>
        <v>0</v>
      </c>
      <c r="AC207" s="86">
        <f>IF(ISBLANK(B207),0,IF(ISNA(VLOOKUP(B207,General!$B:$B,1,FALSE)),1,0))</f>
        <v>0</v>
      </c>
      <c r="AD207" s="86">
        <f>IF(ISBLANK(F207),0,IF(ISNA(VLOOKUP(F207,Dropdowns!$D$1:$D$13,1,FALSE)),1,0))</f>
        <v>0</v>
      </c>
      <c r="AE207" s="86">
        <f>IF(ISBLANK(I207),0,IF(ISNA(VLOOKUP(I207,Dropdowns!$E$1:$E$11,1,FALSE)),1,0))</f>
        <v>0</v>
      </c>
      <c r="AF207" s="86">
        <f>IF(ISBLANK(L207),0,IF(ISNA(VLOOKUP(L207,Dropdowns!$F$1:$F$18,1,FALSE)),1,0))</f>
        <v>0</v>
      </c>
      <c r="AG207" s="86">
        <f>IF(ISBLANK(P207),0,IF(ISNA(VLOOKUP(P207,Dropdowns!$K$1:$K$5,1,FALSE)),1,0))</f>
        <v>0</v>
      </c>
      <c r="AH207" s="86" t="str">
        <f t="shared" si="39"/>
        <v/>
      </c>
      <c r="AI207" s="86">
        <f>IF(ISBLANK(AH207),0,IF(ISNA(VLOOKUP(AH207,Investigation!$Q:$Q,1,FALSE)),1,0))</f>
        <v>0</v>
      </c>
    </row>
    <row r="208" spans="2:35" x14ac:dyDescent="0.25">
      <c r="B208" s="71"/>
      <c r="C208" s="71"/>
      <c r="D208" s="63"/>
      <c r="E208" s="73"/>
      <c r="F208" s="71"/>
      <c r="G208" s="71"/>
      <c r="H208" s="71"/>
      <c r="I208" s="71"/>
      <c r="J208" s="71"/>
      <c r="K208" s="71"/>
      <c r="L208" s="71"/>
      <c r="M208" s="71"/>
      <c r="N208" s="71"/>
      <c r="O208" s="74"/>
      <c r="P208" s="71"/>
      <c r="T208" s="87">
        <f t="shared" si="36"/>
        <v>0</v>
      </c>
      <c r="U208" s="87">
        <f t="shared" si="30"/>
        <v>0</v>
      </c>
      <c r="V208" s="87">
        <f t="shared" si="31"/>
        <v>0</v>
      </c>
      <c r="W208" s="87">
        <f t="shared" si="37"/>
        <v>0</v>
      </c>
      <c r="X208" s="87">
        <f t="shared" si="32"/>
        <v>0</v>
      </c>
      <c r="Y208" s="86">
        <f t="shared" si="33"/>
        <v>0</v>
      </c>
      <c r="Z208" s="86">
        <f t="shared" si="34"/>
        <v>0</v>
      </c>
      <c r="AA208" s="86">
        <f t="shared" si="35"/>
        <v>0</v>
      </c>
      <c r="AB208" s="86">
        <f t="shared" si="38"/>
        <v>0</v>
      </c>
      <c r="AC208" s="86">
        <f>IF(ISBLANK(B208),0,IF(ISNA(VLOOKUP(B208,General!$B:$B,1,FALSE)),1,0))</f>
        <v>0</v>
      </c>
      <c r="AD208" s="86">
        <f>IF(ISBLANK(F208),0,IF(ISNA(VLOOKUP(F208,Dropdowns!$D$1:$D$13,1,FALSE)),1,0))</f>
        <v>0</v>
      </c>
      <c r="AE208" s="86">
        <f>IF(ISBLANK(I208),0,IF(ISNA(VLOOKUP(I208,Dropdowns!$E$1:$E$11,1,FALSE)),1,0))</f>
        <v>0</v>
      </c>
      <c r="AF208" s="86">
        <f>IF(ISBLANK(L208),0,IF(ISNA(VLOOKUP(L208,Dropdowns!$F$1:$F$18,1,FALSE)),1,0))</f>
        <v>0</v>
      </c>
      <c r="AG208" s="86">
        <f>IF(ISBLANK(P208),0,IF(ISNA(VLOOKUP(P208,Dropdowns!$K$1:$K$5,1,FALSE)),1,0))</f>
        <v>0</v>
      </c>
      <c r="AH208" s="86" t="str">
        <f t="shared" si="39"/>
        <v/>
      </c>
      <c r="AI208" s="86">
        <f>IF(ISBLANK(AH208),0,IF(ISNA(VLOOKUP(AH208,Investigation!$Q:$Q,1,FALSE)),1,0))</f>
        <v>0</v>
      </c>
    </row>
    <row r="209" spans="2:35" x14ac:dyDescent="0.25">
      <c r="B209" s="71"/>
      <c r="C209" s="71"/>
      <c r="D209" s="63"/>
      <c r="E209" s="73"/>
      <c r="F209" s="71"/>
      <c r="G209" s="71"/>
      <c r="H209" s="71"/>
      <c r="I209" s="71"/>
      <c r="J209" s="71"/>
      <c r="K209" s="71"/>
      <c r="L209" s="71"/>
      <c r="M209" s="71"/>
      <c r="N209" s="71"/>
      <c r="O209" s="74"/>
      <c r="P209" s="71"/>
      <c r="T209" s="87">
        <f t="shared" si="36"/>
        <v>0</v>
      </c>
      <c r="U209" s="87">
        <f t="shared" si="30"/>
        <v>0</v>
      </c>
      <c r="V209" s="87">
        <f t="shared" si="31"/>
        <v>0</v>
      </c>
      <c r="W209" s="87">
        <f t="shared" si="37"/>
        <v>0</v>
      </c>
      <c r="X209" s="87">
        <f t="shared" si="32"/>
        <v>0</v>
      </c>
      <c r="Y209" s="86">
        <f t="shared" si="33"/>
        <v>0</v>
      </c>
      <c r="Z209" s="86">
        <f t="shared" si="34"/>
        <v>0</v>
      </c>
      <c r="AA209" s="86">
        <f t="shared" si="35"/>
        <v>0</v>
      </c>
      <c r="AB209" s="86">
        <f t="shared" si="38"/>
        <v>0</v>
      </c>
      <c r="AC209" s="86">
        <f>IF(ISBLANK(B209),0,IF(ISNA(VLOOKUP(B209,General!$B:$B,1,FALSE)),1,0))</f>
        <v>0</v>
      </c>
      <c r="AD209" s="86">
        <f>IF(ISBLANK(F209),0,IF(ISNA(VLOOKUP(F209,Dropdowns!$D$1:$D$13,1,FALSE)),1,0))</f>
        <v>0</v>
      </c>
      <c r="AE209" s="86">
        <f>IF(ISBLANK(I209),0,IF(ISNA(VLOOKUP(I209,Dropdowns!$E$1:$E$11,1,FALSE)),1,0))</f>
        <v>0</v>
      </c>
      <c r="AF209" s="86">
        <f>IF(ISBLANK(L209),0,IF(ISNA(VLOOKUP(L209,Dropdowns!$F$1:$F$18,1,FALSE)),1,0))</f>
        <v>0</v>
      </c>
      <c r="AG209" s="86">
        <f>IF(ISBLANK(P209),0,IF(ISNA(VLOOKUP(P209,Dropdowns!$K$1:$K$5,1,FALSE)),1,0))</f>
        <v>0</v>
      </c>
      <c r="AH209" s="86" t="str">
        <f t="shared" si="39"/>
        <v/>
      </c>
      <c r="AI209" s="86">
        <f>IF(ISBLANK(AH209),0,IF(ISNA(VLOOKUP(AH209,Investigation!$Q:$Q,1,FALSE)),1,0))</f>
        <v>0</v>
      </c>
    </row>
    <row r="210" spans="2:35" x14ac:dyDescent="0.25">
      <c r="B210" s="71"/>
      <c r="C210" s="71"/>
      <c r="D210" s="63"/>
      <c r="E210" s="73"/>
      <c r="F210" s="71"/>
      <c r="G210" s="71"/>
      <c r="H210" s="71"/>
      <c r="I210" s="71"/>
      <c r="J210" s="71"/>
      <c r="K210" s="71"/>
      <c r="L210" s="71"/>
      <c r="M210" s="71"/>
      <c r="N210" s="71"/>
      <c r="O210" s="74"/>
      <c r="P210" s="71"/>
      <c r="T210" s="87">
        <f t="shared" si="36"/>
        <v>0</v>
      </c>
      <c r="U210" s="87">
        <f t="shared" si="30"/>
        <v>0</v>
      </c>
      <c r="V210" s="87">
        <f t="shared" si="31"/>
        <v>0</v>
      </c>
      <c r="W210" s="87">
        <f t="shared" si="37"/>
        <v>0</v>
      </c>
      <c r="X210" s="87">
        <f t="shared" si="32"/>
        <v>0</v>
      </c>
      <c r="Y210" s="86">
        <f t="shared" si="33"/>
        <v>0</v>
      </c>
      <c r="Z210" s="86">
        <f t="shared" si="34"/>
        <v>0</v>
      </c>
      <c r="AA210" s="86">
        <f t="shared" si="35"/>
        <v>0</v>
      </c>
      <c r="AB210" s="86">
        <f t="shared" si="38"/>
        <v>0</v>
      </c>
      <c r="AC210" s="86">
        <f>IF(ISBLANK(B210),0,IF(ISNA(VLOOKUP(B210,General!$B:$B,1,FALSE)),1,0))</f>
        <v>0</v>
      </c>
      <c r="AD210" s="86">
        <f>IF(ISBLANK(F210),0,IF(ISNA(VLOOKUP(F210,Dropdowns!$D$1:$D$13,1,FALSE)),1,0))</f>
        <v>0</v>
      </c>
      <c r="AE210" s="86">
        <f>IF(ISBLANK(I210),0,IF(ISNA(VLOOKUP(I210,Dropdowns!$E$1:$E$11,1,FALSE)),1,0))</f>
        <v>0</v>
      </c>
      <c r="AF210" s="86">
        <f>IF(ISBLANK(L210),0,IF(ISNA(VLOOKUP(L210,Dropdowns!$F$1:$F$18,1,FALSE)),1,0))</f>
        <v>0</v>
      </c>
      <c r="AG210" s="86">
        <f>IF(ISBLANK(P210),0,IF(ISNA(VLOOKUP(P210,Dropdowns!$K$1:$K$5,1,FALSE)),1,0))</f>
        <v>0</v>
      </c>
      <c r="AH210" s="86" t="str">
        <f t="shared" si="39"/>
        <v/>
      </c>
      <c r="AI210" s="86">
        <f>IF(ISBLANK(AH210),0,IF(ISNA(VLOOKUP(AH210,Investigation!$Q:$Q,1,FALSE)),1,0))</f>
        <v>0</v>
      </c>
    </row>
    <row r="211" spans="2:35" x14ac:dyDescent="0.25">
      <c r="B211" s="71"/>
      <c r="C211" s="71"/>
      <c r="D211" s="63"/>
      <c r="E211" s="73"/>
      <c r="F211" s="71"/>
      <c r="G211" s="71"/>
      <c r="H211" s="71"/>
      <c r="I211" s="71"/>
      <c r="J211" s="71"/>
      <c r="K211" s="71"/>
      <c r="L211" s="71"/>
      <c r="M211" s="71"/>
      <c r="N211" s="71"/>
      <c r="O211" s="74"/>
      <c r="P211" s="71"/>
      <c r="T211" s="87">
        <f t="shared" si="36"/>
        <v>0</v>
      </c>
      <c r="U211" s="87">
        <f t="shared" si="30"/>
        <v>0</v>
      </c>
      <c r="V211" s="87">
        <f t="shared" si="31"/>
        <v>0</v>
      </c>
      <c r="W211" s="87">
        <f t="shared" si="37"/>
        <v>0</v>
      </c>
      <c r="X211" s="87">
        <f t="shared" si="32"/>
        <v>0</v>
      </c>
      <c r="Y211" s="86">
        <f t="shared" si="33"/>
        <v>0</v>
      </c>
      <c r="Z211" s="86">
        <f t="shared" si="34"/>
        <v>0</v>
      </c>
      <c r="AA211" s="86">
        <f t="shared" si="35"/>
        <v>0</v>
      </c>
      <c r="AB211" s="86">
        <f t="shared" si="38"/>
        <v>0</v>
      </c>
      <c r="AC211" s="86">
        <f>IF(ISBLANK(B211),0,IF(ISNA(VLOOKUP(B211,General!$B:$B,1,FALSE)),1,0))</f>
        <v>0</v>
      </c>
      <c r="AD211" s="86">
        <f>IF(ISBLANK(F211),0,IF(ISNA(VLOOKUP(F211,Dropdowns!$D$1:$D$13,1,FALSE)),1,0))</f>
        <v>0</v>
      </c>
      <c r="AE211" s="86">
        <f>IF(ISBLANK(I211),0,IF(ISNA(VLOOKUP(I211,Dropdowns!$E$1:$E$11,1,FALSE)),1,0))</f>
        <v>0</v>
      </c>
      <c r="AF211" s="86">
        <f>IF(ISBLANK(L211),0,IF(ISNA(VLOOKUP(L211,Dropdowns!$F$1:$F$18,1,FALSE)),1,0))</f>
        <v>0</v>
      </c>
      <c r="AG211" s="86">
        <f>IF(ISBLANK(P211),0,IF(ISNA(VLOOKUP(P211,Dropdowns!$K$1:$K$5,1,FALSE)),1,0))</f>
        <v>0</v>
      </c>
      <c r="AH211" s="86" t="str">
        <f t="shared" si="39"/>
        <v/>
      </c>
      <c r="AI211" s="86">
        <f>IF(ISBLANK(AH211),0,IF(ISNA(VLOOKUP(AH211,Investigation!$Q:$Q,1,FALSE)),1,0))</f>
        <v>0</v>
      </c>
    </row>
    <row r="212" spans="2:35" x14ac:dyDescent="0.25">
      <c r="B212" s="71"/>
      <c r="C212" s="71"/>
      <c r="D212" s="63"/>
      <c r="E212" s="73"/>
      <c r="F212" s="71"/>
      <c r="G212" s="71"/>
      <c r="H212" s="71"/>
      <c r="I212" s="71"/>
      <c r="J212" s="71"/>
      <c r="K212" s="71"/>
      <c r="L212" s="71"/>
      <c r="M212" s="71"/>
      <c r="N212" s="71"/>
      <c r="O212" s="74"/>
      <c r="P212" s="71"/>
      <c r="T212" s="87">
        <f t="shared" si="36"/>
        <v>0</v>
      </c>
      <c r="U212" s="87">
        <f t="shared" si="30"/>
        <v>0</v>
      </c>
      <c r="V212" s="87">
        <f t="shared" si="31"/>
        <v>0</v>
      </c>
      <c r="W212" s="87">
        <f t="shared" si="37"/>
        <v>0</v>
      </c>
      <c r="X212" s="87">
        <f t="shared" si="32"/>
        <v>0</v>
      </c>
      <c r="Y212" s="86">
        <f t="shared" si="33"/>
        <v>0</v>
      </c>
      <c r="Z212" s="86">
        <f t="shared" si="34"/>
        <v>0</v>
      </c>
      <c r="AA212" s="86">
        <f t="shared" si="35"/>
        <v>0</v>
      </c>
      <c r="AB212" s="86">
        <f t="shared" si="38"/>
        <v>0</v>
      </c>
      <c r="AC212" s="86">
        <f>IF(ISBLANK(B212),0,IF(ISNA(VLOOKUP(B212,General!$B:$B,1,FALSE)),1,0))</f>
        <v>0</v>
      </c>
      <c r="AD212" s="86">
        <f>IF(ISBLANK(F212),0,IF(ISNA(VLOOKUP(F212,Dropdowns!$D$1:$D$13,1,FALSE)),1,0))</f>
        <v>0</v>
      </c>
      <c r="AE212" s="86">
        <f>IF(ISBLANK(I212),0,IF(ISNA(VLOOKUP(I212,Dropdowns!$E$1:$E$11,1,FALSE)),1,0))</f>
        <v>0</v>
      </c>
      <c r="AF212" s="86">
        <f>IF(ISBLANK(L212),0,IF(ISNA(VLOOKUP(L212,Dropdowns!$F$1:$F$18,1,FALSE)),1,0))</f>
        <v>0</v>
      </c>
      <c r="AG212" s="86">
        <f>IF(ISBLANK(P212),0,IF(ISNA(VLOOKUP(P212,Dropdowns!$K$1:$K$5,1,FALSE)),1,0))</f>
        <v>0</v>
      </c>
      <c r="AH212" s="86" t="str">
        <f t="shared" si="39"/>
        <v/>
      </c>
      <c r="AI212" s="86">
        <f>IF(ISBLANK(AH212),0,IF(ISNA(VLOOKUP(AH212,Investigation!$Q:$Q,1,FALSE)),1,0))</f>
        <v>0</v>
      </c>
    </row>
    <row r="213" spans="2:35" x14ac:dyDescent="0.25">
      <c r="B213" s="71"/>
      <c r="C213" s="71"/>
      <c r="D213" s="63"/>
      <c r="E213" s="73"/>
      <c r="F213" s="71"/>
      <c r="G213" s="71"/>
      <c r="H213" s="71"/>
      <c r="I213" s="71"/>
      <c r="J213" s="71"/>
      <c r="K213" s="71"/>
      <c r="L213" s="71"/>
      <c r="M213" s="71"/>
      <c r="N213" s="71"/>
      <c r="O213" s="74"/>
      <c r="P213" s="71"/>
      <c r="T213" s="87">
        <f t="shared" si="36"/>
        <v>0</v>
      </c>
      <c r="U213" s="87">
        <f t="shared" si="30"/>
        <v>0</v>
      </c>
      <c r="V213" s="87">
        <f t="shared" si="31"/>
        <v>0</v>
      </c>
      <c r="W213" s="87">
        <f t="shared" si="37"/>
        <v>0</v>
      </c>
      <c r="X213" s="87">
        <f t="shared" si="32"/>
        <v>0</v>
      </c>
      <c r="Y213" s="86">
        <f t="shared" si="33"/>
        <v>0</v>
      </c>
      <c r="Z213" s="86">
        <f t="shared" si="34"/>
        <v>0</v>
      </c>
      <c r="AA213" s="86">
        <f t="shared" si="35"/>
        <v>0</v>
      </c>
      <c r="AB213" s="86">
        <f t="shared" si="38"/>
        <v>0</v>
      </c>
      <c r="AC213" s="86">
        <f>IF(ISBLANK(B213),0,IF(ISNA(VLOOKUP(B213,General!$B:$B,1,FALSE)),1,0))</f>
        <v>0</v>
      </c>
      <c r="AD213" s="86">
        <f>IF(ISBLANK(F213),0,IF(ISNA(VLOOKUP(F213,Dropdowns!$D$1:$D$13,1,FALSE)),1,0))</f>
        <v>0</v>
      </c>
      <c r="AE213" s="86">
        <f>IF(ISBLANK(I213),0,IF(ISNA(VLOOKUP(I213,Dropdowns!$E$1:$E$11,1,FALSE)),1,0))</f>
        <v>0</v>
      </c>
      <c r="AF213" s="86">
        <f>IF(ISBLANK(L213),0,IF(ISNA(VLOOKUP(L213,Dropdowns!$F$1:$F$18,1,FALSE)),1,0))</f>
        <v>0</v>
      </c>
      <c r="AG213" s="86">
        <f>IF(ISBLANK(P213),0,IF(ISNA(VLOOKUP(P213,Dropdowns!$K$1:$K$5,1,FALSE)),1,0))</f>
        <v>0</v>
      </c>
      <c r="AH213" s="86" t="str">
        <f t="shared" si="39"/>
        <v/>
      </c>
      <c r="AI213" s="86">
        <f>IF(ISBLANK(AH213),0,IF(ISNA(VLOOKUP(AH213,Investigation!$Q:$Q,1,FALSE)),1,0))</f>
        <v>0</v>
      </c>
    </row>
    <row r="214" spans="2:35" x14ac:dyDescent="0.25">
      <c r="B214" s="71"/>
      <c r="C214" s="71"/>
      <c r="D214" s="63"/>
      <c r="E214" s="73"/>
      <c r="F214" s="71"/>
      <c r="G214" s="71"/>
      <c r="H214" s="71"/>
      <c r="I214" s="71"/>
      <c r="J214" s="71"/>
      <c r="K214" s="71"/>
      <c r="L214" s="71"/>
      <c r="M214" s="71"/>
      <c r="N214" s="71"/>
      <c r="O214" s="74"/>
      <c r="P214" s="71"/>
      <c r="T214" s="87">
        <f t="shared" si="36"/>
        <v>0</v>
      </c>
      <c r="U214" s="87">
        <f t="shared" si="30"/>
        <v>0</v>
      </c>
      <c r="V214" s="87">
        <f t="shared" si="31"/>
        <v>0</v>
      </c>
      <c r="W214" s="87">
        <f t="shared" si="37"/>
        <v>0</v>
      </c>
      <c r="X214" s="87">
        <f t="shared" si="32"/>
        <v>0</v>
      </c>
      <c r="Y214" s="86">
        <f t="shared" si="33"/>
        <v>0</v>
      </c>
      <c r="Z214" s="86">
        <f t="shared" si="34"/>
        <v>0</v>
      </c>
      <c r="AA214" s="86">
        <f t="shared" si="35"/>
        <v>0</v>
      </c>
      <c r="AB214" s="86">
        <f t="shared" si="38"/>
        <v>0</v>
      </c>
      <c r="AC214" s="86">
        <f>IF(ISBLANK(B214),0,IF(ISNA(VLOOKUP(B214,General!$B:$B,1,FALSE)),1,0))</f>
        <v>0</v>
      </c>
      <c r="AD214" s="86">
        <f>IF(ISBLANK(F214),0,IF(ISNA(VLOOKUP(F214,Dropdowns!$D$1:$D$13,1,FALSE)),1,0))</f>
        <v>0</v>
      </c>
      <c r="AE214" s="86">
        <f>IF(ISBLANK(I214),0,IF(ISNA(VLOOKUP(I214,Dropdowns!$E$1:$E$11,1,FALSE)),1,0))</f>
        <v>0</v>
      </c>
      <c r="AF214" s="86">
        <f>IF(ISBLANK(L214),0,IF(ISNA(VLOOKUP(L214,Dropdowns!$F$1:$F$18,1,FALSE)),1,0))</f>
        <v>0</v>
      </c>
      <c r="AG214" s="86">
        <f>IF(ISBLANK(P214),0,IF(ISNA(VLOOKUP(P214,Dropdowns!$K$1:$K$5,1,FALSE)),1,0))</f>
        <v>0</v>
      </c>
      <c r="AH214" s="86" t="str">
        <f t="shared" si="39"/>
        <v/>
      </c>
      <c r="AI214" s="86">
        <f>IF(ISBLANK(AH214),0,IF(ISNA(VLOOKUP(AH214,Investigation!$Q:$Q,1,FALSE)),1,0))</f>
        <v>0</v>
      </c>
    </row>
    <row r="215" spans="2:35" x14ac:dyDescent="0.25">
      <c r="B215" s="71"/>
      <c r="C215" s="71"/>
      <c r="D215" s="63"/>
      <c r="E215" s="73"/>
      <c r="F215" s="71"/>
      <c r="G215" s="71"/>
      <c r="H215" s="71"/>
      <c r="I215" s="71"/>
      <c r="J215" s="71"/>
      <c r="K215" s="71"/>
      <c r="L215" s="71"/>
      <c r="M215" s="71"/>
      <c r="N215" s="71"/>
      <c r="O215" s="74"/>
      <c r="P215" s="71"/>
      <c r="T215" s="87">
        <f t="shared" si="36"/>
        <v>0</v>
      </c>
      <c r="U215" s="87">
        <f t="shared" si="30"/>
        <v>0</v>
      </c>
      <c r="V215" s="87">
        <f t="shared" si="31"/>
        <v>0</v>
      </c>
      <c r="W215" s="87">
        <f t="shared" si="37"/>
        <v>0</v>
      </c>
      <c r="X215" s="87">
        <f t="shared" si="32"/>
        <v>0</v>
      </c>
      <c r="Y215" s="86">
        <f t="shared" si="33"/>
        <v>0</v>
      </c>
      <c r="Z215" s="86">
        <f t="shared" si="34"/>
        <v>0</v>
      </c>
      <c r="AA215" s="86">
        <f t="shared" si="35"/>
        <v>0</v>
      </c>
      <c r="AB215" s="86">
        <f t="shared" si="38"/>
        <v>0</v>
      </c>
      <c r="AC215" s="86">
        <f>IF(ISBLANK(B215),0,IF(ISNA(VLOOKUP(B215,General!$B:$B,1,FALSE)),1,0))</f>
        <v>0</v>
      </c>
      <c r="AD215" s="86">
        <f>IF(ISBLANK(F215),0,IF(ISNA(VLOOKUP(F215,Dropdowns!$D$1:$D$13,1,FALSE)),1,0))</f>
        <v>0</v>
      </c>
      <c r="AE215" s="86">
        <f>IF(ISBLANK(I215),0,IF(ISNA(VLOOKUP(I215,Dropdowns!$E$1:$E$11,1,FALSE)),1,0))</f>
        <v>0</v>
      </c>
      <c r="AF215" s="86">
        <f>IF(ISBLANK(L215),0,IF(ISNA(VLOOKUP(L215,Dropdowns!$F$1:$F$18,1,FALSE)),1,0))</f>
        <v>0</v>
      </c>
      <c r="AG215" s="86">
        <f>IF(ISBLANK(P215),0,IF(ISNA(VLOOKUP(P215,Dropdowns!$K$1:$K$5,1,FALSE)),1,0))</f>
        <v>0</v>
      </c>
      <c r="AH215" s="86" t="str">
        <f t="shared" si="39"/>
        <v/>
      </c>
      <c r="AI215" s="86">
        <f>IF(ISBLANK(AH215),0,IF(ISNA(VLOOKUP(AH215,Investigation!$Q:$Q,1,FALSE)),1,0))</f>
        <v>0</v>
      </c>
    </row>
    <row r="216" spans="2:35" x14ac:dyDescent="0.25">
      <c r="B216" s="71"/>
      <c r="C216" s="71"/>
      <c r="D216" s="63"/>
      <c r="E216" s="73"/>
      <c r="F216" s="71"/>
      <c r="G216" s="71"/>
      <c r="H216" s="71"/>
      <c r="I216" s="71"/>
      <c r="J216" s="71"/>
      <c r="K216" s="71"/>
      <c r="L216" s="71"/>
      <c r="M216" s="71"/>
      <c r="N216" s="71"/>
      <c r="O216" s="74"/>
      <c r="P216" s="71"/>
      <c r="T216" s="87">
        <f t="shared" si="36"/>
        <v>0</v>
      </c>
      <c r="U216" s="87">
        <f t="shared" si="30"/>
        <v>0</v>
      </c>
      <c r="V216" s="87">
        <f t="shared" si="31"/>
        <v>0</v>
      </c>
      <c r="W216" s="87">
        <f t="shared" si="37"/>
        <v>0</v>
      </c>
      <c r="X216" s="87">
        <f t="shared" si="32"/>
        <v>0</v>
      </c>
      <c r="Y216" s="86">
        <f t="shared" si="33"/>
        <v>0</v>
      </c>
      <c r="Z216" s="86">
        <f t="shared" si="34"/>
        <v>0</v>
      </c>
      <c r="AA216" s="86">
        <f t="shared" si="35"/>
        <v>0</v>
      </c>
      <c r="AB216" s="86">
        <f t="shared" si="38"/>
        <v>0</v>
      </c>
      <c r="AC216" s="86">
        <f>IF(ISBLANK(B216),0,IF(ISNA(VLOOKUP(B216,General!$B:$B,1,FALSE)),1,0))</f>
        <v>0</v>
      </c>
      <c r="AD216" s="86">
        <f>IF(ISBLANK(F216),0,IF(ISNA(VLOOKUP(F216,Dropdowns!$D$1:$D$13,1,FALSE)),1,0))</f>
        <v>0</v>
      </c>
      <c r="AE216" s="86">
        <f>IF(ISBLANK(I216),0,IF(ISNA(VLOOKUP(I216,Dropdowns!$E$1:$E$11,1,FALSE)),1,0))</f>
        <v>0</v>
      </c>
      <c r="AF216" s="86">
        <f>IF(ISBLANK(L216),0,IF(ISNA(VLOOKUP(L216,Dropdowns!$F$1:$F$18,1,FALSE)),1,0))</f>
        <v>0</v>
      </c>
      <c r="AG216" s="86">
        <f>IF(ISBLANK(P216),0,IF(ISNA(VLOOKUP(P216,Dropdowns!$K$1:$K$5,1,FALSE)),1,0))</f>
        <v>0</v>
      </c>
      <c r="AH216" s="86" t="str">
        <f t="shared" si="39"/>
        <v/>
      </c>
      <c r="AI216" s="86">
        <f>IF(ISBLANK(AH216),0,IF(ISNA(VLOOKUP(AH216,Investigation!$Q:$Q,1,FALSE)),1,0))</f>
        <v>0</v>
      </c>
    </row>
    <row r="217" spans="2:35" x14ac:dyDescent="0.25">
      <c r="B217" s="71"/>
      <c r="C217" s="71"/>
      <c r="D217" s="63"/>
      <c r="E217" s="73"/>
      <c r="F217" s="71"/>
      <c r="G217" s="71"/>
      <c r="H217" s="71"/>
      <c r="I217" s="71"/>
      <c r="J217" s="71"/>
      <c r="K217" s="71"/>
      <c r="L217" s="71"/>
      <c r="M217" s="71"/>
      <c r="N217" s="71"/>
      <c r="O217" s="74"/>
      <c r="P217" s="71"/>
      <c r="T217" s="87">
        <f t="shared" si="36"/>
        <v>0</v>
      </c>
      <c r="U217" s="87">
        <f t="shared" si="30"/>
        <v>0</v>
      </c>
      <c r="V217" s="87">
        <f t="shared" si="31"/>
        <v>0</v>
      </c>
      <c r="W217" s="87">
        <f t="shared" si="37"/>
        <v>0</v>
      </c>
      <c r="X217" s="87">
        <f t="shared" si="32"/>
        <v>0</v>
      </c>
      <c r="Y217" s="86">
        <f t="shared" si="33"/>
        <v>0</v>
      </c>
      <c r="Z217" s="86">
        <f t="shared" si="34"/>
        <v>0</v>
      </c>
      <c r="AA217" s="86">
        <f t="shared" si="35"/>
        <v>0</v>
      </c>
      <c r="AB217" s="86">
        <f t="shared" si="38"/>
        <v>0</v>
      </c>
      <c r="AC217" s="86">
        <f>IF(ISBLANK(B217),0,IF(ISNA(VLOOKUP(B217,General!$B:$B,1,FALSE)),1,0))</f>
        <v>0</v>
      </c>
      <c r="AD217" s="86">
        <f>IF(ISBLANK(F217),0,IF(ISNA(VLOOKUP(F217,Dropdowns!$D$1:$D$13,1,FALSE)),1,0))</f>
        <v>0</v>
      </c>
      <c r="AE217" s="86">
        <f>IF(ISBLANK(I217),0,IF(ISNA(VLOOKUP(I217,Dropdowns!$E$1:$E$11,1,FALSE)),1,0))</f>
        <v>0</v>
      </c>
      <c r="AF217" s="86">
        <f>IF(ISBLANK(L217),0,IF(ISNA(VLOOKUP(L217,Dropdowns!$F$1:$F$18,1,FALSE)),1,0))</f>
        <v>0</v>
      </c>
      <c r="AG217" s="86">
        <f>IF(ISBLANK(P217),0,IF(ISNA(VLOOKUP(P217,Dropdowns!$K$1:$K$5,1,FALSE)),1,0))</f>
        <v>0</v>
      </c>
      <c r="AH217" s="86" t="str">
        <f t="shared" si="39"/>
        <v/>
      </c>
      <c r="AI217" s="86">
        <f>IF(ISBLANK(AH217),0,IF(ISNA(VLOOKUP(AH217,Investigation!$Q:$Q,1,FALSE)),1,0))</f>
        <v>0</v>
      </c>
    </row>
    <row r="218" spans="2:35" x14ac:dyDescent="0.25">
      <c r="B218" s="71"/>
      <c r="C218" s="71"/>
      <c r="D218" s="63"/>
      <c r="E218" s="73"/>
      <c r="F218" s="71"/>
      <c r="G218" s="71"/>
      <c r="H218" s="71"/>
      <c r="I218" s="71"/>
      <c r="J218" s="71"/>
      <c r="K218" s="71"/>
      <c r="L218" s="71"/>
      <c r="M218" s="71"/>
      <c r="N218" s="71"/>
      <c r="O218" s="74"/>
      <c r="P218" s="71"/>
      <c r="T218" s="87">
        <f t="shared" si="36"/>
        <v>0</v>
      </c>
      <c r="U218" s="87">
        <f t="shared" si="30"/>
        <v>0</v>
      </c>
      <c r="V218" s="87">
        <f t="shared" si="31"/>
        <v>0</v>
      </c>
      <c r="W218" s="87">
        <f t="shared" si="37"/>
        <v>0</v>
      </c>
      <c r="X218" s="87">
        <f t="shared" si="32"/>
        <v>0</v>
      </c>
      <c r="Y218" s="86">
        <f t="shared" si="33"/>
        <v>0</v>
      </c>
      <c r="Z218" s="86">
        <f t="shared" si="34"/>
        <v>0</v>
      </c>
      <c r="AA218" s="86">
        <f t="shared" si="35"/>
        <v>0</v>
      </c>
      <c r="AB218" s="86">
        <f t="shared" si="38"/>
        <v>0</v>
      </c>
      <c r="AC218" s="86">
        <f>IF(ISBLANK(B218),0,IF(ISNA(VLOOKUP(B218,General!$B:$B,1,FALSE)),1,0))</f>
        <v>0</v>
      </c>
      <c r="AD218" s="86">
        <f>IF(ISBLANK(F218),0,IF(ISNA(VLOOKUP(F218,Dropdowns!$D$1:$D$13,1,FALSE)),1,0))</f>
        <v>0</v>
      </c>
      <c r="AE218" s="86">
        <f>IF(ISBLANK(I218),0,IF(ISNA(VLOOKUP(I218,Dropdowns!$E$1:$E$11,1,FALSE)),1,0))</f>
        <v>0</v>
      </c>
      <c r="AF218" s="86">
        <f>IF(ISBLANK(L218),0,IF(ISNA(VLOOKUP(L218,Dropdowns!$F$1:$F$18,1,FALSE)),1,0))</f>
        <v>0</v>
      </c>
      <c r="AG218" s="86">
        <f>IF(ISBLANK(P218),0,IF(ISNA(VLOOKUP(P218,Dropdowns!$K$1:$K$5,1,FALSE)),1,0))</f>
        <v>0</v>
      </c>
      <c r="AH218" s="86" t="str">
        <f t="shared" si="39"/>
        <v/>
      </c>
      <c r="AI218" s="86">
        <f>IF(ISBLANK(AH218),0,IF(ISNA(VLOOKUP(AH218,Investigation!$Q:$Q,1,FALSE)),1,0))</f>
        <v>0</v>
      </c>
    </row>
    <row r="219" spans="2:35" x14ac:dyDescent="0.25">
      <c r="B219" s="71"/>
      <c r="C219" s="71"/>
      <c r="D219" s="63"/>
      <c r="E219" s="73"/>
      <c r="F219" s="71"/>
      <c r="G219" s="71"/>
      <c r="H219" s="71"/>
      <c r="I219" s="71"/>
      <c r="J219" s="71"/>
      <c r="K219" s="71"/>
      <c r="L219" s="71"/>
      <c r="M219" s="71"/>
      <c r="N219" s="71"/>
      <c r="O219" s="74"/>
      <c r="P219" s="71"/>
      <c r="T219" s="87">
        <f t="shared" si="36"/>
        <v>0</v>
      </c>
      <c r="U219" s="87">
        <f t="shared" si="30"/>
        <v>0</v>
      </c>
      <c r="V219" s="87">
        <f t="shared" si="31"/>
        <v>0</v>
      </c>
      <c r="W219" s="87">
        <f t="shared" si="37"/>
        <v>0</v>
      </c>
      <c r="X219" s="87">
        <f t="shared" si="32"/>
        <v>0</v>
      </c>
      <c r="Y219" s="86">
        <f t="shared" si="33"/>
        <v>0</v>
      </c>
      <c r="Z219" s="86">
        <f t="shared" si="34"/>
        <v>0</v>
      </c>
      <c r="AA219" s="86">
        <f t="shared" si="35"/>
        <v>0</v>
      </c>
      <c r="AB219" s="86">
        <f t="shared" si="38"/>
        <v>0</v>
      </c>
      <c r="AC219" s="86">
        <f>IF(ISBLANK(B219),0,IF(ISNA(VLOOKUP(B219,General!$B:$B,1,FALSE)),1,0))</f>
        <v>0</v>
      </c>
      <c r="AD219" s="86">
        <f>IF(ISBLANK(F219),0,IF(ISNA(VLOOKUP(F219,Dropdowns!$D$1:$D$13,1,FALSE)),1,0))</f>
        <v>0</v>
      </c>
      <c r="AE219" s="86">
        <f>IF(ISBLANK(I219),0,IF(ISNA(VLOOKUP(I219,Dropdowns!$E$1:$E$11,1,FALSE)),1,0))</f>
        <v>0</v>
      </c>
      <c r="AF219" s="86">
        <f>IF(ISBLANK(L219),0,IF(ISNA(VLOOKUP(L219,Dropdowns!$F$1:$F$18,1,FALSE)),1,0))</f>
        <v>0</v>
      </c>
      <c r="AG219" s="86">
        <f>IF(ISBLANK(P219),0,IF(ISNA(VLOOKUP(P219,Dropdowns!$K$1:$K$5,1,FALSE)),1,0))</f>
        <v>0</v>
      </c>
      <c r="AH219" s="86" t="str">
        <f t="shared" si="39"/>
        <v/>
      </c>
      <c r="AI219" s="86">
        <f>IF(ISBLANK(AH219),0,IF(ISNA(VLOOKUP(AH219,Investigation!$Q:$Q,1,FALSE)),1,0))</f>
        <v>0</v>
      </c>
    </row>
    <row r="220" spans="2:35" x14ac:dyDescent="0.25">
      <c r="B220" s="71"/>
      <c r="C220" s="71"/>
      <c r="D220" s="63"/>
      <c r="E220" s="73"/>
      <c r="F220" s="71"/>
      <c r="G220" s="71"/>
      <c r="H220" s="71"/>
      <c r="I220" s="71"/>
      <c r="J220" s="71"/>
      <c r="K220" s="71"/>
      <c r="L220" s="71"/>
      <c r="M220" s="71"/>
      <c r="N220" s="71"/>
      <c r="O220" s="74"/>
      <c r="P220" s="71"/>
      <c r="T220" s="87">
        <f t="shared" si="36"/>
        <v>0</v>
      </c>
      <c r="U220" s="87">
        <f t="shared" si="30"/>
        <v>0</v>
      </c>
      <c r="V220" s="87">
        <f t="shared" si="31"/>
        <v>0</v>
      </c>
      <c r="W220" s="87">
        <f t="shared" si="37"/>
        <v>0</v>
      </c>
      <c r="X220" s="87">
        <f t="shared" si="32"/>
        <v>0</v>
      </c>
      <c r="Y220" s="86">
        <f t="shared" si="33"/>
        <v>0</v>
      </c>
      <c r="Z220" s="86">
        <f t="shared" si="34"/>
        <v>0</v>
      </c>
      <c r="AA220" s="86">
        <f t="shared" si="35"/>
        <v>0</v>
      </c>
      <c r="AB220" s="86">
        <f t="shared" si="38"/>
        <v>0</v>
      </c>
      <c r="AC220" s="86">
        <f>IF(ISBLANK(B220),0,IF(ISNA(VLOOKUP(B220,General!$B:$B,1,FALSE)),1,0))</f>
        <v>0</v>
      </c>
      <c r="AD220" s="86">
        <f>IF(ISBLANK(F220),0,IF(ISNA(VLOOKUP(F220,Dropdowns!$D$1:$D$13,1,FALSE)),1,0))</f>
        <v>0</v>
      </c>
      <c r="AE220" s="86">
        <f>IF(ISBLANK(I220),0,IF(ISNA(VLOOKUP(I220,Dropdowns!$E$1:$E$11,1,FALSE)),1,0))</f>
        <v>0</v>
      </c>
      <c r="AF220" s="86">
        <f>IF(ISBLANK(L220),0,IF(ISNA(VLOOKUP(L220,Dropdowns!$F$1:$F$18,1,FALSE)),1,0))</f>
        <v>0</v>
      </c>
      <c r="AG220" s="86">
        <f>IF(ISBLANK(P220),0,IF(ISNA(VLOOKUP(P220,Dropdowns!$K$1:$K$5,1,FALSE)),1,0))</f>
        <v>0</v>
      </c>
      <c r="AH220" s="86" t="str">
        <f t="shared" si="39"/>
        <v/>
      </c>
      <c r="AI220" s="86">
        <f>IF(ISBLANK(AH220),0,IF(ISNA(VLOOKUP(AH220,Investigation!$Q:$Q,1,FALSE)),1,0))</f>
        <v>0</v>
      </c>
    </row>
    <row r="221" spans="2:35" x14ac:dyDescent="0.25">
      <c r="B221" s="71"/>
      <c r="C221" s="71"/>
      <c r="D221" s="63"/>
      <c r="E221" s="73"/>
      <c r="F221" s="71"/>
      <c r="G221" s="71"/>
      <c r="H221" s="71"/>
      <c r="I221" s="71"/>
      <c r="J221" s="71"/>
      <c r="K221" s="71"/>
      <c r="L221" s="71"/>
      <c r="M221" s="71"/>
      <c r="N221" s="71"/>
      <c r="O221" s="74"/>
      <c r="P221" s="71"/>
      <c r="T221" s="87">
        <f t="shared" si="36"/>
        <v>0</v>
      </c>
      <c r="U221" s="87">
        <f t="shared" si="30"/>
        <v>0</v>
      </c>
      <c r="V221" s="87">
        <f t="shared" si="31"/>
        <v>0</v>
      </c>
      <c r="W221" s="87">
        <f t="shared" si="37"/>
        <v>0</v>
      </c>
      <c r="X221" s="87">
        <f t="shared" si="32"/>
        <v>0</v>
      </c>
      <c r="Y221" s="86">
        <f t="shared" si="33"/>
        <v>0</v>
      </c>
      <c r="Z221" s="86">
        <f t="shared" si="34"/>
        <v>0</v>
      </c>
      <c r="AA221" s="86">
        <f t="shared" si="35"/>
        <v>0</v>
      </c>
      <c r="AB221" s="86">
        <f t="shared" si="38"/>
        <v>0</v>
      </c>
      <c r="AC221" s="86">
        <f>IF(ISBLANK(B221),0,IF(ISNA(VLOOKUP(B221,General!$B:$B,1,FALSE)),1,0))</f>
        <v>0</v>
      </c>
      <c r="AD221" s="86">
        <f>IF(ISBLANK(F221),0,IF(ISNA(VLOOKUP(F221,Dropdowns!$D$1:$D$13,1,FALSE)),1,0))</f>
        <v>0</v>
      </c>
      <c r="AE221" s="86">
        <f>IF(ISBLANK(I221),0,IF(ISNA(VLOOKUP(I221,Dropdowns!$E$1:$E$11,1,FALSE)),1,0))</f>
        <v>0</v>
      </c>
      <c r="AF221" s="86">
        <f>IF(ISBLANK(L221),0,IF(ISNA(VLOOKUP(L221,Dropdowns!$F$1:$F$18,1,FALSE)),1,0))</f>
        <v>0</v>
      </c>
      <c r="AG221" s="86">
        <f>IF(ISBLANK(P221),0,IF(ISNA(VLOOKUP(P221,Dropdowns!$K$1:$K$5,1,FALSE)),1,0))</f>
        <v>0</v>
      </c>
      <c r="AH221" s="86" t="str">
        <f t="shared" si="39"/>
        <v/>
      </c>
      <c r="AI221" s="86">
        <f>IF(ISBLANK(AH221),0,IF(ISNA(VLOOKUP(AH221,Investigation!$Q:$Q,1,FALSE)),1,0))</f>
        <v>0</v>
      </c>
    </row>
    <row r="222" spans="2:35" x14ac:dyDescent="0.25">
      <c r="B222" s="71"/>
      <c r="C222" s="71"/>
      <c r="D222" s="63"/>
      <c r="E222" s="73"/>
      <c r="F222" s="71"/>
      <c r="G222" s="71"/>
      <c r="H222" s="71"/>
      <c r="I222" s="71"/>
      <c r="J222" s="71"/>
      <c r="K222" s="71"/>
      <c r="L222" s="71"/>
      <c r="M222" s="71"/>
      <c r="N222" s="71"/>
      <c r="O222" s="74"/>
      <c r="P222" s="71"/>
      <c r="T222" s="87">
        <f t="shared" si="36"/>
        <v>0</v>
      </c>
      <c r="U222" s="87">
        <f t="shared" si="30"/>
        <v>0</v>
      </c>
      <c r="V222" s="87">
        <f t="shared" si="31"/>
        <v>0</v>
      </c>
      <c r="W222" s="87">
        <f t="shared" si="37"/>
        <v>0</v>
      </c>
      <c r="X222" s="87">
        <f t="shared" si="32"/>
        <v>0</v>
      </c>
      <c r="Y222" s="86">
        <f t="shared" si="33"/>
        <v>0</v>
      </c>
      <c r="Z222" s="86">
        <f t="shared" si="34"/>
        <v>0</v>
      </c>
      <c r="AA222" s="86">
        <f t="shared" si="35"/>
        <v>0</v>
      </c>
      <c r="AB222" s="86">
        <f t="shared" si="38"/>
        <v>0</v>
      </c>
      <c r="AC222" s="86">
        <f>IF(ISBLANK(B222),0,IF(ISNA(VLOOKUP(B222,General!$B:$B,1,FALSE)),1,0))</f>
        <v>0</v>
      </c>
      <c r="AD222" s="86">
        <f>IF(ISBLANK(F222),0,IF(ISNA(VLOOKUP(F222,Dropdowns!$D$1:$D$13,1,FALSE)),1,0))</f>
        <v>0</v>
      </c>
      <c r="AE222" s="86">
        <f>IF(ISBLANK(I222),0,IF(ISNA(VLOOKUP(I222,Dropdowns!$E$1:$E$11,1,FALSE)),1,0))</f>
        <v>0</v>
      </c>
      <c r="AF222" s="86">
        <f>IF(ISBLANK(L222),0,IF(ISNA(VLOOKUP(L222,Dropdowns!$F$1:$F$18,1,FALSE)),1,0))</f>
        <v>0</v>
      </c>
      <c r="AG222" s="86">
        <f>IF(ISBLANK(P222),0,IF(ISNA(VLOOKUP(P222,Dropdowns!$K$1:$K$5,1,FALSE)),1,0))</f>
        <v>0</v>
      </c>
      <c r="AH222" s="86" t="str">
        <f t="shared" si="39"/>
        <v/>
      </c>
      <c r="AI222" s="86">
        <f>IF(ISBLANK(AH222),0,IF(ISNA(VLOOKUP(AH222,Investigation!$Q:$Q,1,FALSE)),1,0))</f>
        <v>0</v>
      </c>
    </row>
    <row r="223" spans="2:35" x14ac:dyDescent="0.25">
      <c r="B223" s="71"/>
      <c r="C223" s="71"/>
      <c r="D223" s="63"/>
      <c r="E223" s="73"/>
      <c r="F223" s="71"/>
      <c r="G223" s="71"/>
      <c r="H223" s="71"/>
      <c r="I223" s="71"/>
      <c r="J223" s="71"/>
      <c r="K223" s="71"/>
      <c r="L223" s="71"/>
      <c r="M223" s="71"/>
      <c r="N223" s="71"/>
      <c r="O223" s="74"/>
      <c r="P223" s="71"/>
      <c r="T223" s="87">
        <f t="shared" si="36"/>
        <v>0</v>
      </c>
      <c r="U223" s="87">
        <f t="shared" si="30"/>
        <v>0</v>
      </c>
      <c r="V223" s="87">
        <f t="shared" si="31"/>
        <v>0</v>
      </c>
      <c r="W223" s="87">
        <f t="shared" si="37"/>
        <v>0</v>
      </c>
      <c r="X223" s="87">
        <f t="shared" si="32"/>
        <v>0</v>
      </c>
      <c r="Y223" s="86">
        <f t="shared" si="33"/>
        <v>0</v>
      </c>
      <c r="Z223" s="86">
        <f t="shared" si="34"/>
        <v>0</v>
      </c>
      <c r="AA223" s="86">
        <f t="shared" si="35"/>
        <v>0</v>
      </c>
      <c r="AB223" s="86">
        <f t="shared" si="38"/>
        <v>0</v>
      </c>
      <c r="AC223" s="86">
        <f>IF(ISBLANK(B223),0,IF(ISNA(VLOOKUP(B223,General!$B:$B,1,FALSE)),1,0))</f>
        <v>0</v>
      </c>
      <c r="AD223" s="86">
        <f>IF(ISBLANK(F223),0,IF(ISNA(VLOOKUP(F223,Dropdowns!$D$1:$D$13,1,FALSE)),1,0))</f>
        <v>0</v>
      </c>
      <c r="AE223" s="86">
        <f>IF(ISBLANK(I223),0,IF(ISNA(VLOOKUP(I223,Dropdowns!$E$1:$E$11,1,FALSE)),1,0))</f>
        <v>0</v>
      </c>
      <c r="AF223" s="86">
        <f>IF(ISBLANK(L223),0,IF(ISNA(VLOOKUP(L223,Dropdowns!$F$1:$F$18,1,FALSE)),1,0))</f>
        <v>0</v>
      </c>
      <c r="AG223" s="86">
        <f>IF(ISBLANK(P223),0,IF(ISNA(VLOOKUP(P223,Dropdowns!$K$1:$K$5,1,FALSE)),1,0))</f>
        <v>0</v>
      </c>
      <c r="AH223" s="86" t="str">
        <f t="shared" si="39"/>
        <v/>
      </c>
      <c r="AI223" s="86">
        <f>IF(ISBLANK(AH223),0,IF(ISNA(VLOOKUP(AH223,Investigation!$Q:$Q,1,FALSE)),1,0))</f>
        <v>0</v>
      </c>
    </row>
    <row r="224" spans="2:35" x14ac:dyDescent="0.25">
      <c r="B224" s="71"/>
      <c r="C224" s="71"/>
      <c r="D224" s="63"/>
      <c r="E224" s="73"/>
      <c r="F224" s="71"/>
      <c r="G224" s="71"/>
      <c r="H224" s="71"/>
      <c r="I224" s="71"/>
      <c r="J224" s="71"/>
      <c r="K224" s="71"/>
      <c r="L224" s="71"/>
      <c r="M224" s="71"/>
      <c r="N224" s="71"/>
      <c r="O224" s="74"/>
      <c r="P224" s="71"/>
      <c r="T224" s="87">
        <f t="shared" si="36"/>
        <v>0</v>
      </c>
      <c r="U224" s="87">
        <f t="shared" si="30"/>
        <v>0</v>
      </c>
      <c r="V224" s="87">
        <f t="shared" si="31"/>
        <v>0</v>
      </c>
      <c r="W224" s="87">
        <f t="shared" si="37"/>
        <v>0</v>
      </c>
      <c r="X224" s="87">
        <f t="shared" si="32"/>
        <v>0</v>
      </c>
      <c r="Y224" s="86">
        <f t="shared" si="33"/>
        <v>0</v>
      </c>
      <c r="Z224" s="86">
        <f t="shared" si="34"/>
        <v>0</v>
      </c>
      <c r="AA224" s="86">
        <f t="shared" si="35"/>
        <v>0</v>
      </c>
      <c r="AB224" s="86">
        <f t="shared" si="38"/>
        <v>0</v>
      </c>
      <c r="AC224" s="86">
        <f>IF(ISBLANK(B224),0,IF(ISNA(VLOOKUP(B224,General!$B:$B,1,FALSE)),1,0))</f>
        <v>0</v>
      </c>
      <c r="AD224" s="86">
        <f>IF(ISBLANK(F224),0,IF(ISNA(VLOOKUP(F224,Dropdowns!$D$1:$D$13,1,FALSE)),1,0))</f>
        <v>0</v>
      </c>
      <c r="AE224" s="86">
        <f>IF(ISBLANK(I224),0,IF(ISNA(VLOOKUP(I224,Dropdowns!$E$1:$E$11,1,FALSE)),1,0))</f>
        <v>0</v>
      </c>
      <c r="AF224" s="86">
        <f>IF(ISBLANK(L224),0,IF(ISNA(VLOOKUP(L224,Dropdowns!$F$1:$F$18,1,FALSE)),1,0))</f>
        <v>0</v>
      </c>
      <c r="AG224" s="86">
        <f>IF(ISBLANK(P224),0,IF(ISNA(VLOOKUP(P224,Dropdowns!$K$1:$K$5,1,FALSE)),1,0))</f>
        <v>0</v>
      </c>
      <c r="AH224" s="86" t="str">
        <f t="shared" si="39"/>
        <v/>
      </c>
      <c r="AI224" s="86">
        <f>IF(ISBLANK(AH224),0,IF(ISNA(VLOOKUP(AH224,Investigation!$Q:$Q,1,FALSE)),1,0))</f>
        <v>0</v>
      </c>
    </row>
    <row r="225" spans="2:35" x14ac:dyDescent="0.25">
      <c r="B225" s="71"/>
      <c r="C225" s="71"/>
      <c r="D225" s="63"/>
      <c r="E225" s="73"/>
      <c r="F225" s="71"/>
      <c r="G225" s="71"/>
      <c r="H225" s="71"/>
      <c r="I225" s="71"/>
      <c r="J225" s="71"/>
      <c r="K225" s="71"/>
      <c r="L225" s="71"/>
      <c r="M225" s="71"/>
      <c r="N225" s="71"/>
      <c r="O225" s="74"/>
      <c r="P225" s="71"/>
      <c r="T225" s="87">
        <f t="shared" si="36"/>
        <v>0</v>
      </c>
      <c r="U225" s="87">
        <f t="shared" si="30"/>
        <v>0</v>
      </c>
      <c r="V225" s="87">
        <f t="shared" si="31"/>
        <v>0</v>
      </c>
      <c r="W225" s="87">
        <f t="shared" si="37"/>
        <v>0</v>
      </c>
      <c r="X225" s="87">
        <f t="shared" si="32"/>
        <v>0</v>
      </c>
      <c r="Y225" s="86">
        <f t="shared" si="33"/>
        <v>0</v>
      </c>
      <c r="Z225" s="86">
        <f t="shared" si="34"/>
        <v>0</v>
      </c>
      <c r="AA225" s="86">
        <f t="shared" si="35"/>
        <v>0</v>
      </c>
      <c r="AB225" s="86">
        <f t="shared" si="38"/>
        <v>0</v>
      </c>
      <c r="AC225" s="86">
        <f>IF(ISBLANK(B225),0,IF(ISNA(VLOOKUP(B225,General!$B:$B,1,FALSE)),1,0))</f>
        <v>0</v>
      </c>
      <c r="AD225" s="86">
        <f>IF(ISBLANK(F225),0,IF(ISNA(VLOOKUP(F225,Dropdowns!$D$1:$D$13,1,FALSE)),1,0))</f>
        <v>0</v>
      </c>
      <c r="AE225" s="86">
        <f>IF(ISBLANK(I225),0,IF(ISNA(VLOOKUP(I225,Dropdowns!$E$1:$E$11,1,FALSE)),1,0))</f>
        <v>0</v>
      </c>
      <c r="AF225" s="86">
        <f>IF(ISBLANK(L225),0,IF(ISNA(VLOOKUP(L225,Dropdowns!$F$1:$F$18,1,FALSE)),1,0))</f>
        <v>0</v>
      </c>
      <c r="AG225" s="86">
        <f>IF(ISBLANK(P225),0,IF(ISNA(VLOOKUP(P225,Dropdowns!$K$1:$K$5,1,FALSE)),1,0))</f>
        <v>0</v>
      </c>
      <c r="AH225" s="86" t="str">
        <f t="shared" si="39"/>
        <v/>
      </c>
      <c r="AI225" s="86">
        <f>IF(ISBLANK(AH225),0,IF(ISNA(VLOOKUP(AH225,Investigation!$Q:$Q,1,FALSE)),1,0))</f>
        <v>0</v>
      </c>
    </row>
    <row r="226" spans="2:35" x14ac:dyDescent="0.25">
      <c r="B226" s="71"/>
      <c r="C226" s="71"/>
      <c r="D226" s="63"/>
      <c r="E226" s="73"/>
      <c r="F226" s="71"/>
      <c r="G226" s="71"/>
      <c r="H226" s="71"/>
      <c r="I226" s="71"/>
      <c r="J226" s="71"/>
      <c r="K226" s="71"/>
      <c r="L226" s="71"/>
      <c r="M226" s="71"/>
      <c r="N226" s="71"/>
      <c r="O226" s="74"/>
      <c r="P226" s="71"/>
      <c r="T226" s="87">
        <f t="shared" si="36"/>
        <v>0</v>
      </c>
      <c r="U226" s="87">
        <f t="shared" si="30"/>
        <v>0</v>
      </c>
      <c r="V226" s="87">
        <f t="shared" si="31"/>
        <v>0</v>
      </c>
      <c r="W226" s="87">
        <f t="shared" si="37"/>
        <v>0</v>
      </c>
      <c r="X226" s="87">
        <f t="shared" si="32"/>
        <v>0</v>
      </c>
      <c r="Y226" s="86">
        <f t="shared" si="33"/>
        <v>0</v>
      </c>
      <c r="Z226" s="86">
        <f t="shared" si="34"/>
        <v>0</v>
      </c>
      <c r="AA226" s="86">
        <f t="shared" si="35"/>
        <v>0</v>
      </c>
      <c r="AB226" s="86">
        <f t="shared" si="38"/>
        <v>0</v>
      </c>
      <c r="AC226" s="86">
        <f>IF(ISBLANK(B226),0,IF(ISNA(VLOOKUP(B226,General!$B:$B,1,FALSE)),1,0))</f>
        <v>0</v>
      </c>
      <c r="AD226" s="86">
        <f>IF(ISBLANK(F226),0,IF(ISNA(VLOOKUP(F226,Dropdowns!$D$1:$D$13,1,FALSE)),1,0))</f>
        <v>0</v>
      </c>
      <c r="AE226" s="86">
        <f>IF(ISBLANK(I226),0,IF(ISNA(VLOOKUP(I226,Dropdowns!$E$1:$E$11,1,FALSE)),1,0))</f>
        <v>0</v>
      </c>
      <c r="AF226" s="86">
        <f>IF(ISBLANK(L226),0,IF(ISNA(VLOOKUP(L226,Dropdowns!$F$1:$F$18,1,FALSE)),1,0))</f>
        <v>0</v>
      </c>
      <c r="AG226" s="86">
        <f>IF(ISBLANK(P226),0,IF(ISNA(VLOOKUP(P226,Dropdowns!$K$1:$K$5,1,FALSE)),1,0))</f>
        <v>0</v>
      </c>
      <c r="AH226" s="86" t="str">
        <f t="shared" si="39"/>
        <v/>
      </c>
      <c r="AI226" s="86">
        <f>IF(ISBLANK(AH226),0,IF(ISNA(VLOOKUP(AH226,Investigation!$Q:$Q,1,FALSE)),1,0))</f>
        <v>0</v>
      </c>
    </row>
    <row r="227" spans="2:35" x14ac:dyDescent="0.25">
      <c r="B227" s="71"/>
      <c r="C227" s="71"/>
      <c r="D227" s="63"/>
      <c r="E227" s="73"/>
      <c r="F227" s="71"/>
      <c r="G227" s="71"/>
      <c r="H227" s="71"/>
      <c r="I227" s="71"/>
      <c r="J227" s="71"/>
      <c r="K227" s="71"/>
      <c r="L227" s="71"/>
      <c r="M227" s="71"/>
      <c r="N227" s="71"/>
      <c r="O227" s="74"/>
      <c r="P227" s="71"/>
      <c r="T227" s="87">
        <f t="shared" si="36"/>
        <v>0</v>
      </c>
      <c r="U227" s="87">
        <f t="shared" si="30"/>
        <v>0</v>
      </c>
      <c r="V227" s="87">
        <f t="shared" si="31"/>
        <v>0</v>
      </c>
      <c r="W227" s="87">
        <f t="shared" si="37"/>
        <v>0</v>
      </c>
      <c r="X227" s="87">
        <f t="shared" si="32"/>
        <v>0</v>
      </c>
      <c r="Y227" s="86">
        <f t="shared" si="33"/>
        <v>0</v>
      </c>
      <c r="Z227" s="86">
        <f t="shared" si="34"/>
        <v>0</v>
      </c>
      <c r="AA227" s="86">
        <f t="shared" si="35"/>
        <v>0</v>
      </c>
      <c r="AB227" s="86">
        <f t="shared" si="38"/>
        <v>0</v>
      </c>
      <c r="AC227" s="86">
        <f>IF(ISBLANK(B227),0,IF(ISNA(VLOOKUP(B227,General!$B:$B,1,FALSE)),1,0))</f>
        <v>0</v>
      </c>
      <c r="AD227" s="86">
        <f>IF(ISBLANK(F227),0,IF(ISNA(VLOOKUP(F227,Dropdowns!$D$1:$D$13,1,FALSE)),1,0))</f>
        <v>0</v>
      </c>
      <c r="AE227" s="86">
        <f>IF(ISBLANK(I227),0,IF(ISNA(VLOOKUP(I227,Dropdowns!$E$1:$E$11,1,FALSE)),1,0))</f>
        <v>0</v>
      </c>
      <c r="AF227" s="86">
        <f>IF(ISBLANK(L227),0,IF(ISNA(VLOOKUP(L227,Dropdowns!$F$1:$F$18,1,FALSE)),1,0))</f>
        <v>0</v>
      </c>
      <c r="AG227" s="86">
        <f>IF(ISBLANK(P227),0,IF(ISNA(VLOOKUP(P227,Dropdowns!$K$1:$K$5,1,FALSE)),1,0))</f>
        <v>0</v>
      </c>
      <c r="AH227" s="86" t="str">
        <f t="shared" si="39"/>
        <v/>
      </c>
      <c r="AI227" s="86">
        <f>IF(ISBLANK(AH227),0,IF(ISNA(VLOOKUP(AH227,Investigation!$Q:$Q,1,FALSE)),1,0))</f>
        <v>0</v>
      </c>
    </row>
    <row r="228" spans="2:35" x14ac:dyDescent="0.25">
      <c r="B228" s="71"/>
      <c r="C228" s="71"/>
      <c r="D228" s="63"/>
      <c r="E228" s="73"/>
      <c r="F228" s="71"/>
      <c r="G228" s="71"/>
      <c r="H228" s="71"/>
      <c r="I228" s="71"/>
      <c r="J228" s="71"/>
      <c r="K228" s="71"/>
      <c r="L228" s="71"/>
      <c r="M228" s="71"/>
      <c r="N228" s="71"/>
      <c r="O228" s="74"/>
      <c r="P228" s="71"/>
      <c r="T228" s="87">
        <f t="shared" si="36"/>
        <v>0</v>
      </c>
      <c r="U228" s="87">
        <f t="shared" si="30"/>
        <v>0</v>
      </c>
      <c r="V228" s="87">
        <f t="shared" si="31"/>
        <v>0</v>
      </c>
      <c r="W228" s="87">
        <f t="shared" si="37"/>
        <v>0</v>
      </c>
      <c r="X228" s="87">
        <f t="shared" si="32"/>
        <v>0</v>
      </c>
      <c r="Y228" s="86">
        <f t="shared" si="33"/>
        <v>0</v>
      </c>
      <c r="Z228" s="86">
        <f t="shared" si="34"/>
        <v>0</v>
      </c>
      <c r="AA228" s="86">
        <f t="shared" si="35"/>
        <v>0</v>
      </c>
      <c r="AB228" s="86">
        <f t="shared" si="38"/>
        <v>0</v>
      </c>
      <c r="AC228" s="86">
        <f>IF(ISBLANK(B228),0,IF(ISNA(VLOOKUP(B228,General!$B:$B,1,FALSE)),1,0))</f>
        <v>0</v>
      </c>
      <c r="AD228" s="86">
        <f>IF(ISBLANK(F228),0,IF(ISNA(VLOOKUP(F228,Dropdowns!$D$1:$D$13,1,FALSE)),1,0))</f>
        <v>0</v>
      </c>
      <c r="AE228" s="86">
        <f>IF(ISBLANK(I228),0,IF(ISNA(VLOOKUP(I228,Dropdowns!$E$1:$E$11,1,FALSE)),1,0))</f>
        <v>0</v>
      </c>
      <c r="AF228" s="86">
        <f>IF(ISBLANK(L228),0,IF(ISNA(VLOOKUP(L228,Dropdowns!$F$1:$F$18,1,FALSE)),1,0))</f>
        <v>0</v>
      </c>
      <c r="AG228" s="86">
        <f>IF(ISBLANK(P228),0,IF(ISNA(VLOOKUP(P228,Dropdowns!$K$1:$K$5,1,FALSE)),1,0))</f>
        <v>0</v>
      </c>
      <c r="AH228" s="86" t="str">
        <f t="shared" si="39"/>
        <v/>
      </c>
      <c r="AI228" s="86">
        <f>IF(ISBLANK(AH228),0,IF(ISNA(VLOOKUP(AH228,Investigation!$Q:$Q,1,FALSE)),1,0))</f>
        <v>0</v>
      </c>
    </row>
    <row r="229" spans="2:35" x14ac:dyDescent="0.25">
      <c r="B229" s="71"/>
      <c r="C229" s="71"/>
      <c r="D229" s="63"/>
      <c r="E229" s="73"/>
      <c r="F229" s="71"/>
      <c r="G229" s="71"/>
      <c r="H229" s="71"/>
      <c r="I229" s="71"/>
      <c r="J229" s="71"/>
      <c r="K229" s="71"/>
      <c r="L229" s="71"/>
      <c r="M229" s="71"/>
      <c r="N229" s="71"/>
      <c r="O229" s="74"/>
      <c r="P229" s="71"/>
      <c r="T229" s="87">
        <f t="shared" si="36"/>
        <v>0</v>
      </c>
      <c r="U229" s="87">
        <f t="shared" si="30"/>
        <v>0</v>
      </c>
      <c r="V229" s="87">
        <f t="shared" si="31"/>
        <v>0</v>
      </c>
      <c r="W229" s="87">
        <f t="shared" si="37"/>
        <v>0</v>
      </c>
      <c r="X229" s="87">
        <f t="shared" si="32"/>
        <v>0</v>
      </c>
      <c r="Y229" s="86">
        <f t="shared" si="33"/>
        <v>0</v>
      </c>
      <c r="Z229" s="86">
        <f t="shared" si="34"/>
        <v>0</v>
      </c>
      <c r="AA229" s="86">
        <f t="shared" si="35"/>
        <v>0</v>
      </c>
      <c r="AB229" s="86">
        <f t="shared" si="38"/>
        <v>0</v>
      </c>
      <c r="AC229" s="86">
        <f>IF(ISBLANK(B229),0,IF(ISNA(VLOOKUP(B229,General!$B:$B,1,FALSE)),1,0))</f>
        <v>0</v>
      </c>
      <c r="AD229" s="86">
        <f>IF(ISBLANK(F229),0,IF(ISNA(VLOOKUP(F229,Dropdowns!$D$1:$D$13,1,FALSE)),1,0))</f>
        <v>0</v>
      </c>
      <c r="AE229" s="86">
        <f>IF(ISBLANK(I229),0,IF(ISNA(VLOOKUP(I229,Dropdowns!$E$1:$E$11,1,FALSE)),1,0))</f>
        <v>0</v>
      </c>
      <c r="AF229" s="86">
        <f>IF(ISBLANK(L229),0,IF(ISNA(VLOOKUP(L229,Dropdowns!$F$1:$F$18,1,FALSE)),1,0))</f>
        <v>0</v>
      </c>
      <c r="AG229" s="86">
        <f>IF(ISBLANK(P229),0,IF(ISNA(VLOOKUP(P229,Dropdowns!$K$1:$K$5,1,FALSE)),1,0))</f>
        <v>0</v>
      </c>
      <c r="AH229" s="86" t="str">
        <f t="shared" si="39"/>
        <v/>
      </c>
      <c r="AI229" s="86">
        <f>IF(ISBLANK(AH229),0,IF(ISNA(VLOOKUP(AH229,Investigation!$Q:$Q,1,FALSE)),1,0))</f>
        <v>0</v>
      </c>
    </row>
    <row r="230" spans="2:35" x14ac:dyDescent="0.25">
      <c r="B230" s="71"/>
      <c r="C230" s="71"/>
      <c r="D230" s="63"/>
      <c r="E230" s="73"/>
      <c r="F230" s="71"/>
      <c r="G230" s="71"/>
      <c r="H230" s="71"/>
      <c r="I230" s="71"/>
      <c r="J230" s="71"/>
      <c r="K230" s="71"/>
      <c r="L230" s="71"/>
      <c r="M230" s="71"/>
      <c r="N230" s="71"/>
      <c r="O230" s="74"/>
      <c r="P230" s="71"/>
      <c r="T230" s="87">
        <f t="shared" si="36"/>
        <v>0</v>
      </c>
      <c r="U230" s="87">
        <f t="shared" si="30"/>
        <v>0</v>
      </c>
      <c r="V230" s="87">
        <f t="shared" si="31"/>
        <v>0</v>
      </c>
      <c r="W230" s="87">
        <f t="shared" si="37"/>
        <v>0</v>
      </c>
      <c r="X230" s="87">
        <f t="shared" si="32"/>
        <v>0</v>
      </c>
      <c r="Y230" s="86">
        <f t="shared" si="33"/>
        <v>0</v>
      </c>
      <c r="Z230" s="86">
        <f t="shared" si="34"/>
        <v>0</v>
      </c>
      <c r="AA230" s="86">
        <f t="shared" si="35"/>
        <v>0</v>
      </c>
      <c r="AB230" s="86">
        <f t="shared" si="38"/>
        <v>0</v>
      </c>
      <c r="AC230" s="86">
        <f>IF(ISBLANK(B230),0,IF(ISNA(VLOOKUP(B230,General!$B:$B,1,FALSE)),1,0))</f>
        <v>0</v>
      </c>
      <c r="AD230" s="86">
        <f>IF(ISBLANK(F230),0,IF(ISNA(VLOOKUP(F230,Dropdowns!$D$1:$D$13,1,FALSE)),1,0))</f>
        <v>0</v>
      </c>
      <c r="AE230" s="86">
        <f>IF(ISBLANK(I230),0,IF(ISNA(VLOOKUP(I230,Dropdowns!$E$1:$E$11,1,FALSE)),1,0))</f>
        <v>0</v>
      </c>
      <c r="AF230" s="86">
        <f>IF(ISBLANK(L230),0,IF(ISNA(VLOOKUP(L230,Dropdowns!$F$1:$F$18,1,FALSE)),1,0))</f>
        <v>0</v>
      </c>
      <c r="AG230" s="86">
        <f>IF(ISBLANK(P230),0,IF(ISNA(VLOOKUP(P230,Dropdowns!$K$1:$K$5,1,FALSE)),1,0))</f>
        <v>0</v>
      </c>
      <c r="AH230" s="86" t="str">
        <f t="shared" si="39"/>
        <v/>
      </c>
      <c r="AI230" s="86">
        <f>IF(ISBLANK(AH230),0,IF(ISNA(VLOOKUP(AH230,Investigation!$Q:$Q,1,FALSE)),1,0))</f>
        <v>0</v>
      </c>
    </row>
    <row r="231" spans="2:35" x14ac:dyDescent="0.25">
      <c r="B231" s="71"/>
      <c r="C231" s="71"/>
      <c r="D231" s="63"/>
      <c r="E231" s="73"/>
      <c r="F231" s="71"/>
      <c r="G231" s="71"/>
      <c r="H231" s="71"/>
      <c r="I231" s="71"/>
      <c r="J231" s="71"/>
      <c r="K231" s="71"/>
      <c r="L231" s="71"/>
      <c r="M231" s="71"/>
      <c r="N231" s="71"/>
      <c r="O231" s="74"/>
      <c r="P231" s="71"/>
      <c r="T231" s="87">
        <f t="shared" si="36"/>
        <v>0</v>
      </c>
      <c r="U231" s="87">
        <f t="shared" si="30"/>
        <v>0</v>
      </c>
      <c r="V231" s="87">
        <f t="shared" si="31"/>
        <v>0</v>
      </c>
      <c r="W231" s="87">
        <f t="shared" si="37"/>
        <v>0</v>
      </c>
      <c r="X231" s="87">
        <f t="shared" si="32"/>
        <v>0</v>
      </c>
      <c r="Y231" s="86">
        <f t="shared" si="33"/>
        <v>0</v>
      </c>
      <c r="Z231" s="86">
        <f t="shared" si="34"/>
        <v>0</v>
      </c>
      <c r="AA231" s="86">
        <f t="shared" si="35"/>
        <v>0</v>
      </c>
      <c r="AB231" s="86">
        <f t="shared" si="38"/>
        <v>0</v>
      </c>
      <c r="AC231" s="86">
        <f>IF(ISBLANK(B231),0,IF(ISNA(VLOOKUP(B231,General!$B:$B,1,FALSE)),1,0))</f>
        <v>0</v>
      </c>
      <c r="AD231" s="86">
        <f>IF(ISBLANK(F231),0,IF(ISNA(VLOOKUP(F231,Dropdowns!$D$1:$D$13,1,FALSE)),1,0))</f>
        <v>0</v>
      </c>
      <c r="AE231" s="86">
        <f>IF(ISBLANK(I231),0,IF(ISNA(VLOOKUP(I231,Dropdowns!$E$1:$E$11,1,FALSE)),1,0))</f>
        <v>0</v>
      </c>
      <c r="AF231" s="86">
        <f>IF(ISBLANK(L231),0,IF(ISNA(VLOOKUP(L231,Dropdowns!$F$1:$F$18,1,FALSE)),1,0))</f>
        <v>0</v>
      </c>
      <c r="AG231" s="86">
        <f>IF(ISBLANK(P231),0,IF(ISNA(VLOOKUP(P231,Dropdowns!$K$1:$K$5,1,FALSE)),1,0))</f>
        <v>0</v>
      </c>
      <c r="AH231" s="86" t="str">
        <f t="shared" si="39"/>
        <v/>
      </c>
      <c r="AI231" s="86">
        <f>IF(ISBLANK(AH231),0,IF(ISNA(VLOOKUP(AH231,Investigation!$Q:$Q,1,FALSE)),1,0))</f>
        <v>0</v>
      </c>
    </row>
    <row r="232" spans="2:35" x14ac:dyDescent="0.25">
      <c r="B232" s="71"/>
      <c r="C232" s="71"/>
      <c r="D232" s="63"/>
      <c r="E232" s="73"/>
      <c r="F232" s="71"/>
      <c r="G232" s="71"/>
      <c r="H232" s="71"/>
      <c r="I232" s="71"/>
      <c r="J232" s="71"/>
      <c r="K232" s="71"/>
      <c r="L232" s="71"/>
      <c r="M232" s="71"/>
      <c r="N232" s="71"/>
      <c r="O232" s="74"/>
      <c r="P232" s="71"/>
      <c r="T232" s="87">
        <f t="shared" si="36"/>
        <v>0</v>
      </c>
      <c r="U232" s="87">
        <f t="shared" si="30"/>
        <v>0</v>
      </c>
      <c r="V232" s="87">
        <f t="shared" si="31"/>
        <v>0</v>
      </c>
      <c r="W232" s="87">
        <f t="shared" si="37"/>
        <v>0</v>
      </c>
      <c r="X232" s="87">
        <f t="shared" si="32"/>
        <v>0</v>
      </c>
      <c r="Y232" s="86">
        <f t="shared" si="33"/>
        <v>0</v>
      </c>
      <c r="Z232" s="86">
        <f t="shared" si="34"/>
        <v>0</v>
      </c>
      <c r="AA232" s="86">
        <f t="shared" si="35"/>
        <v>0</v>
      </c>
      <c r="AB232" s="86">
        <f t="shared" si="38"/>
        <v>0</v>
      </c>
      <c r="AC232" s="86">
        <f>IF(ISBLANK(B232),0,IF(ISNA(VLOOKUP(B232,General!$B:$B,1,FALSE)),1,0))</f>
        <v>0</v>
      </c>
      <c r="AD232" s="86">
        <f>IF(ISBLANK(F232),0,IF(ISNA(VLOOKUP(F232,Dropdowns!$D$1:$D$13,1,FALSE)),1,0))</f>
        <v>0</v>
      </c>
      <c r="AE232" s="86">
        <f>IF(ISBLANK(I232),0,IF(ISNA(VLOOKUP(I232,Dropdowns!$E$1:$E$11,1,FALSE)),1,0))</f>
        <v>0</v>
      </c>
      <c r="AF232" s="86">
        <f>IF(ISBLANK(L232),0,IF(ISNA(VLOOKUP(L232,Dropdowns!$F$1:$F$18,1,FALSE)),1,0))</f>
        <v>0</v>
      </c>
      <c r="AG232" s="86">
        <f>IF(ISBLANK(P232),0,IF(ISNA(VLOOKUP(P232,Dropdowns!$K$1:$K$5,1,FALSE)),1,0))</f>
        <v>0</v>
      </c>
      <c r="AH232" s="86" t="str">
        <f t="shared" si="39"/>
        <v/>
      </c>
      <c r="AI232" s="86">
        <f>IF(ISBLANK(AH232),0,IF(ISNA(VLOOKUP(AH232,Investigation!$Q:$Q,1,FALSE)),1,0))</f>
        <v>0</v>
      </c>
    </row>
    <row r="233" spans="2:35" x14ac:dyDescent="0.25">
      <c r="B233" s="71"/>
      <c r="C233" s="71"/>
      <c r="D233" s="63"/>
      <c r="E233" s="73"/>
      <c r="F233" s="71"/>
      <c r="G233" s="71"/>
      <c r="H233" s="71"/>
      <c r="I233" s="71"/>
      <c r="J233" s="71"/>
      <c r="K233" s="71"/>
      <c r="L233" s="71"/>
      <c r="M233" s="71"/>
      <c r="N233" s="71"/>
      <c r="O233" s="74"/>
      <c r="P233" s="71"/>
      <c r="T233" s="87">
        <f t="shared" si="36"/>
        <v>0</v>
      </c>
      <c r="U233" s="87">
        <f t="shared" si="30"/>
        <v>0</v>
      </c>
      <c r="V233" s="87">
        <f t="shared" si="31"/>
        <v>0</v>
      </c>
      <c r="W233" s="87">
        <f t="shared" si="37"/>
        <v>0</v>
      </c>
      <c r="X233" s="87">
        <f t="shared" si="32"/>
        <v>0</v>
      </c>
      <c r="Y233" s="86">
        <f t="shared" si="33"/>
        <v>0</v>
      </c>
      <c r="Z233" s="86">
        <f t="shared" si="34"/>
        <v>0</v>
      </c>
      <c r="AA233" s="86">
        <f t="shared" si="35"/>
        <v>0</v>
      </c>
      <c r="AB233" s="86">
        <f t="shared" si="38"/>
        <v>0</v>
      </c>
      <c r="AC233" s="86">
        <f>IF(ISBLANK(B233),0,IF(ISNA(VLOOKUP(B233,General!$B:$B,1,FALSE)),1,0))</f>
        <v>0</v>
      </c>
      <c r="AD233" s="86">
        <f>IF(ISBLANK(F233),0,IF(ISNA(VLOOKUP(F233,Dropdowns!$D$1:$D$13,1,FALSE)),1,0))</f>
        <v>0</v>
      </c>
      <c r="AE233" s="86">
        <f>IF(ISBLANK(I233),0,IF(ISNA(VLOOKUP(I233,Dropdowns!$E$1:$E$11,1,FALSE)),1,0))</f>
        <v>0</v>
      </c>
      <c r="AF233" s="86">
        <f>IF(ISBLANK(L233),0,IF(ISNA(VLOOKUP(L233,Dropdowns!$F$1:$F$18,1,FALSE)),1,0))</f>
        <v>0</v>
      </c>
      <c r="AG233" s="86">
        <f>IF(ISBLANK(P233),0,IF(ISNA(VLOOKUP(P233,Dropdowns!$K$1:$K$5,1,FALSE)),1,0))</f>
        <v>0</v>
      </c>
      <c r="AH233" s="86" t="str">
        <f t="shared" si="39"/>
        <v/>
      </c>
      <c r="AI233" s="86">
        <f>IF(ISBLANK(AH233),0,IF(ISNA(VLOOKUP(AH233,Investigation!$Q:$Q,1,FALSE)),1,0))</f>
        <v>0</v>
      </c>
    </row>
    <row r="234" spans="2:35" x14ac:dyDescent="0.25">
      <c r="B234" s="71"/>
      <c r="C234" s="71"/>
      <c r="D234" s="63"/>
      <c r="E234" s="73"/>
      <c r="F234" s="71"/>
      <c r="G234" s="71"/>
      <c r="H234" s="71"/>
      <c r="I234" s="71"/>
      <c r="J234" s="71"/>
      <c r="K234" s="71"/>
      <c r="L234" s="71"/>
      <c r="M234" s="71"/>
      <c r="N234" s="71"/>
      <c r="O234" s="74"/>
      <c r="P234" s="71"/>
      <c r="T234" s="87">
        <f t="shared" si="36"/>
        <v>0</v>
      </c>
      <c r="U234" s="87">
        <f t="shared" si="30"/>
        <v>0</v>
      </c>
      <c r="V234" s="87">
        <f t="shared" si="31"/>
        <v>0</v>
      </c>
      <c r="W234" s="87">
        <f t="shared" si="37"/>
        <v>0</v>
      </c>
      <c r="X234" s="87">
        <f t="shared" si="32"/>
        <v>0</v>
      </c>
      <c r="Y234" s="86">
        <f t="shared" si="33"/>
        <v>0</v>
      </c>
      <c r="Z234" s="86">
        <f t="shared" si="34"/>
        <v>0</v>
      </c>
      <c r="AA234" s="86">
        <f t="shared" si="35"/>
        <v>0</v>
      </c>
      <c r="AB234" s="86">
        <f t="shared" si="38"/>
        <v>0</v>
      </c>
      <c r="AC234" s="86">
        <f>IF(ISBLANK(B234),0,IF(ISNA(VLOOKUP(B234,General!$B:$B,1,FALSE)),1,0))</f>
        <v>0</v>
      </c>
      <c r="AD234" s="86">
        <f>IF(ISBLANK(F234),0,IF(ISNA(VLOOKUP(F234,Dropdowns!$D$1:$D$13,1,FALSE)),1,0))</f>
        <v>0</v>
      </c>
      <c r="AE234" s="86">
        <f>IF(ISBLANK(I234),0,IF(ISNA(VLOOKUP(I234,Dropdowns!$E$1:$E$11,1,FALSE)),1,0))</f>
        <v>0</v>
      </c>
      <c r="AF234" s="86">
        <f>IF(ISBLANK(L234),0,IF(ISNA(VLOOKUP(L234,Dropdowns!$F$1:$F$18,1,FALSE)),1,0))</f>
        <v>0</v>
      </c>
      <c r="AG234" s="86">
        <f>IF(ISBLANK(P234),0,IF(ISNA(VLOOKUP(P234,Dropdowns!$K$1:$K$5,1,FALSE)),1,0))</f>
        <v>0</v>
      </c>
      <c r="AH234" s="86" t="str">
        <f t="shared" si="39"/>
        <v/>
      </c>
      <c r="AI234" s="86">
        <f>IF(ISBLANK(AH234),0,IF(ISNA(VLOOKUP(AH234,Investigation!$Q:$Q,1,FALSE)),1,0))</f>
        <v>0</v>
      </c>
    </row>
    <row r="235" spans="2:35" x14ac:dyDescent="0.25">
      <c r="B235" s="71"/>
      <c r="C235" s="71"/>
      <c r="D235" s="63"/>
      <c r="E235" s="73"/>
      <c r="F235" s="71"/>
      <c r="G235" s="71"/>
      <c r="H235" s="71"/>
      <c r="I235" s="71"/>
      <c r="J235" s="71"/>
      <c r="K235" s="71"/>
      <c r="L235" s="71"/>
      <c r="M235" s="71"/>
      <c r="N235" s="71"/>
      <c r="O235" s="74"/>
      <c r="P235" s="71"/>
      <c r="T235" s="87">
        <f t="shared" si="36"/>
        <v>0</v>
      </c>
      <c r="U235" s="87">
        <f t="shared" si="30"/>
        <v>0</v>
      </c>
      <c r="V235" s="87">
        <f t="shared" si="31"/>
        <v>0</v>
      </c>
      <c r="W235" s="87">
        <f t="shared" si="37"/>
        <v>0</v>
      </c>
      <c r="X235" s="87">
        <f t="shared" si="32"/>
        <v>0</v>
      </c>
      <c r="Y235" s="86">
        <f t="shared" si="33"/>
        <v>0</v>
      </c>
      <c r="Z235" s="86">
        <f t="shared" si="34"/>
        <v>0</v>
      </c>
      <c r="AA235" s="86">
        <f t="shared" si="35"/>
        <v>0</v>
      </c>
      <c r="AB235" s="86">
        <f t="shared" si="38"/>
        <v>0</v>
      </c>
      <c r="AC235" s="86">
        <f>IF(ISBLANK(B235),0,IF(ISNA(VLOOKUP(B235,General!$B:$B,1,FALSE)),1,0))</f>
        <v>0</v>
      </c>
      <c r="AD235" s="86">
        <f>IF(ISBLANK(F235),0,IF(ISNA(VLOOKUP(F235,Dropdowns!$D$1:$D$13,1,FALSE)),1,0))</f>
        <v>0</v>
      </c>
      <c r="AE235" s="86">
        <f>IF(ISBLANK(I235),0,IF(ISNA(VLOOKUP(I235,Dropdowns!$E$1:$E$11,1,FALSE)),1,0))</f>
        <v>0</v>
      </c>
      <c r="AF235" s="86">
        <f>IF(ISBLANK(L235),0,IF(ISNA(VLOOKUP(L235,Dropdowns!$F$1:$F$18,1,FALSE)),1,0))</f>
        <v>0</v>
      </c>
      <c r="AG235" s="86">
        <f>IF(ISBLANK(P235),0,IF(ISNA(VLOOKUP(P235,Dropdowns!$K$1:$K$5,1,FALSE)),1,0))</f>
        <v>0</v>
      </c>
      <c r="AH235" s="86" t="str">
        <f t="shared" si="39"/>
        <v/>
      </c>
      <c r="AI235" s="86">
        <f>IF(ISBLANK(AH235),0,IF(ISNA(VLOOKUP(AH235,Investigation!$Q:$Q,1,FALSE)),1,0))</f>
        <v>0</v>
      </c>
    </row>
    <row r="236" spans="2:35" x14ac:dyDescent="0.25">
      <c r="B236" s="71"/>
      <c r="C236" s="71"/>
      <c r="D236" s="63"/>
      <c r="E236" s="73"/>
      <c r="F236" s="71"/>
      <c r="G236" s="71"/>
      <c r="H236" s="71"/>
      <c r="I236" s="71"/>
      <c r="J236" s="71"/>
      <c r="K236" s="71"/>
      <c r="L236" s="71"/>
      <c r="M236" s="71"/>
      <c r="N236" s="71"/>
      <c r="O236" s="74"/>
      <c r="P236" s="71"/>
      <c r="T236" s="87">
        <f t="shared" si="36"/>
        <v>0</v>
      </c>
      <c r="U236" s="87">
        <f t="shared" si="30"/>
        <v>0</v>
      </c>
      <c r="V236" s="87">
        <f t="shared" si="31"/>
        <v>0</v>
      </c>
      <c r="W236" s="87">
        <f t="shared" si="37"/>
        <v>0</v>
      </c>
      <c r="X236" s="87">
        <f t="shared" si="32"/>
        <v>0</v>
      </c>
      <c r="Y236" s="86">
        <f t="shared" si="33"/>
        <v>0</v>
      </c>
      <c r="Z236" s="86">
        <f t="shared" si="34"/>
        <v>0</v>
      </c>
      <c r="AA236" s="86">
        <f t="shared" si="35"/>
        <v>0</v>
      </c>
      <c r="AB236" s="86">
        <f t="shared" si="38"/>
        <v>0</v>
      </c>
      <c r="AC236" s="86">
        <f>IF(ISBLANK(B236),0,IF(ISNA(VLOOKUP(B236,General!$B:$B,1,FALSE)),1,0))</f>
        <v>0</v>
      </c>
      <c r="AD236" s="86">
        <f>IF(ISBLANK(F236),0,IF(ISNA(VLOOKUP(F236,Dropdowns!$D$1:$D$13,1,FALSE)),1,0))</f>
        <v>0</v>
      </c>
      <c r="AE236" s="86">
        <f>IF(ISBLANK(I236),0,IF(ISNA(VLOOKUP(I236,Dropdowns!$E$1:$E$11,1,FALSE)),1,0))</f>
        <v>0</v>
      </c>
      <c r="AF236" s="86">
        <f>IF(ISBLANK(L236),0,IF(ISNA(VLOOKUP(L236,Dropdowns!$F$1:$F$18,1,FALSE)),1,0))</f>
        <v>0</v>
      </c>
      <c r="AG236" s="86">
        <f>IF(ISBLANK(P236),0,IF(ISNA(VLOOKUP(P236,Dropdowns!$K$1:$K$5,1,FALSE)),1,0))</f>
        <v>0</v>
      </c>
      <c r="AH236" s="86" t="str">
        <f t="shared" si="39"/>
        <v/>
      </c>
      <c r="AI236" s="86">
        <f>IF(ISBLANK(AH236),0,IF(ISNA(VLOOKUP(AH236,Investigation!$Q:$Q,1,FALSE)),1,0))</f>
        <v>0</v>
      </c>
    </row>
    <row r="237" spans="2:35" x14ac:dyDescent="0.25">
      <c r="B237" s="71"/>
      <c r="C237" s="71"/>
      <c r="D237" s="63"/>
      <c r="E237" s="73"/>
      <c r="F237" s="71"/>
      <c r="G237" s="71"/>
      <c r="H237" s="71"/>
      <c r="I237" s="71"/>
      <c r="J237" s="71"/>
      <c r="K237" s="71"/>
      <c r="L237" s="71"/>
      <c r="M237" s="71"/>
      <c r="N237" s="71"/>
      <c r="O237" s="74"/>
      <c r="P237" s="71"/>
      <c r="T237" s="87">
        <f t="shared" si="36"/>
        <v>0</v>
      </c>
      <c r="U237" s="87">
        <f t="shared" si="30"/>
        <v>0</v>
      </c>
      <c r="V237" s="87">
        <f t="shared" si="31"/>
        <v>0</v>
      </c>
      <c r="W237" s="87">
        <f t="shared" si="37"/>
        <v>0</v>
      </c>
      <c r="X237" s="87">
        <f t="shared" si="32"/>
        <v>0</v>
      </c>
      <c r="Y237" s="86">
        <f t="shared" si="33"/>
        <v>0</v>
      </c>
      <c r="Z237" s="86">
        <f t="shared" si="34"/>
        <v>0</v>
      </c>
      <c r="AA237" s="86">
        <f t="shared" si="35"/>
        <v>0</v>
      </c>
      <c r="AB237" s="86">
        <f t="shared" si="38"/>
        <v>0</v>
      </c>
      <c r="AC237" s="86">
        <f>IF(ISBLANK(B237),0,IF(ISNA(VLOOKUP(B237,General!$B:$B,1,FALSE)),1,0))</f>
        <v>0</v>
      </c>
      <c r="AD237" s="86">
        <f>IF(ISBLANK(F237),0,IF(ISNA(VLOOKUP(F237,Dropdowns!$D$1:$D$13,1,FALSE)),1,0))</f>
        <v>0</v>
      </c>
      <c r="AE237" s="86">
        <f>IF(ISBLANK(I237),0,IF(ISNA(VLOOKUP(I237,Dropdowns!$E$1:$E$11,1,FALSE)),1,0))</f>
        <v>0</v>
      </c>
      <c r="AF237" s="86">
        <f>IF(ISBLANK(L237),0,IF(ISNA(VLOOKUP(L237,Dropdowns!$F$1:$F$18,1,FALSE)),1,0))</f>
        <v>0</v>
      </c>
      <c r="AG237" s="86">
        <f>IF(ISBLANK(P237),0,IF(ISNA(VLOOKUP(P237,Dropdowns!$K$1:$K$5,1,FALSE)),1,0))</f>
        <v>0</v>
      </c>
      <c r="AH237" s="86" t="str">
        <f t="shared" si="39"/>
        <v/>
      </c>
      <c r="AI237" s="86">
        <f>IF(ISBLANK(AH237),0,IF(ISNA(VLOOKUP(AH237,Investigation!$Q:$Q,1,FALSE)),1,0))</f>
        <v>0</v>
      </c>
    </row>
    <row r="238" spans="2:35" x14ac:dyDescent="0.25">
      <c r="B238" s="71"/>
      <c r="C238" s="71"/>
      <c r="D238" s="63"/>
      <c r="E238" s="73"/>
      <c r="F238" s="71"/>
      <c r="G238" s="71"/>
      <c r="H238" s="71"/>
      <c r="I238" s="71"/>
      <c r="J238" s="71"/>
      <c r="K238" s="71"/>
      <c r="L238" s="71"/>
      <c r="M238" s="71"/>
      <c r="N238" s="71"/>
      <c r="O238" s="74"/>
      <c r="P238" s="71"/>
      <c r="T238" s="87">
        <f t="shared" si="36"/>
        <v>0</v>
      </c>
      <c r="U238" s="87">
        <f t="shared" si="30"/>
        <v>0</v>
      </c>
      <c r="V238" s="87">
        <f t="shared" si="31"/>
        <v>0</v>
      </c>
      <c r="W238" s="87">
        <f t="shared" si="37"/>
        <v>0</v>
      </c>
      <c r="X238" s="87">
        <f t="shared" si="32"/>
        <v>0</v>
      </c>
      <c r="Y238" s="86">
        <f t="shared" si="33"/>
        <v>0</v>
      </c>
      <c r="Z238" s="86">
        <f t="shared" si="34"/>
        <v>0</v>
      </c>
      <c r="AA238" s="86">
        <f t="shared" si="35"/>
        <v>0</v>
      </c>
      <c r="AB238" s="86">
        <f t="shared" si="38"/>
        <v>0</v>
      </c>
      <c r="AC238" s="86">
        <f>IF(ISBLANK(B238),0,IF(ISNA(VLOOKUP(B238,General!$B:$B,1,FALSE)),1,0))</f>
        <v>0</v>
      </c>
      <c r="AD238" s="86">
        <f>IF(ISBLANK(F238),0,IF(ISNA(VLOOKUP(F238,Dropdowns!$D$1:$D$13,1,FALSE)),1,0))</f>
        <v>0</v>
      </c>
      <c r="AE238" s="86">
        <f>IF(ISBLANK(I238),0,IF(ISNA(VLOOKUP(I238,Dropdowns!$E$1:$E$11,1,FALSE)),1,0))</f>
        <v>0</v>
      </c>
      <c r="AF238" s="86">
        <f>IF(ISBLANK(L238),0,IF(ISNA(VLOOKUP(L238,Dropdowns!$F$1:$F$18,1,FALSE)),1,0))</f>
        <v>0</v>
      </c>
      <c r="AG238" s="86">
        <f>IF(ISBLANK(P238),0,IF(ISNA(VLOOKUP(P238,Dropdowns!$K$1:$K$5,1,FALSE)),1,0))</f>
        <v>0</v>
      </c>
      <c r="AH238" s="86" t="str">
        <f t="shared" si="39"/>
        <v/>
      </c>
      <c r="AI238" s="86">
        <f>IF(ISBLANK(AH238),0,IF(ISNA(VLOOKUP(AH238,Investigation!$Q:$Q,1,FALSE)),1,0))</f>
        <v>0</v>
      </c>
    </row>
    <row r="239" spans="2:35" x14ac:dyDescent="0.25">
      <c r="B239" s="71"/>
      <c r="C239" s="71"/>
      <c r="D239" s="63"/>
      <c r="E239" s="73"/>
      <c r="F239" s="71"/>
      <c r="G239" s="71"/>
      <c r="H239" s="71"/>
      <c r="I239" s="71"/>
      <c r="J239" s="71"/>
      <c r="K239" s="71"/>
      <c r="L239" s="71"/>
      <c r="M239" s="71"/>
      <c r="N239" s="71"/>
      <c r="O239" s="74"/>
      <c r="P239" s="71"/>
      <c r="T239" s="87">
        <f t="shared" si="36"/>
        <v>0</v>
      </c>
      <c r="U239" s="87">
        <f t="shared" si="30"/>
        <v>0</v>
      </c>
      <c r="V239" s="87">
        <f t="shared" si="31"/>
        <v>0</v>
      </c>
      <c r="W239" s="87">
        <f t="shared" si="37"/>
        <v>0</v>
      </c>
      <c r="X239" s="87">
        <f t="shared" si="32"/>
        <v>0</v>
      </c>
      <c r="Y239" s="86">
        <f t="shared" si="33"/>
        <v>0</v>
      </c>
      <c r="Z239" s="86">
        <f t="shared" si="34"/>
        <v>0</v>
      </c>
      <c r="AA239" s="86">
        <f t="shared" si="35"/>
        <v>0</v>
      </c>
      <c r="AB239" s="86">
        <f t="shared" si="38"/>
        <v>0</v>
      </c>
      <c r="AC239" s="86">
        <f>IF(ISBLANK(B239),0,IF(ISNA(VLOOKUP(B239,General!$B:$B,1,FALSE)),1,0))</f>
        <v>0</v>
      </c>
      <c r="AD239" s="86">
        <f>IF(ISBLANK(F239),0,IF(ISNA(VLOOKUP(F239,Dropdowns!$D$1:$D$13,1,FALSE)),1,0))</f>
        <v>0</v>
      </c>
      <c r="AE239" s="86">
        <f>IF(ISBLANK(I239),0,IF(ISNA(VLOOKUP(I239,Dropdowns!$E$1:$E$11,1,FALSE)),1,0))</f>
        <v>0</v>
      </c>
      <c r="AF239" s="86">
        <f>IF(ISBLANK(L239),0,IF(ISNA(VLOOKUP(L239,Dropdowns!$F$1:$F$18,1,FALSE)),1,0))</f>
        <v>0</v>
      </c>
      <c r="AG239" s="86">
        <f>IF(ISBLANK(P239),0,IF(ISNA(VLOOKUP(P239,Dropdowns!$K$1:$K$5,1,FALSE)),1,0))</f>
        <v>0</v>
      </c>
      <c r="AH239" s="86" t="str">
        <f t="shared" si="39"/>
        <v/>
      </c>
      <c r="AI239" s="86">
        <f>IF(ISBLANK(AH239),0,IF(ISNA(VLOOKUP(AH239,Investigation!$Q:$Q,1,FALSE)),1,0))</f>
        <v>0</v>
      </c>
    </row>
    <row r="240" spans="2:35" x14ac:dyDescent="0.25">
      <c r="B240" s="71"/>
      <c r="C240" s="71"/>
      <c r="D240" s="63"/>
      <c r="E240" s="73"/>
      <c r="F240" s="71"/>
      <c r="G240" s="71"/>
      <c r="H240" s="71"/>
      <c r="I240" s="71"/>
      <c r="J240" s="71"/>
      <c r="K240" s="71"/>
      <c r="L240" s="71"/>
      <c r="M240" s="71"/>
      <c r="N240" s="71"/>
      <c r="O240" s="74"/>
      <c r="P240" s="71"/>
      <c r="T240" s="87">
        <f t="shared" si="36"/>
        <v>0</v>
      </c>
      <c r="U240" s="87">
        <f t="shared" si="30"/>
        <v>0</v>
      </c>
      <c r="V240" s="87">
        <f t="shared" si="31"/>
        <v>0</v>
      </c>
      <c r="W240" s="87">
        <f t="shared" si="37"/>
        <v>0</v>
      </c>
      <c r="X240" s="87">
        <f t="shared" si="32"/>
        <v>0</v>
      </c>
      <c r="Y240" s="86">
        <f t="shared" si="33"/>
        <v>0</v>
      </c>
      <c r="Z240" s="86">
        <f t="shared" si="34"/>
        <v>0</v>
      </c>
      <c r="AA240" s="86">
        <f t="shared" si="35"/>
        <v>0</v>
      </c>
      <c r="AB240" s="86">
        <f t="shared" si="38"/>
        <v>0</v>
      </c>
      <c r="AC240" s="86">
        <f>IF(ISBLANK(B240),0,IF(ISNA(VLOOKUP(B240,General!$B:$B,1,FALSE)),1,0))</f>
        <v>0</v>
      </c>
      <c r="AD240" s="86">
        <f>IF(ISBLANK(F240),0,IF(ISNA(VLOOKUP(F240,Dropdowns!$D$1:$D$13,1,FALSE)),1,0))</f>
        <v>0</v>
      </c>
      <c r="AE240" s="86">
        <f>IF(ISBLANK(I240),0,IF(ISNA(VLOOKUP(I240,Dropdowns!$E$1:$E$11,1,FALSE)),1,0))</f>
        <v>0</v>
      </c>
      <c r="AF240" s="86">
        <f>IF(ISBLANK(L240),0,IF(ISNA(VLOOKUP(L240,Dropdowns!$F$1:$F$18,1,FALSE)),1,0))</f>
        <v>0</v>
      </c>
      <c r="AG240" s="86">
        <f>IF(ISBLANK(P240),0,IF(ISNA(VLOOKUP(P240,Dropdowns!$K$1:$K$5,1,FALSE)),1,0))</f>
        <v>0</v>
      </c>
      <c r="AH240" s="86" t="str">
        <f t="shared" si="39"/>
        <v/>
      </c>
      <c r="AI240" s="86">
        <f>IF(ISBLANK(AH240),0,IF(ISNA(VLOOKUP(AH240,Investigation!$Q:$Q,1,FALSE)),1,0))</f>
        <v>0</v>
      </c>
    </row>
    <row r="241" spans="2:35" x14ac:dyDescent="0.25">
      <c r="B241" s="71"/>
      <c r="C241" s="71"/>
      <c r="D241" s="63"/>
      <c r="E241" s="73"/>
      <c r="F241" s="71"/>
      <c r="G241" s="71"/>
      <c r="H241" s="71"/>
      <c r="I241" s="71"/>
      <c r="J241" s="71"/>
      <c r="K241" s="71"/>
      <c r="L241" s="71"/>
      <c r="M241" s="71"/>
      <c r="N241" s="71"/>
      <c r="O241" s="74"/>
      <c r="P241" s="71"/>
      <c r="T241" s="87">
        <f t="shared" si="36"/>
        <v>0</v>
      </c>
      <c r="U241" s="87">
        <f t="shared" si="30"/>
        <v>0</v>
      </c>
      <c r="V241" s="87">
        <f t="shared" si="31"/>
        <v>0</v>
      </c>
      <c r="W241" s="87">
        <f t="shared" si="37"/>
        <v>0</v>
      </c>
      <c r="X241" s="87">
        <f t="shared" si="32"/>
        <v>0</v>
      </c>
      <c r="Y241" s="86">
        <f t="shared" si="33"/>
        <v>0</v>
      </c>
      <c r="Z241" s="86">
        <f t="shared" si="34"/>
        <v>0</v>
      </c>
      <c r="AA241" s="86">
        <f t="shared" si="35"/>
        <v>0</v>
      </c>
      <c r="AB241" s="86">
        <f t="shared" si="38"/>
        <v>0</v>
      </c>
      <c r="AC241" s="86">
        <f>IF(ISBLANK(B241),0,IF(ISNA(VLOOKUP(B241,General!$B:$B,1,FALSE)),1,0))</f>
        <v>0</v>
      </c>
      <c r="AD241" s="86">
        <f>IF(ISBLANK(F241),0,IF(ISNA(VLOOKUP(F241,Dropdowns!$D$1:$D$13,1,FALSE)),1,0))</f>
        <v>0</v>
      </c>
      <c r="AE241" s="86">
        <f>IF(ISBLANK(I241),0,IF(ISNA(VLOOKUP(I241,Dropdowns!$E$1:$E$11,1,FALSE)),1,0))</f>
        <v>0</v>
      </c>
      <c r="AF241" s="86">
        <f>IF(ISBLANK(L241),0,IF(ISNA(VLOOKUP(L241,Dropdowns!$F$1:$F$18,1,FALSE)),1,0))</f>
        <v>0</v>
      </c>
      <c r="AG241" s="86">
        <f>IF(ISBLANK(P241),0,IF(ISNA(VLOOKUP(P241,Dropdowns!$K$1:$K$5,1,FALSE)),1,0))</f>
        <v>0</v>
      </c>
      <c r="AH241" s="86" t="str">
        <f t="shared" si="39"/>
        <v/>
      </c>
      <c r="AI241" s="86">
        <f>IF(ISBLANK(AH241),0,IF(ISNA(VLOOKUP(AH241,Investigation!$Q:$Q,1,FALSE)),1,0))</f>
        <v>0</v>
      </c>
    </row>
    <row r="242" spans="2:35" x14ac:dyDescent="0.25">
      <c r="B242" s="71"/>
      <c r="C242" s="71"/>
      <c r="D242" s="63"/>
      <c r="E242" s="73"/>
      <c r="F242" s="71"/>
      <c r="G242" s="71"/>
      <c r="H242" s="71"/>
      <c r="I242" s="71"/>
      <c r="J242" s="71"/>
      <c r="K242" s="71"/>
      <c r="L242" s="71"/>
      <c r="M242" s="71"/>
      <c r="N242" s="71"/>
      <c r="O242" s="74"/>
      <c r="P242" s="71"/>
      <c r="T242" s="87">
        <f t="shared" si="36"/>
        <v>0</v>
      </c>
      <c r="U242" s="87">
        <f t="shared" si="30"/>
        <v>0</v>
      </c>
      <c r="V242" s="87">
        <f t="shared" si="31"/>
        <v>0</v>
      </c>
      <c r="W242" s="87">
        <f t="shared" si="37"/>
        <v>0</v>
      </c>
      <c r="X242" s="87">
        <f t="shared" si="32"/>
        <v>0</v>
      </c>
      <c r="Y242" s="86">
        <f t="shared" si="33"/>
        <v>0</v>
      </c>
      <c r="Z242" s="86">
        <f t="shared" si="34"/>
        <v>0</v>
      </c>
      <c r="AA242" s="86">
        <f t="shared" si="35"/>
        <v>0</v>
      </c>
      <c r="AB242" s="86">
        <f t="shared" si="38"/>
        <v>0</v>
      </c>
      <c r="AC242" s="86">
        <f>IF(ISBLANK(B242),0,IF(ISNA(VLOOKUP(B242,General!$B:$B,1,FALSE)),1,0))</f>
        <v>0</v>
      </c>
      <c r="AD242" s="86">
        <f>IF(ISBLANK(F242),0,IF(ISNA(VLOOKUP(F242,Dropdowns!$D$1:$D$13,1,FALSE)),1,0))</f>
        <v>0</v>
      </c>
      <c r="AE242" s="86">
        <f>IF(ISBLANK(I242),0,IF(ISNA(VLOOKUP(I242,Dropdowns!$E$1:$E$11,1,FALSE)),1,0))</f>
        <v>0</v>
      </c>
      <c r="AF242" s="86">
        <f>IF(ISBLANK(L242),0,IF(ISNA(VLOOKUP(L242,Dropdowns!$F$1:$F$18,1,FALSE)),1,0))</f>
        <v>0</v>
      </c>
      <c r="AG242" s="86">
        <f>IF(ISBLANK(P242),0,IF(ISNA(VLOOKUP(P242,Dropdowns!$K$1:$K$5,1,FALSE)),1,0))</f>
        <v>0</v>
      </c>
      <c r="AH242" s="86" t="str">
        <f t="shared" si="39"/>
        <v/>
      </c>
      <c r="AI242" s="86">
        <f>IF(ISBLANK(AH242),0,IF(ISNA(VLOOKUP(AH242,Investigation!$Q:$Q,1,FALSE)),1,0))</f>
        <v>0</v>
      </c>
    </row>
    <row r="243" spans="2:35" x14ac:dyDescent="0.25">
      <c r="B243" s="71"/>
      <c r="C243" s="71"/>
      <c r="D243" s="63"/>
      <c r="E243" s="73"/>
      <c r="F243" s="71"/>
      <c r="G243" s="71"/>
      <c r="H243" s="71"/>
      <c r="I243" s="71"/>
      <c r="J243" s="71"/>
      <c r="K243" s="71"/>
      <c r="L243" s="71"/>
      <c r="M243" s="71"/>
      <c r="N243" s="71"/>
      <c r="O243" s="74"/>
      <c r="P243" s="71"/>
      <c r="T243" s="87">
        <f t="shared" si="36"/>
        <v>0</v>
      </c>
      <c r="U243" s="87">
        <f t="shared" si="30"/>
        <v>0</v>
      </c>
      <c r="V243" s="87">
        <f t="shared" si="31"/>
        <v>0</v>
      </c>
      <c r="W243" s="87">
        <f t="shared" si="37"/>
        <v>0</v>
      </c>
      <c r="X243" s="87">
        <f t="shared" si="32"/>
        <v>0</v>
      </c>
      <c r="Y243" s="86">
        <f t="shared" si="33"/>
        <v>0</v>
      </c>
      <c r="Z243" s="86">
        <f t="shared" si="34"/>
        <v>0</v>
      </c>
      <c r="AA243" s="86">
        <f t="shared" si="35"/>
        <v>0</v>
      </c>
      <c r="AB243" s="86">
        <f t="shared" si="38"/>
        <v>0</v>
      </c>
      <c r="AC243" s="86">
        <f>IF(ISBLANK(B243),0,IF(ISNA(VLOOKUP(B243,General!$B:$B,1,FALSE)),1,0))</f>
        <v>0</v>
      </c>
      <c r="AD243" s="86">
        <f>IF(ISBLANK(F243),0,IF(ISNA(VLOOKUP(F243,Dropdowns!$D$1:$D$13,1,FALSE)),1,0))</f>
        <v>0</v>
      </c>
      <c r="AE243" s="86">
        <f>IF(ISBLANK(I243),0,IF(ISNA(VLOOKUP(I243,Dropdowns!$E$1:$E$11,1,FALSE)),1,0))</f>
        <v>0</v>
      </c>
      <c r="AF243" s="86">
        <f>IF(ISBLANK(L243),0,IF(ISNA(VLOOKUP(L243,Dropdowns!$F$1:$F$18,1,FALSE)),1,0))</f>
        <v>0</v>
      </c>
      <c r="AG243" s="86">
        <f>IF(ISBLANK(P243),0,IF(ISNA(VLOOKUP(P243,Dropdowns!$K$1:$K$5,1,FALSE)),1,0))</f>
        <v>0</v>
      </c>
      <c r="AH243" s="86" t="str">
        <f t="shared" si="39"/>
        <v/>
      </c>
      <c r="AI243" s="86">
        <f>IF(ISBLANK(AH243),0,IF(ISNA(VLOOKUP(AH243,Investigation!$Q:$Q,1,FALSE)),1,0))</f>
        <v>0</v>
      </c>
    </row>
    <row r="244" spans="2:35" x14ac:dyDescent="0.25">
      <c r="B244" s="71"/>
      <c r="C244" s="71"/>
      <c r="D244" s="63"/>
      <c r="E244" s="73"/>
      <c r="F244" s="71"/>
      <c r="G244" s="71"/>
      <c r="H244" s="71"/>
      <c r="I244" s="71"/>
      <c r="J244" s="71"/>
      <c r="K244" s="71"/>
      <c r="L244" s="71"/>
      <c r="M244" s="71"/>
      <c r="N244" s="71"/>
      <c r="O244" s="74"/>
      <c r="P244" s="71"/>
      <c r="T244" s="87">
        <f t="shared" si="36"/>
        <v>0</v>
      </c>
      <c r="U244" s="87">
        <f t="shared" si="30"/>
        <v>0</v>
      </c>
      <c r="V244" s="87">
        <f t="shared" si="31"/>
        <v>0</v>
      </c>
      <c r="W244" s="87">
        <f t="shared" si="37"/>
        <v>0</v>
      </c>
      <c r="X244" s="87">
        <f t="shared" si="32"/>
        <v>0</v>
      </c>
      <c r="Y244" s="86">
        <f t="shared" si="33"/>
        <v>0</v>
      </c>
      <c r="Z244" s="86">
        <f t="shared" si="34"/>
        <v>0</v>
      </c>
      <c r="AA244" s="86">
        <f t="shared" si="35"/>
        <v>0</v>
      </c>
      <c r="AB244" s="86">
        <f t="shared" si="38"/>
        <v>0</v>
      </c>
      <c r="AC244" s="86">
        <f>IF(ISBLANK(B244),0,IF(ISNA(VLOOKUP(B244,General!$B:$B,1,FALSE)),1,0))</f>
        <v>0</v>
      </c>
      <c r="AD244" s="86">
        <f>IF(ISBLANK(F244),0,IF(ISNA(VLOOKUP(F244,Dropdowns!$D$1:$D$13,1,FALSE)),1,0))</f>
        <v>0</v>
      </c>
      <c r="AE244" s="86">
        <f>IF(ISBLANK(I244),0,IF(ISNA(VLOOKUP(I244,Dropdowns!$E$1:$E$11,1,FALSE)),1,0))</f>
        <v>0</v>
      </c>
      <c r="AF244" s="86">
        <f>IF(ISBLANK(L244),0,IF(ISNA(VLOOKUP(L244,Dropdowns!$F$1:$F$18,1,FALSE)),1,0))</f>
        <v>0</v>
      </c>
      <c r="AG244" s="86">
        <f>IF(ISBLANK(P244),0,IF(ISNA(VLOOKUP(P244,Dropdowns!$K$1:$K$5,1,FALSE)),1,0))</f>
        <v>0</v>
      </c>
      <c r="AH244" s="86" t="str">
        <f t="shared" si="39"/>
        <v/>
      </c>
      <c r="AI244" s="86">
        <f>IF(ISBLANK(AH244),0,IF(ISNA(VLOOKUP(AH244,Investigation!$Q:$Q,1,FALSE)),1,0))</f>
        <v>0</v>
      </c>
    </row>
    <row r="245" spans="2:35" x14ac:dyDescent="0.25">
      <c r="B245" s="71"/>
      <c r="C245" s="71"/>
      <c r="D245" s="63"/>
      <c r="E245" s="73"/>
      <c r="F245" s="71"/>
      <c r="G245" s="71"/>
      <c r="H245" s="71"/>
      <c r="I245" s="71"/>
      <c r="J245" s="71"/>
      <c r="K245" s="71"/>
      <c r="L245" s="71"/>
      <c r="M245" s="71"/>
      <c r="N245" s="71"/>
      <c r="O245" s="74"/>
      <c r="P245" s="71"/>
      <c r="T245" s="87">
        <f t="shared" si="36"/>
        <v>0</v>
      </c>
      <c r="U245" s="87">
        <f t="shared" si="30"/>
        <v>0</v>
      </c>
      <c r="V245" s="87">
        <f t="shared" si="31"/>
        <v>0</v>
      </c>
      <c r="W245" s="87">
        <f t="shared" si="37"/>
        <v>0</v>
      </c>
      <c r="X245" s="87">
        <f t="shared" si="32"/>
        <v>0</v>
      </c>
      <c r="Y245" s="86">
        <f t="shared" si="33"/>
        <v>0</v>
      </c>
      <c r="Z245" s="86">
        <f t="shared" si="34"/>
        <v>0</v>
      </c>
      <c r="AA245" s="86">
        <f t="shared" si="35"/>
        <v>0</v>
      </c>
      <c r="AB245" s="86">
        <f t="shared" si="38"/>
        <v>0</v>
      </c>
      <c r="AC245" s="86">
        <f>IF(ISBLANK(B245),0,IF(ISNA(VLOOKUP(B245,General!$B:$B,1,FALSE)),1,0))</f>
        <v>0</v>
      </c>
      <c r="AD245" s="86">
        <f>IF(ISBLANK(F245),0,IF(ISNA(VLOOKUP(F245,Dropdowns!$D$1:$D$13,1,FALSE)),1,0))</f>
        <v>0</v>
      </c>
      <c r="AE245" s="86">
        <f>IF(ISBLANK(I245),0,IF(ISNA(VLOOKUP(I245,Dropdowns!$E$1:$E$11,1,FALSE)),1,0))</f>
        <v>0</v>
      </c>
      <c r="AF245" s="86">
        <f>IF(ISBLANK(L245),0,IF(ISNA(VLOOKUP(L245,Dropdowns!$F$1:$F$18,1,FALSE)),1,0))</f>
        <v>0</v>
      </c>
      <c r="AG245" s="86">
        <f>IF(ISBLANK(P245),0,IF(ISNA(VLOOKUP(P245,Dropdowns!$K$1:$K$5,1,FALSE)),1,0))</f>
        <v>0</v>
      </c>
      <c r="AH245" s="86" t="str">
        <f t="shared" si="39"/>
        <v/>
      </c>
      <c r="AI245" s="86">
        <f>IF(ISBLANK(AH245),0,IF(ISNA(VLOOKUP(AH245,Investigation!$Q:$Q,1,FALSE)),1,0))</f>
        <v>0</v>
      </c>
    </row>
    <row r="246" spans="2:35" x14ac:dyDescent="0.25">
      <c r="B246" s="71"/>
      <c r="C246" s="71"/>
      <c r="D246" s="63"/>
      <c r="E246" s="73"/>
      <c r="F246" s="71"/>
      <c r="G246" s="71"/>
      <c r="H246" s="71"/>
      <c r="I246" s="71"/>
      <c r="J246" s="71"/>
      <c r="K246" s="71"/>
      <c r="L246" s="71"/>
      <c r="M246" s="71"/>
      <c r="N246" s="71"/>
      <c r="O246" s="74"/>
      <c r="P246" s="71"/>
      <c r="T246" s="87">
        <f t="shared" si="36"/>
        <v>0</v>
      </c>
      <c r="U246" s="87">
        <f t="shared" si="30"/>
        <v>0</v>
      </c>
      <c r="V246" s="87">
        <f t="shared" si="31"/>
        <v>0</v>
      </c>
      <c r="W246" s="87">
        <f t="shared" si="37"/>
        <v>0</v>
      </c>
      <c r="X246" s="87">
        <f t="shared" si="32"/>
        <v>0</v>
      </c>
      <c r="Y246" s="86">
        <f t="shared" si="33"/>
        <v>0</v>
      </c>
      <c r="Z246" s="86">
        <f t="shared" si="34"/>
        <v>0</v>
      </c>
      <c r="AA246" s="86">
        <f t="shared" si="35"/>
        <v>0</v>
      </c>
      <c r="AB246" s="86">
        <f t="shared" si="38"/>
        <v>0</v>
      </c>
      <c r="AC246" s="86">
        <f>IF(ISBLANK(B246),0,IF(ISNA(VLOOKUP(B246,General!$B:$B,1,FALSE)),1,0))</f>
        <v>0</v>
      </c>
      <c r="AD246" s="86">
        <f>IF(ISBLANK(F246),0,IF(ISNA(VLOOKUP(F246,Dropdowns!$D$1:$D$13,1,FALSE)),1,0))</f>
        <v>0</v>
      </c>
      <c r="AE246" s="86">
        <f>IF(ISBLANK(I246),0,IF(ISNA(VLOOKUP(I246,Dropdowns!$E$1:$E$11,1,FALSE)),1,0))</f>
        <v>0</v>
      </c>
      <c r="AF246" s="86">
        <f>IF(ISBLANK(L246),0,IF(ISNA(VLOOKUP(L246,Dropdowns!$F$1:$F$18,1,FALSE)),1,0))</f>
        <v>0</v>
      </c>
      <c r="AG246" s="86">
        <f>IF(ISBLANK(P246),0,IF(ISNA(VLOOKUP(P246,Dropdowns!$K$1:$K$5,1,FALSE)),1,0))</f>
        <v>0</v>
      </c>
      <c r="AH246" s="86" t="str">
        <f t="shared" si="39"/>
        <v/>
      </c>
      <c r="AI246" s="86">
        <f>IF(ISBLANK(AH246),0,IF(ISNA(VLOOKUP(AH246,Investigation!$Q:$Q,1,FALSE)),1,0))</f>
        <v>0</v>
      </c>
    </row>
    <row r="247" spans="2:35" x14ac:dyDescent="0.25">
      <c r="B247" s="71"/>
      <c r="C247" s="71"/>
      <c r="D247" s="63"/>
      <c r="E247" s="73"/>
      <c r="F247" s="71"/>
      <c r="G247" s="71"/>
      <c r="H247" s="71"/>
      <c r="I247" s="71"/>
      <c r="J247" s="71"/>
      <c r="K247" s="71"/>
      <c r="L247" s="71"/>
      <c r="M247" s="71"/>
      <c r="N247" s="71"/>
      <c r="O247" s="74"/>
      <c r="P247" s="71"/>
      <c r="T247" s="87">
        <f t="shared" si="36"/>
        <v>0</v>
      </c>
      <c r="U247" s="87">
        <f t="shared" si="30"/>
        <v>0</v>
      </c>
      <c r="V247" s="87">
        <f t="shared" si="31"/>
        <v>0</v>
      </c>
      <c r="W247" s="87">
        <f t="shared" si="37"/>
        <v>0</v>
      </c>
      <c r="X247" s="87">
        <f t="shared" si="32"/>
        <v>0</v>
      </c>
      <c r="Y247" s="86">
        <f t="shared" si="33"/>
        <v>0</v>
      </c>
      <c r="Z247" s="86">
        <f t="shared" si="34"/>
        <v>0</v>
      </c>
      <c r="AA247" s="86">
        <f t="shared" si="35"/>
        <v>0</v>
      </c>
      <c r="AB247" s="86">
        <f t="shared" si="38"/>
        <v>0</v>
      </c>
      <c r="AC247" s="86">
        <f>IF(ISBLANK(B247),0,IF(ISNA(VLOOKUP(B247,General!$B:$B,1,FALSE)),1,0))</f>
        <v>0</v>
      </c>
      <c r="AD247" s="86">
        <f>IF(ISBLANK(F247),0,IF(ISNA(VLOOKUP(F247,Dropdowns!$D$1:$D$13,1,FALSE)),1,0))</f>
        <v>0</v>
      </c>
      <c r="AE247" s="86">
        <f>IF(ISBLANK(I247),0,IF(ISNA(VLOOKUP(I247,Dropdowns!$E$1:$E$11,1,FALSE)),1,0))</f>
        <v>0</v>
      </c>
      <c r="AF247" s="86">
        <f>IF(ISBLANK(L247),0,IF(ISNA(VLOOKUP(L247,Dropdowns!$F$1:$F$18,1,FALSE)),1,0))</f>
        <v>0</v>
      </c>
      <c r="AG247" s="86">
        <f>IF(ISBLANK(P247),0,IF(ISNA(VLOOKUP(P247,Dropdowns!$K$1:$K$5,1,FALSE)),1,0))</f>
        <v>0</v>
      </c>
      <c r="AH247" s="86" t="str">
        <f t="shared" si="39"/>
        <v/>
      </c>
      <c r="AI247" s="86">
        <f>IF(ISBLANK(AH247),0,IF(ISNA(VLOOKUP(AH247,Investigation!$Q:$Q,1,FALSE)),1,0))</f>
        <v>0</v>
      </c>
    </row>
    <row r="248" spans="2:35" x14ac:dyDescent="0.25">
      <c r="B248" s="71"/>
      <c r="C248" s="71"/>
      <c r="D248" s="63"/>
      <c r="E248" s="73"/>
      <c r="F248" s="71"/>
      <c r="G248" s="71"/>
      <c r="H248" s="71"/>
      <c r="I248" s="71"/>
      <c r="J248" s="71"/>
      <c r="K248" s="71"/>
      <c r="L248" s="71"/>
      <c r="M248" s="71"/>
      <c r="N248" s="71"/>
      <c r="O248" s="74"/>
      <c r="P248" s="71"/>
      <c r="T248" s="87">
        <f t="shared" si="36"/>
        <v>0</v>
      </c>
      <c r="U248" s="87">
        <f t="shared" si="30"/>
        <v>0</v>
      </c>
      <c r="V248" s="87">
        <f t="shared" si="31"/>
        <v>0</v>
      </c>
      <c r="W248" s="87">
        <f t="shared" si="37"/>
        <v>0</v>
      </c>
      <c r="X248" s="87">
        <f t="shared" si="32"/>
        <v>0</v>
      </c>
      <c r="Y248" s="86">
        <f t="shared" si="33"/>
        <v>0</v>
      </c>
      <c r="Z248" s="86">
        <f t="shared" si="34"/>
        <v>0</v>
      </c>
      <c r="AA248" s="86">
        <f t="shared" si="35"/>
        <v>0</v>
      </c>
      <c r="AB248" s="86">
        <f t="shared" si="38"/>
        <v>0</v>
      </c>
      <c r="AC248" s="86">
        <f>IF(ISBLANK(B248),0,IF(ISNA(VLOOKUP(B248,General!$B:$B,1,FALSE)),1,0))</f>
        <v>0</v>
      </c>
      <c r="AD248" s="86">
        <f>IF(ISBLANK(F248),0,IF(ISNA(VLOOKUP(F248,Dropdowns!$D$1:$D$13,1,FALSE)),1,0))</f>
        <v>0</v>
      </c>
      <c r="AE248" s="86">
        <f>IF(ISBLANK(I248),0,IF(ISNA(VLOOKUP(I248,Dropdowns!$E$1:$E$11,1,FALSE)),1,0))</f>
        <v>0</v>
      </c>
      <c r="AF248" s="86">
        <f>IF(ISBLANK(L248),0,IF(ISNA(VLOOKUP(L248,Dropdowns!$F$1:$F$18,1,FALSE)),1,0))</f>
        <v>0</v>
      </c>
      <c r="AG248" s="86">
        <f>IF(ISBLANK(P248),0,IF(ISNA(VLOOKUP(P248,Dropdowns!$K$1:$K$5,1,FALSE)),1,0))</f>
        <v>0</v>
      </c>
      <c r="AH248" s="86" t="str">
        <f t="shared" si="39"/>
        <v/>
      </c>
      <c r="AI248" s="86">
        <f>IF(ISBLANK(AH248),0,IF(ISNA(VLOOKUP(AH248,Investigation!$Q:$Q,1,FALSE)),1,0))</f>
        <v>0</v>
      </c>
    </row>
    <row r="249" spans="2:35" x14ac:dyDescent="0.25">
      <c r="B249" s="71"/>
      <c r="C249" s="71"/>
      <c r="D249" s="63"/>
      <c r="E249" s="73"/>
      <c r="F249" s="71"/>
      <c r="G249" s="71"/>
      <c r="H249" s="71"/>
      <c r="I249" s="71"/>
      <c r="J249" s="71"/>
      <c r="K249" s="71"/>
      <c r="L249" s="71"/>
      <c r="M249" s="71"/>
      <c r="N249" s="71"/>
      <c r="O249" s="74"/>
      <c r="P249" s="71"/>
      <c r="T249" s="87">
        <f t="shared" si="36"/>
        <v>0</v>
      </c>
      <c r="U249" s="87">
        <f t="shared" si="30"/>
        <v>0</v>
      </c>
      <c r="V249" s="87">
        <f t="shared" si="31"/>
        <v>0</v>
      </c>
      <c r="W249" s="87">
        <f t="shared" si="37"/>
        <v>0</v>
      </c>
      <c r="X249" s="87">
        <f t="shared" si="32"/>
        <v>0</v>
      </c>
      <c r="Y249" s="86">
        <f t="shared" si="33"/>
        <v>0</v>
      </c>
      <c r="Z249" s="86">
        <f t="shared" si="34"/>
        <v>0</v>
      </c>
      <c r="AA249" s="86">
        <f t="shared" si="35"/>
        <v>0</v>
      </c>
      <c r="AB249" s="86">
        <f t="shared" si="38"/>
        <v>0</v>
      </c>
      <c r="AC249" s="86">
        <f>IF(ISBLANK(B249),0,IF(ISNA(VLOOKUP(B249,General!$B:$B,1,FALSE)),1,0))</f>
        <v>0</v>
      </c>
      <c r="AD249" s="86">
        <f>IF(ISBLANK(F249),0,IF(ISNA(VLOOKUP(F249,Dropdowns!$D$1:$D$13,1,FALSE)),1,0))</f>
        <v>0</v>
      </c>
      <c r="AE249" s="86">
        <f>IF(ISBLANK(I249),0,IF(ISNA(VLOOKUP(I249,Dropdowns!$E$1:$E$11,1,FALSE)),1,0))</f>
        <v>0</v>
      </c>
      <c r="AF249" s="86">
        <f>IF(ISBLANK(L249),0,IF(ISNA(VLOOKUP(L249,Dropdowns!$F$1:$F$18,1,FALSE)),1,0))</f>
        <v>0</v>
      </c>
      <c r="AG249" s="86">
        <f>IF(ISBLANK(P249),0,IF(ISNA(VLOOKUP(P249,Dropdowns!$K$1:$K$5,1,FALSE)),1,0))</f>
        <v>0</v>
      </c>
      <c r="AH249" s="86" t="str">
        <f t="shared" si="39"/>
        <v/>
      </c>
      <c r="AI249" s="86">
        <f>IF(ISBLANK(AH249),0,IF(ISNA(VLOOKUP(AH249,Investigation!$Q:$Q,1,FALSE)),1,0))</f>
        <v>0</v>
      </c>
    </row>
    <row r="250" spans="2:35" x14ac:dyDescent="0.25">
      <c r="B250" s="71"/>
      <c r="C250" s="71"/>
      <c r="D250" s="63"/>
      <c r="E250" s="73"/>
      <c r="F250" s="71"/>
      <c r="G250" s="71"/>
      <c r="H250" s="71"/>
      <c r="I250" s="71"/>
      <c r="J250" s="71"/>
      <c r="K250" s="71"/>
      <c r="L250" s="71"/>
      <c r="M250" s="71"/>
      <c r="N250" s="71"/>
      <c r="O250" s="74"/>
      <c r="P250" s="71"/>
      <c r="T250" s="87">
        <f t="shared" si="36"/>
        <v>0</v>
      </c>
      <c r="U250" s="87">
        <f t="shared" si="30"/>
        <v>0</v>
      </c>
      <c r="V250" s="87">
        <f t="shared" si="31"/>
        <v>0</v>
      </c>
      <c r="W250" s="87">
        <f t="shared" si="37"/>
        <v>0</v>
      </c>
      <c r="X250" s="87">
        <f t="shared" si="32"/>
        <v>0</v>
      </c>
      <c r="Y250" s="86">
        <f t="shared" si="33"/>
        <v>0</v>
      </c>
      <c r="Z250" s="86">
        <f t="shared" si="34"/>
        <v>0</v>
      </c>
      <c r="AA250" s="86">
        <f t="shared" si="35"/>
        <v>0</v>
      </c>
      <c r="AB250" s="86">
        <f t="shared" si="38"/>
        <v>0</v>
      </c>
      <c r="AC250" s="86">
        <f>IF(ISBLANK(B250),0,IF(ISNA(VLOOKUP(B250,General!$B:$B,1,FALSE)),1,0))</f>
        <v>0</v>
      </c>
      <c r="AD250" s="86">
        <f>IF(ISBLANK(F250),0,IF(ISNA(VLOOKUP(F250,Dropdowns!$D$1:$D$13,1,FALSE)),1,0))</f>
        <v>0</v>
      </c>
      <c r="AE250" s="86">
        <f>IF(ISBLANK(I250),0,IF(ISNA(VLOOKUP(I250,Dropdowns!$E$1:$E$11,1,FALSE)),1,0))</f>
        <v>0</v>
      </c>
      <c r="AF250" s="86">
        <f>IF(ISBLANK(L250),0,IF(ISNA(VLOOKUP(L250,Dropdowns!$F$1:$F$18,1,FALSE)),1,0))</f>
        <v>0</v>
      </c>
      <c r="AG250" s="86">
        <f>IF(ISBLANK(P250),0,IF(ISNA(VLOOKUP(P250,Dropdowns!$K$1:$K$5,1,FALSE)),1,0))</f>
        <v>0</v>
      </c>
      <c r="AH250" s="86" t="str">
        <f t="shared" si="39"/>
        <v/>
      </c>
      <c r="AI250" s="86">
        <f>IF(ISBLANK(AH250),0,IF(ISNA(VLOOKUP(AH250,Investigation!$Q:$Q,1,FALSE)),1,0))</f>
        <v>0</v>
      </c>
    </row>
    <row r="251" spans="2:35" x14ac:dyDescent="0.25">
      <c r="B251" s="71"/>
      <c r="C251" s="71"/>
      <c r="D251" s="63"/>
      <c r="E251" s="73"/>
      <c r="F251" s="71"/>
      <c r="G251" s="71"/>
      <c r="H251" s="71"/>
      <c r="I251" s="71"/>
      <c r="J251" s="71"/>
      <c r="K251" s="71"/>
      <c r="L251" s="71"/>
      <c r="M251" s="71"/>
      <c r="N251" s="71"/>
      <c r="O251" s="74"/>
      <c r="P251" s="71"/>
      <c r="T251" s="87">
        <f t="shared" si="36"/>
        <v>0</v>
      </c>
      <c r="U251" s="87">
        <f t="shared" si="30"/>
        <v>0</v>
      </c>
      <c r="V251" s="87">
        <f t="shared" si="31"/>
        <v>0</v>
      </c>
      <c r="W251" s="87">
        <f t="shared" si="37"/>
        <v>0</v>
      </c>
      <c r="X251" s="87">
        <f t="shared" si="32"/>
        <v>0</v>
      </c>
      <c r="Y251" s="86">
        <f t="shared" si="33"/>
        <v>0</v>
      </c>
      <c r="Z251" s="86">
        <f t="shared" si="34"/>
        <v>0</v>
      </c>
      <c r="AA251" s="86">
        <f t="shared" si="35"/>
        <v>0</v>
      </c>
      <c r="AB251" s="86">
        <f t="shared" si="38"/>
        <v>0</v>
      </c>
      <c r="AC251" s="86">
        <f>IF(ISBLANK(B251),0,IF(ISNA(VLOOKUP(B251,General!$B:$B,1,FALSE)),1,0))</f>
        <v>0</v>
      </c>
      <c r="AD251" s="86">
        <f>IF(ISBLANK(F251),0,IF(ISNA(VLOOKUP(F251,Dropdowns!$D$1:$D$13,1,FALSE)),1,0))</f>
        <v>0</v>
      </c>
      <c r="AE251" s="86">
        <f>IF(ISBLANK(I251),0,IF(ISNA(VLOOKUP(I251,Dropdowns!$E$1:$E$11,1,FALSE)),1,0))</f>
        <v>0</v>
      </c>
      <c r="AF251" s="86">
        <f>IF(ISBLANK(L251),0,IF(ISNA(VLOOKUP(L251,Dropdowns!$F$1:$F$18,1,FALSE)),1,0))</f>
        <v>0</v>
      </c>
      <c r="AG251" s="86">
        <f>IF(ISBLANK(P251),0,IF(ISNA(VLOOKUP(P251,Dropdowns!$K$1:$K$5,1,FALSE)),1,0))</f>
        <v>0</v>
      </c>
      <c r="AH251" s="86" t="str">
        <f t="shared" si="39"/>
        <v/>
      </c>
      <c r="AI251" s="86">
        <f>IF(ISBLANK(AH251),0,IF(ISNA(VLOOKUP(AH251,Investigation!$Q:$Q,1,FALSE)),1,0))</f>
        <v>0</v>
      </c>
    </row>
    <row r="252" spans="2:35" x14ac:dyDescent="0.25">
      <c r="B252" s="71"/>
      <c r="C252" s="71"/>
      <c r="D252" s="63"/>
      <c r="E252" s="73"/>
      <c r="F252" s="71"/>
      <c r="G252" s="71"/>
      <c r="H252" s="71"/>
      <c r="I252" s="71"/>
      <c r="J252" s="71"/>
      <c r="K252" s="71"/>
      <c r="L252" s="71"/>
      <c r="M252" s="71"/>
      <c r="N252" s="71"/>
      <c r="O252" s="74"/>
      <c r="P252" s="71"/>
      <c r="T252" s="87">
        <f t="shared" si="36"/>
        <v>0</v>
      </c>
      <c r="U252" s="87">
        <f t="shared" si="30"/>
        <v>0</v>
      </c>
      <c r="V252" s="87">
        <f t="shared" si="31"/>
        <v>0</v>
      </c>
      <c r="W252" s="87">
        <f t="shared" si="37"/>
        <v>0</v>
      </c>
      <c r="X252" s="87">
        <f t="shared" si="32"/>
        <v>0</v>
      </c>
      <c r="Y252" s="86">
        <f t="shared" si="33"/>
        <v>0</v>
      </c>
      <c r="Z252" s="86">
        <f t="shared" si="34"/>
        <v>0</v>
      </c>
      <c r="AA252" s="86">
        <f t="shared" si="35"/>
        <v>0</v>
      </c>
      <c r="AB252" s="86">
        <f t="shared" si="38"/>
        <v>0</v>
      </c>
      <c r="AC252" s="86">
        <f>IF(ISBLANK(B252),0,IF(ISNA(VLOOKUP(B252,General!$B:$B,1,FALSE)),1,0))</f>
        <v>0</v>
      </c>
      <c r="AD252" s="86">
        <f>IF(ISBLANK(F252),0,IF(ISNA(VLOOKUP(F252,Dropdowns!$D$1:$D$13,1,FALSE)),1,0))</f>
        <v>0</v>
      </c>
      <c r="AE252" s="86">
        <f>IF(ISBLANK(I252),0,IF(ISNA(VLOOKUP(I252,Dropdowns!$E$1:$E$11,1,FALSE)),1,0))</f>
        <v>0</v>
      </c>
      <c r="AF252" s="86">
        <f>IF(ISBLANK(L252),0,IF(ISNA(VLOOKUP(L252,Dropdowns!$F$1:$F$18,1,FALSE)),1,0))</f>
        <v>0</v>
      </c>
      <c r="AG252" s="86">
        <f>IF(ISBLANK(P252),0,IF(ISNA(VLOOKUP(P252,Dropdowns!$K$1:$K$5,1,FALSE)),1,0))</f>
        <v>0</v>
      </c>
      <c r="AH252" s="86" t="str">
        <f t="shared" si="39"/>
        <v/>
      </c>
      <c r="AI252" s="86">
        <f>IF(ISBLANK(AH252),0,IF(ISNA(VLOOKUP(AH252,Investigation!$Q:$Q,1,FALSE)),1,0))</f>
        <v>0</v>
      </c>
    </row>
    <row r="253" spans="2:35" x14ac:dyDescent="0.25">
      <c r="B253" s="71"/>
      <c r="C253" s="71"/>
      <c r="D253" s="63"/>
      <c r="E253" s="73"/>
      <c r="F253" s="71"/>
      <c r="G253" s="71"/>
      <c r="H253" s="71"/>
      <c r="I253" s="71"/>
      <c r="J253" s="71"/>
      <c r="K253" s="71"/>
      <c r="L253" s="71"/>
      <c r="M253" s="71"/>
      <c r="N253" s="71"/>
      <c r="O253" s="74"/>
      <c r="P253" s="71"/>
      <c r="T253" s="87">
        <f t="shared" si="36"/>
        <v>0</v>
      </c>
      <c r="U253" s="87">
        <f t="shared" si="30"/>
        <v>0</v>
      </c>
      <c r="V253" s="87">
        <f t="shared" si="31"/>
        <v>0</v>
      </c>
      <c r="W253" s="87">
        <f t="shared" si="37"/>
        <v>0</v>
      </c>
      <c r="X253" s="87">
        <f t="shared" si="32"/>
        <v>0</v>
      </c>
      <c r="Y253" s="86">
        <f t="shared" si="33"/>
        <v>0</v>
      </c>
      <c r="Z253" s="86">
        <f t="shared" si="34"/>
        <v>0</v>
      </c>
      <c r="AA253" s="86">
        <f t="shared" si="35"/>
        <v>0</v>
      </c>
      <c r="AB253" s="86">
        <f t="shared" si="38"/>
        <v>0</v>
      </c>
      <c r="AC253" s="86">
        <f>IF(ISBLANK(B253),0,IF(ISNA(VLOOKUP(B253,General!$B:$B,1,FALSE)),1,0))</f>
        <v>0</v>
      </c>
      <c r="AD253" s="86">
        <f>IF(ISBLANK(F253),0,IF(ISNA(VLOOKUP(F253,Dropdowns!$D$1:$D$13,1,FALSE)),1,0))</f>
        <v>0</v>
      </c>
      <c r="AE253" s="86">
        <f>IF(ISBLANK(I253),0,IF(ISNA(VLOOKUP(I253,Dropdowns!$E$1:$E$11,1,FALSE)),1,0))</f>
        <v>0</v>
      </c>
      <c r="AF253" s="86">
        <f>IF(ISBLANK(L253),0,IF(ISNA(VLOOKUP(L253,Dropdowns!$F$1:$F$18,1,FALSE)),1,0))</f>
        <v>0</v>
      </c>
      <c r="AG253" s="86">
        <f>IF(ISBLANK(P253),0,IF(ISNA(VLOOKUP(P253,Dropdowns!$K$1:$K$5,1,FALSE)),1,0))</f>
        <v>0</v>
      </c>
      <c r="AH253" s="86" t="str">
        <f t="shared" si="39"/>
        <v/>
      </c>
      <c r="AI253" s="86">
        <f>IF(ISBLANK(AH253),0,IF(ISNA(VLOOKUP(AH253,Investigation!$Q:$Q,1,FALSE)),1,0))</f>
        <v>0</v>
      </c>
    </row>
    <row r="254" spans="2:35" x14ac:dyDescent="0.25">
      <c r="B254" s="71"/>
      <c r="C254" s="71"/>
      <c r="D254" s="63"/>
      <c r="E254" s="73"/>
      <c r="F254" s="71"/>
      <c r="G254" s="71"/>
      <c r="H254" s="71"/>
      <c r="I254" s="71"/>
      <c r="J254" s="71"/>
      <c r="K254" s="71"/>
      <c r="L254" s="71"/>
      <c r="M254" s="71"/>
      <c r="N254" s="71"/>
      <c r="O254" s="74"/>
      <c r="P254" s="71"/>
      <c r="T254" s="87">
        <f t="shared" si="36"/>
        <v>0</v>
      </c>
      <c r="U254" s="87">
        <f t="shared" si="30"/>
        <v>0</v>
      </c>
      <c r="V254" s="87">
        <f t="shared" si="31"/>
        <v>0</v>
      </c>
      <c r="W254" s="87">
        <f t="shared" si="37"/>
        <v>0</v>
      </c>
      <c r="X254" s="87">
        <f t="shared" si="32"/>
        <v>0</v>
      </c>
      <c r="Y254" s="86">
        <f t="shared" si="33"/>
        <v>0</v>
      </c>
      <c r="Z254" s="86">
        <f t="shared" si="34"/>
        <v>0</v>
      </c>
      <c r="AA254" s="86">
        <f t="shared" si="35"/>
        <v>0</v>
      </c>
      <c r="AB254" s="86">
        <f t="shared" si="38"/>
        <v>0</v>
      </c>
      <c r="AC254" s="86">
        <f>IF(ISBLANK(B254),0,IF(ISNA(VLOOKUP(B254,General!$B:$B,1,FALSE)),1,0))</f>
        <v>0</v>
      </c>
      <c r="AD254" s="86">
        <f>IF(ISBLANK(F254),0,IF(ISNA(VLOOKUP(F254,Dropdowns!$D$1:$D$13,1,FALSE)),1,0))</f>
        <v>0</v>
      </c>
      <c r="AE254" s="86">
        <f>IF(ISBLANK(I254),0,IF(ISNA(VLOOKUP(I254,Dropdowns!$E$1:$E$11,1,FALSE)),1,0))</f>
        <v>0</v>
      </c>
      <c r="AF254" s="86">
        <f>IF(ISBLANK(L254),0,IF(ISNA(VLOOKUP(L254,Dropdowns!$F$1:$F$18,1,FALSE)),1,0))</f>
        <v>0</v>
      </c>
      <c r="AG254" s="86">
        <f>IF(ISBLANK(P254),0,IF(ISNA(VLOOKUP(P254,Dropdowns!$K$1:$K$5,1,FALSE)),1,0))</f>
        <v>0</v>
      </c>
      <c r="AH254" s="86" t="str">
        <f t="shared" si="39"/>
        <v/>
      </c>
      <c r="AI254" s="86">
        <f>IF(ISBLANK(AH254),0,IF(ISNA(VLOOKUP(AH254,Investigation!$Q:$Q,1,FALSE)),1,0))</f>
        <v>0</v>
      </c>
    </row>
    <row r="255" spans="2:35" x14ac:dyDescent="0.25">
      <c r="B255" s="71"/>
      <c r="C255" s="71"/>
      <c r="D255" s="63"/>
      <c r="E255" s="73"/>
      <c r="F255" s="71"/>
      <c r="G255" s="71"/>
      <c r="H255" s="71"/>
      <c r="I255" s="71"/>
      <c r="J255" s="71"/>
      <c r="K255" s="71"/>
      <c r="L255" s="71"/>
      <c r="M255" s="71"/>
      <c r="N255" s="71"/>
      <c r="O255" s="74"/>
      <c r="P255" s="71"/>
      <c r="T255" s="87">
        <f t="shared" si="36"/>
        <v>0</v>
      </c>
      <c r="U255" s="87">
        <f t="shared" si="30"/>
        <v>0</v>
      </c>
      <c r="V255" s="87">
        <f t="shared" si="31"/>
        <v>0</v>
      </c>
      <c r="W255" s="87">
        <f t="shared" si="37"/>
        <v>0</v>
      </c>
      <c r="X255" s="87">
        <f t="shared" si="32"/>
        <v>0</v>
      </c>
      <c r="Y255" s="86">
        <f t="shared" si="33"/>
        <v>0</v>
      </c>
      <c r="Z255" s="86">
        <f t="shared" si="34"/>
        <v>0</v>
      </c>
      <c r="AA255" s="86">
        <f t="shared" si="35"/>
        <v>0</v>
      </c>
      <c r="AB255" s="86">
        <f t="shared" si="38"/>
        <v>0</v>
      </c>
      <c r="AC255" s="86">
        <f>IF(ISBLANK(B255),0,IF(ISNA(VLOOKUP(B255,General!$B:$B,1,FALSE)),1,0))</f>
        <v>0</v>
      </c>
      <c r="AD255" s="86">
        <f>IF(ISBLANK(F255),0,IF(ISNA(VLOOKUP(F255,Dropdowns!$D$1:$D$13,1,FALSE)),1,0))</f>
        <v>0</v>
      </c>
      <c r="AE255" s="86">
        <f>IF(ISBLANK(I255),0,IF(ISNA(VLOOKUP(I255,Dropdowns!$E$1:$E$11,1,FALSE)),1,0))</f>
        <v>0</v>
      </c>
      <c r="AF255" s="86">
        <f>IF(ISBLANK(L255),0,IF(ISNA(VLOOKUP(L255,Dropdowns!$F$1:$F$18,1,FALSE)),1,0))</f>
        <v>0</v>
      </c>
      <c r="AG255" s="86">
        <f>IF(ISBLANK(P255),0,IF(ISNA(VLOOKUP(P255,Dropdowns!$K$1:$K$5,1,FALSE)),1,0))</f>
        <v>0</v>
      </c>
      <c r="AH255" s="86" t="str">
        <f t="shared" si="39"/>
        <v/>
      </c>
      <c r="AI255" s="86">
        <f>IF(ISBLANK(AH255),0,IF(ISNA(VLOOKUP(AH255,Investigation!$Q:$Q,1,FALSE)),1,0))</f>
        <v>0</v>
      </c>
    </row>
    <row r="256" spans="2:35" x14ac:dyDescent="0.25">
      <c r="B256" s="71"/>
      <c r="C256" s="71"/>
      <c r="D256" s="63"/>
      <c r="E256" s="73"/>
      <c r="F256" s="71"/>
      <c r="G256" s="71"/>
      <c r="H256" s="71"/>
      <c r="I256" s="71"/>
      <c r="J256" s="71"/>
      <c r="K256" s="71"/>
      <c r="L256" s="71"/>
      <c r="M256" s="71"/>
      <c r="N256" s="71"/>
      <c r="O256" s="74"/>
      <c r="P256" s="71"/>
      <c r="T256" s="87">
        <f t="shared" si="36"/>
        <v>0</v>
      </c>
      <c r="U256" s="87">
        <f t="shared" si="30"/>
        <v>0</v>
      </c>
      <c r="V256" s="87">
        <f t="shared" si="31"/>
        <v>0</v>
      </c>
      <c r="W256" s="87">
        <f t="shared" si="37"/>
        <v>0</v>
      </c>
      <c r="X256" s="87">
        <f t="shared" si="32"/>
        <v>0</v>
      </c>
      <c r="Y256" s="86">
        <f t="shared" si="33"/>
        <v>0</v>
      </c>
      <c r="Z256" s="86">
        <f t="shared" si="34"/>
        <v>0</v>
      </c>
      <c r="AA256" s="86">
        <f t="shared" si="35"/>
        <v>0</v>
      </c>
      <c r="AB256" s="86">
        <f t="shared" si="38"/>
        <v>0</v>
      </c>
      <c r="AC256" s="86">
        <f>IF(ISBLANK(B256),0,IF(ISNA(VLOOKUP(B256,General!$B:$B,1,FALSE)),1,0))</f>
        <v>0</v>
      </c>
      <c r="AD256" s="86">
        <f>IF(ISBLANK(F256),0,IF(ISNA(VLOOKUP(F256,Dropdowns!$D$1:$D$13,1,FALSE)),1,0))</f>
        <v>0</v>
      </c>
      <c r="AE256" s="86">
        <f>IF(ISBLANK(I256),0,IF(ISNA(VLOOKUP(I256,Dropdowns!$E$1:$E$11,1,FALSE)),1,0))</f>
        <v>0</v>
      </c>
      <c r="AF256" s="86">
        <f>IF(ISBLANK(L256),0,IF(ISNA(VLOOKUP(L256,Dropdowns!$F$1:$F$18,1,FALSE)),1,0))</f>
        <v>0</v>
      </c>
      <c r="AG256" s="86">
        <f>IF(ISBLANK(P256),0,IF(ISNA(VLOOKUP(P256,Dropdowns!$K$1:$K$5,1,FALSE)),1,0))</f>
        <v>0</v>
      </c>
      <c r="AH256" s="86" t="str">
        <f t="shared" si="39"/>
        <v/>
      </c>
      <c r="AI256" s="86">
        <f>IF(ISBLANK(AH256),0,IF(ISNA(VLOOKUP(AH256,Investigation!$Q:$Q,1,FALSE)),1,0))</f>
        <v>0</v>
      </c>
    </row>
    <row r="257" spans="2:35" x14ac:dyDescent="0.25">
      <c r="B257" s="71"/>
      <c r="C257" s="71"/>
      <c r="D257" s="63"/>
      <c r="E257" s="73"/>
      <c r="F257" s="71"/>
      <c r="G257" s="71"/>
      <c r="H257" s="71"/>
      <c r="I257" s="71"/>
      <c r="J257" s="71"/>
      <c r="K257" s="71"/>
      <c r="L257" s="71"/>
      <c r="M257" s="71"/>
      <c r="N257" s="71"/>
      <c r="O257" s="74"/>
      <c r="P257" s="71"/>
      <c r="T257" s="87">
        <f t="shared" si="36"/>
        <v>0</v>
      </c>
      <c r="U257" s="87">
        <f t="shared" si="30"/>
        <v>0</v>
      </c>
      <c r="V257" s="87">
        <f t="shared" si="31"/>
        <v>0</v>
      </c>
      <c r="W257" s="87">
        <f t="shared" si="37"/>
        <v>0</v>
      </c>
      <c r="X257" s="87">
        <f t="shared" si="32"/>
        <v>0</v>
      </c>
      <c r="Y257" s="86">
        <f t="shared" si="33"/>
        <v>0</v>
      </c>
      <c r="Z257" s="86">
        <f t="shared" si="34"/>
        <v>0</v>
      </c>
      <c r="AA257" s="86">
        <f t="shared" si="35"/>
        <v>0</v>
      </c>
      <c r="AB257" s="86">
        <f t="shared" si="38"/>
        <v>0</v>
      </c>
      <c r="AC257" s="86">
        <f>IF(ISBLANK(B257),0,IF(ISNA(VLOOKUP(B257,General!$B:$B,1,FALSE)),1,0))</f>
        <v>0</v>
      </c>
      <c r="AD257" s="86">
        <f>IF(ISBLANK(F257),0,IF(ISNA(VLOOKUP(F257,Dropdowns!$D$1:$D$13,1,FALSE)),1,0))</f>
        <v>0</v>
      </c>
      <c r="AE257" s="86">
        <f>IF(ISBLANK(I257),0,IF(ISNA(VLOOKUP(I257,Dropdowns!$E$1:$E$11,1,FALSE)),1,0))</f>
        <v>0</v>
      </c>
      <c r="AF257" s="86">
        <f>IF(ISBLANK(L257),0,IF(ISNA(VLOOKUP(L257,Dropdowns!$F$1:$F$18,1,FALSE)),1,0))</f>
        <v>0</v>
      </c>
      <c r="AG257" s="86">
        <f>IF(ISBLANK(P257),0,IF(ISNA(VLOOKUP(P257,Dropdowns!$K$1:$K$5,1,FALSE)),1,0))</f>
        <v>0</v>
      </c>
      <c r="AH257" s="86" t="str">
        <f t="shared" si="39"/>
        <v/>
      </c>
      <c r="AI257" s="86">
        <f>IF(ISBLANK(AH257),0,IF(ISNA(VLOOKUP(AH257,Investigation!$Q:$Q,1,FALSE)),1,0))</f>
        <v>0</v>
      </c>
    </row>
    <row r="258" spans="2:35" x14ac:dyDescent="0.25">
      <c r="B258" s="71"/>
      <c r="C258" s="71"/>
      <c r="D258" s="63"/>
      <c r="E258" s="73"/>
      <c r="F258" s="71"/>
      <c r="G258" s="71"/>
      <c r="H258" s="71"/>
      <c r="I258" s="71"/>
      <c r="J258" s="71"/>
      <c r="K258" s="71"/>
      <c r="L258" s="71"/>
      <c r="M258" s="71"/>
      <c r="N258" s="71"/>
      <c r="O258" s="74"/>
      <c r="P258" s="71"/>
      <c r="T258" s="87">
        <f t="shared" si="36"/>
        <v>0</v>
      </c>
      <c r="U258" s="87">
        <f t="shared" si="30"/>
        <v>0</v>
      </c>
      <c r="V258" s="87">
        <f t="shared" si="31"/>
        <v>0</v>
      </c>
      <c r="W258" s="87">
        <f t="shared" si="37"/>
        <v>0</v>
      </c>
      <c r="X258" s="87">
        <f t="shared" si="32"/>
        <v>0</v>
      </c>
      <c r="Y258" s="86">
        <f t="shared" si="33"/>
        <v>0</v>
      </c>
      <c r="Z258" s="86">
        <f t="shared" si="34"/>
        <v>0</v>
      </c>
      <c r="AA258" s="86">
        <f t="shared" si="35"/>
        <v>0</v>
      </c>
      <c r="AB258" s="86">
        <f t="shared" si="38"/>
        <v>0</v>
      </c>
      <c r="AC258" s="86">
        <f>IF(ISBLANK(B258),0,IF(ISNA(VLOOKUP(B258,General!$B:$B,1,FALSE)),1,0))</f>
        <v>0</v>
      </c>
      <c r="AD258" s="86">
        <f>IF(ISBLANK(F258),0,IF(ISNA(VLOOKUP(F258,Dropdowns!$D$1:$D$13,1,FALSE)),1,0))</f>
        <v>0</v>
      </c>
      <c r="AE258" s="86">
        <f>IF(ISBLANK(I258),0,IF(ISNA(VLOOKUP(I258,Dropdowns!$E$1:$E$11,1,FALSE)),1,0))</f>
        <v>0</v>
      </c>
      <c r="AF258" s="86">
        <f>IF(ISBLANK(L258),0,IF(ISNA(VLOOKUP(L258,Dropdowns!$F$1:$F$18,1,FALSE)),1,0))</f>
        <v>0</v>
      </c>
      <c r="AG258" s="86">
        <f>IF(ISBLANK(P258),0,IF(ISNA(VLOOKUP(P258,Dropdowns!$K$1:$K$5,1,FALSE)),1,0))</f>
        <v>0</v>
      </c>
      <c r="AH258" s="86" t="str">
        <f t="shared" si="39"/>
        <v/>
      </c>
      <c r="AI258" s="86">
        <f>IF(ISBLANK(AH258),0,IF(ISNA(VLOOKUP(AH258,Investigation!$Q:$Q,1,FALSE)),1,0))</f>
        <v>0</v>
      </c>
    </row>
    <row r="259" spans="2:35" x14ac:dyDescent="0.25">
      <c r="B259" s="71"/>
      <c r="C259" s="71"/>
      <c r="D259" s="63"/>
      <c r="E259" s="73"/>
      <c r="F259" s="71"/>
      <c r="G259" s="71"/>
      <c r="H259" s="71"/>
      <c r="I259" s="71"/>
      <c r="J259" s="71"/>
      <c r="K259" s="71"/>
      <c r="L259" s="71"/>
      <c r="M259" s="71"/>
      <c r="N259" s="71"/>
      <c r="O259" s="74"/>
      <c r="P259" s="71"/>
      <c r="T259" s="87">
        <f t="shared" si="36"/>
        <v>0</v>
      </c>
      <c r="U259" s="87">
        <f t="shared" si="30"/>
        <v>0</v>
      </c>
      <c r="V259" s="87">
        <f t="shared" si="31"/>
        <v>0</v>
      </c>
      <c r="W259" s="87">
        <f t="shared" si="37"/>
        <v>0</v>
      </c>
      <c r="X259" s="87">
        <f t="shared" si="32"/>
        <v>0</v>
      </c>
      <c r="Y259" s="86">
        <f t="shared" si="33"/>
        <v>0</v>
      </c>
      <c r="Z259" s="86">
        <f t="shared" si="34"/>
        <v>0</v>
      </c>
      <c r="AA259" s="86">
        <f t="shared" si="35"/>
        <v>0</v>
      </c>
      <c r="AB259" s="86">
        <f t="shared" si="38"/>
        <v>0</v>
      </c>
      <c r="AC259" s="86">
        <f>IF(ISBLANK(B259),0,IF(ISNA(VLOOKUP(B259,General!$B:$B,1,FALSE)),1,0))</f>
        <v>0</v>
      </c>
      <c r="AD259" s="86">
        <f>IF(ISBLANK(F259),0,IF(ISNA(VLOOKUP(F259,Dropdowns!$D$1:$D$13,1,FALSE)),1,0))</f>
        <v>0</v>
      </c>
      <c r="AE259" s="86">
        <f>IF(ISBLANK(I259),0,IF(ISNA(VLOOKUP(I259,Dropdowns!$E$1:$E$11,1,FALSE)),1,0))</f>
        <v>0</v>
      </c>
      <c r="AF259" s="86">
        <f>IF(ISBLANK(L259),0,IF(ISNA(VLOOKUP(L259,Dropdowns!$F$1:$F$18,1,FALSE)),1,0))</f>
        <v>0</v>
      </c>
      <c r="AG259" s="86">
        <f>IF(ISBLANK(P259),0,IF(ISNA(VLOOKUP(P259,Dropdowns!$K$1:$K$5,1,FALSE)),1,0))</f>
        <v>0</v>
      </c>
      <c r="AH259" s="86" t="str">
        <f t="shared" si="39"/>
        <v/>
      </c>
      <c r="AI259" s="86">
        <f>IF(ISBLANK(AH259),0,IF(ISNA(VLOOKUP(AH259,Investigation!$Q:$Q,1,FALSE)),1,0))</f>
        <v>0</v>
      </c>
    </row>
    <row r="260" spans="2:35" x14ac:dyDescent="0.25">
      <c r="B260" s="71"/>
      <c r="C260" s="71"/>
      <c r="D260" s="63"/>
      <c r="E260" s="73"/>
      <c r="F260" s="71"/>
      <c r="G260" s="71"/>
      <c r="H260" s="71"/>
      <c r="I260" s="71"/>
      <c r="J260" s="71"/>
      <c r="K260" s="71"/>
      <c r="L260" s="71"/>
      <c r="M260" s="71"/>
      <c r="N260" s="71"/>
      <c r="O260" s="74"/>
      <c r="P260" s="71"/>
      <c r="T260" s="87">
        <f t="shared" si="36"/>
        <v>0</v>
      </c>
      <c r="U260" s="87">
        <f t="shared" si="30"/>
        <v>0</v>
      </c>
      <c r="V260" s="87">
        <f t="shared" si="31"/>
        <v>0</v>
      </c>
      <c r="W260" s="87">
        <f t="shared" si="37"/>
        <v>0</v>
      </c>
      <c r="X260" s="87">
        <f t="shared" si="32"/>
        <v>0</v>
      </c>
      <c r="Y260" s="86">
        <f t="shared" si="33"/>
        <v>0</v>
      </c>
      <c r="Z260" s="86">
        <f t="shared" si="34"/>
        <v>0</v>
      </c>
      <c r="AA260" s="86">
        <f t="shared" si="35"/>
        <v>0</v>
      </c>
      <c r="AB260" s="86">
        <f t="shared" si="38"/>
        <v>0</v>
      </c>
      <c r="AC260" s="86">
        <f>IF(ISBLANK(B260),0,IF(ISNA(VLOOKUP(B260,General!$B:$B,1,FALSE)),1,0))</f>
        <v>0</v>
      </c>
      <c r="AD260" s="86">
        <f>IF(ISBLANK(F260),0,IF(ISNA(VLOOKUP(F260,Dropdowns!$D$1:$D$13,1,FALSE)),1,0))</f>
        <v>0</v>
      </c>
      <c r="AE260" s="86">
        <f>IF(ISBLANK(I260),0,IF(ISNA(VLOOKUP(I260,Dropdowns!$E$1:$E$11,1,FALSE)),1,0))</f>
        <v>0</v>
      </c>
      <c r="AF260" s="86">
        <f>IF(ISBLANK(L260),0,IF(ISNA(VLOOKUP(L260,Dropdowns!$F$1:$F$18,1,FALSE)),1,0))</f>
        <v>0</v>
      </c>
      <c r="AG260" s="86">
        <f>IF(ISBLANK(P260),0,IF(ISNA(VLOOKUP(P260,Dropdowns!$K$1:$K$5,1,FALSE)),1,0))</f>
        <v>0</v>
      </c>
      <c r="AH260" s="86" t="str">
        <f t="shared" si="39"/>
        <v/>
      </c>
      <c r="AI260" s="86">
        <f>IF(ISBLANK(AH260),0,IF(ISNA(VLOOKUP(AH260,Investigation!$Q:$Q,1,FALSE)),1,0))</f>
        <v>0</v>
      </c>
    </row>
    <row r="261" spans="2:35" x14ac:dyDescent="0.25">
      <c r="B261" s="71"/>
      <c r="C261" s="71"/>
      <c r="D261" s="63"/>
      <c r="E261" s="73"/>
      <c r="F261" s="71"/>
      <c r="G261" s="71"/>
      <c r="H261" s="71"/>
      <c r="I261" s="71"/>
      <c r="J261" s="71"/>
      <c r="K261" s="71"/>
      <c r="L261" s="71"/>
      <c r="M261" s="71"/>
      <c r="N261" s="71"/>
      <c r="O261" s="74"/>
      <c r="P261" s="71"/>
      <c r="T261" s="87">
        <f t="shared" si="36"/>
        <v>0</v>
      </c>
      <c r="U261" s="87">
        <f t="shared" si="30"/>
        <v>0</v>
      </c>
      <c r="V261" s="87">
        <f t="shared" si="31"/>
        <v>0</v>
      </c>
      <c r="W261" s="87">
        <f t="shared" si="37"/>
        <v>0</v>
      </c>
      <c r="X261" s="87">
        <f t="shared" si="32"/>
        <v>0</v>
      </c>
      <c r="Y261" s="86">
        <f t="shared" si="33"/>
        <v>0</v>
      </c>
      <c r="Z261" s="86">
        <f t="shared" si="34"/>
        <v>0</v>
      </c>
      <c r="AA261" s="86">
        <f t="shared" si="35"/>
        <v>0</v>
      </c>
      <c r="AB261" s="86">
        <f t="shared" si="38"/>
        <v>0</v>
      </c>
      <c r="AC261" s="86">
        <f>IF(ISBLANK(B261),0,IF(ISNA(VLOOKUP(B261,General!$B:$B,1,FALSE)),1,0))</f>
        <v>0</v>
      </c>
      <c r="AD261" s="86">
        <f>IF(ISBLANK(F261),0,IF(ISNA(VLOOKUP(F261,Dropdowns!$D$1:$D$13,1,FALSE)),1,0))</f>
        <v>0</v>
      </c>
      <c r="AE261" s="86">
        <f>IF(ISBLANK(I261),0,IF(ISNA(VLOOKUP(I261,Dropdowns!$E$1:$E$11,1,FALSE)),1,0))</f>
        <v>0</v>
      </c>
      <c r="AF261" s="86">
        <f>IF(ISBLANK(L261),0,IF(ISNA(VLOOKUP(L261,Dropdowns!$F$1:$F$18,1,FALSE)),1,0))</f>
        <v>0</v>
      </c>
      <c r="AG261" s="86">
        <f>IF(ISBLANK(P261),0,IF(ISNA(VLOOKUP(P261,Dropdowns!$K$1:$K$5,1,FALSE)),1,0))</f>
        <v>0</v>
      </c>
      <c r="AH261" s="86" t="str">
        <f t="shared" si="39"/>
        <v/>
      </c>
      <c r="AI261" s="86">
        <f>IF(ISBLANK(AH261),0,IF(ISNA(VLOOKUP(AH261,Investigation!$Q:$Q,1,FALSE)),1,0))</f>
        <v>0</v>
      </c>
    </row>
    <row r="262" spans="2:35" x14ac:dyDescent="0.25">
      <c r="B262" s="71"/>
      <c r="C262" s="71"/>
      <c r="D262" s="63"/>
      <c r="E262" s="73"/>
      <c r="F262" s="71"/>
      <c r="G262" s="71"/>
      <c r="H262" s="71"/>
      <c r="I262" s="71"/>
      <c r="J262" s="71"/>
      <c r="K262" s="71"/>
      <c r="L262" s="71"/>
      <c r="M262" s="71"/>
      <c r="N262" s="71"/>
      <c r="O262" s="74"/>
      <c r="P262" s="71"/>
      <c r="T262" s="87">
        <f t="shared" si="36"/>
        <v>0</v>
      </c>
      <c r="U262" s="87">
        <f t="shared" si="30"/>
        <v>0</v>
      </c>
      <c r="V262" s="87">
        <f t="shared" si="31"/>
        <v>0</v>
      </c>
      <c r="W262" s="87">
        <f t="shared" si="37"/>
        <v>0</v>
      </c>
      <c r="X262" s="87">
        <f t="shared" si="32"/>
        <v>0</v>
      </c>
      <c r="Y262" s="86">
        <f t="shared" si="33"/>
        <v>0</v>
      </c>
      <c r="Z262" s="86">
        <f t="shared" si="34"/>
        <v>0</v>
      </c>
      <c r="AA262" s="86">
        <f t="shared" si="35"/>
        <v>0</v>
      </c>
      <c r="AB262" s="86">
        <f t="shared" si="38"/>
        <v>0</v>
      </c>
      <c r="AC262" s="86">
        <f>IF(ISBLANK(B262),0,IF(ISNA(VLOOKUP(B262,General!$B:$B,1,FALSE)),1,0))</f>
        <v>0</v>
      </c>
      <c r="AD262" s="86">
        <f>IF(ISBLANK(F262),0,IF(ISNA(VLOOKUP(F262,Dropdowns!$D$1:$D$13,1,FALSE)),1,0))</f>
        <v>0</v>
      </c>
      <c r="AE262" s="86">
        <f>IF(ISBLANK(I262),0,IF(ISNA(VLOOKUP(I262,Dropdowns!$E$1:$E$11,1,FALSE)),1,0))</f>
        <v>0</v>
      </c>
      <c r="AF262" s="86">
        <f>IF(ISBLANK(L262),0,IF(ISNA(VLOOKUP(L262,Dropdowns!$F$1:$F$18,1,FALSE)),1,0))</f>
        <v>0</v>
      </c>
      <c r="AG262" s="86">
        <f>IF(ISBLANK(P262),0,IF(ISNA(VLOOKUP(P262,Dropdowns!$K$1:$K$5,1,FALSE)),1,0))</f>
        <v>0</v>
      </c>
      <c r="AH262" s="86" t="str">
        <f t="shared" si="39"/>
        <v/>
      </c>
      <c r="AI262" s="86">
        <f>IF(ISBLANK(AH262),0,IF(ISNA(VLOOKUP(AH262,Investigation!$Q:$Q,1,FALSE)),1,0))</f>
        <v>0</v>
      </c>
    </row>
    <row r="263" spans="2:35" x14ac:dyDescent="0.25">
      <c r="B263" s="71"/>
      <c r="C263" s="71"/>
      <c r="D263" s="63"/>
      <c r="E263" s="73"/>
      <c r="F263" s="71"/>
      <c r="G263" s="71"/>
      <c r="H263" s="71"/>
      <c r="I263" s="71"/>
      <c r="J263" s="71"/>
      <c r="K263" s="71"/>
      <c r="L263" s="71"/>
      <c r="M263" s="71"/>
      <c r="N263" s="71"/>
      <c r="O263" s="74"/>
      <c r="P263" s="71"/>
      <c r="T263" s="87">
        <f t="shared" si="36"/>
        <v>0</v>
      </c>
      <c r="U263" s="87">
        <f t="shared" ref="U263:U326" si="40">IF(F263="Others",COUNTBLANK(G263),0)</f>
        <v>0</v>
      </c>
      <c r="V263" s="87">
        <f t="shared" ref="V263:V326" si="41">IF(OR(F263="Retailer (tie-up with FI) (e.g. long term arrangements)",F263="Roadshow (e.g. temporary / short-term arrangements)"),COUNTBLANK(H263),0)</f>
        <v>0</v>
      </c>
      <c r="W263" s="87">
        <f t="shared" si="37"/>
        <v>0</v>
      </c>
      <c r="X263" s="87">
        <f t="shared" ref="X263:X326" si="42">IF(I263="Others",COUNTBLANK(J263),0)</f>
        <v>0</v>
      </c>
      <c r="Y263" s="86">
        <f t="shared" ref="Y263:Y326" si="43">IF(OR(I263="Roadshow (e.g. temporary / short-term arrangements)",I263="Retailer (tie-up with FI) (e.g. long term arrangements)"),COUNTBLANK(K263),0)</f>
        <v>0</v>
      </c>
      <c r="Z263" s="86">
        <f t="shared" ref="Z263:Z326" si="44">IF(L263="Others (to specify)",COUNTBLANK(M263),0)</f>
        <v>0</v>
      </c>
      <c r="AA263" s="86">
        <f t="shared" ref="AA263:AA326" si="45">IF(ISBLANK(L263),0,COUNTBLANK(N263))</f>
        <v>0</v>
      </c>
      <c r="AB263" s="86">
        <f t="shared" si="38"/>
        <v>0</v>
      </c>
      <c r="AC263" s="86">
        <f>IF(ISBLANK(B263),0,IF(ISNA(VLOOKUP(B263,General!$B:$B,1,FALSE)),1,0))</f>
        <v>0</v>
      </c>
      <c r="AD263" s="86">
        <f>IF(ISBLANK(F263),0,IF(ISNA(VLOOKUP(F263,Dropdowns!$D$1:$D$13,1,FALSE)),1,0))</f>
        <v>0</v>
      </c>
      <c r="AE263" s="86">
        <f>IF(ISBLANK(I263),0,IF(ISNA(VLOOKUP(I263,Dropdowns!$E$1:$E$11,1,FALSE)),1,0))</f>
        <v>0</v>
      </c>
      <c r="AF263" s="86">
        <f>IF(ISBLANK(L263),0,IF(ISNA(VLOOKUP(L263,Dropdowns!$F$1:$F$18,1,FALSE)),1,0))</f>
        <v>0</v>
      </c>
      <c r="AG263" s="86">
        <f>IF(ISBLANK(P263),0,IF(ISNA(VLOOKUP(P263,Dropdowns!$K$1:$K$5,1,FALSE)),1,0))</f>
        <v>0</v>
      </c>
      <c r="AH263" s="86" t="str">
        <f t="shared" si="39"/>
        <v/>
      </c>
      <c r="AI263" s="86">
        <f>IF(ISBLANK(AH263),0,IF(ISNA(VLOOKUP(AH263,Investigation!$Q:$Q,1,FALSE)),1,0))</f>
        <v>0</v>
      </c>
    </row>
    <row r="264" spans="2:35" x14ac:dyDescent="0.25">
      <c r="B264" s="71"/>
      <c r="C264" s="71"/>
      <c r="D264" s="63"/>
      <c r="E264" s="73"/>
      <c r="F264" s="71"/>
      <c r="G264" s="71"/>
      <c r="H264" s="71"/>
      <c r="I264" s="71"/>
      <c r="J264" s="71"/>
      <c r="K264" s="71"/>
      <c r="L264" s="71"/>
      <c r="M264" s="71"/>
      <c r="N264" s="71"/>
      <c r="O264" s="74"/>
      <c r="P264" s="71"/>
      <c r="T264" s="87">
        <f t="shared" si="36"/>
        <v>0</v>
      </c>
      <c r="U264" s="87">
        <f t="shared" si="40"/>
        <v>0</v>
      </c>
      <c r="V264" s="87">
        <f t="shared" si="41"/>
        <v>0</v>
      </c>
      <c r="W264" s="87">
        <f t="shared" si="37"/>
        <v>0</v>
      </c>
      <c r="X264" s="87">
        <f t="shared" si="42"/>
        <v>0</v>
      </c>
      <c r="Y264" s="86">
        <f t="shared" si="43"/>
        <v>0</v>
      </c>
      <c r="Z264" s="86">
        <f t="shared" si="44"/>
        <v>0</v>
      </c>
      <c r="AA264" s="86">
        <f t="shared" si="45"/>
        <v>0</v>
      </c>
      <c r="AB264" s="86">
        <f t="shared" si="38"/>
        <v>0</v>
      </c>
      <c r="AC264" s="86">
        <f>IF(ISBLANK(B264),0,IF(ISNA(VLOOKUP(B264,General!$B:$B,1,FALSE)),1,0))</f>
        <v>0</v>
      </c>
      <c r="AD264" s="86">
        <f>IF(ISBLANK(F264),0,IF(ISNA(VLOOKUP(F264,Dropdowns!$D$1:$D$13,1,FALSE)),1,0))</f>
        <v>0</v>
      </c>
      <c r="AE264" s="86">
        <f>IF(ISBLANK(I264),0,IF(ISNA(VLOOKUP(I264,Dropdowns!$E$1:$E$11,1,FALSE)),1,0))</f>
        <v>0</v>
      </c>
      <c r="AF264" s="86">
        <f>IF(ISBLANK(L264),0,IF(ISNA(VLOOKUP(L264,Dropdowns!$F$1:$F$18,1,FALSE)),1,0))</f>
        <v>0</v>
      </c>
      <c r="AG264" s="86">
        <f>IF(ISBLANK(P264),0,IF(ISNA(VLOOKUP(P264,Dropdowns!$K$1:$K$5,1,FALSE)),1,0))</f>
        <v>0</v>
      </c>
      <c r="AH264" s="86" t="str">
        <f t="shared" si="39"/>
        <v/>
      </c>
      <c r="AI264" s="86">
        <f>IF(ISBLANK(AH264),0,IF(ISNA(VLOOKUP(AH264,Investigation!$Q:$Q,1,FALSE)),1,0))</f>
        <v>0</v>
      </c>
    </row>
    <row r="265" spans="2:35" x14ac:dyDescent="0.25">
      <c r="B265" s="71"/>
      <c r="C265" s="71"/>
      <c r="D265" s="63"/>
      <c r="E265" s="73"/>
      <c r="F265" s="71"/>
      <c r="G265" s="71"/>
      <c r="H265" s="71"/>
      <c r="I265" s="71"/>
      <c r="J265" s="71"/>
      <c r="K265" s="71"/>
      <c r="L265" s="71"/>
      <c r="M265" s="71"/>
      <c r="N265" s="71"/>
      <c r="O265" s="74"/>
      <c r="P265" s="71"/>
      <c r="T265" s="87">
        <f t="shared" si="36"/>
        <v>0</v>
      </c>
      <c r="U265" s="87">
        <f t="shared" si="40"/>
        <v>0</v>
      </c>
      <c r="V265" s="87">
        <f t="shared" si="41"/>
        <v>0</v>
      </c>
      <c r="W265" s="87">
        <f t="shared" si="37"/>
        <v>0</v>
      </c>
      <c r="X265" s="87">
        <f t="shared" si="42"/>
        <v>0</v>
      </c>
      <c r="Y265" s="86">
        <f t="shared" si="43"/>
        <v>0</v>
      </c>
      <c r="Z265" s="86">
        <f t="shared" si="44"/>
        <v>0</v>
      </c>
      <c r="AA265" s="86">
        <f t="shared" si="45"/>
        <v>0</v>
      </c>
      <c r="AB265" s="86">
        <f t="shared" si="38"/>
        <v>0</v>
      </c>
      <c r="AC265" s="86">
        <f>IF(ISBLANK(B265),0,IF(ISNA(VLOOKUP(B265,General!$B:$B,1,FALSE)),1,0))</f>
        <v>0</v>
      </c>
      <c r="AD265" s="86">
        <f>IF(ISBLANK(F265),0,IF(ISNA(VLOOKUP(F265,Dropdowns!$D$1:$D$13,1,FALSE)),1,0))</f>
        <v>0</v>
      </c>
      <c r="AE265" s="86">
        <f>IF(ISBLANK(I265),0,IF(ISNA(VLOOKUP(I265,Dropdowns!$E$1:$E$11,1,FALSE)),1,0))</f>
        <v>0</v>
      </c>
      <c r="AF265" s="86">
        <f>IF(ISBLANK(L265),0,IF(ISNA(VLOOKUP(L265,Dropdowns!$F$1:$F$18,1,FALSE)),1,0))</f>
        <v>0</v>
      </c>
      <c r="AG265" s="86">
        <f>IF(ISBLANK(P265),0,IF(ISNA(VLOOKUP(P265,Dropdowns!$K$1:$K$5,1,FALSE)),1,0))</f>
        <v>0</v>
      </c>
      <c r="AH265" s="86" t="str">
        <f t="shared" si="39"/>
        <v/>
      </c>
      <c r="AI265" s="86">
        <f>IF(ISBLANK(AH265),0,IF(ISNA(VLOOKUP(AH265,Investigation!$Q:$Q,1,FALSE)),1,0))</f>
        <v>0</v>
      </c>
    </row>
    <row r="266" spans="2:35" x14ac:dyDescent="0.25">
      <c r="B266" s="71"/>
      <c r="C266" s="71"/>
      <c r="D266" s="63"/>
      <c r="E266" s="73"/>
      <c r="F266" s="71"/>
      <c r="G266" s="71"/>
      <c r="H266" s="71"/>
      <c r="I266" s="71"/>
      <c r="J266" s="71"/>
      <c r="K266" s="71"/>
      <c r="L266" s="71"/>
      <c r="M266" s="71"/>
      <c r="N266" s="71"/>
      <c r="O266" s="74"/>
      <c r="P266" s="71"/>
      <c r="T266" s="87">
        <f t="shared" si="36"/>
        <v>0</v>
      </c>
      <c r="U266" s="87">
        <f t="shared" si="40"/>
        <v>0</v>
      </c>
      <c r="V266" s="87">
        <f t="shared" si="41"/>
        <v>0</v>
      </c>
      <c r="W266" s="87">
        <f t="shared" si="37"/>
        <v>0</v>
      </c>
      <c r="X266" s="87">
        <f t="shared" si="42"/>
        <v>0</v>
      </c>
      <c r="Y266" s="86">
        <f t="shared" si="43"/>
        <v>0</v>
      </c>
      <c r="Z266" s="86">
        <f t="shared" si="44"/>
        <v>0</v>
      </c>
      <c r="AA266" s="86">
        <f t="shared" si="45"/>
        <v>0</v>
      </c>
      <c r="AB266" s="86">
        <f t="shared" si="38"/>
        <v>0</v>
      </c>
      <c r="AC266" s="86">
        <f>IF(ISBLANK(B266),0,IF(ISNA(VLOOKUP(B266,General!$B:$B,1,FALSE)),1,0))</f>
        <v>0</v>
      </c>
      <c r="AD266" s="86">
        <f>IF(ISBLANK(F266),0,IF(ISNA(VLOOKUP(F266,Dropdowns!$D$1:$D$13,1,FALSE)),1,0))</f>
        <v>0</v>
      </c>
      <c r="AE266" s="86">
        <f>IF(ISBLANK(I266),0,IF(ISNA(VLOOKUP(I266,Dropdowns!$E$1:$E$11,1,FALSE)),1,0))</f>
        <v>0</v>
      </c>
      <c r="AF266" s="86">
        <f>IF(ISBLANK(L266),0,IF(ISNA(VLOOKUP(L266,Dropdowns!$F$1:$F$18,1,FALSE)),1,0))</f>
        <v>0</v>
      </c>
      <c r="AG266" s="86">
        <f>IF(ISBLANK(P266),0,IF(ISNA(VLOOKUP(P266,Dropdowns!$K$1:$K$5,1,FALSE)),1,0))</f>
        <v>0</v>
      </c>
      <c r="AH266" s="86" t="str">
        <f t="shared" si="39"/>
        <v/>
      </c>
      <c r="AI266" s="86">
        <f>IF(ISBLANK(AH266),0,IF(ISNA(VLOOKUP(AH266,Investigation!$Q:$Q,1,FALSE)),1,0))</f>
        <v>0</v>
      </c>
    </row>
    <row r="267" spans="2:35" x14ac:dyDescent="0.25">
      <c r="B267" s="71"/>
      <c r="C267" s="71"/>
      <c r="D267" s="63"/>
      <c r="E267" s="73"/>
      <c r="F267" s="71"/>
      <c r="G267" s="71"/>
      <c r="H267" s="71"/>
      <c r="I267" s="71"/>
      <c r="J267" s="71"/>
      <c r="K267" s="71"/>
      <c r="L267" s="71"/>
      <c r="M267" s="71"/>
      <c r="N267" s="71"/>
      <c r="O267" s="74"/>
      <c r="P267" s="71"/>
      <c r="T267" s="87">
        <f t="shared" si="36"/>
        <v>0</v>
      </c>
      <c r="U267" s="87">
        <f t="shared" si="40"/>
        <v>0</v>
      </c>
      <c r="V267" s="87">
        <f t="shared" si="41"/>
        <v>0</v>
      </c>
      <c r="W267" s="87">
        <f t="shared" si="37"/>
        <v>0</v>
      </c>
      <c r="X267" s="87">
        <f t="shared" si="42"/>
        <v>0</v>
      </c>
      <c r="Y267" s="86">
        <f t="shared" si="43"/>
        <v>0</v>
      </c>
      <c r="Z267" s="86">
        <f t="shared" si="44"/>
        <v>0</v>
      </c>
      <c r="AA267" s="86">
        <f t="shared" si="45"/>
        <v>0</v>
      </c>
      <c r="AB267" s="86">
        <f t="shared" si="38"/>
        <v>0</v>
      </c>
      <c r="AC267" s="86">
        <f>IF(ISBLANK(B267),0,IF(ISNA(VLOOKUP(B267,General!$B:$B,1,FALSE)),1,0))</f>
        <v>0</v>
      </c>
      <c r="AD267" s="86">
        <f>IF(ISBLANK(F267),0,IF(ISNA(VLOOKUP(F267,Dropdowns!$D$1:$D$13,1,FALSE)),1,0))</f>
        <v>0</v>
      </c>
      <c r="AE267" s="86">
        <f>IF(ISBLANK(I267),0,IF(ISNA(VLOOKUP(I267,Dropdowns!$E$1:$E$11,1,FALSE)),1,0))</f>
        <v>0</v>
      </c>
      <c r="AF267" s="86">
        <f>IF(ISBLANK(L267),0,IF(ISNA(VLOOKUP(L267,Dropdowns!$F$1:$F$18,1,FALSE)),1,0))</f>
        <v>0</v>
      </c>
      <c r="AG267" s="86">
        <f>IF(ISBLANK(P267),0,IF(ISNA(VLOOKUP(P267,Dropdowns!$K$1:$K$5,1,FALSE)),1,0))</f>
        <v>0</v>
      </c>
      <c r="AH267" s="86" t="str">
        <f t="shared" si="39"/>
        <v/>
      </c>
      <c r="AI267" s="86">
        <f>IF(ISBLANK(AH267),0,IF(ISNA(VLOOKUP(AH267,Investigation!$Q:$Q,1,FALSE)),1,0))</f>
        <v>0</v>
      </c>
    </row>
    <row r="268" spans="2:35" x14ac:dyDescent="0.25">
      <c r="B268" s="71"/>
      <c r="C268" s="71"/>
      <c r="D268" s="63"/>
      <c r="E268" s="73"/>
      <c r="F268" s="71"/>
      <c r="G268" s="71"/>
      <c r="H268" s="71"/>
      <c r="I268" s="71"/>
      <c r="J268" s="71"/>
      <c r="K268" s="71"/>
      <c r="L268" s="71"/>
      <c r="M268" s="71"/>
      <c r="N268" s="71"/>
      <c r="O268" s="74"/>
      <c r="P268" s="71"/>
      <c r="T268" s="87">
        <f t="shared" si="36"/>
        <v>0</v>
      </c>
      <c r="U268" s="87">
        <f t="shared" si="40"/>
        <v>0</v>
      </c>
      <c r="V268" s="87">
        <f t="shared" si="41"/>
        <v>0</v>
      </c>
      <c r="W268" s="87">
        <f t="shared" si="37"/>
        <v>0</v>
      </c>
      <c r="X268" s="87">
        <f t="shared" si="42"/>
        <v>0</v>
      </c>
      <c r="Y268" s="86">
        <f t="shared" si="43"/>
        <v>0</v>
      </c>
      <c r="Z268" s="86">
        <f t="shared" si="44"/>
        <v>0</v>
      </c>
      <c r="AA268" s="86">
        <f t="shared" si="45"/>
        <v>0</v>
      </c>
      <c r="AB268" s="86">
        <f t="shared" si="38"/>
        <v>0</v>
      </c>
      <c r="AC268" s="86">
        <f>IF(ISBLANK(B268),0,IF(ISNA(VLOOKUP(B268,General!$B:$B,1,FALSE)),1,0))</f>
        <v>0</v>
      </c>
      <c r="AD268" s="86">
        <f>IF(ISBLANK(F268),0,IF(ISNA(VLOOKUP(F268,Dropdowns!$D$1:$D$13,1,FALSE)),1,0))</f>
        <v>0</v>
      </c>
      <c r="AE268" s="86">
        <f>IF(ISBLANK(I268),0,IF(ISNA(VLOOKUP(I268,Dropdowns!$E$1:$E$11,1,FALSE)),1,0))</f>
        <v>0</v>
      </c>
      <c r="AF268" s="86">
        <f>IF(ISBLANK(L268),0,IF(ISNA(VLOOKUP(L268,Dropdowns!$F$1:$F$18,1,FALSE)),1,0))</f>
        <v>0</v>
      </c>
      <c r="AG268" s="86">
        <f>IF(ISBLANK(P268),0,IF(ISNA(VLOOKUP(P268,Dropdowns!$K$1:$K$5,1,FALSE)),1,0))</f>
        <v>0</v>
      </c>
      <c r="AH268" s="86" t="str">
        <f t="shared" si="39"/>
        <v/>
      </c>
      <c r="AI268" s="86">
        <f>IF(ISBLANK(AH268),0,IF(ISNA(VLOOKUP(AH268,Investigation!$Q:$Q,1,FALSE)),1,0))</f>
        <v>0</v>
      </c>
    </row>
    <row r="269" spans="2:35" x14ac:dyDescent="0.25">
      <c r="B269" s="71"/>
      <c r="C269" s="71"/>
      <c r="D269" s="63"/>
      <c r="E269" s="73"/>
      <c r="F269" s="71"/>
      <c r="G269" s="71"/>
      <c r="H269" s="71"/>
      <c r="I269" s="71"/>
      <c r="J269" s="71"/>
      <c r="K269" s="71"/>
      <c r="L269" s="71"/>
      <c r="M269" s="71"/>
      <c r="N269" s="71"/>
      <c r="O269" s="74"/>
      <c r="P269" s="71"/>
      <c r="T269" s="87">
        <f t="shared" ref="T269:T332" si="46">IF(COUNTA(B269:P269)&gt;0,2-COUNTA(B269,C269),0)</f>
        <v>0</v>
      </c>
      <c r="U269" s="87">
        <f t="shared" si="40"/>
        <v>0</v>
      </c>
      <c r="V269" s="87">
        <f t="shared" si="41"/>
        <v>0</v>
      </c>
      <c r="W269" s="87">
        <f t="shared" ref="W269:W332" si="47">IF(AND(NOT(ISBLANK(C269)),C269&lt;&gt;"-"),COUNTBLANK(I269),0)</f>
        <v>0</v>
      </c>
      <c r="X269" s="87">
        <f t="shared" si="42"/>
        <v>0</v>
      </c>
      <c r="Y269" s="86">
        <f t="shared" si="43"/>
        <v>0</v>
      </c>
      <c r="Z269" s="86">
        <f t="shared" si="44"/>
        <v>0</v>
      </c>
      <c r="AA269" s="86">
        <f t="shared" si="45"/>
        <v>0</v>
      </c>
      <c r="AB269" s="86">
        <f t="shared" ref="AB269:AB332" si="48">IF(ISBLANK(D269),0,IF(AND(LEN(D269)=8, VALUE(MID(D269,5,2))&lt;13,VALUE(RIGHT(D269,2))&lt;32),0,1))</f>
        <v>0</v>
      </c>
      <c r="AC269" s="86">
        <f>IF(ISBLANK(B269),0,IF(ISNA(VLOOKUP(B269,General!$B:$B,1,FALSE)),1,0))</f>
        <v>0</v>
      </c>
      <c r="AD269" s="86">
        <f>IF(ISBLANK(F269),0,IF(ISNA(VLOOKUP(F269,Dropdowns!$D$1:$D$13,1,FALSE)),1,0))</f>
        <v>0</v>
      </c>
      <c r="AE269" s="86">
        <f>IF(ISBLANK(I269),0,IF(ISNA(VLOOKUP(I269,Dropdowns!$E$1:$E$11,1,FALSE)),1,0))</f>
        <v>0</v>
      </c>
      <c r="AF269" s="86">
        <f>IF(ISBLANK(L269),0,IF(ISNA(VLOOKUP(L269,Dropdowns!$F$1:$F$18,1,FALSE)),1,0))</f>
        <v>0</v>
      </c>
      <c r="AG269" s="86">
        <f>IF(ISBLANK(P269),0,IF(ISNA(VLOOKUP(P269,Dropdowns!$K$1:$K$5,1,FALSE)),1,0))</f>
        <v>0</v>
      </c>
      <c r="AH269" s="86" t="str">
        <f t="shared" ref="AH269:AH332" si="49">_xlfn.CONCAT(B269:C269)</f>
        <v/>
      </c>
      <c r="AI269" s="86">
        <f>IF(ISBLANK(AH269),0,IF(ISNA(VLOOKUP(AH269,Investigation!$Q:$Q,1,FALSE)),1,0))</f>
        <v>0</v>
      </c>
    </row>
    <row r="270" spans="2:35" x14ac:dyDescent="0.25">
      <c r="B270" s="71"/>
      <c r="C270" s="71"/>
      <c r="D270" s="63"/>
      <c r="E270" s="73"/>
      <c r="F270" s="71"/>
      <c r="G270" s="71"/>
      <c r="H270" s="71"/>
      <c r="I270" s="71"/>
      <c r="J270" s="71"/>
      <c r="K270" s="71"/>
      <c r="L270" s="71"/>
      <c r="M270" s="71"/>
      <c r="N270" s="71"/>
      <c r="O270" s="74"/>
      <c r="P270" s="71"/>
      <c r="T270" s="87">
        <f t="shared" si="46"/>
        <v>0</v>
      </c>
      <c r="U270" s="87">
        <f t="shared" si="40"/>
        <v>0</v>
      </c>
      <c r="V270" s="87">
        <f t="shared" si="41"/>
        <v>0</v>
      </c>
      <c r="W270" s="87">
        <f t="shared" si="47"/>
        <v>0</v>
      </c>
      <c r="X270" s="87">
        <f t="shared" si="42"/>
        <v>0</v>
      </c>
      <c r="Y270" s="86">
        <f t="shared" si="43"/>
        <v>0</v>
      </c>
      <c r="Z270" s="86">
        <f t="shared" si="44"/>
        <v>0</v>
      </c>
      <c r="AA270" s="86">
        <f t="shared" si="45"/>
        <v>0</v>
      </c>
      <c r="AB270" s="86">
        <f t="shared" si="48"/>
        <v>0</v>
      </c>
      <c r="AC270" s="86">
        <f>IF(ISBLANK(B270),0,IF(ISNA(VLOOKUP(B270,General!$B:$B,1,FALSE)),1,0))</f>
        <v>0</v>
      </c>
      <c r="AD270" s="86">
        <f>IF(ISBLANK(F270),0,IF(ISNA(VLOOKUP(F270,Dropdowns!$D$1:$D$13,1,FALSE)),1,0))</f>
        <v>0</v>
      </c>
      <c r="AE270" s="86">
        <f>IF(ISBLANK(I270),0,IF(ISNA(VLOOKUP(I270,Dropdowns!$E$1:$E$11,1,FALSE)),1,0))</f>
        <v>0</v>
      </c>
      <c r="AF270" s="86">
        <f>IF(ISBLANK(L270),0,IF(ISNA(VLOOKUP(L270,Dropdowns!$F$1:$F$18,1,FALSE)),1,0))</f>
        <v>0</v>
      </c>
      <c r="AG270" s="86">
        <f>IF(ISBLANK(P270),0,IF(ISNA(VLOOKUP(P270,Dropdowns!$K$1:$K$5,1,FALSE)),1,0))</f>
        <v>0</v>
      </c>
      <c r="AH270" s="86" t="str">
        <f t="shared" si="49"/>
        <v/>
      </c>
      <c r="AI270" s="86">
        <f>IF(ISBLANK(AH270),0,IF(ISNA(VLOOKUP(AH270,Investigation!$Q:$Q,1,FALSE)),1,0))</f>
        <v>0</v>
      </c>
    </row>
    <row r="271" spans="2:35" x14ac:dyDescent="0.25">
      <c r="B271" s="71"/>
      <c r="C271" s="71"/>
      <c r="D271" s="63"/>
      <c r="E271" s="73"/>
      <c r="F271" s="71"/>
      <c r="G271" s="71"/>
      <c r="H271" s="71"/>
      <c r="I271" s="71"/>
      <c r="J271" s="71"/>
      <c r="K271" s="71"/>
      <c r="L271" s="71"/>
      <c r="M271" s="71"/>
      <c r="N271" s="71"/>
      <c r="O271" s="74"/>
      <c r="P271" s="71"/>
      <c r="T271" s="87">
        <f t="shared" si="46"/>
        <v>0</v>
      </c>
      <c r="U271" s="87">
        <f t="shared" si="40"/>
        <v>0</v>
      </c>
      <c r="V271" s="87">
        <f t="shared" si="41"/>
        <v>0</v>
      </c>
      <c r="W271" s="87">
        <f t="shared" si="47"/>
        <v>0</v>
      </c>
      <c r="X271" s="87">
        <f t="shared" si="42"/>
        <v>0</v>
      </c>
      <c r="Y271" s="86">
        <f t="shared" si="43"/>
        <v>0</v>
      </c>
      <c r="Z271" s="86">
        <f t="shared" si="44"/>
        <v>0</v>
      </c>
      <c r="AA271" s="86">
        <f t="shared" si="45"/>
        <v>0</v>
      </c>
      <c r="AB271" s="86">
        <f t="shared" si="48"/>
        <v>0</v>
      </c>
      <c r="AC271" s="86">
        <f>IF(ISBLANK(B271),0,IF(ISNA(VLOOKUP(B271,General!$B:$B,1,FALSE)),1,0))</f>
        <v>0</v>
      </c>
      <c r="AD271" s="86">
        <f>IF(ISBLANK(F271),0,IF(ISNA(VLOOKUP(F271,Dropdowns!$D$1:$D$13,1,FALSE)),1,0))</f>
        <v>0</v>
      </c>
      <c r="AE271" s="86">
        <f>IF(ISBLANK(I271),0,IF(ISNA(VLOOKUP(I271,Dropdowns!$E$1:$E$11,1,FALSE)),1,0))</f>
        <v>0</v>
      </c>
      <c r="AF271" s="86">
        <f>IF(ISBLANK(L271),0,IF(ISNA(VLOOKUP(L271,Dropdowns!$F$1:$F$18,1,FALSE)),1,0))</f>
        <v>0</v>
      </c>
      <c r="AG271" s="86">
        <f>IF(ISBLANK(P271),0,IF(ISNA(VLOOKUP(P271,Dropdowns!$K$1:$K$5,1,FALSE)),1,0))</f>
        <v>0</v>
      </c>
      <c r="AH271" s="86" t="str">
        <f t="shared" si="49"/>
        <v/>
      </c>
      <c r="AI271" s="86">
        <f>IF(ISBLANK(AH271),0,IF(ISNA(VLOOKUP(AH271,Investigation!$Q:$Q,1,FALSE)),1,0))</f>
        <v>0</v>
      </c>
    </row>
    <row r="272" spans="2:35" x14ac:dyDescent="0.25">
      <c r="B272" s="71"/>
      <c r="C272" s="71"/>
      <c r="D272" s="63"/>
      <c r="E272" s="73"/>
      <c r="F272" s="71"/>
      <c r="G272" s="71"/>
      <c r="H272" s="71"/>
      <c r="I272" s="71"/>
      <c r="J272" s="71"/>
      <c r="K272" s="71"/>
      <c r="L272" s="71"/>
      <c r="M272" s="71"/>
      <c r="N272" s="71"/>
      <c r="O272" s="74"/>
      <c r="P272" s="71"/>
      <c r="T272" s="87">
        <f t="shared" si="46"/>
        <v>0</v>
      </c>
      <c r="U272" s="87">
        <f t="shared" si="40"/>
        <v>0</v>
      </c>
      <c r="V272" s="87">
        <f t="shared" si="41"/>
        <v>0</v>
      </c>
      <c r="W272" s="87">
        <f t="shared" si="47"/>
        <v>0</v>
      </c>
      <c r="X272" s="87">
        <f t="shared" si="42"/>
        <v>0</v>
      </c>
      <c r="Y272" s="86">
        <f t="shared" si="43"/>
        <v>0</v>
      </c>
      <c r="Z272" s="86">
        <f t="shared" si="44"/>
        <v>0</v>
      </c>
      <c r="AA272" s="86">
        <f t="shared" si="45"/>
        <v>0</v>
      </c>
      <c r="AB272" s="86">
        <f t="shared" si="48"/>
        <v>0</v>
      </c>
      <c r="AC272" s="86">
        <f>IF(ISBLANK(B272),0,IF(ISNA(VLOOKUP(B272,General!$B:$B,1,FALSE)),1,0))</f>
        <v>0</v>
      </c>
      <c r="AD272" s="86">
        <f>IF(ISBLANK(F272),0,IF(ISNA(VLOOKUP(F272,Dropdowns!$D$1:$D$13,1,FALSE)),1,0))</f>
        <v>0</v>
      </c>
      <c r="AE272" s="86">
        <f>IF(ISBLANK(I272),0,IF(ISNA(VLOOKUP(I272,Dropdowns!$E$1:$E$11,1,FALSE)),1,0))</f>
        <v>0</v>
      </c>
      <c r="AF272" s="86">
        <f>IF(ISBLANK(L272),0,IF(ISNA(VLOOKUP(L272,Dropdowns!$F$1:$F$18,1,FALSE)),1,0))</f>
        <v>0</v>
      </c>
      <c r="AG272" s="86">
        <f>IF(ISBLANK(P272),0,IF(ISNA(VLOOKUP(P272,Dropdowns!$K$1:$K$5,1,FALSE)),1,0))</f>
        <v>0</v>
      </c>
      <c r="AH272" s="86" t="str">
        <f t="shared" si="49"/>
        <v/>
      </c>
      <c r="AI272" s="86">
        <f>IF(ISBLANK(AH272),0,IF(ISNA(VLOOKUP(AH272,Investigation!$Q:$Q,1,FALSE)),1,0))</f>
        <v>0</v>
      </c>
    </row>
    <row r="273" spans="2:35" x14ac:dyDescent="0.25">
      <c r="B273" s="71"/>
      <c r="C273" s="71"/>
      <c r="D273" s="63"/>
      <c r="E273" s="73"/>
      <c r="F273" s="71"/>
      <c r="G273" s="71"/>
      <c r="H273" s="71"/>
      <c r="I273" s="71"/>
      <c r="J273" s="71"/>
      <c r="K273" s="71"/>
      <c r="L273" s="71"/>
      <c r="M273" s="71"/>
      <c r="N273" s="71"/>
      <c r="O273" s="74"/>
      <c r="P273" s="71"/>
      <c r="T273" s="87">
        <f t="shared" si="46"/>
        <v>0</v>
      </c>
      <c r="U273" s="87">
        <f t="shared" si="40"/>
        <v>0</v>
      </c>
      <c r="V273" s="87">
        <f t="shared" si="41"/>
        <v>0</v>
      </c>
      <c r="W273" s="87">
        <f t="shared" si="47"/>
        <v>0</v>
      </c>
      <c r="X273" s="87">
        <f t="shared" si="42"/>
        <v>0</v>
      </c>
      <c r="Y273" s="86">
        <f t="shared" si="43"/>
        <v>0</v>
      </c>
      <c r="Z273" s="86">
        <f t="shared" si="44"/>
        <v>0</v>
      </c>
      <c r="AA273" s="86">
        <f t="shared" si="45"/>
        <v>0</v>
      </c>
      <c r="AB273" s="86">
        <f t="shared" si="48"/>
        <v>0</v>
      </c>
      <c r="AC273" s="86">
        <f>IF(ISBLANK(B273),0,IF(ISNA(VLOOKUP(B273,General!$B:$B,1,FALSE)),1,0))</f>
        <v>0</v>
      </c>
      <c r="AD273" s="86">
        <f>IF(ISBLANK(F273),0,IF(ISNA(VLOOKUP(F273,Dropdowns!$D$1:$D$13,1,FALSE)),1,0))</f>
        <v>0</v>
      </c>
      <c r="AE273" s="86">
        <f>IF(ISBLANK(I273),0,IF(ISNA(VLOOKUP(I273,Dropdowns!$E$1:$E$11,1,FALSE)),1,0))</f>
        <v>0</v>
      </c>
      <c r="AF273" s="86">
        <f>IF(ISBLANK(L273),0,IF(ISNA(VLOOKUP(L273,Dropdowns!$F$1:$F$18,1,FALSE)),1,0))</f>
        <v>0</v>
      </c>
      <c r="AG273" s="86">
        <f>IF(ISBLANK(P273),0,IF(ISNA(VLOOKUP(P273,Dropdowns!$K$1:$K$5,1,FALSE)),1,0))</f>
        <v>0</v>
      </c>
      <c r="AH273" s="86" t="str">
        <f t="shared" si="49"/>
        <v/>
      </c>
      <c r="AI273" s="86">
        <f>IF(ISBLANK(AH273),0,IF(ISNA(VLOOKUP(AH273,Investigation!$Q:$Q,1,FALSE)),1,0))</f>
        <v>0</v>
      </c>
    </row>
    <row r="274" spans="2:35" x14ac:dyDescent="0.25">
      <c r="B274" s="71"/>
      <c r="C274" s="71"/>
      <c r="D274" s="63"/>
      <c r="E274" s="73"/>
      <c r="F274" s="71"/>
      <c r="G274" s="71"/>
      <c r="H274" s="71"/>
      <c r="I274" s="71"/>
      <c r="J274" s="71"/>
      <c r="K274" s="71"/>
      <c r="L274" s="71"/>
      <c r="M274" s="71"/>
      <c r="N274" s="71"/>
      <c r="O274" s="74"/>
      <c r="P274" s="71"/>
      <c r="T274" s="87">
        <f t="shared" si="46"/>
        <v>0</v>
      </c>
      <c r="U274" s="87">
        <f t="shared" si="40"/>
        <v>0</v>
      </c>
      <c r="V274" s="87">
        <f t="shared" si="41"/>
        <v>0</v>
      </c>
      <c r="W274" s="87">
        <f t="shared" si="47"/>
        <v>0</v>
      </c>
      <c r="X274" s="87">
        <f t="shared" si="42"/>
        <v>0</v>
      </c>
      <c r="Y274" s="86">
        <f t="shared" si="43"/>
        <v>0</v>
      </c>
      <c r="Z274" s="86">
        <f t="shared" si="44"/>
        <v>0</v>
      </c>
      <c r="AA274" s="86">
        <f t="shared" si="45"/>
        <v>0</v>
      </c>
      <c r="AB274" s="86">
        <f t="shared" si="48"/>
        <v>0</v>
      </c>
      <c r="AC274" s="86">
        <f>IF(ISBLANK(B274),0,IF(ISNA(VLOOKUP(B274,General!$B:$B,1,FALSE)),1,0))</f>
        <v>0</v>
      </c>
      <c r="AD274" s="86">
        <f>IF(ISBLANK(F274),0,IF(ISNA(VLOOKUP(F274,Dropdowns!$D$1:$D$13,1,FALSE)),1,0))</f>
        <v>0</v>
      </c>
      <c r="AE274" s="86">
        <f>IF(ISBLANK(I274),0,IF(ISNA(VLOOKUP(I274,Dropdowns!$E$1:$E$11,1,FALSE)),1,0))</f>
        <v>0</v>
      </c>
      <c r="AF274" s="86">
        <f>IF(ISBLANK(L274),0,IF(ISNA(VLOOKUP(L274,Dropdowns!$F$1:$F$18,1,FALSE)),1,0))</f>
        <v>0</v>
      </c>
      <c r="AG274" s="86">
        <f>IF(ISBLANK(P274),0,IF(ISNA(VLOOKUP(P274,Dropdowns!$K$1:$K$5,1,FALSE)),1,0))</f>
        <v>0</v>
      </c>
      <c r="AH274" s="86" t="str">
        <f t="shared" si="49"/>
        <v/>
      </c>
      <c r="AI274" s="86">
        <f>IF(ISBLANK(AH274),0,IF(ISNA(VLOOKUP(AH274,Investigation!$Q:$Q,1,FALSE)),1,0))</f>
        <v>0</v>
      </c>
    </row>
    <row r="275" spans="2:35" x14ac:dyDescent="0.25">
      <c r="B275" s="71"/>
      <c r="C275" s="71"/>
      <c r="D275" s="63"/>
      <c r="E275" s="73"/>
      <c r="F275" s="71"/>
      <c r="G275" s="71"/>
      <c r="H275" s="71"/>
      <c r="I275" s="71"/>
      <c r="J275" s="71"/>
      <c r="K275" s="71"/>
      <c r="L275" s="71"/>
      <c r="M275" s="71"/>
      <c r="N275" s="71"/>
      <c r="O275" s="74"/>
      <c r="P275" s="71"/>
      <c r="T275" s="87">
        <f t="shared" si="46"/>
        <v>0</v>
      </c>
      <c r="U275" s="87">
        <f t="shared" si="40"/>
        <v>0</v>
      </c>
      <c r="V275" s="87">
        <f t="shared" si="41"/>
        <v>0</v>
      </c>
      <c r="W275" s="87">
        <f t="shared" si="47"/>
        <v>0</v>
      </c>
      <c r="X275" s="87">
        <f t="shared" si="42"/>
        <v>0</v>
      </c>
      <c r="Y275" s="86">
        <f t="shared" si="43"/>
        <v>0</v>
      </c>
      <c r="Z275" s="86">
        <f t="shared" si="44"/>
        <v>0</v>
      </c>
      <c r="AA275" s="86">
        <f t="shared" si="45"/>
        <v>0</v>
      </c>
      <c r="AB275" s="86">
        <f t="shared" si="48"/>
        <v>0</v>
      </c>
      <c r="AC275" s="86">
        <f>IF(ISBLANK(B275),0,IF(ISNA(VLOOKUP(B275,General!$B:$B,1,FALSE)),1,0))</f>
        <v>0</v>
      </c>
      <c r="AD275" s="86">
        <f>IF(ISBLANK(F275),0,IF(ISNA(VLOOKUP(F275,Dropdowns!$D$1:$D$13,1,FALSE)),1,0))</f>
        <v>0</v>
      </c>
      <c r="AE275" s="86">
        <f>IF(ISBLANK(I275),0,IF(ISNA(VLOOKUP(I275,Dropdowns!$E$1:$E$11,1,FALSE)),1,0))</f>
        <v>0</v>
      </c>
      <c r="AF275" s="86">
        <f>IF(ISBLANK(L275),0,IF(ISNA(VLOOKUP(L275,Dropdowns!$F$1:$F$18,1,FALSE)),1,0))</f>
        <v>0</v>
      </c>
      <c r="AG275" s="86">
        <f>IF(ISBLANK(P275),0,IF(ISNA(VLOOKUP(P275,Dropdowns!$K$1:$K$5,1,FALSE)),1,0))</f>
        <v>0</v>
      </c>
      <c r="AH275" s="86" t="str">
        <f t="shared" si="49"/>
        <v/>
      </c>
      <c r="AI275" s="86">
        <f>IF(ISBLANK(AH275),0,IF(ISNA(VLOOKUP(AH275,Investigation!$Q:$Q,1,FALSE)),1,0))</f>
        <v>0</v>
      </c>
    </row>
    <row r="276" spans="2:35" x14ac:dyDescent="0.25">
      <c r="B276" s="71"/>
      <c r="C276" s="71"/>
      <c r="D276" s="63"/>
      <c r="E276" s="73"/>
      <c r="F276" s="71"/>
      <c r="G276" s="71"/>
      <c r="H276" s="71"/>
      <c r="I276" s="71"/>
      <c r="J276" s="71"/>
      <c r="K276" s="71"/>
      <c r="L276" s="71"/>
      <c r="M276" s="71"/>
      <c r="N276" s="71"/>
      <c r="O276" s="74"/>
      <c r="P276" s="71"/>
      <c r="T276" s="87">
        <f t="shared" si="46"/>
        <v>0</v>
      </c>
      <c r="U276" s="87">
        <f t="shared" si="40"/>
        <v>0</v>
      </c>
      <c r="V276" s="87">
        <f t="shared" si="41"/>
        <v>0</v>
      </c>
      <c r="W276" s="87">
        <f t="shared" si="47"/>
        <v>0</v>
      </c>
      <c r="X276" s="87">
        <f t="shared" si="42"/>
        <v>0</v>
      </c>
      <c r="Y276" s="86">
        <f t="shared" si="43"/>
        <v>0</v>
      </c>
      <c r="Z276" s="86">
        <f t="shared" si="44"/>
        <v>0</v>
      </c>
      <c r="AA276" s="86">
        <f t="shared" si="45"/>
        <v>0</v>
      </c>
      <c r="AB276" s="86">
        <f t="shared" si="48"/>
        <v>0</v>
      </c>
      <c r="AC276" s="86">
        <f>IF(ISBLANK(B276),0,IF(ISNA(VLOOKUP(B276,General!$B:$B,1,FALSE)),1,0))</f>
        <v>0</v>
      </c>
      <c r="AD276" s="86">
        <f>IF(ISBLANK(F276),0,IF(ISNA(VLOOKUP(F276,Dropdowns!$D$1:$D$13,1,FALSE)),1,0))</f>
        <v>0</v>
      </c>
      <c r="AE276" s="86">
        <f>IF(ISBLANK(I276),0,IF(ISNA(VLOOKUP(I276,Dropdowns!$E$1:$E$11,1,FALSE)),1,0))</f>
        <v>0</v>
      </c>
      <c r="AF276" s="86">
        <f>IF(ISBLANK(L276),0,IF(ISNA(VLOOKUP(L276,Dropdowns!$F$1:$F$18,1,FALSE)),1,0))</f>
        <v>0</v>
      </c>
      <c r="AG276" s="86">
        <f>IF(ISBLANK(P276),0,IF(ISNA(VLOOKUP(P276,Dropdowns!$K$1:$K$5,1,FALSE)),1,0))</f>
        <v>0</v>
      </c>
      <c r="AH276" s="86" t="str">
        <f t="shared" si="49"/>
        <v/>
      </c>
      <c r="AI276" s="86">
        <f>IF(ISBLANK(AH276),0,IF(ISNA(VLOOKUP(AH276,Investigation!$Q:$Q,1,FALSE)),1,0))</f>
        <v>0</v>
      </c>
    </row>
    <row r="277" spans="2:35" x14ac:dyDescent="0.25">
      <c r="B277" s="71"/>
      <c r="C277" s="71"/>
      <c r="D277" s="63"/>
      <c r="E277" s="73"/>
      <c r="F277" s="71"/>
      <c r="G277" s="71"/>
      <c r="H277" s="71"/>
      <c r="I277" s="71"/>
      <c r="J277" s="71"/>
      <c r="K277" s="71"/>
      <c r="L277" s="71"/>
      <c r="M277" s="71"/>
      <c r="N277" s="71"/>
      <c r="O277" s="74"/>
      <c r="P277" s="71"/>
      <c r="T277" s="87">
        <f t="shared" si="46"/>
        <v>0</v>
      </c>
      <c r="U277" s="87">
        <f t="shared" si="40"/>
        <v>0</v>
      </c>
      <c r="V277" s="87">
        <f t="shared" si="41"/>
        <v>0</v>
      </c>
      <c r="W277" s="87">
        <f t="shared" si="47"/>
        <v>0</v>
      </c>
      <c r="X277" s="87">
        <f t="shared" si="42"/>
        <v>0</v>
      </c>
      <c r="Y277" s="86">
        <f t="shared" si="43"/>
        <v>0</v>
      </c>
      <c r="Z277" s="86">
        <f t="shared" si="44"/>
        <v>0</v>
      </c>
      <c r="AA277" s="86">
        <f t="shared" si="45"/>
        <v>0</v>
      </c>
      <c r="AB277" s="86">
        <f t="shared" si="48"/>
        <v>0</v>
      </c>
      <c r="AC277" s="86">
        <f>IF(ISBLANK(B277),0,IF(ISNA(VLOOKUP(B277,General!$B:$B,1,FALSE)),1,0))</f>
        <v>0</v>
      </c>
      <c r="AD277" s="86">
        <f>IF(ISBLANK(F277),0,IF(ISNA(VLOOKUP(F277,Dropdowns!$D$1:$D$13,1,FALSE)),1,0))</f>
        <v>0</v>
      </c>
      <c r="AE277" s="86">
        <f>IF(ISBLANK(I277),0,IF(ISNA(VLOOKUP(I277,Dropdowns!$E$1:$E$11,1,FALSE)),1,0))</f>
        <v>0</v>
      </c>
      <c r="AF277" s="86">
        <f>IF(ISBLANK(L277),0,IF(ISNA(VLOOKUP(L277,Dropdowns!$F$1:$F$18,1,FALSE)),1,0))</f>
        <v>0</v>
      </c>
      <c r="AG277" s="86">
        <f>IF(ISBLANK(P277),0,IF(ISNA(VLOOKUP(P277,Dropdowns!$K$1:$K$5,1,FALSE)),1,0))</f>
        <v>0</v>
      </c>
      <c r="AH277" s="86" t="str">
        <f t="shared" si="49"/>
        <v/>
      </c>
      <c r="AI277" s="86">
        <f>IF(ISBLANK(AH277),0,IF(ISNA(VLOOKUP(AH277,Investigation!$Q:$Q,1,FALSE)),1,0))</f>
        <v>0</v>
      </c>
    </row>
    <row r="278" spans="2:35" x14ac:dyDescent="0.25">
      <c r="B278" s="71"/>
      <c r="C278" s="71"/>
      <c r="D278" s="63"/>
      <c r="E278" s="73"/>
      <c r="F278" s="71"/>
      <c r="G278" s="71"/>
      <c r="H278" s="71"/>
      <c r="I278" s="71"/>
      <c r="J278" s="71"/>
      <c r="K278" s="71"/>
      <c r="L278" s="71"/>
      <c r="M278" s="71"/>
      <c r="N278" s="71"/>
      <c r="O278" s="74"/>
      <c r="P278" s="71"/>
      <c r="T278" s="87">
        <f t="shared" si="46"/>
        <v>0</v>
      </c>
      <c r="U278" s="87">
        <f t="shared" si="40"/>
        <v>0</v>
      </c>
      <c r="V278" s="87">
        <f t="shared" si="41"/>
        <v>0</v>
      </c>
      <c r="W278" s="87">
        <f t="shared" si="47"/>
        <v>0</v>
      </c>
      <c r="X278" s="87">
        <f t="shared" si="42"/>
        <v>0</v>
      </c>
      <c r="Y278" s="86">
        <f t="shared" si="43"/>
        <v>0</v>
      </c>
      <c r="Z278" s="86">
        <f t="shared" si="44"/>
        <v>0</v>
      </c>
      <c r="AA278" s="86">
        <f t="shared" si="45"/>
        <v>0</v>
      </c>
      <c r="AB278" s="86">
        <f t="shared" si="48"/>
        <v>0</v>
      </c>
      <c r="AC278" s="86">
        <f>IF(ISBLANK(B278),0,IF(ISNA(VLOOKUP(B278,General!$B:$B,1,FALSE)),1,0))</f>
        <v>0</v>
      </c>
      <c r="AD278" s="86">
        <f>IF(ISBLANK(F278),0,IF(ISNA(VLOOKUP(F278,Dropdowns!$D$1:$D$13,1,FALSE)),1,0))</f>
        <v>0</v>
      </c>
      <c r="AE278" s="86">
        <f>IF(ISBLANK(I278),0,IF(ISNA(VLOOKUP(I278,Dropdowns!$E$1:$E$11,1,FALSE)),1,0))</f>
        <v>0</v>
      </c>
      <c r="AF278" s="86">
        <f>IF(ISBLANK(L278),0,IF(ISNA(VLOOKUP(L278,Dropdowns!$F$1:$F$18,1,FALSE)),1,0))</f>
        <v>0</v>
      </c>
      <c r="AG278" s="86">
        <f>IF(ISBLANK(P278),0,IF(ISNA(VLOOKUP(P278,Dropdowns!$K$1:$K$5,1,FALSE)),1,0))</f>
        <v>0</v>
      </c>
      <c r="AH278" s="86" t="str">
        <f t="shared" si="49"/>
        <v/>
      </c>
      <c r="AI278" s="86">
        <f>IF(ISBLANK(AH278),0,IF(ISNA(VLOOKUP(AH278,Investigation!$Q:$Q,1,FALSE)),1,0))</f>
        <v>0</v>
      </c>
    </row>
    <row r="279" spans="2:35" x14ac:dyDescent="0.25">
      <c r="B279" s="71"/>
      <c r="C279" s="71"/>
      <c r="D279" s="63"/>
      <c r="E279" s="73"/>
      <c r="F279" s="71"/>
      <c r="G279" s="71"/>
      <c r="H279" s="71"/>
      <c r="I279" s="71"/>
      <c r="J279" s="71"/>
      <c r="K279" s="71"/>
      <c r="L279" s="71"/>
      <c r="M279" s="71"/>
      <c r="N279" s="71"/>
      <c r="O279" s="74"/>
      <c r="P279" s="71"/>
      <c r="T279" s="87">
        <f t="shared" si="46"/>
        <v>0</v>
      </c>
      <c r="U279" s="87">
        <f t="shared" si="40"/>
        <v>0</v>
      </c>
      <c r="V279" s="87">
        <f t="shared" si="41"/>
        <v>0</v>
      </c>
      <c r="W279" s="87">
        <f t="shared" si="47"/>
        <v>0</v>
      </c>
      <c r="X279" s="87">
        <f t="shared" si="42"/>
        <v>0</v>
      </c>
      <c r="Y279" s="86">
        <f t="shared" si="43"/>
        <v>0</v>
      </c>
      <c r="Z279" s="86">
        <f t="shared" si="44"/>
        <v>0</v>
      </c>
      <c r="AA279" s="86">
        <f t="shared" si="45"/>
        <v>0</v>
      </c>
      <c r="AB279" s="86">
        <f t="shared" si="48"/>
        <v>0</v>
      </c>
      <c r="AC279" s="86">
        <f>IF(ISBLANK(B279),0,IF(ISNA(VLOOKUP(B279,General!$B:$B,1,FALSE)),1,0))</f>
        <v>0</v>
      </c>
      <c r="AD279" s="86">
        <f>IF(ISBLANK(F279),0,IF(ISNA(VLOOKUP(F279,Dropdowns!$D$1:$D$13,1,FALSE)),1,0))</f>
        <v>0</v>
      </c>
      <c r="AE279" s="86">
        <f>IF(ISBLANK(I279),0,IF(ISNA(VLOOKUP(I279,Dropdowns!$E$1:$E$11,1,FALSE)),1,0))</f>
        <v>0</v>
      </c>
      <c r="AF279" s="86">
        <f>IF(ISBLANK(L279),0,IF(ISNA(VLOOKUP(L279,Dropdowns!$F$1:$F$18,1,FALSE)),1,0))</f>
        <v>0</v>
      </c>
      <c r="AG279" s="86">
        <f>IF(ISBLANK(P279),0,IF(ISNA(VLOOKUP(P279,Dropdowns!$K$1:$K$5,1,FALSE)),1,0))</f>
        <v>0</v>
      </c>
      <c r="AH279" s="86" t="str">
        <f t="shared" si="49"/>
        <v/>
      </c>
      <c r="AI279" s="86">
        <f>IF(ISBLANK(AH279),0,IF(ISNA(VLOOKUP(AH279,Investigation!$Q:$Q,1,FALSE)),1,0))</f>
        <v>0</v>
      </c>
    </row>
    <row r="280" spans="2:35" x14ac:dyDescent="0.25">
      <c r="B280" s="71"/>
      <c r="C280" s="71"/>
      <c r="D280" s="63"/>
      <c r="E280" s="73"/>
      <c r="F280" s="71"/>
      <c r="G280" s="71"/>
      <c r="H280" s="71"/>
      <c r="I280" s="71"/>
      <c r="J280" s="71"/>
      <c r="K280" s="71"/>
      <c r="L280" s="71"/>
      <c r="M280" s="71"/>
      <c r="N280" s="71"/>
      <c r="O280" s="74"/>
      <c r="P280" s="71"/>
      <c r="T280" s="87">
        <f t="shared" si="46"/>
        <v>0</v>
      </c>
      <c r="U280" s="87">
        <f t="shared" si="40"/>
        <v>0</v>
      </c>
      <c r="V280" s="87">
        <f t="shared" si="41"/>
        <v>0</v>
      </c>
      <c r="W280" s="87">
        <f t="shared" si="47"/>
        <v>0</v>
      </c>
      <c r="X280" s="87">
        <f t="shared" si="42"/>
        <v>0</v>
      </c>
      <c r="Y280" s="86">
        <f t="shared" si="43"/>
        <v>0</v>
      </c>
      <c r="Z280" s="86">
        <f t="shared" si="44"/>
        <v>0</v>
      </c>
      <c r="AA280" s="86">
        <f t="shared" si="45"/>
        <v>0</v>
      </c>
      <c r="AB280" s="86">
        <f t="shared" si="48"/>
        <v>0</v>
      </c>
      <c r="AC280" s="86">
        <f>IF(ISBLANK(B280),0,IF(ISNA(VLOOKUP(B280,General!$B:$B,1,FALSE)),1,0))</f>
        <v>0</v>
      </c>
      <c r="AD280" s="86">
        <f>IF(ISBLANK(F280),0,IF(ISNA(VLOOKUP(F280,Dropdowns!$D$1:$D$13,1,FALSE)),1,0))</f>
        <v>0</v>
      </c>
      <c r="AE280" s="86">
        <f>IF(ISBLANK(I280),0,IF(ISNA(VLOOKUP(I280,Dropdowns!$E$1:$E$11,1,FALSE)),1,0))</f>
        <v>0</v>
      </c>
      <c r="AF280" s="86">
        <f>IF(ISBLANK(L280),0,IF(ISNA(VLOOKUP(L280,Dropdowns!$F$1:$F$18,1,FALSE)),1,0))</f>
        <v>0</v>
      </c>
      <c r="AG280" s="86">
        <f>IF(ISBLANK(P280),0,IF(ISNA(VLOOKUP(P280,Dropdowns!$K$1:$K$5,1,FALSE)),1,0))</f>
        <v>0</v>
      </c>
      <c r="AH280" s="86" t="str">
        <f t="shared" si="49"/>
        <v/>
      </c>
      <c r="AI280" s="86">
        <f>IF(ISBLANK(AH280),0,IF(ISNA(VLOOKUP(AH280,Investigation!$Q:$Q,1,FALSE)),1,0))</f>
        <v>0</v>
      </c>
    </row>
    <row r="281" spans="2:35" x14ac:dyDescent="0.25">
      <c r="B281" s="71"/>
      <c r="C281" s="71"/>
      <c r="D281" s="63"/>
      <c r="E281" s="73"/>
      <c r="F281" s="71"/>
      <c r="G281" s="71"/>
      <c r="H281" s="71"/>
      <c r="I281" s="71"/>
      <c r="J281" s="71"/>
      <c r="K281" s="71"/>
      <c r="L281" s="71"/>
      <c r="M281" s="71"/>
      <c r="N281" s="71"/>
      <c r="O281" s="74"/>
      <c r="P281" s="71"/>
      <c r="T281" s="87">
        <f t="shared" si="46"/>
        <v>0</v>
      </c>
      <c r="U281" s="87">
        <f t="shared" si="40"/>
        <v>0</v>
      </c>
      <c r="V281" s="87">
        <f t="shared" si="41"/>
        <v>0</v>
      </c>
      <c r="W281" s="87">
        <f t="shared" si="47"/>
        <v>0</v>
      </c>
      <c r="X281" s="87">
        <f t="shared" si="42"/>
        <v>0</v>
      </c>
      <c r="Y281" s="86">
        <f t="shared" si="43"/>
        <v>0</v>
      </c>
      <c r="Z281" s="86">
        <f t="shared" si="44"/>
        <v>0</v>
      </c>
      <c r="AA281" s="86">
        <f t="shared" si="45"/>
        <v>0</v>
      </c>
      <c r="AB281" s="86">
        <f t="shared" si="48"/>
        <v>0</v>
      </c>
      <c r="AC281" s="86">
        <f>IF(ISBLANK(B281),0,IF(ISNA(VLOOKUP(B281,General!$B:$B,1,FALSE)),1,0))</f>
        <v>0</v>
      </c>
      <c r="AD281" s="86">
        <f>IF(ISBLANK(F281),0,IF(ISNA(VLOOKUP(F281,Dropdowns!$D$1:$D$13,1,FALSE)),1,0))</f>
        <v>0</v>
      </c>
      <c r="AE281" s="86">
        <f>IF(ISBLANK(I281),0,IF(ISNA(VLOOKUP(I281,Dropdowns!$E$1:$E$11,1,FALSE)),1,0))</f>
        <v>0</v>
      </c>
      <c r="AF281" s="86">
        <f>IF(ISBLANK(L281),0,IF(ISNA(VLOOKUP(L281,Dropdowns!$F$1:$F$18,1,FALSE)),1,0))</f>
        <v>0</v>
      </c>
      <c r="AG281" s="86">
        <f>IF(ISBLANK(P281),0,IF(ISNA(VLOOKUP(P281,Dropdowns!$K$1:$K$5,1,FALSE)),1,0))</f>
        <v>0</v>
      </c>
      <c r="AH281" s="86" t="str">
        <f t="shared" si="49"/>
        <v/>
      </c>
      <c r="AI281" s="86">
        <f>IF(ISBLANK(AH281),0,IF(ISNA(VLOOKUP(AH281,Investigation!$Q:$Q,1,FALSE)),1,0))</f>
        <v>0</v>
      </c>
    </row>
    <row r="282" spans="2:35" x14ac:dyDescent="0.25">
      <c r="B282" s="71"/>
      <c r="C282" s="71"/>
      <c r="D282" s="63"/>
      <c r="E282" s="73"/>
      <c r="F282" s="71"/>
      <c r="G282" s="71"/>
      <c r="H282" s="71"/>
      <c r="I282" s="71"/>
      <c r="J282" s="71"/>
      <c r="K282" s="71"/>
      <c r="L282" s="71"/>
      <c r="M282" s="71"/>
      <c r="N282" s="71"/>
      <c r="O282" s="74"/>
      <c r="P282" s="71"/>
      <c r="T282" s="87">
        <f t="shared" si="46"/>
        <v>0</v>
      </c>
      <c r="U282" s="87">
        <f t="shared" si="40"/>
        <v>0</v>
      </c>
      <c r="V282" s="87">
        <f t="shared" si="41"/>
        <v>0</v>
      </c>
      <c r="W282" s="87">
        <f t="shared" si="47"/>
        <v>0</v>
      </c>
      <c r="X282" s="87">
        <f t="shared" si="42"/>
        <v>0</v>
      </c>
      <c r="Y282" s="86">
        <f t="shared" si="43"/>
        <v>0</v>
      </c>
      <c r="Z282" s="86">
        <f t="shared" si="44"/>
        <v>0</v>
      </c>
      <c r="AA282" s="86">
        <f t="shared" si="45"/>
        <v>0</v>
      </c>
      <c r="AB282" s="86">
        <f t="shared" si="48"/>
        <v>0</v>
      </c>
      <c r="AC282" s="86">
        <f>IF(ISBLANK(B282),0,IF(ISNA(VLOOKUP(B282,General!$B:$B,1,FALSE)),1,0))</f>
        <v>0</v>
      </c>
      <c r="AD282" s="86">
        <f>IF(ISBLANK(F282),0,IF(ISNA(VLOOKUP(F282,Dropdowns!$D$1:$D$13,1,FALSE)),1,0))</f>
        <v>0</v>
      </c>
      <c r="AE282" s="86">
        <f>IF(ISBLANK(I282),0,IF(ISNA(VLOOKUP(I282,Dropdowns!$E$1:$E$11,1,FALSE)),1,0))</f>
        <v>0</v>
      </c>
      <c r="AF282" s="86">
        <f>IF(ISBLANK(L282),0,IF(ISNA(VLOOKUP(L282,Dropdowns!$F$1:$F$18,1,FALSE)),1,0))</f>
        <v>0</v>
      </c>
      <c r="AG282" s="86">
        <f>IF(ISBLANK(P282),0,IF(ISNA(VLOOKUP(P282,Dropdowns!$K$1:$K$5,1,FALSE)),1,0))</f>
        <v>0</v>
      </c>
      <c r="AH282" s="86" t="str">
        <f t="shared" si="49"/>
        <v/>
      </c>
      <c r="AI282" s="86">
        <f>IF(ISBLANK(AH282),0,IF(ISNA(VLOOKUP(AH282,Investigation!$Q:$Q,1,FALSE)),1,0))</f>
        <v>0</v>
      </c>
    </row>
    <row r="283" spans="2:35" x14ac:dyDescent="0.25">
      <c r="B283" s="71"/>
      <c r="C283" s="71"/>
      <c r="D283" s="63"/>
      <c r="E283" s="73"/>
      <c r="F283" s="71"/>
      <c r="G283" s="71"/>
      <c r="H283" s="71"/>
      <c r="I283" s="71"/>
      <c r="J283" s="71"/>
      <c r="K283" s="71"/>
      <c r="L283" s="71"/>
      <c r="M283" s="71"/>
      <c r="N283" s="71"/>
      <c r="O283" s="74"/>
      <c r="P283" s="71"/>
      <c r="T283" s="87">
        <f t="shared" si="46"/>
        <v>0</v>
      </c>
      <c r="U283" s="87">
        <f t="shared" si="40"/>
        <v>0</v>
      </c>
      <c r="V283" s="87">
        <f t="shared" si="41"/>
        <v>0</v>
      </c>
      <c r="W283" s="87">
        <f t="shared" si="47"/>
        <v>0</v>
      </c>
      <c r="X283" s="87">
        <f t="shared" si="42"/>
        <v>0</v>
      </c>
      <c r="Y283" s="86">
        <f t="shared" si="43"/>
        <v>0</v>
      </c>
      <c r="Z283" s="86">
        <f t="shared" si="44"/>
        <v>0</v>
      </c>
      <c r="AA283" s="86">
        <f t="shared" si="45"/>
        <v>0</v>
      </c>
      <c r="AB283" s="86">
        <f t="shared" si="48"/>
        <v>0</v>
      </c>
      <c r="AC283" s="86">
        <f>IF(ISBLANK(B283),0,IF(ISNA(VLOOKUP(B283,General!$B:$B,1,FALSE)),1,0))</f>
        <v>0</v>
      </c>
      <c r="AD283" s="86">
        <f>IF(ISBLANK(F283),0,IF(ISNA(VLOOKUP(F283,Dropdowns!$D$1:$D$13,1,FALSE)),1,0))</f>
        <v>0</v>
      </c>
      <c r="AE283" s="86">
        <f>IF(ISBLANK(I283),0,IF(ISNA(VLOOKUP(I283,Dropdowns!$E$1:$E$11,1,FALSE)),1,0))</f>
        <v>0</v>
      </c>
      <c r="AF283" s="86">
        <f>IF(ISBLANK(L283),0,IF(ISNA(VLOOKUP(L283,Dropdowns!$F$1:$F$18,1,FALSE)),1,0))</f>
        <v>0</v>
      </c>
      <c r="AG283" s="86">
        <f>IF(ISBLANK(P283),0,IF(ISNA(VLOOKUP(P283,Dropdowns!$K$1:$K$5,1,FALSE)),1,0))</f>
        <v>0</v>
      </c>
      <c r="AH283" s="86" t="str">
        <f t="shared" si="49"/>
        <v/>
      </c>
      <c r="AI283" s="86">
        <f>IF(ISBLANK(AH283),0,IF(ISNA(VLOOKUP(AH283,Investigation!$Q:$Q,1,FALSE)),1,0))</f>
        <v>0</v>
      </c>
    </row>
    <row r="284" spans="2:35" x14ac:dyDescent="0.25">
      <c r="B284" s="71"/>
      <c r="C284" s="71"/>
      <c r="D284" s="63"/>
      <c r="E284" s="73"/>
      <c r="F284" s="71"/>
      <c r="G284" s="71"/>
      <c r="H284" s="71"/>
      <c r="I284" s="71"/>
      <c r="J284" s="71"/>
      <c r="K284" s="71"/>
      <c r="L284" s="71"/>
      <c r="M284" s="71"/>
      <c r="N284" s="71"/>
      <c r="O284" s="74"/>
      <c r="P284" s="71"/>
      <c r="T284" s="87">
        <f t="shared" si="46"/>
        <v>0</v>
      </c>
      <c r="U284" s="87">
        <f t="shared" si="40"/>
        <v>0</v>
      </c>
      <c r="V284" s="87">
        <f t="shared" si="41"/>
        <v>0</v>
      </c>
      <c r="W284" s="87">
        <f t="shared" si="47"/>
        <v>0</v>
      </c>
      <c r="X284" s="87">
        <f t="shared" si="42"/>
        <v>0</v>
      </c>
      <c r="Y284" s="86">
        <f t="shared" si="43"/>
        <v>0</v>
      </c>
      <c r="Z284" s="86">
        <f t="shared" si="44"/>
        <v>0</v>
      </c>
      <c r="AA284" s="86">
        <f t="shared" si="45"/>
        <v>0</v>
      </c>
      <c r="AB284" s="86">
        <f t="shared" si="48"/>
        <v>0</v>
      </c>
      <c r="AC284" s="86">
        <f>IF(ISBLANK(B284),0,IF(ISNA(VLOOKUP(B284,General!$B:$B,1,FALSE)),1,0))</f>
        <v>0</v>
      </c>
      <c r="AD284" s="86">
        <f>IF(ISBLANK(F284),0,IF(ISNA(VLOOKUP(F284,Dropdowns!$D$1:$D$13,1,FALSE)),1,0))</f>
        <v>0</v>
      </c>
      <c r="AE284" s="86">
        <f>IF(ISBLANK(I284),0,IF(ISNA(VLOOKUP(I284,Dropdowns!$E$1:$E$11,1,FALSE)),1,0))</f>
        <v>0</v>
      </c>
      <c r="AF284" s="86">
        <f>IF(ISBLANK(L284),0,IF(ISNA(VLOOKUP(L284,Dropdowns!$F$1:$F$18,1,FALSE)),1,0))</f>
        <v>0</v>
      </c>
      <c r="AG284" s="86">
        <f>IF(ISBLANK(P284),0,IF(ISNA(VLOOKUP(P284,Dropdowns!$K$1:$K$5,1,FALSE)),1,0))</f>
        <v>0</v>
      </c>
      <c r="AH284" s="86" t="str">
        <f t="shared" si="49"/>
        <v/>
      </c>
      <c r="AI284" s="86">
        <f>IF(ISBLANK(AH284),0,IF(ISNA(VLOOKUP(AH284,Investigation!$Q:$Q,1,FALSE)),1,0))</f>
        <v>0</v>
      </c>
    </row>
    <row r="285" spans="2:35" x14ac:dyDescent="0.25">
      <c r="B285" s="71"/>
      <c r="C285" s="71"/>
      <c r="D285" s="63"/>
      <c r="E285" s="73"/>
      <c r="F285" s="71"/>
      <c r="G285" s="71"/>
      <c r="H285" s="71"/>
      <c r="I285" s="71"/>
      <c r="J285" s="71"/>
      <c r="K285" s="71"/>
      <c r="L285" s="71"/>
      <c r="M285" s="71"/>
      <c r="N285" s="71"/>
      <c r="O285" s="74"/>
      <c r="P285" s="71"/>
      <c r="T285" s="87">
        <f t="shared" si="46"/>
        <v>0</v>
      </c>
      <c r="U285" s="87">
        <f t="shared" si="40"/>
        <v>0</v>
      </c>
      <c r="V285" s="87">
        <f t="shared" si="41"/>
        <v>0</v>
      </c>
      <c r="W285" s="87">
        <f t="shared" si="47"/>
        <v>0</v>
      </c>
      <c r="X285" s="87">
        <f t="shared" si="42"/>
        <v>0</v>
      </c>
      <c r="Y285" s="86">
        <f t="shared" si="43"/>
        <v>0</v>
      </c>
      <c r="Z285" s="86">
        <f t="shared" si="44"/>
        <v>0</v>
      </c>
      <c r="AA285" s="86">
        <f t="shared" si="45"/>
        <v>0</v>
      </c>
      <c r="AB285" s="86">
        <f t="shared" si="48"/>
        <v>0</v>
      </c>
      <c r="AC285" s="86">
        <f>IF(ISBLANK(B285),0,IF(ISNA(VLOOKUP(B285,General!$B:$B,1,FALSE)),1,0))</f>
        <v>0</v>
      </c>
      <c r="AD285" s="86">
        <f>IF(ISBLANK(F285),0,IF(ISNA(VLOOKUP(F285,Dropdowns!$D$1:$D$13,1,FALSE)),1,0))</f>
        <v>0</v>
      </c>
      <c r="AE285" s="86">
        <f>IF(ISBLANK(I285),0,IF(ISNA(VLOOKUP(I285,Dropdowns!$E$1:$E$11,1,FALSE)),1,0))</f>
        <v>0</v>
      </c>
      <c r="AF285" s="86">
        <f>IF(ISBLANK(L285),0,IF(ISNA(VLOOKUP(L285,Dropdowns!$F$1:$F$18,1,FALSE)),1,0))</f>
        <v>0</v>
      </c>
      <c r="AG285" s="86">
        <f>IF(ISBLANK(P285),0,IF(ISNA(VLOOKUP(P285,Dropdowns!$K$1:$K$5,1,FALSE)),1,0))</f>
        <v>0</v>
      </c>
      <c r="AH285" s="86" t="str">
        <f t="shared" si="49"/>
        <v/>
      </c>
      <c r="AI285" s="86">
        <f>IF(ISBLANK(AH285),0,IF(ISNA(VLOOKUP(AH285,Investigation!$Q:$Q,1,FALSE)),1,0))</f>
        <v>0</v>
      </c>
    </row>
    <row r="286" spans="2:35" x14ac:dyDescent="0.25">
      <c r="B286" s="71"/>
      <c r="C286" s="71"/>
      <c r="D286" s="63"/>
      <c r="E286" s="73"/>
      <c r="F286" s="71"/>
      <c r="G286" s="71"/>
      <c r="H286" s="71"/>
      <c r="I286" s="71"/>
      <c r="J286" s="71"/>
      <c r="K286" s="71"/>
      <c r="L286" s="71"/>
      <c r="M286" s="71"/>
      <c r="N286" s="71"/>
      <c r="O286" s="74"/>
      <c r="P286" s="71"/>
      <c r="T286" s="87">
        <f t="shared" si="46"/>
        <v>0</v>
      </c>
      <c r="U286" s="87">
        <f t="shared" si="40"/>
        <v>0</v>
      </c>
      <c r="V286" s="87">
        <f t="shared" si="41"/>
        <v>0</v>
      </c>
      <c r="W286" s="87">
        <f t="shared" si="47"/>
        <v>0</v>
      </c>
      <c r="X286" s="87">
        <f t="shared" si="42"/>
        <v>0</v>
      </c>
      <c r="Y286" s="86">
        <f t="shared" si="43"/>
        <v>0</v>
      </c>
      <c r="Z286" s="86">
        <f t="shared" si="44"/>
        <v>0</v>
      </c>
      <c r="AA286" s="86">
        <f t="shared" si="45"/>
        <v>0</v>
      </c>
      <c r="AB286" s="86">
        <f t="shared" si="48"/>
        <v>0</v>
      </c>
      <c r="AC286" s="86">
        <f>IF(ISBLANK(B286),0,IF(ISNA(VLOOKUP(B286,General!$B:$B,1,FALSE)),1,0))</f>
        <v>0</v>
      </c>
      <c r="AD286" s="86">
        <f>IF(ISBLANK(F286),0,IF(ISNA(VLOOKUP(F286,Dropdowns!$D$1:$D$13,1,FALSE)),1,0))</f>
        <v>0</v>
      </c>
      <c r="AE286" s="86">
        <f>IF(ISBLANK(I286),0,IF(ISNA(VLOOKUP(I286,Dropdowns!$E$1:$E$11,1,FALSE)),1,0))</f>
        <v>0</v>
      </c>
      <c r="AF286" s="86">
        <f>IF(ISBLANK(L286),0,IF(ISNA(VLOOKUP(L286,Dropdowns!$F$1:$F$18,1,FALSE)),1,0))</f>
        <v>0</v>
      </c>
      <c r="AG286" s="86">
        <f>IF(ISBLANK(P286),0,IF(ISNA(VLOOKUP(P286,Dropdowns!$K$1:$K$5,1,FALSE)),1,0))</f>
        <v>0</v>
      </c>
      <c r="AH286" s="86" t="str">
        <f t="shared" si="49"/>
        <v/>
      </c>
      <c r="AI286" s="86">
        <f>IF(ISBLANK(AH286),0,IF(ISNA(VLOOKUP(AH286,Investigation!$Q:$Q,1,FALSE)),1,0))</f>
        <v>0</v>
      </c>
    </row>
    <row r="287" spans="2:35" x14ac:dyDescent="0.25">
      <c r="B287" s="71"/>
      <c r="C287" s="71"/>
      <c r="D287" s="63"/>
      <c r="E287" s="73"/>
      <c r="F287" s="71"/>
      <c r="G287" s="71"/>
      <c r="H287" s="71"/>
      <c r="I287" s="71"/>
      <c r="J287" s="71"/>
      <c r="K287" s="71"/>
      <c r="L287" s="71"/>
      <c r="M287" s="71"/>
      <c r="N287" s="71"/>
      <c r="O287" s="74"/>
      <c r="P287" s="71"/>
      <c r="T287" s="87">
        <f t="shared" si="46"/>
        <v>0</v>
      </c>
      <c r="U287" s="87">
        <f t="shared" si="40"/>
        <v>0</v>
      </c>
      <c r="V287" s="87">
        <f t="shared" si="41"/>
        <v>0</v>
      </c>
      <c r="W287" s="87">
        <f t="shared" si="47"/>
        <v>0</v>
      </c>
      <c r="X287" s="87">
        <f t="shared" si="42"/>
        <v>0</v>
      </c>
      <c r="Y287" s="86">
        <f t="shared" si="43"/>
        <v>0</v>
      </c>
      <c r="Z287" s="86">
        <f t="shared" si="44"/>
        <v>0</v>
      </c>
      <c r="AA287" s="86">
        <f t="shared" si="45"/>
        <v>0</v>
      </c>
      <c r="AB287" s="86">
        <f t="shared" si="48"/>
        <v>0</v>
      </c>
      <c r="AC287" s="86">
        <f>IF(ISBLANK(B287),0,IF(ISNA(VLOOKUP(B287,General!$B:$B,1,FALSE)),1,0))</f>
        <v>0</v>
      </c>
      <c r="AD287" s="86">
        <f>IF(ISBLANK(F287),0,IF(ISNA(VLOOKUP(F287,Dropdowns!$D$1:$D$13,1,FALSE)),1,0))</f>
        <v>0</v>
      </c>
      <c r="AE287" s="86">
        <f>IF(ISBLANK(I287),0,IF(ISNA(VLOOKUP(I287,Dropdowns!$E$1:$E$11,1,FALSE)),1,0))</f>
        <v>0</v>
      </c>
      <c r="AF287" s="86">
        <f>IF(ISBLANK(L287),0,IF(ISNA(VLOOKUP(L287,Dropdowns!$F$1:$F$18,1,FALSE)),1,0))</f>
        <v>0</v>
      </c>
      <c r="AG287" s="86">
        <f>IF(ISBLANK(P287),0,IF(ISNA(VLOOKUP(P287,Dropdowns!$K$1:$K$5,1,FALSE)),1,0))</f>
        <v>0</v>
      </c>
      <c r="AH287" s="86" t="str">
        <f t="shared" si="49"/>
        <v/>
      </c>
      <c r="AI287" s="86">
        <f>IF(ISBLANK(AH287),0,IF(ISNA(VLOOKUP(AH287,Investigation!$Q:$Q,1,FALSE)),1,0))</f>
        <v>0</v>
      </c>
    </row>
    <row r="288" spans="2:35" x14ac:dyDescent="0.25">
      <c r="B288" s="71"/>
      <c r="C288" s="71"/>
      <c r="D288" s="63"/>
      <c r="E288" s="73"/>
      <c r="F288" s="71"/>
      <c r="G288" s="71"/>
      <c r="H288" s="71"/>
      <c r="I288" s="71"/>
      <c r="J288" s="71"/>
      <c r="K288" s="71"/>
      <c r="L288" s="71"/>
      <c r="M288" s="71"/>
      <c r="N288" s="71"/>
      <c r="O288" s="74"/>
      <c r="P288" s="71"/>
      <c r="T288" s="87">
        <f t="shared" si="46"/>
        <v>0</v>
      </c>
      <c r="U288" s="87">
        <f t="shared" si="40"/>
        <v>0</v>
      </c>
      <c r="V288" s="87">
        <f t="shared" si="41"/>
        <v>0</v>
      </c>
      <c r="W288" s="87">
        <f t="shared" si="47"/>
        <v>0</v>
      </c>
      <c r="X288" s="87">
        <f t="shared" si="42"/>
        <v>0</v>
      </c>
      <c r="Y288" s="86">
        <f t="shared" si="43"/>
        <v>0</v>
      </c>
      <c r="Z288" s="86">
        <f t="shared" si="44"/>
        <v>0</v>
      </c>
      <c r="AA288" s="86">
        <f t="shared" si="45"/>
        <v>0</v>
      </c>
      <c r="AB288" s="86">
        <f t="shared" si="48"/>
        <v>0</v>
      </c>
      <c r="AC288" s="86">
        <f>IF(ISBLANK(B288),0,IF(ISNA(VLOOKUP(B288,General!$B:$B,1,FALSE)),1,0))</f>
        <v>0</v>
      </c>
      <c r="AD288" s="86">
        <f>IF(ISBLANK(F288),0,IF(ISNA(VLOOKUP(F288,Dropdowns!$D$1:$D$13,1,FALSE)),1,0))</f>
        <v>0</v>
      </c>
      <c r="AE288" s="86">
        <f>IF(ISBLANK(I288),0,IF(ISNA(VLOOKUP(I288,Dropdowns!$E$1:$E$11,1,FALSE)),1,0))</f>
        <v>0</v>
      </c>
      <c r="AF288" s="86">
        <f>IF(ISBLANK(L288),0,IF(ISNA(VLOOKUP(L288,Dropdowns!$F$1:$F$18,1,FALSE)),1,0))</f>
        <v>0</v>
      </c>
      <c r="AG288" s="86">
        <f>IF(ISBLANK(P288),0,IF(ISNA(VLOOKUP(P288,Dropdowns!$K$1:$K$5,1,FALSE)),1,0))</f>
        <v>0</v>
      </c>
      <c r="AH288" s="86" t="str">
        <f t="shared" si="49"/>
        <v/>
      </c>
      <c r="AI288" s="86">
        <f>IF(ISBLANK(AH288),0,IF(ISNA(VLOOKUP(AH288,Investigation!$Q:$Q,1,FALSE)),1,0))</f>
        <v>0</v>
      </c>
    </row>
    <row r="289" spans="2:35" x14ac:dyDescent="0.25">
      <c r="B289" s="71"/>
      <c r="C289" s="71"/>
      <c r="D289" s="63"/>
      <c r="E289" s="73"/>
      <c r="F289" s="71"/>
      <c r="G289" s="71"/>
      <c r="H289" s="71"/>
      <c r="I289" s="71"/>
      <c r="J289" s="71"/>
      <c r="K289" s="71"/>
      <c r="L289" s="71"/>
      <c r="M289" s="71"/>
      <c r="N289" s="71"/>
      <c r="O289" s="74"/>
      <c r="P289" s="71"/>
      <c r="T289" s="87">
        <f t="shared" si="46"/>
        <v>0</v>
      </c>
      <c r="U289" s="87">
        <f t="shared" si="40"/>
        <v>0</v>
      </c>
      <c r="V289" s="87">
        <f t="shared" si="41"/>
        <v>0</v>
      </c>
      <c r="W289" s="87">
        <f t="shared" si="47"/>
        <v>0</v>
      </c>
      <c r="X289" s="87">
        <f t="shared" si="42"/>
        <v>0</v>
      </c>
      <c r="Y289" s="86">
        <f t="shared" si="43"/>
        <v>0</v>
      </c>
      <c r="Z289" s="86">
        <f t="shared" si="44"/>
        <v>0</v>
      </c>
      <c r="AA289" s="86">
        <f t="shared" si="45"/>
        <v>0</v>
      </c>
      <c r="AB289" s="86">
        <f t="shared" si="48"/>
        <v>0</v>
      </c>
      <c r="AC289" s="86">
        <f>IF(ISBLANK(B289),0,IF(ISNA(VLOOKUP(B289,General!$B:$B,1,FALSE)),1,0))</f>
        <v>0</v>
      </c>
      <c r="AD289" s="86">
        <f>IF(ISBLANK(F289),0,IF(ISNA(VLOOKUP(F289,Dropdowns!$D$1:$D$13,1,FALSE)),1,0))</f>
        <v>0</v>
      </c>
      <c r="AE289" s="86">
        <f>IF(ISBLANK(I289),0,IF(ISNA(VLOOKUP(I289,Dropdowns!$E$1:$E$11,1,FALSE)),1,0))</f>
        <v>0</v>
      </c>
      <c r="AF289" s="86">
        <f>IF(ISBLANK(L289),0,IF(ISNA(VLOOKUP(L289,Dropdowns!$F$1:$F$18,1,FALSE)),1,0))</f>
        <v>0</v>
      </c>
      <c r="AG289" s="86">
        <f>IF(ISBLANK(P289),0,IF(ISNA(VLOOKUP(P289,Dropdowns!$K$1:$K$5,1,FALSE)),1,0))</f>
        <v>0</v>
      </c>
      <c r="AH289" s="86" t="str">
        <f t="shared" si="49"/>
        <v/>
      </c>
      <c r="AI289" s="86">
        <f>IF(ISBLANK(AH289),0,IF(ISNA(VLOOKUP(AH289,Investigation!$Q:$Q,1,FALSE)),1,0))</f>
        <v>0</v>
      </c>
    </row>
    <row r="290" spans="2:35" x14ac:dyDescent="0.25">
      <c r="B290" s="71"/>
      <c r="C290" s="71"/>
      <c r="D290" s="63"/>
      <c r="E290" s="73"/>
      <c r="F290" s="71"/>
      <c r="G290" s="71"/>
      <c r="H290" s="71"/>
      <c r="I290" s="71"/>
      <c r="J290" s="71"/>
      <c r="K290" s="71"/>
      <c r="L290" s="71"/>
      <c r="M290" s="71"/>
      <c r="N290" s="71"/>
      <c r="O290" s="74"/>
      <c r="P290" s="71"/>
      <c r="T290" s="87">
        <f t="shared" si="46"/>
        <v>0</v>
      </c>
      <c r="U290" s="87">
        <f t="shared" si="40"/>
        <v>0</v>
      </c>
      <c r="V290" s="87">
        <f t="shared" si="41"/>
        <v>0</v>
      </c>
      <c r="W290" s="87">
        <f t="shared" si="47"/>
        <v>0</v>
      </c>
      <c r="X290" s="87">
        <f t="shared" si="42"/>
        <v>0</v>
      </c>
      <c r="Y290" s="86">
        <f t="shared" si="43"/>
        <v>0</v>
      </c>
      <c r="Z290" s="86">
        <f t="shared" si="44"/>
        <v>0</v>
      </c>
      <c r="AA290" s="86">
        <f t="shared" si="45"/>
        <v>0</v>
      </c>
      <c r="AB290" s="86">
        <f t="shared" si="48"/>
        <v>0</v>
      </c>
      <c r="AC290" s="86">
        <f>IF(ISBLANK(B290),0,IF(ISNA(VLOOKUP(B290,General!$B:$B,1,FALSE)),1,0))</f>
        <v>0</v>
      </c>
      <c r="AD290" s="86">
        <f>IF(ISBLANK(F290),0,IF(ISNA(VLOOKUP(F290,Dropdowns!$D$1:$D$13,1,FALSE)),1,0))</f>
        <v>0</v>
      </c>
      <c r="AE290" s="86">
        <f>IF(ISBLANK(I290),0,IF(ISNA(VLOOKUP(I290,Dropdowns!$E$1:$E$11,1,FALSE)),1,0))</f>
        <v>0</v>
      </c>
      <c r="AF290" s="86">
        <f>IF(ISBLANK(L290),0,IF(ISNA(VLOOKUP(L290,Dropdowns!$F$1:$F$18,1,FALSE)),1,0))</f>
        <v>0</v>
      </c>
      <c r="AG290" s="86">
        <f>IF(ISBLANK(P290),0,IF(ISNA(VLOOKUP(P290,Dropdowns!$K$1:$K$5,1,FALSE)),1,0))</f>
        <v>0</v>
      </c>
      <c r="AH290" s="86" t="str">
        <f t="shared" si="49"/>
        <v/>
      </c>
      <c r="AI290" s="86">
        <f>IF(ISBLANK(AH290),0,IF(ISNA(VLOOKUP(AH290,Investigation!$Q:$Q,1,FALSE)),1,0))</f>
        <v>0</v>
      </c>
    </row>
    <row r="291" spans="2:35" x14ac:dyDescent="0.25">
      <c r="B291" s="71"/>
      <c r="C291" s="71"/>
      <c r="D291" s="63"/>
      <c r="E291" s="73"/>
      <c r="F291" s="71"/>
      <c r="G291" s="71"/>
      <c r="H291" s="71"/>
      <c r="I291" s="71"/>
      <c r="J291" s="71"/>
      <c r="K291" s="71"/>
      <c r="L291" s="71"/>
      <c r="M291" s="71"/>
      <c r="N291" s="71"/>
      <c r="O291" s="74"/>
      <c r="P291" s="71"/>
      <c r="T291" s="87">
        <f t="shared" si="46"/>
        <v>0</v>
      </c>
      <c r="U291" s="87">
        <f t="shared" si="40"/>
        <v>0</v>
      </c>
      <c r="V291" s="87">
        <f t="shared" si="41"/>
        <v>0</v>
      </c>
      <c r="W291" s="87">
        <f t="shared" si="47"/>
        <v>0</v>
      </c>
      <c r="X291" s="87">
        <f t="shared" si="42"/>
        <v>0</v>
      </c>
      <c r="Y291" s="86">
        <f t="shared" si="43"/>
        <v>0</v>
      </c>
      <c r="Z291" s="86">
        <f t="shared" si="44"/>
        <v>0</v>
      </c>
      <c r="AA291" s="86">
        <f t="shared" si="45"/>
        <v>0</v>
      </c>
      <c r="AB291" s="86">
        <f t="shared" si="48"/>
        <v>0</v>
      </c>
      <c r="AC291" s="86">
        <f>IF(ISBLANK(B291),0,IF(ISNA(VLOOKUP(B291,General!$B:$B,1,FALSE)),1,0))</f>
        <v>0</v>
      </c>
      <c r="AD291" s="86">
        <f>IF(ISBLANK(F291),0,IF(ISNA(VLOOKUP(F291,Dropdowns!$D$1:$D$13,1,FALSE)),1,0))</f>
        <v>0</v>
      </c>
      <c r="AE291" s="86">
        <f>IF(ISBLANK(I291),0,IF(ISNA(VLOOKUP(I291,Dropdowns!$E$1:$E$11,1,FALSE)),1,0))</f>
        <v>0</v>
      </c>
      <c r="AF291" s="86">
        <f>IF(ISBLANK(L291),0,IF(ISNA(VLOOKUP(L291,Dropdowns!$F$1:$F$18,1,FALSE)),1,0))</f>
        <v>0</v>
      </c>
      <c r="AG291" s="86">
        <f>IF(ISBLANK(P291),0,IF(ISNA(VLOOKUP(P291,Dropdowns!$K$1:$K$5,1,FALSE)),1,0))</f>
        <v>0</v>
      </c>
      <c r="AH291" s="86" t="str">
        <f t="shared" si="49"/>
        <v/>
      </c>
      <c r="AI291" s="86">
        <f>IF(ISBLANK(AH291),0,IF(ISNA(VLOOKUP(AH291,Investigation!$Q:$Q,1,FALSE)),1,0))</f>
        <v>0</v>
      </c>
    </row>
    <row r="292" spans="2:35" x14ac:dyDescent="0.25">
      <c r="B292" s="71"/>
      <c r="C292" s="71"/>
      <c r="D292" s="63"/>
      <c r="E292" s="73"/>
      <c r="F292" s="71"/>
      <c r="G292" s="71"/>
      <c r="H292" s="71"/>
      <c r="I292" s="71"/>
      <c r="J292" s="71"/>
      <c r="K292" s="71"/>
      <c r="L292" s="71"/>
      <c r="M292" s="71"/>
      <c r="N292" s="71"/>
      <c r="O292" s="74"/>
      <c r="P292" s="71"/>
      <c r="T292" s="87">
        <f t="shared" si="46"/>
        <v>0</v>
      </c>
      <c r="U292" s="87">
        <f t="shared" si="40"/>
        <v>0</v>
      </c>
      <c r="V292" s="87">
        <f t="shared" si="41"/>
        <v>0</v>
      </c>
      <c r="W292" s="87">
        <f t="shared" si="47"/>
        <v>0</v>
      </c>
      <c r="X292" s="87">
        <f t="shared" si="42"/>
        <v>0</v>
      </c>
      <c r="Y292" s="86">
        <f t="shared" si="43"/>
        <v>0</v>
      </c>
      <c r="Z292" s="86">
        <f t="shared" si="44"/>
        <v>0</v>
      </c>
      <c r="AA292" s="86">
        <f t="shared" si="45"/>
        <v>0</v>
      </c>
      <c r="AB292" s="86">
        <f t="shared" si="48"/>
        <v>0</v>
      </c>
      <c r="AC292" s="86">
        <f>IF(ISBLANK(B292),0,IF(ISNA(VLOOKUP(B292,General!$B:$B,1,FALSE)),1,0))</f>
        <v>0</v>
      </c>
      <c r="AD292" s="86">
        <f>IF(ISBLANK(F292),0,IF(ISNA(VLOOKUP(F292,Dropdowns!$D$1:$D$13,1,FALSE)),1,0))</f>
        <v>0</v>
      </c>
      <c r="AE292" s="86">
        <f>IF(ISBLANK(I292),0,IF(ISNA(VLOOKUP(I292,Dropdowns!$E$1:$E$11,1,FALSE)),1,0))</f>
        <v>0</v>
      </c>
      <c r="AF292" s="86">
        <f>IF(ISBLANK(L292),0,IF(ISNA(VLOOKUP(L292,Dropdowns!$F$1:$F$18,1,FALSE)),1,0))</f>
        <v>0</v>
      </c>
      <c r="AG292" s="86">
        <f>IF(ISBLANK(P292),0,IF(ISNA(VLOOKUP(P292,Dropdowns!$K$1:$K$5,1,FALSE)),1,0))</f>
        <v>0</v>
      </c>
      <c r="AH292" s="86" t="str">
        <f t="shared" si="49"/>
        <v/>
      </c>
      <c r="AI292" s="86">
        <f>IF(ISBLANK(AH292),0,IF(ISNA(VLOOKUP(AH292,Investigation!$Q:$Q,1,FALSE)),1,0))</f>
        <v>0</v>
      </c>
    </row>
    <row r="293" spans="2:35" x14ac:dyDescent="0.25">
      <c r="B293" s="71"/>
      <c r="C293" s="71"/>
      <c r="D293" s="63"/>
      <c r="E293" s="73"/>
      <c r="F293" s="71"/>
      <c r="G293" s="71"/>
      <c r="H293" s="71"/>
      <c r="I293" s="71"/>
      <c r="J293" s="71"/>
      <c r="K293" s="71"/>
      <c r="L293" s="71"/>
      <c r="M293" s="71"/>
      <c r="N293" s="71"/>
      <c r="O293" s="74"/>
      <c r="P293" s="71"/>
      <c r="T293" s="87">
        <f t="shared" si="46"/>
        <v>0</v>
      </c>
      <c r="U293" s="87">
        <f t="shared" si="40"/>
        <v>0</v>
      </c>
      <c r="V293" s="87">
        <f t="shared" si="41"/>
        <v>0</v>
      </c>
      <c r="W293" s="87">
        <f t="shared" si="47"/>
        <v>0</v>
      </c>
      <c r="X293" s="87">
        <f t="shared" si="42"/>
        <v>0</v>
      </c>
      <c r="Y293" s="86">
        <f t="shared" si="43"/>
        <v>0</v>
      </c>
      <c r="Z293" s="86">
        <f t="shared" si="44"/>
        <v>0</v>
      </c>
      <c r="AA293" s="86">
        <f t="shared" si="45"/>
        <v>0</v>
      </c>
      <c r="AB293" s="86">
        <f t="shared" si="48"/>
        <v>0</v>
      </c>
      <c r="AC293" s="86">
        <f>IF(ISBLANK(B293),0,IF(ISNA(VLOOKUP(B293,General!$B:$B,1,FALSE)),1,0))</f>
        <v>0</v>
      </c>
      <c r="AD293" s="86">
        <f>IF(ISBLANK(F293),0,IF(ISNA(VLOOKUP(F293,Dropdowns!$D$1:$D$13,1,FALSE)),1,0))</f>
        <v>0</v>
      </c>
      <c r="AE293" s="86">
        <f>IF(ISBLANK(I293),0,IF(ISNA(VLOOKUP(I293,Dropdowns!$E$1:$E$11,1,FALSE)),1,0))</f>
        <v>0</v>
      </c>
      <c r="AF293" s="86">
        <f>IF(ISBLANK(L293),0,IF(ISNA(VLOOKUP(L293,Dropdowns!$F$1:$F$18,1,FALSE)),1,0))</f>
        <v>0</v>
      </c>
      <c r="AG293" s="86">
        <f>IF(ISBLANK(P293),0,IF(ISNA(VLOOKUP(P293,Dropdowns!$K$1:$K$5,1,FALSE)),1,0))</f>
        <v>0</v>
      </c>
      <c r="AH293" s="86" t="str">
        <f t="shared" si="49"/>
        <v/>
      </c>
      <c r="AI293" s="86">
        <f>IF(ISBLANK(AH293),0,IF(ISNA(VLOOKUP(AH293,Investigation!$Q:$Q,1,FALSE)),1,0))</f>
        <v>0</v>
      </c>
    </row>
    <row r="294" spans="2:35" x14ac:dyDescent="0.25">
      <c r="B294" s="71"/>
      <c r="C294" s="71"/>
      <c r="D294" s="63"/>
      <c r="E294" s="73"/>
      <c r="F294" s="71"/>
      <c r="G294" s="71"/>
      <c r="H294" s="71"/>
      <c r="I294" s="71"/>
      <c r="J294" s="71"/>
      <c r="K294" s="71"/>
      <c r="L294" s="71"/>
      <c r="M294" s="71"/>
      <c r="N294" s="71"/>
      <c r="O294" s="74"/>
      <c r="P294" s="71"/>
      <c r="T294" s="87">
        <f t="shared" si="46"/>
        <v>0</v>
      </c>
      <c r="U294" s="87">
        <f t="shared" si="40"/>
        <v>0</v>
      </c>
      <c r="V294" s="87">
        <f t="shared" si="41"/>
        <v>0</v>
      </c>
      <c r="W294" s="87">
        <f t="shared" si="47"/>
        <v>0</v>
      </c>
      <c r="X294" s="87">
        <f t="shared" si="42"/>
        <v>0</v>
      </c>
      <c r="Y294" s="86">
        <f t="shared" si="43"/>
        <v>0</v>
      </c>
      <c r="Z294" s="86">
        <f t="shared" si="44"/>
        <v>0</v>
      </c>
      <c r="AA294" s="86">
        <f t="shared" si="45"/>
        <v>0</v>
      </c>
      <c r="AB294" s="86">
        <f t="shared" si="48"/>
        <v>0</v>
      </c>
      <c r="AC294" s="86">
        <f>IF(ISBLANK(B294),0,IF(ISNA(VLOOKUP(B294,General!$B:$B,1,FALSE)),1,0))</f>
        <v>0</v>
      </c>
      <c r="AD294" s="86">
        <f>IF(ISBLANK(F294),0,IF(ISNA(VLOOKUP(F294,Dropdowns!$D$1:$D$13,1,FALSE)),1,0))</f>
        <v>0</v>
      </c>
      <c r="AE294" s="86">
        <f>IF(ISBLANK(I294),0,IF(ISNA(VLOOKUP(I294,Dropdowns!$E$1:$E$11,1,FALSE)),1,0))</f>
        <v>0</v>
      </c>
      <c r="AF294" s="86">
        <f>IF(ISBLANK(L294),0,IF(ISNA(VLOOKUP(L294,Dropdowns!$F$1:$F$18,1,FALSE)),1,0))</f>
        <v>0</v>
      </c>
      <c r="AG294" s="86">
        <f>IF(ISBLANK(P294),0,IF(ISNA(VLOOKUP(P294,Dropdowns!$K$1:$K$5,1,FALSE)),1,0))</f>
        <v>0</v>
      </c>
      <c r="AH294" s="86" t="str">
        <f t="shared" si="49"/>
        <v/>
      </c>
      <c r="AI294" s="86">
        <f>IF(ISBLANK(AH294),0,IF(ISNA(VLOOKUP(AH294,Investigation!$Q:$Q,1,FALSE)),1,0))</f>
        <v>0</v>
      </c>
    </row>
    <row r="295" spans="2:35" x14ac:dyDescent="0.25">
      <c r="B295" s="71"/>
      <c r="C295" s="71"/>
      <c r="D295" s="63"/>
      <c r="E295" s="73"/>
      <c r="F295" s="71"/>
      <c r="G295" s="71"/>
      <c r="H295" s="71"/>
      <c r="I295" s="71"/>
      <c r="J295" s="71"/>
      <c r="K295" s="71"/>
      <c r="L295" s="71"/>
      <c r="M295" s="71"/>
      <c r="N295" s="71"/>
      <c r="O295" s="74"/>
      <c r="P295" s="71"/>
      <c r="T295" s="87">
        <f t="shared" si="46"/>
        <v>0</v>
      </c>
      <c r="U295" s="87">
        <f t="shared" si="40"/>
        <v>0</v>
      </c>
      <c r="V295" s="87">
        <f t="shared" si="41"/>
        <v>0</v>
      </c>
      <c r="W295" s="87">
        <f t="shared" si="47"/>
        <v>0</v>
      </c>
      <c r="X295" s="87">
        <f t="shared" si="42"/>
        <v>0</v>
      </c>
      <c r="Y295" s="86">
        <f t="shared" si="43"/>
        <v>0</v>
      </c>
      <c r="Z295" s="86">
        <f t="shared" si="44"/>
        <v>0</v>
      </c>
      <c r="AA295" s="86">
        <f t="shared" si="45"/>
        <v>0</v>
      </c>
      <c r="AB295" s="86">
        <f t="shared" si="48"/>
        <v>0</v>
      </c>
      <c r="AC295" s="86">
        <f>IF(ISBLANK(B295),0,IF(ISNA(VLOOKUP(B295,General!$B:$B,1,FALSE)),1,0))</f>
        <v>0</v>
      </c>
      <c r="AD295" s="86">
        <f>IF(ISBLANK(F295),0,IF(ISNA(VLOOKUP(F295,Dropdowns!$D$1:$D$13,1,FALSE)),1,0))</f>
        <v>0</v>
      </c>
      <c r="AE295" s="86">
        <f>IF(ISBLANK(I295),0,IF(ISNA(VLOOKUP(I295,Dropdowns!$E$1:$E$11,1,FALSE)),1,0))</f>
        <v>0</v>
      </c>
      <c r="AF295" s="86">
        <f>IF(ISBLANK(L295),0,IF(ISNA(VLOOKUP(L295,Dropdowns!$F$1:$F$18,1,FALSE)),1,0))</f>
        <v>0</v>
      </c>
      <c r="AG295" s="86">
        <f>IF(ISBLANK(P295),0,IF(ISNA(VLOOKUP(P295,Dropdowns!$K$1:$K$5,1,FALSE)),1,0))</f>
        <v>0</v>
      </c>
      <c r="AH295" s="86" t="str">
        <f t="shared" si="49"/>
        <v/>
      </c>
      <c r="AI295" s="86">
        <f>IF(ISBLANK(AH295),0,IF(ISNA(VLOOKUP(AH295,Investigation!$Q:$Q,1,FALSE)),1,0))</f>
        <v>0</v>
      </c>
    </row>
    <row r="296" spans="2:35" x14ac:dyDescent="0.25">
      <c r="B296" s="71"/>
      <c r="C296" s="71"/>
      <c r="D296" s="63"/>
      <c r="E296" s="73"/>
      <c r="F296" s="71"/>
      <c r="G296" s="71"/>
      <c r="H296" s="71"/>
      <c r="I296" s="71"/>
      <c r="J296" s="71"/>
      <c r="K296" s="71"/>
      <c r="L296" s="71"/>
      <c r="M296" s="71"/>
      <c r="N296" s="71"/>
      <c r="O296" s="74"/>
      <c r="P296" s="71"/>
      <c r="T296" s="87">
        <f t="shared" si="46"/>
        <v>0</v>
      </c>
      <c r="U296" s="87">
        <f t="shared" si="40"/>
        <v>0</v>
      </c>
      <c r="V296" s="87">
        <f t="shared" si="41"/>
        <v>0</v>
      </c>
      <c r="W296" s="87">
        <f t="shared" si="47"/>
        <v>0</v>
      </c>
      <c r="X296" s="87">
        <f t="shared" si="42"/>
        <v>0</v>
      </c>
      <c r="Y296" s="86">
        <f t="shared" si="43"/>
        <v>0</v>
      </c>
      <c r="Z296" s="86">
        <f t="shared" si="44"/>
        <v>0</v>
      </c>
      <c r="AA296" s="86">
        <f t="shared" si="45"/>
        <v>0</v>
      </c>
      <c r="AB296" s="86">
        <f t="shared" si="48"/>
        <v>0</v>
      </c>
      <c r="AC296" s="86">
        <f>IF(ISBLANK(B296),0,IF(ISNA(VLOOKUP(B296,General!$B:$B,1,FALSE)),1,0))</f>
        <v>0</v>
      </c>
      <c r="AD296" s="86">
        <f>IF(ISBLANK(F296),0,IF(ISNA(VLOOKUP(F296,Dropdowns!$D$1:$D$13,1,FALSE)),1,0))</f>
        <v>0</v>
      </c>
      <c r="AE296" s="86">
        <f>IF(ISBLANK(I296),0,IF(ISNA(VLOOKUP(I296,Dropdowns!$E$1:$E$11,1,FALSE)),1,0))</f>
        <v>0</v>
      </c>
      <c r="AF296" s="86">
        <f>IF(ISBLANK(L296),0,IF(ISNA(VLOOKUP(L296,Dropdowns!$F$1:$F$18,1,FALSE)),1,0))</f>
        <v>0</v>
      </c>
      <c r="AG296" s="86">
        <f>IF(ISBLANK(P296),0,IF(ISNA(VLOOKUP(P296,Dropdowns!$K$1:$K$5,1,FALSE)),1,0))</f>
        <v>0</v>
      </c>
      <c r="AH296" s="86" t="str">
        <f t="shared" si="49"/>
        <v/>
      </c>
      <c r="AI296" s="86">
        <f>IF(ISBLANK(AH296),0,IF(ISNA(VLOOKUP(AH296,Investigation!$Q:$Q,1,FALSE)),1,0))</f>
        <v>0</v>
      </c>
    </row>
    <row r="297" spans="2:35" x14ac:dyDescent="0.25">
      <c r="B297" s="71"/>
      <c r="C297" s="71"/>
      <c r="D297" s="63"/>
      <c r="E297" s="73"/>
      <c r="F297" s="71"/>
      <c r="G297" s="71"/>
      <c r="H297" s="71"/>
      <c r="I297" s="71"/>
      <c r="J297" s="71"/>
      <c r="K297" s="71"/>
      <c r="L297" s="71"/>
      <c r="M297" s="71"/>
      <c r="N297" s="71"/>
      <c r="O297" s="74"/>
      <c r="P297" s="71"/>
      <c r="T297" s="87">
        <f t="shared" si="46"/>
        <v>0</v>
      </c>
      <c r="U297" s="87">
        <f t="shared" si="40"/>
        <v>0</v>
      </c>
      <c r="V297" s="87">
        <f t="shared" si="41"/>
        <v>0</v>
      </c>
      <c r="W297" s="87">
        <f t="shared" si="47"/>
        <v>0</v>
      </c>
      <c r="X297" s="87">
        <f t="shared" si="42"/>
        <v>0</v>
      </c>
      <c r="Y297" s="86">
        <f t="shared" si="43"/>
        <v>0</v>
      </c>
      <c r="Z297" s="86">
        <f t="shared" si="44"/>
        <v>0</v>
      </c>
      <c r="AA297" s="86">
        <f t="shared" si="45"/>
        <v>0</v>
      </c>
      <c r="AB297" s="86">
        <f t="shared" si="48"/>
        <v>0</v>
      </c>
      <c r="AC297" s="86">
        <f>IF(ISBLANK(B297),0,IF(ISNA(VLOOKUP(B297,General!$B:$B,1,FALSE)),1,0))</f>
        <v>0</v>
      </c>
      <c r="AD297" s="86">
        <f>IF(ISBLANK(F297),0,IF(ISNA(VLOOKUP(F297,Dropdowns!$D$1:$D$13,1,FALSE)),1,0))</f>
        <v>0</v>
      </c>
      <c r="AE297" s="86">
        <f>IF(ISBLANK(I297),0,IF(ISNA(VLOOKUP(I297,Dropdowns!$E$1:$E$11,1,FALSE)),1,0))</f>
        <v>0</v>
      </c>
      <c r="AF297" s="86">
        <f>IF(ISBLANK(L297),0,IF(ISNA(VLOOKUP(L297,Dropdowns!$F$1:$F$18,1,FALSE)),1,0))</f>
        <v>0</v>
      </c>
      <c r="AG297" s="86">
        <f>IF(ISBLANK(P297),0,IF(ISNA(VLOOKUP(P297,Dropdowns!$K$1:$K$5,1,FALSE)),1,0))</f>
        <v>0</v>
      </c>
      <c r="AH297" s="86" t="str">
        <f t="shared" si="49"/>
        <v/>
      </c>
      <c r="AI297" s="86">
        <f>IF(ISBLANK(AH297),0,IF(ISNA(VLOOKUP(AH297,Investigation!$Q:$Q,1,FALSE)),1,0))</f>
        <v>0</v>
      </c>
    </row>
    <row r="298" spans="2:35" x14ac:dyDescent="0.25">
      <c r="B298" s="71"/>
      <c r="C298" s="71"/>
      <c r="D298" s="63"/>
      <c r="E298" s="73"/>
      <c r="F298" s="71"/>
      <c r="G298" s="71"/>
      <c r="H298" s="71"/>
      <c r="I298" s="71"/>
      <c r="J298" s="71"/>
      <c r="K298" s="71"/>
      <c r="L298" s="71"/>
      <c r="M298" s="71"/>
      <c r="N298" s="71"/>
      <c r="O298" s="74"/>
      <c r="P298" s="71"/>
      <c r="T298" s="87">
        <f t="shared" si="46"/>
        <v>0</v>
      </c>
      <c r="U298" s="87">
        <f t="shared" si="40"/>
        <v>0</v>
      </c>
      <c r="V298" s="87">
        <f t="shared" si="41"/>
        <v>0</v>
      </c>
      <c r="W298" s="87">
        <f t="shared" si="47"/>
        <v>0</v>
      </c>
      <c r="X298" s="87">
        <f t="shared" si="42"/>
        <v>0</v>
      </c>
      <c r="Y298" s="86">
        <f t="shared" si="43"/>
        <v>0</v>
      </c>
      <c r="Z298" s="86">
        <f t="shared" si="44"/>
        <v>0</v>
      </c>
      <c r="AA298" s="86">
        <f t="shared" si="45"/>
        <v>0</v>
      </c>
      <c r="AB298" s="86">
        <f t="shared" si="48"/>
        <v>0</v>
      </c>
      <c r="AC298" s="86">
        <f>IF(ISBLANK(B298),0,IF(ISNA(VLOOKUP(B298,General!$B:$B,1,FALSE)),1,0))</f>
        <v>0</v>
      </c>
      <c r="AD298" s="86">
        <f>IF(ISBLANK(F298),0,IF(ISNA(VLOOKUP(F298,Dropdowns!$D$1:$D$13,1,FALSE)),1,0))</f>
        <v>0</v>
      </c>
      <c r="AE298" s="86">
        <f>IF(ISBLANK(I298),0,IF(ISNA(VLOOKUP(I298,Dropdowns!$E$1:$E$11,1,FALSE)),1,0))</f>
        <v>0</v>
      </c>
      <c r="AF298" s="86">
        <f>IF(ISBLANK(L298),0,IF(ISNA(VLOOKUP(L298,Dropdowns!$F$1:$F$18,1,FALSE)),1,0))</f>
        <v>0</v>
      </c>
      <c r="AG298" s="86">
        <f>IF(ISBLANK(P298),0,IF(ISNA(VLOOKUP(P298,Dropdowns!$K$1:$K$5,1,FALSE)),1,0))</f>
        <v>0</v>
      </c>
      <c r="AH298" s="86" t="str">
        <f t="shared" si="49"/>
        <v/>
      </c>
      <c r="AI298" s="86">
        <f>IF(ISBLANK(AH298),0,IF(ISNA(VLOOKUP(AH298,Investigation!$Q:$Q,1,FALSE)),1,0))</f>
        <v>0</v>
      </c>
    </row>
    <row r="299" spans="2:35" x14ac:dyDescent="0.25">
      <c r="B299" s="71"/>
      <c r="C299" s="71"/>
      <c r="D299" s="63"/>
      <c r="E299" s="73"/>
      <c r="F299" s="71"/>
      <c r="G299" s="71"/>
      <c r="H299" s="71"/>
      <c r="I299" s="71"/>
      <c r="J299" s="71"/>
      <c r="K299" s="71"/>
      <c r="L299" s="71"/>
      <c r="M299" s="71"/>
      <c r="N299" s="71"/>
      <c r="O299" s="74"/>
      <c r="P299" s="71"/>
      <c r="T299" s="87">
        <f t="shared" si="46"/>
        <v>0</v>
      </c>
      <c r="U299" s="87">
        <f t="shared" si="40"/>
        <v>0</v>
      </c>
      <c r="V299" s="87">
        <f t="shared" si="41"/>
        <v>0</v>
      </c>
      <c r="W299" s="87">
        <f t="shared" si="47"/>
        <v>0</v>
      </c>
      <c r="X299" s="87">
        <f t="shared" si="42"/>
        <v>0</v>
      </c>
      <c r="Y299" s="86">
        <f t="shared" si="43"/>
        <v>0</v>
      </c>
      <c r="Z299" s="86">
        <f t="shared" si="44"/>
        <v>0</v>
      </c>
      <c r="AA299" s="86">
        <f t="shared" si="45"/>
        <v>0</v>
      </c>
      <c r="AB299" s="86">
        <f t="shared" si="48"/>
        <v>0</v>
      </c>
      <c r="AC299" s="86">
        <f>IF(ISBLANK(B299),0,IF(ISNA(VLOOKUP(B299,General!$B:$B,1,FALSE)),1,0))</f>
        <v>0</v>
      </c>
      <c r="AD299" s="86">
        <f>IF(ISBLANK(F299),0,IF(ISNA(VLOOKUP(F299,Dropdowns!$D$1:$D$13,1,FALSE)),1,0))</f>
        <v>0</v>
      </c>
      <c r="AE299" s="86">
        <f>IF(ISBLANK(I299),0,IF(ISNA(VLOOKUP(I299,Dropdowns!$E$1:$E$11,1,FALSE)),1,0))</f>
        <v>0</v>
      </c>
      <c r="AF299" s="86">
        <f>IF(ISBLANK(L299),0,IF(ISNA(VLOOKUP(L299,Dropdowns!$F$1:$F$18,1,FALSE)),1,0))</f>
        <v>0</v>
      </c>
      <c r="AG299" s="86">
        <f>IF(ISBLANK(P299),0,IF(ISNA(VLOOKUP(P299,Dropdowns!$K$1:$K$5,1,FALSE)),1,0))</f>
        <v>0</v>
      </c>
      <c r="AH299" s="86" t="str">
        <f t="shared" si="49"/>
        <v/>
      </c>
      <c r="AI299" s="86">
        <f>IF(ISBLANK(AH299),0,IF(ISNA(VLOOKUP(AH299,Investigation!$Q:$Q,1,FALSE)),1,0))</f>
        <v>0</v>
      </c>
    </row>
    <row r="300" spans="2:35" x14ac:dyDescent="0.25">
      <c r="B300" s="71"/>
      <c r="C300" s="71"/>
      <c r="D300" s="63"/>
      <c r="E300" s="73"/>
      <c r="F300" s="71"/>
      <c r="G300" s="71"/>
      <c r="H300" s="71"/>
      <c r="I300" s="71"/>
      <c r="J300" s="71"/>
      <c r="K300" s="71"/>
      <c r="L300" s="71"/>
      <c r="M300" s="71"/>
      <c r="N300" s="71"/>
      <c r="O300" s="74"/>
      <c r="P300" s="71"/>
      <c r="T300" s="87">
        <f t="shared" si="46"/>
        <v>0</v>
      </c>
      <c r="U300" s="87">
        <f t="shared" si="40"/>
        <v>0</v>
      </c>
      <c r="V300" s="87">
        <f t="shared" si="41"/>
        <v>0</v>
      </c>
      <c r="W300" s="87">
        <f t="shared" si="47"/>
        <v>0</v>
      </c>
      <c r="X300" s="87">
        <f t="shared" si="42"/>
        <v>0</v>
      </c>
      <c r="Y300" s="86">
        <f t="shared" si="43"/>
        <v>0</v>
      </c>
      <c r="Z300" s="86">
        <f t="shared" si="44"/>
        <v>0</v>
      </c>
      <c r="AA300" s="86">
        <f t="shared" si="45"/>
        <v>0</v>
      </c>
      <c r="AB300" s="86">
        <f t="shared" si="48"/>
        <v>0</v>
      </c>
      <c r="AC300" s="86">
        <f>IF(ISBLANK(B300),0,IF(ISNA(VLOOKUP(B300,General!$B:$B,1,FALSE)),1,0))</f>
        <v>0</v>
      </c>
      <c r="AD300" s="86">
        <f>IF(ISBLANK(F300),0,IF(ISNA(VLOOKUP(F300,Dropdowns!$D$1:$D$13,1,FALSE)),1,0))</f>
        <v>0</v>
      </c>
      <c r="AE300" s="86">
        <f>IF(ISBLANK(I300),0,IF(ISNA(VLOOKUP(I300,Dropdowns!$E$1:$E$11,1,FALSE)),1,0))</f>
        <v>0</v>
      </c>
      <c r="AF300" s="86">
        <f>IF(ISBLANK(L300),0,IF(ISNA(VLOOKUP(L300,Dropdowns!$F$1:$F$18,1,FALSE)),1,0))</f>
        <v>0</v>
      </c>
      <c r="AG300" s="86">
        <f>IF(ISBLANK(P300),0,IF(ISNA(VLOOKUP(P300,Dropdowns!$K$1:$K$5,1,FALSE)),1,0))</f>
        <v>0</v>
      </c>
      <c r="AH300" s="86" t="str">
        <f t="shared" si="49"/>
        <v/>
      </c>
      <c r="AI300" s="86">
        <f>IF(ISBLANK(AH300),0,IF(ISNA(VLOOKUP(AH300,Investigation!$Q:$Q,1,FALSE)),1,0))</f>
        <v>0</v>
      </c>
    </row>
    <row r="301" spans="2:35" x14ac:dyDescent="0.25">
      <c r="B301" s="71"/>
      <c r="C301" s="71"/>
      <c r="D301" s="63"/>
      <c r="E301" s="73"/>
      <c r="F301" s="71"/>
      <c r="G301" s="71"/>
      <c r="H301" s="71"/>
      <c r="I301" s="71"/>
      <c r="J301" s="71"/>
      <c r="K301" s="71"/>
      <c r="L301" s="71"/>
      <c r="M301" s="71"/>
      <c r="N301" s="71"/>
      <c r="O301" s="74"/>
      <c r="P301" s="71"/>
      <c r="T301" s="87">
        <f t="shared" si="46"/>
        <v>0</v>
      </c>
      <c r="U301" s="87">
        <f t="shared" si="40"/>
        <v>0</v>
      </c>
      <c r="V301" s="87">
        <f t="shared" si="41"/>
        <v>0</v>
      </c>
      <c r="W301" s="87">
        <f t="shared" si="47"/>
        <v>0</v>
      </c>
      <c r="X301" s="87">
        <f t="shared" si="42"/>
        <v>0</v>
      </c>
      <c r="Y301" s="86">
        <f t="shared" si="43"/>
        <v>0</v>
      </c>
      <c r="Z301" s="86">
        <f t="shared" si="44"/>
        <v>0</v>
      </c>
      <c r="AA301" s="86">
        <f t="shared" si="45"/>
        <v>0</v>
      </c>
      <c r="AB301" s="86">
        <f t="shared" si="48"/>
        <v>0</v>
      </c>
      <c r="AC301" s="86">
        <f>IF(ISBLANK(B301),0,IF(ISNA(VLOOKUP(B301,General!$B:$B,1,FALSE)),1,0))</f>
        <v>0</v>
      </c>
      <c r="AD301" s="86">
        <f>IF(ISBLANK(F301),0,IF(ISNA(VLOOKUP(F301,Dropdowns!$D$1:$D$13,1,FALSE)),1,0))</f>
        <v>0</v>
      </c>
      <c r="AE301" s="86">
        <f>IF(ISBLANK(I301),0,IF(ISNA(VLOOKUP(I301,Dropdowns!$E$1:$E$11,1,FALSE)),1,0))</f>
        <v>0</v>
      </c>
      <c r="AF301" s="86">
        <f>IF(ISBLANK(L301),0,IF(ISNA(VLOOKUP(L301,Dropdowns!$F$1:$F$18,1,FALSE)),1,0))</f>
        <v>0</v>
      </c>
      <c r="AG301" s="86">
        <f>IF(ISBLANK(P301),0,IF(ISNA(VLOOKUP(P301,Dropdowns!$K$1:$K$5,1,FALSE)),1,0))</f>
        <v>0</v>
      </c>
      <c r="AH301" s="86" t="str">
        <f t="shared" si="49"/>
        <v/>
      </c>
      <c r="AI301" s="86">
        <f>IF(ISBLANK(AH301),0,IF(ISNA(VLOOKUP(AH301,Investigation!$Q:$Q,1,FALSE)),1,0))</f>
        <v>0</v>
      </c>
    </row>
    <row r="302" spans="2:35" x14ac:dyDescent="0.25">
      <c r="B302" s="71"/>
      <c r="C302" s="71"/>
      <c r="D302" s="63"/>
      <c r="E302" s="73"/>
      <c r="F302" s="71"/>
      <c r="G302" s="71"/>
      <c r="H302" s="71"/>
      <c r="I302" s="71"/>
      <c r="J302" s="71"/>
      <c r="K302" s="71"/>
      <c r="L302" s="71"/>
      <c r="M302" s="71"/>
      <c r="N302" s="71"/>
      <c r="O302" s="74"/>
      <c r="P302" s="71"/>
      <c r="T302" s="87">
        <f t="shared" si="46"/>
        <v>0</v>
      </c>
      <c r="U302" s="87">
        <f t="shared" si="40"/>
        <v>0</v>
      </c>
      <c r="V302" s="87">
        <f t="shared" si="41"/>
        <v>0</v>
      </c>
      <c r="W302" s="87">
        <f t="shared" si="47"/>
        <v>0</v>
      </c>
      <c r="X302" s="87">
        <f t="shared" si="42"/>
        <v>0</v>
      </c>
      <c r="Y302" s="86">
        <f t="shared" si="43"/>
        <v>0</v>
      </c>
      <c r="Z302" s="86">
        <f t="shared" si="44"/>
        <v>0</v>
      </c>
      <c r="AA302" s="86">
        <f t="shared" si="45"/>
        <v>0</v>
      </c>
      <c r="AB302" s="86">
        <f t="shared" si="48"/>
        <v>0</v>
      </c>
      <c r="AC302" s="86">
        <f>IF(ISBLANK(B302),0,IF(ISNA(VLOOKUP(B302,General!$B:$B,1,FALSE)),1,0))</f>
        <v>0</v>
      </c>
      <c r="AD302" s="86">
        <f>IF(ISBLANK(F302),0,IF(ISNA(VLOOKUP(F302,Dropdowns!$D$1:$D$13,1,FALSE)),1,0))</f>
        <v>0</v>
      </c>
      <c r="AE302" s="86">
        <f>IF(ISBLANK(I302),0,IF(ISNA(VLOOKUP(I302,Dropdowns!$E$1:$E$11,1,FALSE)),1,0))</f>
        <v>0</v>
      </c>
      <c r="AF302" s="86">
        <f>IF(ISBLANK(L302),0,IF(ISNA(VLOOKUP(L302,Dropdowns!$F$1:$F$18,1,FALSE)),1,0))</f>
        <v>0</v>
      </c>
      <c r="AG302" s="86">
        <f>IF(ISBLANK(P302),0,IF(ISNA(VLOOKUP(P302,Dropdowns!$K$1:$K$5,1,FALSE)),1,0))</f>
        <v>0</v>
      </c>
      <c r="AH302" s="86" t="str">
        <f t="shared" si="49"/>
        <v/>
      </c>
      <c r="AI302" s="86">
        <f>IF(ISBLANK(AH302),0,IF(ISNA(VLOOKUP(AH302,Investigation!$Q:$Q,1,FALSE)),1,0))</f>
        <v>0</v>
      </c>
    </row>
    <row r="303" spans="2:35" x14ac:dyDescent="0.25">
      <c r="B303" s="71"/>
      <c r="C303" s="71"/>
      <c r="D303" s="63"/>
      <c r="E303" s="73"/>
      <c r="F303" s="71"/>
      <c r="G303" s="71"/>
      <c r="H303" s="71"/>
      <c r="I303" s="71"/>
      <c r="J303" s="71"/>
      <c r="K303" s="71"/>
      <c r="L303" s="71"/>
      <c r="M303" s="71"/>
      <c r="N303" s="71"/>
      <c r="O303" s="74"/>
      <c r="P303" s="71"/>
      <c r="T303" s="87">
        <f t="shared" si="46"/>
        <v>0</v>
      </c>
      <c r="U303" s="87">
        <f t="shared" si="40"/>
        <v>0</v>
      </c>
      <c r="V303" s="87">
        <f t="shared" si="41"/>
        <v>0</v>
      </c>
      <c r="W303" s="87">
        <f t="shared" si="47"/>
        <v>0</v>
      </c>
      <c r="X303" s="87">
        <f t="shared" si="42"/>
        <v>0</v>
      </c>
      <c r="Y303" s="86">
        <f t="shared" si="43"/>
        <v>0</v>
      </c>
      <c r="Z303" s="86">
        <f t="shared" si="44"/>
        <v>0</v>
      </c>
      <c r="AA303" s="86">
        <f t="shared" si="45"/>
        <v>0</v>
      </c>
      <c r="AB303" s="86">
        <f t="shared" si="48"/>
        <v>0</v>
      </c>
      <c r="AC303" s="86">
        <f>IF(ISBLANK(B303),0,IF(ISNA(VLOOKUP(B303,General!$B:$B,1,FALSE)),1,0))</f>
        <v>0</v>
      </c>
      <c r="AD303" s="86">
        <f>IF(ISBLANK(F303),0,IF(ISNA(VLOOKUP(F303,Dropdowns!$D$1:$D$13,1,FALSE)),1,0))</f>
        <v>0</v>
      </c>
      <c r="AE303" s="86">
        <f>IF(ISBLANK(I303),0,IF(ISNA(VLOOKUP(I303,Dropdowns!$E$1:$E$11,1,FALSE)),1,0))</f>
        <v>0</v>
      </c>
      <c r="AF303" s="86">
        <f>IF(ISBLANK(L303),0,IF(ISNA(VLOOKUP(L303,Dropdowns!$F$1:$F$18,1,FALSE)),1,0))</f>
        <v>0</v>
      </c>
      <c r="AG303" s="86">
        <f>IF(ISBLANK(P303),0,IF(ISNA(VLOOKUP(P303,Dropdowns!$K$1:$K$5,1,FALSE)),1,0))</f>
        <v>0</v>
      </c>
      <c r="AH303" s="86" t="str">
        <f t="shared" si="49"/>
        <v/>
      </c>
      <c r="AI303" s="86">
        <f>IF(ISBLANK(AH303),0,IF(ISNA(VLOOKUP(AH303,Investigation!$Q:$Q,1,FALSE)),1,0))</f>
        <v>0</v>
      </c>
    </row>
    <row r="304" spans="2:35" x14ac:dyDescent="0.25">
      <c r="B304" s="71"/>
      <c r="C304" s="71"/>
      <c r="D304" s="63"/>
      <c r="E304" s="73"/>
      <c r="F304" s="71"/>
      <c r="G304" s="71"/>
      <c r="H304" s="71"/>
      <c r="I304" s="71"/>
      <c r="J304" s="71"/>
      <c r="K304" s="71"/>
      <c r="L304" s="71"/>
      <c r="M304" s="71"/>
      <c r="N304" s="71"/>
      <c r="O304" s="74"/>
      <c r="P304" s="71"/>
      <c r="T304" s="87">
        <f t="shared" si="46"/>
        <v>0</v>
      </c>
      <c r="U304" s="87">
        <f t="shared" si="40"/>
        <v>0</v>
      </c>
      <c r="V304" s="87">
        <f t="shared" si="41"/>
        <v>0</v>
      </c>
      <c r="W304" s="87">
        <f t="shared" si="47"/>
        <v>0</v>
      </c>
      <c r="X304" s="87">
        <f t="shared" si="42"/>
        <v>0</v>
      </c>
      <c r="Y304" s="86">
        <f t="shared" si="43"/>
        <v>0</v>
      </c>
      <c r="Z304" s="86">
        <f t="shared" si="44"/>
        <v>0</v>
      </c>
      <c r="AA304" s="86">
        <f t="shared" si="45"/>
        <v>0</v>
      </c>
      <c r="AB304" s="86">
        <f t="shared" si="48"/>
        <v>0</v>
      </c>
      <c r="AC304" s="86">
        <f>IF(ISBLANK(B304),0,IF(ISNA(VLOOKUP(B304,General!$B:$B,1,FALSE)),1,0))</f>
        <v>0</v>
      </c>
      <c r="AD304" s="86">
        <f>IF(ISBLANK(F304),0,IF(ISNA(VLOOKUP(F304,Dropdowns!$D$1:$D$13,1,FALSE)),1,0))</f>
        <v>0</v>
      </c>
      <c r="AE304" s="86">
        <f>IF(ISBLANK(I304),0,IF(ISNA(VLOOKUP(I304,Dropdowns!$E$1:$E$11,1,FALSE)),1,0))</f>
        <v>0</v>
      </c>
      <c r="AF304" s="86">
        <f>IF(ISBLANK(L304),0,IF(ISNA(VLOOKUP(L304,Dropdowns!$F$1:$F$18,1,FALSE)),1,0))</f>
        <v>0</v>
      </c>
      <c r="AG304" s="86">
        <f>IF(ISBLANK(P304),0,IF(ISNA(VLOOKUP(P304,Dropdowns!$K$1:$K$5,1,FALSE)),1,0))</f>
        <v>0</v>
      </c>
      <c r="AH304" s="86" t="str">
        <f t="shared" si="49"/>
        <v/>
      </c>
      <c r="AI304" s="86">
        <f>IF(ISBLANK(AH304),0,IF(ISNA(VLOOKUP(AH304,Investigation!$Q:$Q,1,FALSE)),1,0))</f>
        <v>0</v>
      </c>
    </row>
    <row r="305" spans="2:35" x14ac:dyDescent="0.25">
      <c r="B305" s="71"/>
      <c r="C305" s="71"/>
      <c r="D305" s="63"/>
      <c r="E305" s="73"/>
      <c r="F305" s="71"/>
      <c r="G305" s="71"/>
      <c r="H305" s="71"/>
      <c r="I305" s="71"/>
      <c r="J305" s="71"/>
      <c r="K305" s="71"/>
      <c r="L305" s="71"/>
      <c r="M305" s="71"/>
      <c r="N305" s="71"/>
      <c r="O305" s="74"/>
      <c r="P305" s="71"/>
      <c r="T305" s="87">
        <f t="shared" si="46"/>
        <v>0</v>
      </c>
      <c r="U305" s="87">
        <f t="shared" si="40"/>
        <v>0</v>
      </c>
      <c r="V305" s="87">
        <f t="shared" si="41"/>
        <v>0</v>
      </c>
      <c r="W305" s="87">
        <f t="shared" si="47"/>
        <v>0</v>
      </c>
      <c r="X305" s="87">
        <f t="shared" si="42"/>
        <v>0</v>
      </c>
      <c r="Y305" s="86">
        <f t="shared" si="43"/>
        <v>0</v>
      </c>
      <c r="Z305" s="86">
        <f t="shared" si="44"/>
        <v>0</v>
      </c>
      <c r="AA305" s="86">
        <f t="shared" si="45"/>
        <v>0</v>
      </c>
      <c r="AB305" s="86">
        <f t="shared" si="48"/>
        <v>0</v>
      </c>
      <c r="AC305" s="86">
        <f>IF(ISBLANK(B305),0,IF(ISNA(VLOOKUP(B305,General!$B:$B,1,FALSE)),1,0))</f>
        <v>0</v>
      </c>
      <c r="AD305" s="86">
        <f>IF(ISBLANK(F305),0,IF(ISNA(VLOOKUP(F305,Dropdowns!$D$1:$D$13,1,FALSE)),1,0))</f>
        <v>0</v>
      </c>
      <c r="AE305" s="86">
        <f>IF(ISBLANK(I305),0,IF(ISNA(VLOOKUP(I305,Dropdowns!$E$1:$E$11,1,FALSE)),1,0))</f>
        <v>0</v>
      </c>
      <c r="AF305" s="86">
        <f>IF(ISBLANK(L305),0,IF(ISNA(VLOOKUP(L305,Dropdowns!$F$1:$F$18,1,FALSE)),1,0))</f>
        <v>0</v>
      </c>
      <c r="AG305" s="86">
        <f>IF(ISBLANK(P305),0,IF(ISNA(VLOOKUP(P305,Dropdowns!$K$1:$K$5,1,FALSE)),1,0))</f>
        <v>0</v>
      </c>
      <c r="AH305" s="86" t="str">
        <f t="shared" si="49"/>
        <v/>
      </c>
      <c r="AI305" s="86">
        <f>IF(ISBLANK(AH305),0,IF(ISNA(VLOOKUP(AH305,Investigation!$Q:$Q,1,FALSE)),1,0))</f>
        <v>0</v>
      </c>
    </row>
    <row r="306" spans="2:35" x14ac:dyDescent="0.25">
      <c r="B306" s="71"/>
      <c r="C306" s="71"/>
      <c r="D306" s="63"/>
      <c r="E306" s="73"/>
      <c r="F306" s="71"/>
      <c r="G306" s="71"/>
      <c r="H306" s="71"/>
      <c r="I306" s="71"/>
      <c r="J306" s="71"/>
      <c r="K306" s="71"/>
      <c r="L306" s="71"/>
      <c r="M306" s="71"/>
      <c r="N306" s="71"/>
      <c r="O306" s="74"/>
      <c r="P306" s="71"/>
      <c r="T306" s="87">
        <f t="shared" si="46"/>
        <v>0</v>
      </c>
      <c r="U306" s="87">
        <f t="shared" si="40"/>
        <v>0</v>
      </c>
      <c r="V306" s="87">
        <f t="shared" si="41"/>
        <v>0</v>
      </c>
      <c r="W306" s="87">
        <f t="shared" si="47"/>
        <v>0</v>
      </c>
      <c r="X306" s="87">
        <f t="shared" si="42"/>
        <v>0</v>
      </c>
      <c r="Y306" s="86">
        <f t="shared" si="43"/>
        <v>0</v>
      </c>
      <c r="Z306" s="86">
        <f t="shared" si="44"/>
        <v>0</v>
      </c>
      <c r="AA306" s="86">
        <f t="shared" si="45"/>
        <v>0</v>
      </c>
      <c r="AB306" s="86">
        <f t="shared" si="48"/>
        <v>0</v>
      </c>
      <c r="AC306" s="86">
        <f>IF(ISBLANK(B306),0,IF(ISNA(VLOOKUP(B306,General!$B:$B,1,FALSE)),1,0))</f>
        <v>0</v>
      </c>
      <c r="AD306" s="86">
        <f>IF(ISBLANK(F306),0,IF(ISNA(VLOOKUP(F306,Dropdowns!$D$1:$D$13,1,FALSE)),1,0))</f>
        <v>0</v>
      </c>
      <c r="AE306" s="86">
        <f>IF(ISBLANK(I306),0,IF(ISNA(VLOOKUP(I306,Dropdowns!$E$1:$E$11,1,FALSE)),1,0))</f>
        <v>0</v>
      </c>
      <c r="AF306" s="86">
        <f>IF(ISBLANK(L306),0,IF(ISNA(VLOOKUP(L306,Dropdowns!$F$1:$F$18,1,FALSE)),1,0))</f>
        <v>0</v>
      </c>
      <c r="AG306" s="86">
        <f>IF(ISBLANK(P306),0,IF(ISNA(VLOOKUP(P306,Dropdowns!$K$1:$K$5,1,FALSE)),1,0))</f>
        <v>0</v>
      </c>
      <c r="AH306" s="86" t="str">
        <f t="shared" si="49"/>
        <v/>
      </c>
      <c r="AI306" s="86">
        <f>IF(ISBLANK(AH306),0,IF(ISNA(VLOOKUP(AH306,Investigation!$Q:$Q,1,FALSE)),1,0))</f>
        <v>0</v>
      </c>
    </row>
    <row r="307" spans="2:35" x14ac:dyDescent="0.25">
      <c r="B307" s="71"/>
      <c r="C307" s="71"/>
      <c r="D307" s="63"/>
      <c r="E307" s="73"/>
      <c r="F307" s="71"/>
      <c r="G307" s="71"/>
      <c r="H307" s="71"/>
      <c r="I307" s="71"/>
      <c r="J307" s="71"/>
      <c r="K307" s="71"/>
      <c r="L307" s="71"/>
      <c r="M307" s="71"/>
      <c r="N307" s="71"/>
      <c r="O307" s="74"/>
      <c r="P307" s="71"/>
      <c r="T307" s="87">
        <f t="shared" si="46"/>
        <v>0</v>
      </c>
      <c r="U307" s="87">
        <f t="shared" si="40"/>
        <v>0</v>
      </c>
      <c r="V307" s="87">
        <f t="shared" si="41"/>
        <v>0</v>
      </c>
      <c r="W307" s="87">
        <f t="shared" si="47"/>
        <v>0</v>
      </c>
      <c r="X307" s="87">
        <f t="shared" si="42"/>
        <v>0</v>
      </c>
      <c r="Y307" s="86">
        <f t="shared" si="43"/>
        <v>0</v>
      </c>
      <c r="Z307" s="86">
        <f t="shared" si="44"/>
        <v>0</v>
      </c>
      <c r="AA307" s="86">
        <f t="shared" si="45"/>
        <v>0</v>
      </c>
      <c r="AB307" s="86">
        <f t="shared" si="48"/>
        <v>0</v>
      </c>
      <c r="AC307" s="86">
        <f>IF(ISBLANK(B307),0,IF(ISNA(VLOOKUP(B307,General!$B:$B,1,FALSE)),1,0))</f>
        <v>0</v>
      </c>
      <c r="AD307" s="86">
        <f>IF(ISBLANK(F307),0,IF(ISNA(VLOOKUP(F307,Dropdowns!$D$1:$D$13,1,FALSE)),1,0))</f>
        <v>0</v>
      </c>
      <c r="AE307" s="86">
        <f>IF(ISBLANK(I307),0,IF(ISNA(VLOOKUP(I307,Dropdowns!$E$1:$E$11,1,FALSE)),1,0))</f>
        <v>0</v>
      </c>
      <c r="AF307" s="86">
        <f>IF(ISBLANK(L307),0,IF(ISNA(VLOOKUP(L307,Dropdowns!$F$1:$F$18,1,FALSE)),1,0))</f>
        <v>0</v>
      </c>
      <c r="AG307" s="86">
        <f>IF(ISBLANK(P307),0,IF(ISNA(VLOOKUP(P307,Dropdowns!$K$1:$K$5,1,FALSE)),1,0))</f>
        <v>0</v>
      </c>
      <c r="AH307" s="86" t="str">
        <f t="shared" si="49"/>
        <v/>
      </c>
      <c r="AI307" s="86">
        <f>IF(ISBLANK(AH307),0,IF(ISNA(VLOOKUP(AH307,Investigation!$Q:$Q,1,FALSE)),1,0))</f>
        <v>0</v>
      </c>
    </row>
    <row r="308" spans="2:35" x14ac:dyDescent="0.25">
      <c r="B308" s="71"/>
      <c r="C308" s="71"/>
      <c r="D308" s="63"/>
      <c r="E308" s="73"/>
      <c r="F308" s="71"/>
      <c r="G308" s="71"/>
      <c r="H308" s="71"/>
      <c r="I308" s="71"/>
      <c r="J308" s="71"/>
      <c r="K308" s="71"/>
      <c r="L308" s="71"/>
      <c r="M308" s="71"/>
      <c r="N308" s="71"/>
      <c r="O308" s="74"/>
      <c r="P308" s="71"/>
      <c r="T308" s="87">
        <f t="shared" si="46"/>
        <v>0</v>
      </c>
      <c r="U308" s="87">
        <f t="shared" si="40"/>
        <v>0</v>
      </c>
      <c r="V308" s="87">
        <f t="shared" si="41"/>
        <v>0</v>
      </c>
      <c r="W308" s="87">
        <f t="shared" si="47"/>
        <v>0</v>
      </c>
      <c r="X308" s="87">
        <f t="shared" si="42"/>
        <v>0</v>
      </c>
      <c r="Y308" s="86">
        <f t="shared" si="43"/>
        <v>0</v>
      </c>
      <c r="Z308" s="86">
        <f t="shared" si="44"/>
        <v>0</v>
      </c>
      <c r="AA308" s="86">
        <f t="shared" si="45"/>
        <v>0</v>
      </c>
      <c r="AB308" s="86">
        <f t="shared" si="48"/>
        <v>0</v>
      </c>
      <c r="AC308" s="86">
        <f>IF(ISBLANK(B308),0,IF(ISNA(VLOOKUP(B308,General!$B:$B,1,FALSE)),1,0))</f>
        <v>0</v>
      </c>
      <c r="AD308" s="86">
        <f>IF(ISBLANK(F308),0,IF(ISNA(VLOOKUP(F308,Dropdowns!$D$1:$D$13,1,FALSE)),1,0))</f>
        <v>0</v>
      </c>
      <c r="AE308" s="86">
        <f>IF(ISBLANK(I308),0,IF(ISNA(VLOOKUP(I308,Dropdowns!$E$1:$E$11,1,FALSE)),1,0))</f>
        <v>0</v>
      </c>
      <c r="AF308" s="86">
        <f>IF(ISBLANK(L308),0,IF(ISNA(VLOOKUP(L308,Dropdowns!$F$1:$F$18,1,FALSE)),1,0))</f>
        <v>0</v>
      </c>
      <c r="AG308" s="86">
        <f>IF(ISBLANK(P308),0,IF(ISNA(VLOOKUP(P308,Dropdowns!$K$1:$K$5,1,FALSE)),1,0))</f>
        <v>0</v>
      </c>
      <c r="AH308" s="86" t="str">
        <f t="shared" si="49"/>
        <v/>
      </c>
      <c r="AI308" s="86">
        <f>IF(ISBLANK(AH308),0,IF(ISNA(VLOOKUP(AH308,Investigation!$Q:$Q,1,FALSE)),1,0))</f>
        <v>0</v>
      </c>
    </row>
    <row r="309" spans="2:35" x14ac:dyDescent="0.25">
      <c r="B309" s="71"/>
      <c r="C309" s="71"/>
      <c r="D309" s="63"/>
      <c r="E309" s="73"/>
      <c r="F309" s="71"/>
      <c r="G309" s="71"/>
      <c r="H309" s="71"/>
      <c r="I309" s="71"/>
      <c r="J309" s="71"/>
      <c r="K309" s="71"/>
      <c r="L309" s="71"/>
      <c r="M309" s="71"/>
      <c r="N309" s="71"/>
      <c r="O309" s="74"/>
      <c r="P309" s="71"/>
      <c r="T309" s="87">
        <f t="shared" si="46"/>
        <v>0</v>
      </c>
      <c r="U309" s="87">
        <f t="shared" si="40"/>
        <v>0</v>
      </c>
      <c r="V309" s="87">
        <f t="shared" si="41"/>
        <v>0</v>
      </c>
      <c r="W309" s="87">
        <f t="shared" si="47"/>
        <v>0</v>
      </c>
      <c r="X309" s="87">
        <f t="shared" si="42"/>
        <v>0</v>
      </c>
      <c r="Y309" s="86">
        <f t="shared" si="43"/>
        <v>0</v>
      </c>
      <c r="Z309" s="86">
        <f t="shared" si="44"/>
        <v>0</v>
      </c>
      <c r="AA309" s="86">
        <f t="shared" si="45"/>
        <v>0</v>
      </c>
      <c r="AB309" s="86">
        <f t="shared" si="48"/>
        <v>0</v>
      </c>
      <c r="AC309" s="86">
        <f>IF(ISBLANK(B309),0,IF(ISNA(VLOOKUP(B309,General!$B:$B,1,FALSE)),1,0))</f>
        <v>0</v>
      </c>
      <c r="AD309" s="86">
        <f>IF(ISBLANK(F309),0,IF(ISNA(VLOOKUP(F309,Dropdowns!$D$1:$D$13,1,FALSE)),1,0))</f>
        <v>0</v>
      </c>
      <c r="AE309" s="86">
        <f>IF(ISBLANK(I309),0,IF(ISNA(VLOOKUP(I309,Dropdowns!$E$1:$E$11,1,FALSE)),1,0))</f>
        <v>0</v>
      </c>
      <c r="AF309" s="86">
        <f>IF(ISBLANK(L309),0,IF(ISNA(VLOOKUP(L309,Dropdowns!$F$1:$F$18,1,FALSE)),1,0))</f>
        <v>0</v>
      </c>
      <c r="AG309" s="86">
        <f>IF(ISBLANK(P309),0,IF(ISNA(VLOOKUP(P309,Dropdowns!$K$1:$K$5,1,FALSE)),1,0))</f>
        <v>0</v>
      </c>
      <c r="AH309" s="86" t="str">
        <f t="shared" si="49"/>
        <v/>
      </c>
      <c r="AI309" s="86">
        <f>IF(ISBLANK(AH309),0,IF(ISNA(VLOOKUP(AH309,Investigation!$Q:$Q,1,FALSE)),1,0))</f>
        <v>0</v>
      </c>
    </row>
    <row r="310" spans="2:35" x14ac:dyDescent="0.25">
      <c r="B310" s="71"/>
      <c r="C310" s="71"/>
      <c r="D310" s="63"/>
      <c r="E310" s="73"/>
      <c r="F310" s="71"/>
      <c r="G310" s="71"/>
      <c r="H310" s="71"/>
      <c r="I310" s="71"/>
      <c r="J310" s="71"/>
      <c r="K310" s="71"/>
      <c r="L310" s="71"/>
      <c r="M310" s="71"/>
      <c r="N310" s="71"/>
      <c r="O310" s="74"/>
      <c r="P310" s="71"/>
      <c r="T310" s="87">
        <f t="shared" si="46"/>
        <v>0</v>
      </c>
      <c r="U310" s="87">
        <f t="shared" si="40"/>
        <v>0</v>
      </c>
      <c r="V310" s="87">
        <f t="shared" si="41"/>
        <v>0</v>
      </c>
      <c r="W310" s="87">
        <f t="shared" si="47"/>
        <v>0</v>
      </c>
      <c r="X310" s="87">
        <f t="shared" si="42"/>
        <v>0</v>
      </c>
      <c r="Y310" s="86">
        <f t="shared" si="43"/>
        <v>0</v>
      </c>
      <c r="Z310" s="86">
        <f t="shared" si="44"/>
        <v>0</v>
      </c>
      <c r="AA310" s="86">
        <f t="shared" si="45"/>
        <v>0</v>
      </c>
      <c r="AB310" s="86">
        <f t="shared" si="48"/>
        <v>0</v>
      </c>
      <c r="AC310" s="86">
        <f>IF(ISBLANK(B310),0,IF(ISNA(VLOOKUP(B310,General!$B:$B,1,FALSE)),1,0))</f>
        <v>0</v>
      </c>
      <c r="AD310" s="86">
        <f>IF(ISBLANK(F310),0,IF(ISNA(VLOOKUP(F310,Dropdowns!$D$1:$D$13,1,FALSE)),1,0))</f>
        <v>0</v>
      </c>
      <c r="AE310" s="86">
        <f>IF(ISBLANK(I310),0,IF(ISNA(VLOOKUP(I310,Dropdowns!$E$1:$E$11,1,FALSE)),1,0))</f>
        <v>0</v>
      </c>
      <c r="AF310" s="86">
        <f>IF(ISBLANK(L310),0,IF(ISNA(VLOOKUP(L310,Dropdowns!$F$1:$F$18,1,FALSE)),1,0))</f>
        <v>0</v>
      </c>
      <c r="AG310" s="86">
        <f>IF(ISBLANK(P310),0,IF(ISNA(VLOOKUP(P310,Dropdowns!$K$1:$K$5,1,FALSE)),1,0))</f>
        <v>0</v>
      </c>
      <c r="AH310" s="86" t="str">
        <f t="shared" si="49"/>
        <v/>
      </c>
      <c r="AI310" s="86">
        <f>IF(ISBLANK(AH310),0,IF(ISNA(VLOOKUP(AH310,Investigation!$Q:$Q,1,FALSE)),1,0))</f>
        <v>0</v>
      </c>
    </row>
    <row r="311" spans="2:35" x14ac:dyDescent="0.25">
      <c r="B311" s="71"/>
      <c r="C311" s="71"/>
      <c r="D311" s="63"/>
      <c r="E311" s="73"/>
      <c r="F311" s="71"/>
      <c r="G311" s="71"/>
      <c r="H311" s="71"/>
      <c r="I311" s="71"/>
      <c r="J311" s="71"/>
      <c r="K311" s="71"/>
      <c r="L311" s="71"/>
      <c r="M311" s="71"/>
      <c r="N311" s="71"/>
      <c r="O311" s="74"/>
      <c r="P311" s="71"/>
      <c r="T311" s="87">
        <f t="shared" si="46"/>
        <v>0</v>
      </c>
      <c r="U311" s="87">
        <f t="shared" si="40"/>
        <v>0</v>
      </c>
      <c r="V311" s="87">
        <f t="shared" si="41"/>
        <v>0</v>
      </c>
      <c r="W311" s="87">
        <f t="shared" si="47"/>
        <v>0</v>
      </c>
      <c r="X311" s="87">
        <f t="shared" si="42"/>
        <v>0</v>
      </c>
      <c r="Y311" s="86">
        <f t="shared" si="43"/>
        <v>0</v>
      </c>
      <c r="Z311" s="86">
        <f t="shared" si="44"/>
        <v>0</v>
      </c>
      <c r="AA311" s="86">
        <f t="shared" si="45"/>
        <v>0</v>
      </c>
      <c r="AB311" s="86">
        <f t="shared" si="48"/>
        <v>0</v>
      </c>
      <c r="AC311" s="86">
        <f>IF(ISBLANK(B311),0,IF(ISNA(VLOOKUP(B311,General!$B:$B,1,FALSE)),1,0))</f>
        <v>0</v>
      </c>
      <c r="AD311" s="86">
        <f>IF(ISBLANK(F311),0,IF(ISNA(VLOOKUP(F311,Dropdowns!$D$1:$D$13,1,FALSE)),1,0))</f>
        <v>0</v>
      </c>
      <c r="AE311" s="86">
        <f>IF(ISBLANK(I311),0,IF(ISNA(VLOOKUP(I311,Dropdowns!$E$1:$E$11,1,FALSE)),1,0))</f>
        <v>0</v>
      </c>
      <c r="AF311" s="86">
        <f>IF(ISBLANK(L311),0,IF(ISNA(VLOOKUP(L311,Dropdowns!$F$1:$F$18,1,FALSE)),1,0))</f>
        <v>0</v>
      </c>
      <c r="AG311" s="86">
        <f>IF(ISBLANK(P311),0,IF(ISNA(VLOOKUP(P311,Dropdowns!$K$1:$K$5,1,FALSE)),1,0))</f>
        <v>0</v>
      </c>
      <c r="AH311" s="86" t="str">
        <f t="shared" si="49"/>
        <v/>
      </c>
      <c r="AI311" s="86">
        <f>IF(ISBLANK(AH311),0,IF(ISNA(VLOOKUP(AH311,Investigation!$Q:$Q,1,FALSE)),1,0))</f>
        <v>0</v>
      </c>
    </row>
    <row r="312" spans="2:35" x14ac:dyDescent="0.25">
      <c r="B312" s="71"/>
      <c r="C312" s="71"/>
      <c r="D312" s="63"/>
      <c r="E312" s="73"/>
      <c r="F312" s="71"/>
      <c r="G312" s="71"/>
      <c r="H312" s="71"/>
      <c r="I312" s="71"/>
      <c r="J312" s="71"/>
      <c r="K312" s="71"/>
      <c r="L312" s="71"/>
      <c r="M312" s="71"/>
      <c r="N312" s="71"/>
      <c r="O312" s="74"/>
      <c r="P312" s="71"/>
      <c r="T312" s="87">
        <f t="shared" si="46"/>
        <v>0</v>
      </c>
      <c r="U312" s="87">
        <f t="shared" si="40"/>
        <v>0</v>
      </c>
      <c r="V312" s="87">
        <f t="shared" si="41"/>
        <v>0</v>
      </c>
      <c r="W312" s="87">
        <f t="shared" si="47"/>
        <v>0</v>
      </c>
      <c r="X312" s="87">
        <f t="shared" si="42"/>
        <v>0</v>
      </c>
      <c r="Y312" s="86">
        <f t="shared" si="43"/>
        <v>0</v>
      </c>
      <c r="Z312" s="86">
        <f t="shared" si="44"/>
        <v>0</v>
      </c>
      <c r="AA312" s="86">
        <f t="shared" si="45"/>
        <v>0</v>
      </c>
      <c r="AB312" s="86">
        <f t="shared" si="48"/>
        <v>0</v>
      </c>
      <c r="AC312" s="86">
        <f>IF(ISBLANK(B312),0,IF(ISNA(VLOOKUP(B312,General!$B:$B,1,FALSE)),1,0))</f>
        <v>0</v>
      </c>
      <c r="AD312" s="86">
        <f>IF(ISBLANK(F312),0,IF(ISNA(VLOOKUP(F312,Dropdowns!$D$1:$D$13,1,FALSE)),1,0))</f>
        <v>0</v>
      </c>
      <c r="AE312" s="86">
        <f>IF(ISBLANK(I312),0,IF(ISNA(VLOOKUP(I312,Dropdowns!$E$1:$E$11,1,FALSE)),1,0))</f>
        <v>0</v>
      </c>
      <c r="AF312" s="86">
        <f>IF(ISBLANK(L312),0,IF(ISNA(VLOOKUP(L312,Dropdowns!$F$1:$F$18,1,FALSE)),1,0))</f>
        <v>0</v>
      </c>
      <c r="AG312" s="86">
        <f>IF(ISBLANK(P312),0,IF(ISNA(VLOOKUP(P312,Dropdowns!$K$1:$K$5,1,FALSE)),1,0))</f>
        <v>0</v>
      </c>
      <c r="AH312" s="86" t="str">
        <f t="shared" si="49"/>
        <v/>
      </c>
      <c r="AI312" s="86">
        <f>IF(ISBLANK(AH312),0,IF(ISNA(VLOOKUP(AH312,Investigation!$Q:$Q,1,FALSE)),1,0))</f>
        <v>0</v>
      </c>
    </row>
    <row r="313" spans="2:35" x14ac:dyDescent="0.25">
      <c r="B313" s="71"/>
      <c r="C313" s="71"/>
      <c r="D313" s="63"/>
      <c r="E313" s="73"/>
      <c r="F313" s="71"/>
      <c r="G313" s="71"/>
      <c r="H313" s="71"/>
      <c r="I313" s="71"/>
      <c r="J313" s="71"/>
      <c r="K313" s="71"/>
      <c r="L313" s="71"/>
      <c r="M313" s="71"/>
      <c r="N313" s="71"/>
      <c r="O313" s="74"/>
      <c r="P313" s="71"/>
      <c r="T313" s="87">
        <f t="shared" si="46"/>
        <v>0</v>
      </c>
      <c r="U313" s="87">
        <f t="shared" si="40"/>
        <v>0</v>
      </c>
      <c r="V313" s="87">
        <f t="shared" si="41"/>
        <v>0</v>
      </c>
      <c r="W313" s="87">
        <f t="shared" si="47"/>
        <v>0</v>
      </c>
      <c r="X313" s="87">
        <f t="shared" si="42"/>
        <v>0</v>
      </c>
      <c r="Y313" s="86">
        <f t="shared" si="43"/>
        <v>0</v>
      </c>
      <c r="Z313" s="86">
        <f t="shared" si="44"/>
        <v>0</v>
      </c>
      <c r="AA313" s="86">
        <f t="shared" si="45"/>
        <v>0</v>
      </c>
      <c r="AB313" s="86">
        <f t="shared" si="48"/>
        <v>0</v>
      </c>
      <c r="AC313" s="86">
        <f>IF(ISBLANK(B313),0,IF(ISNA(VLOOKUP(B313,General!$B:$B,1,FALSE)),1,0))</f>
        <v>0</v>
      </c>
      <c r="AD313" s="86">
        <f>IF(ISBLANK(F313),0,IF(ISNA(VLOOKUP(F313,Dropdowns!$D$1:$D$13,1,FALSE)),1,0))</f>
        <v>0</v>
      </c>
      <c r="AE313" s="86">
        <f>IF(ISBLANK(I313),0,IF(ISNA(VLOOKUP(I313,Dropdowns!$E$1:$E$11,1,FALSE)),1,0))</f>
        <v>0</v>
      </c>
      <c r="AF313" s="86">
        <f>IF(ISBLANK(L313),0,IF(ISNA(VLOOKUP(L313,Dropdowns!$F$1:$F$18,1,FALSE)),1,0))</f>
        <v>0</v>
      </c>
      <c r="AG313" s="86">
        <f>IF(ISBLANK(P313),0,IF(ISNA(VLOOKUP(P313,Dropdowns!$K$1:$K$5,1,FALSE)),1,0))</f>
        <v>0</v>
      </c>
      <c r="AH313" s="86" t="str">
        <f t="shared" si="49"/>
        <v/>
      </c>
      <c r="AI313" s="86">
        <f>IF(ISBLANK(AH313),0,IF(ISNA(VLOOKUP(AH313,Investigation!$Q:$Q,1,FALSE)),1,0))</f>
        <v>0</v>
      </c>
    </row>
    <row r="314" spans="2:35" x14ac:dyDescent="0.25">
      <c r="B314" s="71"/>
      <c r="C314" s="71"/>
      <c r="D314" s="63"/>
      <c r="E314" s="73"/>
      <c r="F314" s="71"/>
      <c r="G314" s="71"/>
      <c r="H314" s="71"/>
      <c r="I314" s="71"/>
      <c r="J314" s="71"/>
      <c r="K314" s="71"/>
      <c r="L314" s="71"/>
      <c r="M314" s="71"/>
      <c r="N314" s="71"/>
      <c r="O314" s="74"/>
      <c r="P314" s="71"/>
      <c r="T314" s="87">
        <f t="shared" si="46"/>
        <v>0</v>
      </c>
      <c r="U314" s="87">
        <f t="shared" si="40"/>
        <v>0</v>
      </c>
      <c r="V314" s="87">
        <f t="shared" si="41"/>
        <v>0</v>
      </c>
      <c r="W314" s="87">
        <f t="shared" si="47"/>
        <v>0</v>
      </c>
      <c r="X314" s="87">
        <f t="shared" si="42"/>
        <v>0</v>
      </c>
      <c r="Y314" s="86">
        <f t="shared" si="43"/>
        <v>0</v>
      </c>
      <c r="Z314" s="86">
        <f t="shared" si="44"/>
        <v>0</v>
      </c>
      <c r="AA314" s="86">
        <f t="shared" si="45"/>
        <v>0</v>
      </c>
      <c r="AB314" s="86">
        <f t="shared" si="48"/>
        <v>0</v>
      </c>
      <c r="AC314" s="86">
        <f>IF(ISBLANK(B314),0,IF(ISNA(VLOOKUP(B314,General!$B:$B,1,FALSE)),1,0))</f>
        <v>0</v>
      </c>
      <c r="AD314" s="86">
        <f>IF(ISBLANK(F314),0,IF(ISNA(VLOOKUP(F314,Dropdowns!$D$1:$D$13,1,FALSE)),1,0))</f>
        <v>0</v>
      </c>
      <c r="AE314" s="86">
        <f>IF(ISBLANK(I314),0,IF(ISNA(VLOOKUP(I314,Dropdowns!$E$1:$E$11,1,FALSE)),1,0))</f>
        <v>0</v>
      </c>
      <c r="AF314" s="86">
        <f>IF(ISBLANK(L314),0,IF(ISNA(VLOOKUP(L314,Dropdowns!$F$1:$F$18,1,FALSE)),1,0))</f>
        <v>0</v>
      </c>
      <c r="AG314" s="86">
        <f>IF(ISBLANK(P314),0,IF(ISNA(VLOOKUP(P314,Dropdowns!$K$1:$K$5,1,FALSE)),1,0))</f>
        <v>0</v>
      </c>
      <c r="AH314" s="86" t="str">
        <f t="shared" si="49"/>
        <v/>
      </c>
      <c r="AI314" s="86">
        <f>IF(ISBLANK(AH314),0,IF(ISNA(VLOOKUP(AH314,Investigation!$Q:$Q,1,FALSE)),1,0))</f>
        <v>0</v>
      </c>
    </row>
    <row r="315" spans="2:35" x14ac:dyDescent="0.25">
      <c r="B315" s="71"/>
      <c r="C315" s="71"/>
      <c r="D315" s="63"/>
      <c r="E315" s="73"/>
      <c r="F315" s="71"/>
      <c r="G315" s="71"/>
      <c r="H315" s="71"/>
      <c r="I315" s="71"/>
      <c r="J315" s="71"/>
      <c r="K315" s="71"/>
      <c r="L315" s="71"/>
      <c r="M315" s="71"/>
      <c r="N315" s="71"/>
      <c r="O315" s="74"/>
      <c r="P315" s="71"/>
      <c r="T315" s="87">
        <f t="shared" si="46"/>
        <v>0</v>
      </c>
      <c r="U315" s="87">
        <f t="shared" si="40"/>
        <v>0</v>
      </c>
      <c r="V315" s="87">
        <f t="shared" si="41"/>
        <v>0</v>
      </c>
      <c r="W315" s="87">
        <f t="shared" si="47"/>
        <v>0</v>
      </c>
      <c r="X315" s="87">
        <f t="shared" si="42"/>
        <v>0</v>
      </c>
      <c r="Y315" s="86">
        <f t="shared" si="43"/>
        <v>0</v>
      </c>
      <c r="Z315" s="86">
        <f t="shared" si="44"/>
        <v>0</v>
      </c>
      <c r="AA315" s="86">
        <f t="shared" si="45"/>
        <v>0</v>
      </c>
      <c r="AB315" s="86">
        <f t="shared" si="48"/>
        <v>0</v>
      </c>
      <c r="AC315" s="86">
        <f>IF(ISBLANK(B315),0,IF(ISNA(VLOOKUP(B315,General!$B:$B,1,FALSE)),1,0))</f>
        <v>0</v>
      </c>
      <c r="AD315" s="86">
        <f>IF(ISBLANK(F315),0,IF(ISNA(VLOOKUP(F315,Dropdowns!$D$1:$D$13,1,FALSE)),1,0))</f>
        <v>0</v>
      </c>
      <c r="AE315" s="86">
        <f>IF(ISBLANK(I315),0,IF(ISNA(VLOOKUP(I315,Dropdowns!$E$1:$E$11,1,FALSE)),1,0))</f>
        <v>0</v>
      </c>
      <c r="AF315" s="86">
        <f>IF(ISBLANK(L315),0,IF(ISNA(VLOOKUP(L315,Dropdowns!$F$1:$F$18,1,FALSE)),1,0))</f>
        <v>0</v>
      </c>
      <c r="AG315" s="86">
        <f>IF(ISBLANK(P315),0,IF(ISNA(VLOOKUP(P315,Dropdowns!$K$1:$K$5,1,FALSE)),1,0))</f>
        <v>0</v>
      </c>
      <c r="AH315" s="86" t="str">
        <f t="shared" si="49"/>
        <v/>
      </c>
      <c r="AI315" s="86">
        <f>IF(ISBLANK(AH315),0,IF(ISNA(VLOOKUP(AH315,Investigation!$Q:$Q,1,FALSE)),1,0))</f>
        <v>0</v>
      </c>
    </row>
    <row r="316" spans="2:35" x14ac:dyDescent="0.25">
      <c r="B316" s="71"/>
      <c r="C316" s="71"/>
      <c r="D316" s="63"/>
      <c r="E316" s="73"/>
      <c r="F316" s="71"/>
      <c r="G316" s="71"/>
      <c r="H316" s="71"/>
      <c r="I316" s="71"/>
      <c r="J316" s="71"/>
      <c r="K316" s="71"/>
      <c r="L316" s="71"/>
      <c r="M316" s="71"/>
      <c r="N316" s="71"/>
      <c r="O316" s="74"/>
      <c r="P316" s="71"/>
      <c r="T316" s="87">
        <f t="shared" si="46"/>
        <v>0</v>
      </c>
      <c r="U316" s="87">
        <f t="shared" si="40"/>
        <v>0</v>
      </c>
      <c r="V316" s="87">
        <f t="shared" si="41"/>
        <v>0</v>
      </c>
      <c r="W316" s="87">
        <f t="shared" si="47"/>
        <v>0</v>
      </c>
      <c r="X316" s="87">
        <f t="shared" si="42"/>
        <v>0</v>
      </c>
      <c r="Y316" s="86">
        <f t="shared" si="43"/>
        <v>0</v>
      </c>
      <c r="Z316" s="86">
        <f t="shared" si="44"/>
        <v>0</v>
      </c>
      <c r="AA316" s="86">
        <f t="shared" si="45"/>
        <v>0</v>
      </c>
      <c r="AB316" s="86">
        <f t="shared" si="48"/>
        <v>0</v>
      </c>
      <c r="AC316" s="86">
        <f>IF(ISBLANK(B316),0,IF(ISNA(VLOOKUP(B316,General!$B:$B,1,FALSE)),1,0))</f>
        <v>0</v>
      </c>
      <c r="AD316" s="86">
        <f>IF(ISBLANK(F316),0,IF(ISNA(VLOOKUP(F316,Dropdowns!$D$1:$D$13,1,FALSE)),1,0))</f>
        <v>0</v>
      </c>
      <c r="AE316" s="86">
        <f>IF(ISBLANK(I316),0,IF(ISNA(VLOOKUP(I316,Dropdowns!$E$1:$E$11,1,FALSE)),1,0))</f>
        <v>0</v>
      </c>
      <c r="AF316" s="86">
        <f>IF(ISBLANK(L316),0,IF(ISNA(VLOOKUP(L316,Dropdowns!$F$1:$F$18,1,FALSE)),1,0))</f>
        <v>0</v>
      </c>
      <c r="AG316" s="86">
        <f>IF(ISBLANK(P316),0,IF(ISNA(VLOOKUP(P316,Dropdowns!$K$1:$K$5,1,FALSE)),1,0))</f>
        <v>0</v>
      </c>
      <c r="AH316" s="86" t="str">
        <f t="shared" si="49"/>
        <v/>
      </c>
      <c r="AI316" s="86">
        <f>IF(ISBLANK(AH316),0,IF(ISNA(VLOOKUP(AH316,Investigation!$Q:$Q,1,FALSE)),1,0))</f>
        <v>0</v>
      </c>
    </row>
    <row r="317" spans="2:35" x14ac:dyDescent="0.25">
      <c r="B317" s="71"/>
      <c r="C317" s="71"/>
      <c r="D317" s="63"/>
      <c r="E317" s="73"/>
      <c r="F317" s="71"/>
      <c r="G317" s="71"/>
      <c r="H317" s="71"/>
      <c r="I317" s="71"/>
      <c r="J317" s="71"/>
      <c r="K317" s="71"/>
      <c r="L317" s="71"/>
      <c r="M317" s="71"/>
      <c r="N317" s="71"/>
      <c r="O317" s="74"/>
      <c r="P317" s="71"/>
      <c r="T317" s="87">
        <f t="shared" si="46"/>
        <v>0</v>
      </c>
      <c r="U317" s="87">
        <f t="shared" si="40"/>
        <v>0</v>
      </c>
      <c r="V317" s="87">
        <f t="shared" si="41"/>
        <v>0</v>
      </c>
      <c r="W317" s="87">
        <f t="shared" si="47"/>
        <v>0</v>
      </c>
      <c r="X317" s="87">
        <f t="shared" si="42"/>
        <v>0</v>
      </c>
      <c r="Y317" s="86">
        <f t="shared" si="43"/>
        <v>0</v>
      </c>
      <c r="Z317" s="86">
        <f t="shared" si="44"/>
        <v>0</v>
      </c>
      <c r="AA317" s="86">
        <f t="shared" si="45"/>
        <v>0</v>
      </c>
      <c r="AB317" s="86">
        <f t="shared" si="48"/>
        <v>0</v>
      </c>
      <c r="AC317" s="86">
        <f>IF(ISBLANK(B317),0,IF(ISNA(VLOOKUP(B317,General!$B:$B,1,FALSE)),1,0))</f>
        <v>0</v>
      </c>
      <c r="AD317" s="86">
        <f>IF(ISBLANK(F317),0,IF(ISNA(VLOOKUP(F317,Dropdowns!$D$1:$D$13,1,FALSE)),1,0))</f>
        <v>0</v>
      </c>
      <c r="AE317" s="86">
        <f>IF(ISBLANK(I317),0,IF(ISNA(VLOOKUP(I317,Dropdowns!$E$1:$E$11,1,FALSE)),1,0))</f>
        <v>0</v>
      </c>
      <c r="AF317" s="86">
        <f>IF(ISBLANK(L317),0,IF(ISNA(VLOOKUP(L317,Dropdowns!$F$1:$F$18,1,FALSE)),1,0))</f>
        <v>0</v>
      </c>
      <c r="AG317" s="86">
        <f>IF(ISBLANK(P317),0,IF(ISNA(VLOOKUP(P317,Dropdowns!$K$1:$K$5,1,FALSE)),1,0))</f>
        <v>0</v>
      </c>
      <c r="AH317" s="86" t="str">
        <f t="shared" si="49"/>
        <v/>
      </c>
      <c r="AI317" s="86">
        <f>IF(ISBLANK(AH317),0,IF(ISNA(VLOOKUP(AH317,Investigation!$Q:$Q,1,FALSE)),1,0))</f>
        <v>0</v>
      </c>
    </row>
    <row r="318" spans="2:35" x14ac:dyDescent="0.25">
      <c r="B318" s="71"/>
      <c r="C318" s="71"/>
      <c r="D318" s="63"/>
      <c r="E318" s="73"/>
      <c r="F318" s="71"/>
      <c r="G318" s="71"/>
      <c r="H318" s="71"/>
      <c r="I318" s="71"/>
      <c r="J318" s="71"/>
      <c r="K318" s="71"/>
      <c r="L318" s="71"/>
      <c r="M318" s="71"/>
      <c r="N318" s="71"/>
      <c r="O318" s="74"/>
      <c r="P318" s="71"/>
      <c r="T318" s="87">
        <f t="shared" si="46"/>
        <v>0</v>
      </c>
      <c r="U318" s="87">
        <f t="shared" si="40"/>
        <v>0</v>
      </c>
      <c r="V318" s="87">
        <f t="shared" si="41"/>
        <v>0</v>
      </c>
      <c r="W318" s="87">
        <f t="shared" si="47"/>
        <v>0</v>
      </c>
      <c r="X318" s="87">
        <f t="shared" si="42"/>
        <v>0</v>
      </c>
      <c r="Y318" s="86">
        <f t="shared" si="43"/>
        <v>0</v>
      </c>
      <c r="Z318" s="86">
        <f t="shared" si="44"/>
        <v>0</v>
      </c>
      <c r="AA318" s="86">
        <f t="shared" si="45"/>
        <v>0</v>
      </c>
      <c r="AB318" s="86">
        <f t="shared" si="48"/>
        <v>0</v>
      </c>
      <c r="AC318" s="86">
        <f>IF(ISBLANK(B318),0,IF(ISNA(VLOOKUP(B318,General!$B:$B,1,FALSE)),1,0))</f>
        <v>0</v>
      </c>
      <c r="AD318" s="86">
        <f>IF(ISBLANK(F318),0,IF(ISNA(VLOOKUP(F318,Dropdowns!$D$1:$D$13,1,FALSE)),1,0))</f>
        <v>0</v>
      </c>
      <c r="AE318" s="86">
        <f>IF(ISBLANK(I318),0,IF(ISNA(VLOOKUP(I318,Dropdowns!$E$1:$E$11,1,FALSE)),1,0))</f>
        <v>0</v>
      </c>
      <c r="AF318" s="86">
        <f>IF(ISBLANK(L318),0,IF(ISNA(VLOOKUP(L318,Dropdowns!$F$1:$F$18,1,FALSE)),1,0))</f>
        <v>0</v>
      </c>
      <c r="AG318" s="86">
        <f>IF(ISBLANK(P318),0,IF(ISNA(VLOOKUP(P318,Dropdowns!$K$1:$K$5,1,FALSE)),1,0))</f>
        <v>0</v>
      </c>
      <c r="AH318" s="86" t="str">
        <f t="shared" si="49"/>
        <v/>
      </c>
      <c r="AI318" s="86">
        <f>IF(ISBLANK(AH318),0,IF(ISNA(VLOOKUP(AH318,Investigation!$Q:$Q,1,FALSE)),1,0))</f>
        <v>0</v>
      </c>
    </row>
    <row r="319" spans="2:35" x14ac:dyDescent="0.25">
      <c r="B319" s="71"/>
      <c r="C319" s="71"/>
      <c r="D319" s="63"/>
      <c r="E319" s="73"/>
      <c r="F319" s="71"/>
      <c r="G319" s="71"/>
      <c r="H319" s="71"/>
      <c r="I319" s="71"/>
      <c r="J319" s="71"/>
      <c r="K319" s="71"/>
      <c r="L319" s="71"/>
      <c r="M319" s="71"/>
      <c r="N319" s="71"/>
      <c r="O319" s="74"/>
      <c r="P319" s="71"/>
      <c r="T319" s="87">
        <f t="shared" si="46"/>
        <v>0</v>
      </c>
      <c r="U319" s="87">
        <f t="shared" si="40"/>
        <v>0</v>
      </c>
      <c r="V319" s="87">
        <f t="shared" si="41"/>
        <v>0</v>
      </c>
      <c r="W319" s="87">
        <f t="shared" si="47"/>
        <v>0</v>
      </c>
      <c r="X319" s="87">
        <f t="shared" si="42"/>
        <v>0</v>
      </c>
      <c r="Y319" s="86">
        <f t="shared" si="43"/>
        <v>0</v>
      </c>
      <c r="Z319" s="86">
        <f t="shared" si="44"/>
        <v>0</v>
      </c>
      <c r="AA319" s="86">
        <f t="shared" si="45"/>
        <v>0</v>
      </c>
      <c r="AB319" s="86">
        <f t="shared" si="48"/>
        <v>0</v>
      </c>
      <c r="AC319" s="86">
        <f>IF(ISBLANK(B319),0,IF(ISNA(VLOOKUP(B319,General!$B:$B,1,FALSE)),1,0))</f>
        <v>0</v>
      </c>
      <c r="AD319" s="86">
        <f>IF(ISBLANK(F319),0,IF(ISNA(VLOOKUP(F319,Dropdowns!$D$1:$D$13,1,FALSE)),1,0))</f>
        <v>0</v>
      </c>
      <c r="AE319" s="86">
        <f>IF(ISBLANK(I319),0,IF(ISNA(VLOOKUP(I319,Dropdowns!$E$1:$E$11,1,FALSE)),1,0))</f>
        <v>0</v>
      </c>
      <c r="AF319" s="86">
        <f>IF(ISBLANK(L319),0,IF(ISNA(VLOOKUP(L319,Dropdowns!$F$1:$F$18,1,FALSE)),1,0))</f>
        <v>0</v>
      </c>
      <c r="AG319" s="86">
        <f>IF(ISBLANK(P319),0,IF(ISNA(VLOOKUP(P319,Dropdowns!$K$1:$K$5,1,FALSE)),1,0))</f>
        <v>0</v>
      </c>
      <c r="AH319" s="86" t="str">
        <f t="shared" si="49"/>
        <v/>
      </c>
      <c r="AI319" s="86">
        <f>IF(ISBLANK(AH319),0,IF(ISNA(VLOOKUP(AH319,Investigation!$Q:$Q,1,FALSE)),1,0))</f>
        <v>0</v>
      </c>
    </row>
    <row r="320" spans="2:35" x14ac:dyDescent="0.25">
      <c r="B320" s="71"/>
      <c r="C320" s="71"/>
      <c r="D320" s="63"/>
      <c r="E320" s="73"/>
      <c r="F320" s="71"/>
      <c r="G320" s="71"/>
      <c r="H320" s="71"/>
      <c r="I320" s="71"/>
      <c r="J320" s="71"/>
      <c r="K320" s="71"/>
      <c r="L320" s="71"/>
      <c r="M320" s="71"/>
      <c r="N320" s="71"/>
      <c r="O320" s="74"/>
      <c r="P320" s="71"/>
      <c r="T320" s="87">
        <f t="shared" si="46"/>
        <v>0</v>
      </c>
      <c r="U320" s="87">
        <f t="shared" si="40"/>
        <v>0</v>
      </c>
      <c r="V320" s="87">
        <f t="shared" si="41"/>
        <v>0</v>
      </c>
      <c r="W320" s="87">
        <f t="shared" si="47"/>
        <v>0</v>
      </c>
      <c r="X320" s="87">
        <f t="shared" si="42"/>
        <v>0</v>
      </c>
      <c r="Y320" s="86">
        <f t="shared" si="43"/>
        <v>0</v>
      </c>
      <c r="Z320" s="86">
        <f t="shared" si="44"/>
        <v>0</v>
      </c>
      <c r="AA320" s="86">
        <f t="shared" si="45"/>
        <v>0</v>
      </c>
      <c r="AB320" s="86">
        <f t="shared" si="48"/>
        <v>0</v>
      </c>
      <c r="AC320" s="86">
        <f>IF(ISBLANK(B320),0,IF(ISNA(VLOOKUP(B320,General!$B:$B,1,FALSE)),1,0))</f>
        <v>0</v>
      </c>
      <c r="AD320" s="86">
        <f>IF(ISBLANK(F320),0,IF(ISNA(VLOOKUP(F320,Dropdowns!$D$1:$D$13,1,FALSE)),1,0))</f>
        <v>0</v>
      </c>
      <c r="AE320" s="86">
        <f>IF(ISBLANK(I320),0,IF(ISNA(VLOOKUP(I320,Dropdowns!$E$1:$E$11,1,FALSE)),1,0))</f>
        <v>0</v>
      </c>
      <c r="AF320" s="86">
        <f>IF(ISBLANK(L320),0,IF(ISNA(VLOOKUP(L320,Dropdowns!$F$1:$F$18,1,FALSE)),1,0))</f>
        <v>0</v>
      </c>
      <c r="AG320" s="86">
        <f>IF(ISBLANK(P320),0,IF(ISNA(VLOOKUP(P320,Dropdowns!$K$1:$K$5,1,FALSE)),1,0))</f>
        <v>0</v>
      </c>
      <c r="AH320" s="86" t="str">
        <f t="shared" si="49"/>
        <v/>
      </c>
      <c r="AI320" s="86">
        <f>IF(ISBLANK(AH320),0,IF(ISNA(VLOOKUP(AH320,Investigation!$Q:$Q,1,FALSE)),1,0))</f>
        <v>0</v>
      </c>
    </row>
    <row r="321" spans="2:35" x14ac:dyDescent="0.25">
      <c r="B321" s="71"/>
      <c r="C321" s="71"/>
      <c r="D321" s="63"/>
      <c r="E321" s="73"/>
      <c r="F321" s="71"/>
      <c r="G321" s="71"/>
      <c r="H321" s="71"/>
      <c r="I321" s="71"/>
      <c r="J321" s="71"/>
      <c r="K321" s="71"/>
      <c r="L321" s="71"/>
      <c r="M321" s="71"/>
      <c r="N321" s="71"/>
      <c r="O321" s="74"/>
      <c r="P321" s="71"/>
      <c r="T321" s="87">
        <f t="shared" si="46"/>
        <v>0</v>
      </c>
      <c r="U321" s="87">
        <f t="shared" si="40"/>
        <v>0</v>
      </c>
      <c r="V321" s="87">
        <f t="shared" si="41"/>
        <v>0</v>
      </c>
      <c r="W321" s="87">
        <f t="shared" si="47"/>
        <v>0</v>
      </c>
      <c r="X321" s="87">
        <f t="shared" si="42"/>
        <v>0</v>
      </c>
      <c r="Y321" s="86">
        <f t="shared" si="43"/>
        <v>0</v>
      </c>
      <c r="Z321" s="86">
        <f t="shared" si="44"/>
        <v>0</v>
      </c>
      <c r="AA321" s="86">
        <f t="shared" si="45"/>
        <v>0</v>
      </c>
      <c r="AB321" s="86">
        <f t="shared" si="48"/>
        <v>0</v>
      </c>
      <c r="AC321" s="86">
        <f>IF(ISBLANK(B321),0,IF(ISNA(VLOOKUP(B321,General!$B:$B,1,FALSE)),1,0))</f>
        <v>0</v>
      </c>
      <c r="AD321" s="86">
        <f>IF(ISBLANK(F321),0,IF(ISNA(VLOOKUP(F321,Dropdowns!$D$1:$D$13,1,FALSE)),1,0))</f>
        <v>0</v>
      </c>
      <c r="AE321" s="86">
        <f>IF(ISBLANK(I321),0,IF(ISNA(VLOOKUP(I321,Dropdowns!$E$1:$E$11,1,FALSE)),1,0))</f>
        <v>0</v>
      </c>
      <c r="AF321" s="86">
        <f>IF(ISBLANK(L321),0,IF(ISNA(VLOOKUP(L321,Dropdowns!$F$1:$F$18,1,FALSE)),1,0))</f>
        <v>0</v>
      </c>
      <c r="AG321" s="86">
        <f>IF(ISBLANK(P321),0,IF(ISNA(VLOOKUP(P321,Dropdowns!$K$1:$K$5,1,FALSE)),1,0))</f>
        <v>0</v>
      </c>
      <c r="AH321" s="86" t="str">
        <f t="shared" si="49"/>
        <v/>
      </c>
      <c r="AI321" s="86">
        <f>IF(ISBLANK(AH321),0,IF(ISNA(VLOOKUP(AH321,Investigation!$Q:$Q,1,FALSE)),1,0))</f>
        <v>0</v>
      </c>
    </row>
    <row r="322" spans="2:35" x14ac:dyDescent="0.25">
      <c r="B322" s="71"/>
      <c r="C322" s="71"/>
      <c r="D322" s="63"/>
      <c r="E322" s="73"/>
      <c r="F322" s="71"/>
      <c r="G322" s="71"/>
      <c r="H322" s="71"/>
      <c r="I322" s="71"/>
      <c r="J322" s="71"/>
      <c r="K322" s="71"/>
      <c r="L322" s="71"/>
      <c r="M322" s="71"/>
      <c r="N322" s="71"/>
      <c r="O322" s="74"/>
      <c r="P322" s="71"/>
      <c r="T322" s="87">
        <f t="shared" si="46"/>
        <v>0</v>
      </c>
      <c r="U322" s="87">
        <f t="shared" si="40"/>
        <v>0</v>
      </c>
      <c r="V322" s="87">
        <f t="shared" si="41"/>
        <v>0</v>
      </c>
      <c r="W322" s="87">
        <f t="shared" si="47"/>
        <v>0</v>
      </c>
      <c r="X322" s="87">
        <f t="shared" si="42"/>
        <v>0</v>
      </c>
      <c r="Y322" s="86">
        <f t="shared" si="43"/>
        <v>0</v>
      </c>
      <c r="Z322" s="86">
        <f t="shared" si="44"/>
        <v>0</v>
      </c>
      <c r="AA322" s="86">
        <f t="shared" si="45"/>
        <v>0</v>
      </c>
      <c r="AB322" s="86">
        <f t="shared" si="48"/>
        <v>0</v>
      </c>
      <c r="AC322" s="86">
        <f>IF(ISBLANK(B322),0,IF(ISNA(VLOOKUP(B322,General!$B:$B,1,FALSE)),1,0))</f>
        <v>0</v>
      </c>
      <c r="AD322" s="86">
        <f>IF(ISBLANK(F322),0,IF(ISNA(VLOOKUP(F322,Dropdowns!$D$1:$D$13,1,FALSE)),1,0))</f>
        <v>0</v>
      </c>
      <c r="AE322" s="86">
        <f>IF(ISBLANK(I322),0,IF(ISNA(VLOOKUP(I322,Dropdowns!$E$1:$E$11,1,FALSE)),1,0))</f>
        <v>0</v>
      </c>
      <c r="AF322" s="86">
        <f>IF(ISBLANK(L322),0,IF(ISNA(VLOOKUP(L322,Dropdowns!$F$1:$F$18,1,FALSE)),1,0))</f>
        <v>0</v>
      </c>
      <c r="AG322" s="86">
        <f>IF(ISBLANK(P322),0,IF(ISNA(VLOOKUP(P322,Dropdowns!$K$1:$K$5,1,FALSE)),1,0))</f>
        <v>0</v>
      </c>
      <c r="AH322" s="86" t="str">
        <f t="shared" si="49"/>
        <v/>
      </c>
      <c r="AI322" s="86">
        <f>IF(ISBLANK(AH322),0,IF(ISNA(VLOOKUP(AH322,Investigation!$Q:$Q,1,FALSE)),1,0))</f>
        <v>0</v>
      </c>
    </row>
    <row r="323" spans="2:35" x14ac:dyDescent="0.25">
      <c r="B323" s="71"/>
      <c r="C323" s="71"/>
      <c r="D323" s="63"/>
      <c r="E323" s="73"/>
      <c r="F323" s="71"/>
      <c r="G323" s="71"/>
      <c r="H323" s="71"/>
      <c r="I323" s="71"/>
      <c r="J323" s="71"/>
      <c r="K323" s="71"/>
      <c r="L323" s="71"/>
      <c r="M323" s="71"/>
      <c r="N323" s="71"/>
      <c r="O323" s="74"/>
      <c r="P323" s="71"/>
      <c r="T323" s="87">
        <f t="shared" si="46"/>
        <v>0</v>
      </c>
      <c r="U323" s="87">
        <f t="shared" si="40"/>
        <v>0</v>
      </c>
      <c r="V323" s="87">
        <f t="shared" si="41"/>
        <v>0</v>
      </c>
      <c r="W323" s="87">
        <f t="shared" si="47"/>
        <v>0</v>
      </c>
      <c r="X323" s="87">
        <f t="shared" si="42"/>
        <v>0</v>
      </c>
      <c r="Y323" s="86">
        <f t="shared" si="43"/>
        <v>0</v>
      </c>
      <c r="Z323" s="86">
        <f t="shared" si="44"/>
        <v>0</v>
      </c>
      <c r="AA323" s="86">
        <f t="shared" si="45"/>
        <v>0</v>
      </c>
      <c r="AB323" s="86">
        <f t="shared" si="48"/>
        <v>0</v>
      </c>
      <c r="AC323" s="86">
        <f>IF(ISBLANK(B323),0,IF(ISNA(VLOOKUP(B323,General!$B:$B,1,FALSE)),1,0))</f>
        <v>0</v>
      </c>
      <c r="AD323" s="86">
        <f>IF(ISBLANK(F323),0,IF(ISNA(VLOOKUP(F323,Dropdowns!$D$1:$D$13,1,FALSE)),1,0))</f>
        <v>0</v>
      </c>
      <c r="AE323" s="86">
        <f>IF(ISBLANK(I323),0,IF(ISNA(VLOOKUP(I323,Dropdowns!$E$1:$E$11,1,FALSE)),1,0))</f>
        <v>0</v>
      </c>
      <c r="AF323" s="86">
        <f>IF(ISBLANK(L323),0,IF(ISNA(VLOOKUP(L323,Dropdowns!$F$1:$F$18,1,FALSE)),1,0))</f>
        <v>0</v>
      </c>
      <c r="AG323" s="86">
        <f>IF(ISBLANK(P323),0,IF(ISNA(VLOOKUP(P323,Dropdowns!$K$1:$K$5,1,FALSE)),1,0))</f>
        <v>0</v>
      </c>
      <c r="AH323" s="86" t="str">
        <f t="shared" si="49"/>
        <v/>
      </c>
      <c r="AI323" s="86">
        <f>IF(ISBLANK(AH323),0,IF(ISNA(VLOOKUP(AH323,Investigation!$Q:$Q,1,FALSE)),1,0))</f>
        <v>0</v>
      </c>
    </row>
    <row r="324" spans="2:35" x14ac:dyDescent="0.25">
      <c r="B324" s="71"/>
      <c r="C324" s="71"/>
      <c r="D324" s="63"/>
      <c r="E324" s="73"/>
      <c r="F324" s="71"/>
      <c r="G324" s="71"/>
      <c r="H324" s="71"/>
      <c r="I324" s="71"/>
      <c r="J324" s="71"/>
      <c r="K324" s="71"/>
      <c r="L324" s="71"/>
      <c r="M324" s="71"/>
      <c r="N324" s="71"/>
      <c r="O324" s="74"/>
      <c r="P324" s="71"/>
      <c r="T324" s="87">
        <f t="shared" si="46"/>
        <v>0</v>
      </c>
      <c r="U324" s="87">
        <f t="shared" si="40"/>
        <v>0</v>
      </c>
      <c r="V324" s="87">
        <f t="shared" si="41"/>
        <v>0</v>
      </c>
      <c r="W324" s="87">
        <f t="shared" si="47"/>
        <v>0</v>
      </c>
      <c r="X324" s="87">
        <f t="shared" si="42"/>
        <v>0</v>
      </c>
      <c r="Y324" s="86">
        <f t="shared" si="43"/>
        <v>0</v>
      </c>
      <c r="Z324" s="86">
        <f t="shared" si="44"/>
        <v>0</v>
      </c>
      <c r="AA324" s="86">
        <f t="shared" si="45"/>
        <v>0</v>
      </c>
      <c r="AB324" s="86">
        <f t="shared" si="48"/>
        <v>0</v>
      </c>
      <c r="AC324" s="86">
        <f>IF(ISBLANK(B324),0,IF(ISNA(VLOOKUP(B324,General!$B:$B,1,FALSE)),1,0))</f>
        <v>0</v>
      </c>
      <c r="AD324" s="86">
        <f>IF(ISBLANK(F324),0,IF(ISNA(VLOOKUP(F324,Dropdowns!$D$1:$D$13,1,FALSE)),1,0))</f>
        <v>0</v>
      </c>
      <c r="AE324" s="86">
        <f>IF(ISBLANK(I324),0,IF(ISNA(VLOOKUP(I324,Dropdowns!$E$1:$E$11,1,FALSE)),1,0))</f>
        <v>0</v>
      </c>
      <c r="AF324" s="86">
        <f>IF(ISBLANK(L324),0,IF(ISNA(VLOOKUP(L324,Dropdowns!$F$1:$F$18,1,FALSE)),1,0))</f>
        <v>0</v>
      </c>
      <c r="AG324" s="86">
        <f>IF(ISBLANK(P324),0,IF(ISNA(VLOOKUP(P324,Dropdowns!$K$1:$K$5,1,FALSE)),1,0))</f>
        <v>0</v>
      </c>
      <c r="AH324" s="86" t="str">
        <f t="shared" si="49"/>
        <v/>
      </c>
      <c r="AI324" s="86">
        <f>IF(ISBLANK(AH324),0,IF(ISNA(VLOOKUP(AH324,Investigation!$Q:$Q,1,FALSE)),1,0))</f>
        <v>0</v>
      </c>
    </row>
    <row r="325" spans="2:35" x14ac:dyDescent="0.25">
      <c r="B325" s="71"/>
      <c r="C325" s="71"/>
      <c r="D325" s="63"/>
      <c r="E325" s="73"/>
      <c r="F325" s="71"/>
      <c r="G325" s="71"/>
      <c r="H325" s="71"/>
      <c r="I325" s="71"/>
      <c r="J325" s="71"/>
      <c r="K325" s="71"/>
      <c r="L325" s="71"/>
      <c r="M325" s="71"/>
      <c r="N325" s="71"/>
      <c r="O325" s="74"/>
      <c r="P325" s="71"/>
      <c r="T325" s="87">
        <f t="shared" si="46"/>
        <v>0</v>
      </c>
      <c r="U325" s="87">
        <f t="shared" si="40"/>
        <v>0</v>
      </c>
      <c r="V325" s="87">
        <f t="shared" si="41"/>
        <v>0</v>
      </c>
      <c r="W325" s="87">
        <f t="shared" si="47"/>
        <v>0</v>
      </c>
      <c r="X325" s="87">
        <f t="shared" si="42"/>
        <v>0</v>
      </c>
      <c r="Y325" s="86">
        <f t="shared" si="43"/>
        <v>0</v>
      </c>
      <c r="Z325" s="86">
        <f t="shared" si="44"/>
        <v>0</v>
      </c>
      <c r="AA325" s="86">
        <f t="shared" si="45"/>
        <v>0</v>
      </c>
      <c r="AB325" s="86">
        <f t="shared" si="48"/>
        <v>0</v>
      </c>
      <c r="AC325" s="86">
        <f>IF(ISBLANK(B325),0,IF(ISNA(VLOOKUP(B325,General!$B:$B,1,FALSE)),1,0))</f>
        <v>0</v>
      </c>
      <c r="AD325" s="86">
        <f>IF(ISBLANK(F325),0,IF(ISNA(VLOOKUP(F325,Dropdowns!$D$1:$D$13,1,FALSE)),1,0))</f>
        <v>0</v>
      </c>
      <c r="AE325" s="86">
        <f>IF(ISBLANK(I325),0,IF(ISNA(VLOOKUP(I325,Dropdowns!$E$1:$E$11,1,FALSE)),1,0))</f>
        <v>0</v>
      </c>
      <c r="AF325" s="86">
        <f>IF(ISBLANK(L325),0,IF(ISNA(VLOOKUP(L325,Dropdowns!$F$1:$F$18,1,FALSE)),1,0))</f>
        <v>0</v>
      </c>
      <c r="AG325" s="86">
        <f>IF(ISBLANK(P325),0,IF(ISNA(VLOOKUP(P325,Dropdowns!$K$1:$K$5,1,FALSE)),1,0))</f>
        <v>0</v>
      </c>
      <c r="AH325" s="86" t="str">
        <f t="shared" si="49"/>
        <v/>
      </c>
      <c r="AI325" s="86">
        <f>IF(ISBLANK(AH325),0,IF(ISNA(VLOOKUP(AH325,Investigation!$Q:$Q,1,FALSE)),1,0))</f>
        <v>0</v>
      </c>
    </row>
    <row r="326" spans="2:35" x14ac:dyDescent="0.25">
      <c r="B326" s="71"/>
      <c r="C326" s="71"/>
      <c r="D326" s="63"/>
      <c r="E326" s="73"/>
      <c r="F326" s="71"/>
      <c r="G326" s="71"/>
      <c r="H326" s="71"/>
      <c r="I326" s="71"/>
      <c r="J326" s="71"/>
      <c r="K326" s="71"/>
      <c r="L326" s="71"/>
      <c r="M326" s="71"/>
      <c r="N326" s="71"/>
      <c r="O326" s="74"/>
      <c r="P326" s="71"/>
      <c r="T326" s="87">
        <f t="shared" si="46"/>
        <v>0</v>
      </c>
      <c r="U326" s="87">
        <f t="shared" si="40"/>
        <v>0</v>
      </c>
      <c r="V326" s="87">
        <f t="shared" si="41"/>
        <v>0</v>
      </c>
      <c r="W326" s="87">
        <f t="shared" si="47"/>
        <v>0</v>
      </c>
      <c r="X326" s="87">
        <f t="shared" si="42"/>
        <v>0</v>
      </c>
      <c r="Y326" s="86">
        <f t="shared" si="43"/>
        <v>0</v>
      </c>
      <c r="Z326" s="86">
        <f t="shared" si="44"/>
        <v>0</v>
      </c>
      <c r="AA326" s="86">
        <f t="shared" si="45"/>
        <v>0</v>
      </c>
      <c r="AB326" s="86">
        <f t="shared" si="48"/>
        <v>0</v>
      </c>
      <c r="AC326" s="86">
        <f>IF(ISBLANK(B326),0,IF(ISNA(VLOOKUP(B326,General!$B:$B,1,FALSE)),1,0))</f>
        <v>0</v>
      </c>
      <c r="AD326" s="86">
        <f>IF(ISBLANK(F326),0,IF(ISNA(VLOOKUP(F326,Dropdowns!$D$1:$D$13,1,FALSE)),1,0))</f>
        <v>0</v>
      </c>
      <c r="AE326" s="86">
        <f>IF(ISBLANK(I326),0,IF(ISNA(VLOOKUP(I326,Dropdowns!$E$1:$E$11,1,FALSE)),1,0))</f>
        <v>0</v>
      </c>
      <c r="AF326" s="86">
        <f>IF(ISBLANK(L326),0,IF(ISNA(VLOOKUP(L326,Dropdowns!$F$1:$F$18,1,FALSE)),1,0))</f>
        <v>0</v>
      </c>
      <c r="AG326" s="86">
        <f>IF(ISBLANK(P326),0,IF(ISNA(VLOOKUP(P326,Dropdowns!$K$1:$K$5,1,FALSE)),1,0))</f>
        <v>0</v>
      </c>
      <c r="AH326" s="86" t="str">
        <f t="shared" si="49"/>
        <v/>
      </c>
      <c r="AI326" s="86">
        <f>IF(ISBLANK(AH326),0,IF(ISNA(VLOOKUP(AH326,Investigation!$Q:$Q,1,FALSE)),1,0))</f>
        <v>0</v>
      </c>
    </row>
    <row r="327" spans="2:35" x14ac:dyDescent="0.25">
      <c r="B327" s="71"/>
      <c r="C327" s="71"/>
      <c r="D327" s="63"/>
      <c r="E327" s="73"/>
      <c r="F327" s="71"/>
      <c r="G327" s="71"/>
      <c r="H327" s="71"/>
      <c r="I327" s="71"/>
      <c r="J327" s="71"/>
      <c r="K327" s="71"/>
      <c r="L327" s="71"/>
      <c r="M327" s="71"/>
      <c r="N327" s="71"/>
      <c r="O327" s="74"/>
      <c r="P327" s="71"/>
      <c r="T327" s="87">
        <f t="shared" si="46"/>
        <v>0</v>
      </c>
      <c r="U327" s="87">
        <f t="shared" ref="U327:U390" si="50">IF(F327="Others",COUNTBLANK(G327),0)</f>
        <v>0</v>
      </c>
      <c r="V327" s="87">
        <f t="shared" ref="V327:V390" si="51">IF(OR(F327="Retailer (tie-up with FI) (e.g. long term arrangements)",F327="Roadshow (e.g. temporary / short-term arrangements)"),COUNTBLANK(H327),0)</f>
        <v>0</v>
      </c>
      <c r="W327" s="87">
        <f t="shared" si="47"/>
        <v>0</v>
      </c>
      <c r="X327" s="87">
        <f t="shared" ref="X327:X390" si="52">IF(I327="Others",COUNTBLANK(J327),0)</f>
        <v>0</v>
      </c>
      <c r="Y327" s="86">
        <f t="shared" ref="Y327:Y390" si="53">IF(OR(I327="Roadshow (e.g. temporary / short-term arrangements)",I327="Retailer (tie-up with FI) (e.g. long term arrangements)"),COUNTBLANK(K327),0)</f>
        <v>0</v>
      </c>
      <c r="Z327" s="86">
        <f t="shared" ref="Z327:Z390" si="54">IF(L327="Others (to specify)",COUNTBLANK(M327),0)</f>
        <v>0</v>
      </c>
      <c r="AA327" s="86">
        <f t="shared" ref="AA327:AA390" si="55">IF(ISBLANK(L327),0,COUNTBLANK(N327))</f>
        <v>0</v>
      </c>
      <c r="AB327" s="86">
        <f t="shared" si="48"/>
        <v>0</v>
      </c>
      <c r="AC327" s="86">
        <f>IF(ISBLANK(B327),0,IF(ISNA(VLOOKUP(B327,General!$B:$B,1,FALSE)),1,0))</f>
        <v>0</v>
      </c>
      <c r="AD327" s="86">
        <f>IF(ISBLANK(F327),0,IF(ISNA(VLOOKUP(F327,Dropdowns!$D$1:$D$13,1,FALSE)),1,0))</f>
        <v>0</v>
      </c>
      <c r="AE327" s="86">
        <f>IF(ISBLANK(I327),0,IF(ISNA(VLOOKUP(I327,Dropdowns!$E$1:$E$11,1,FALSE)),1,0))</f>
        <v>0</v>
      </c>
      <c r="AF327" s="86">
        <f>IF(ISBLANK(L327),0,IF(ISNA(VLOOKUP(L327,Dropdowns!$F$1:$F$18,1,FALSE)),1,0))</f>
        <v>0</v>
      </c>
      <c r="AG327" s="86">
        <f>IF(ISBLANK(P327),0,IF(ISNA(VLOOKUP(P327,Dropdowns!$K$1:$K$5,1,FALSE)),1,0))</f>
        <v>0</v>
      </c>
      <c r="AH327" s="86" t="str">
        <f t="shared" si="49"/>
        <v/>
      </c>
      <c r="AI327" s="86">
        <f>IF(ISBLANK(AH327),0,IF(ISNA(VLOOKUP(AH327,Investigation!$Q:$Q,1,FALSE)),1,0))</f>
        <v>0</v>
      </c>
    </row>
    <row r="328" spans="2:35" x14ac:dyDescent="0.25">
      <c r="B328" s="71"/>
      <c r="C328" s="71"/>
      <c r="D328" s="63"/>
      <c r="E328" s="73"/>
      <c r="F328" s="71"/>
      <c r="G328" s="71"/>
      <c r="H328" s="71"/>
      <c r="I328" s="71"/>
      <c r="J328" s="71"/>
      <c r="K328" s="71"/>
      <c r="L328" s="71"/>
      <c r="M328" s="71"/>
      <c r="N328" s="71"/>
      <c r="O328" s="74"/>
      <c r="P328" s="71"/>
      <c r="T328" s="87">
        <f t="shared" si="46"/>
        <v>0</v>
      </c>
      <c r="U328" s="87">
        <f t="shared" si="50"/>
        <v>0</v>
      </c>
      <c r="V328" s="87">
        <f t="shared" si="51"/>
        <v>0</v>
      </c>
      <c r="W328" s="87">
        <f t="shared" si="47"/>
        <v>0</v>
      </c>
      <c r="X328" s="87">
        <f t="shared" si="52"/>
        <v>0</v>
      </c>
      <c r="Y328" s="86">
        <f t="shared" si="53"/>
        <v>0</v>
      </c>
      <c r="Z328" s="86">
        <f t="shared" si="54"/>
        <v>0</v>
      </c>
      <c r="AA328" s="86">
        <f t="shared" si="55"/>
        <v>0</v>
      </c>
      <c r="AB328" s="86">
        <f t="shared" si="48"/>
        <v>0</v>
      </c>
      <c r="AC328" s="86">
        <f>IF(ISBLANK(B328),0,IF(ISNA(VLOOKUP(B328,General!$B:$B,1,FALSE)),1,0))</f>
        <v>0</v>
      </c>
      <c r="AD328" s="86">
        <f>IF(ISBLANK(F328),0,IF(ISNA(VLOOKUP(F328,Dropdowns!$D$1:$D$13,1,FALSE)),1,0))</f>
        <v>0</v>
      </c>
      <c r="AE328" s="86">
        <f>IF(ISBLANK(I328),0,IF(ISNA(VLOOKUP(I328,Dropdowns!$E$1:$E$11,1,FALSE)),1,0))</f>
        <v>0</v>
      </c>
      <c r="AF328" s="86">
        <f>IF(ISBLANK(L328),0,IF(ISNA(VLOOKUP(L328,Dropdowns!$F$1:$F$18,1,FALSE)),1,0))</f>
        <v>0</v>
      </c>
      <c r="AG328" s="86">
        <f>IF(ISBLANK(P328),0,IF(ISNA(VLOOKUP(P328,Dropdowns!$K$1:$K$5,1,FALSE)),1,0))</f>
        <v>0</v>
      </c>
      <c r="AH328" s="86" t="str">
        <f t="shared" si="49"/>
        <v/>
      </c>
      <c r="AI328" s="86">
        <f>IF(ISBLANK(AH328),0,IF(ISNA(VLOOKUP(AH328,Investigation!$Q:$Q,1,FALSE)),1,0))</f>
        <v>0</v>
      </c>
    </row>
    <row r="329" spans="2:35" x14ac:dyDescent="0.25">
      <c r="B329" s="71"/>
      <c r="C329" s="71"/>
      <c r="D329" s="63"/>
      <c r="E329" s="73"/>
      <c r="F329" s="71"/>
      <c r="G329" s="71"/>
      <c r="H329" s="71"/>
      <c r="I329" s="71"/>
      <c r="J329" s="71"/>
      <c r="K329" s="71"/>
      <c r="L329" s="71"/>
      <c r="M329" s="71"/>
      <c r="N329" s="71"/>
      <c r="O329" s="74"/>
      <c r="P329" s="71"/>
      <c r="T329" s="87">
        <f t="shared" si="46"/>
        <v>0</v>
      </c>
      <c r="U329" s="87">
        <f t="shared" si="50"/>
        <v>0</v>
      </c>
      <c r="V329" s="87">
        <f t="shared" si="51"/>
        <v>0</v>
      </c>
      <c r="W329" s="87">
        <f t="shared" si="47"/>
        <v>0</v>
      </c>
      <c r="X329" s="87">
        <f t="shared" si="52"/>
        <v>0</v>
      </c>
      <c r="Y329" s="86">
        <f t="shared" si="53"/>
        <v>0</v>
      </c>
      <c r="Z329" s="86">
        <f t="shared" si="54"/>
        <v>0</v>
      </c>
      <c r="AA329" s="86">
        <f t="shared" si="55"/>
        <v>0</v>
      </c>
      <c r="AB329" s="86">
        <f t="shared" si="48"/>
        <v>0</v>
      </c>
      <c r="AC329" s="86">
        <f>IF(ISBLANK(B329),0,IF(ISNA(VLOOKUP(B329,General!$B:$B,1,FALSE)),1,0))</f>
        <v>0</v>
      </c>
      <c r="AD329" s="86">
        <f>IF(ISBLANK(F329),0,IF(ISNA(VLOOKUP(F329,Dropdowns!$D$1:$D$13,1,FALSE)),1,0))</f>
        <v>0</v>
      </c>
      <c r="AE329" s="86">
        <f>IF(ISBLANK(I329),0,IF(ISNA(VLOOKUP(I329,Dropdowns!$E$1:$E$11,1,FALSE)),1,0))</f>
        <v>0</v>
      </c>
      <c r="AF329" s="86">
        <f>IF(ISBLANK(L329),0,IF(ISNA(VLOOKUP(L329,Dropdowns!$F$1:$F$18,1,FALSE)),1,0))</f>
        <v>0</v>
      </c>
      <c r="AG329" s="86">
        <f>IF(ISBLANK(P329),0,IF(ISNA(VLOOKUP(P329,Dropdowns!$K$1:$K$5,1,FALSE)),1,0))</f>
        <v>0</v>
      </c>
      <c r="AH329" s="86" t="str">
        <f t="shared" si="49"/>
        <v/>
      </c>
      <c r="AI329" s="86">
        <f>IF(ISBLANK(AH329),0,IF(ISNA(VLOOKUP(AH329,Investigation!$Q:$Q,1,FALSE)),1,0))</f>
        <v>0</v>
      </c>
    </row>
    <row r="330" spans="2:35" x14ac:dyDescent="0.25">
      <c r="B330" s="71"/>
      <c r="C330" s="71"/>
      <c r="D330" s="63"/>
      <c r="E330" s="73"/>
      <c r="F330" s="71"/>
      <c r="G330" s="71"/>
      <c r="H330" s="71"/>
      <c r="I330" s="71"/>
      <c r="J330" s="71"/>
      <c r="K330" s="71"/>
      <c r="L330" s="71"/>
      <c r="M330" s="71"/>
      <c r="N330" s="71"/>
      <c r="O330" s="74"/>
      <c r="P330" s="71"/>
      <c r="T330" s="87">
        <f t="shared" si="46"/>
        <v>0</v>
      </c>
      <c r="U330" s="87">
        <f t="shared" si="50"/>
        <v>0</v>
      </c>
      <c r="V330" s="87">
        <f t="shared" si="51"/>
        <v>0</v>
      </c>
      <c r="W330" s="87">
        <f t="shared" si="47"/>
        <v>0</v>
      </c>
      <c r="X330" s="87">
        <f t="shared" si="52"/>
        <v>0</v>
      </c>
      <c r="Y330" s="86">
        <f t="shared" si="53"/>
        <v>0</v>
      </c>
      <c r="Z330" s="86">
        <f t="shared" si="54"/>
        <v>0</v>
      </c>
      <c r="AA330" s="86">
        <f t="shared" si="55"/>
        <v>0</v>
      </c>
      <c r="AB330" s="86">
        <f t="shared" si="48"/>
        <v>0</v>
      </c>
      <c r="AC330" s="86">
        <f>IF(ISBLANK(B330),0,IF(ISNA(VLOOKUP(B330,General!$B:$B,1,FALSE)),1,0))</f>
        <v>0</v>
      </c>
      <c r="AD330" s="86">
        <f>IF(ISBLANK(F330),0,IF(ISNA(VLOOKUP(F330,Dropdowns!$D$1:$D$13,1,FALSE)),1,0))</f>
        <v>0</v>
      </c>
      <c r="AE330" s="86">
        <f>IF(ISBLANK(I330),0,IF(ISNA(VLOOKUP(I330,Dropdowns!$E$1:$E$11,1,FALSE)),1,0))</f>
        <v>0</v>
      </c>
      <c r="AF330" s="86">
        <f>IF(ISBLANK(L330),0,IF(ISNA(VLOOKUP(L330,Dropdowns!$F$1:$F$18,1,FALSE)),1,0))</f>
        <v>0</v>
      </c>
      <c r="AG330" s="86">
        <f>IF(ISBLANK(P330),0,IF(ISNA(VLOOKUP(P330,Dropdowns!$K$1:$K$5,1,FALSE)),1,0))</f>
        <v>0</v>
      </c>
      <c r="AH330" s="86" t="str">
        <f t="shared" si="49"/>
        <v/>
      </c>
      <c r="AI330" s="86">
        <f>IF(ISBLANK(AH330),0,IF(ISNA(VLOOKUP(AH330,Investigation!$Q:$Q,1,FALSE)),1,0))</f>
        <v>0</v>
      </c>
    </row>
    <row r="331" spans="2:35" x14ac:dyDescent="0.25">
      <c r="B331" s="71"/>
      <c r="C331" s="71"/>
      <c r="D331" s="63"/>
      <c r="E331" s="73"/>
      <c r="F331" s="71"/>
      <c r="G331" s="71"/>
      <c r="H331" s="71"/>
      <c r="I331" s="71"/>
      <c r="J331" s="71"/>
      <c r="K331" s="71"/>
      <c r="L331" s="71"/>
      <c r="M331" s="71"/>
      <c r="N331" s="71"/>
      <c r="O331" s="74"/>
      <c r="P331" s="71"/>
      <c r="T331" s="87">
        <f t="shared" si="46"/>
        <v>0</v>
      </c>
      <c r="U331" s="87">
        <f t="shared" si="50"/>
        <v>0</v>
      </c>
      <c r="V331" s="87">
        <f t="shared" si="51"/>
        <v>0</v>
      </c>
      <c r="W331" s="87">
        <f t="shared" si="47"/>
        <v>0</v>
      </c>
      <c r="X331" s="87">
        <f t="shared" si="52"/>
        <v>0</v>
      </c>
      <c r="Y331" s="86">
        <f t="shared" si="53"/>
        <v>0</v>
      </c>
      <c r="Z331" s="86">
        <f t="shared" si="54"/>
        <v>0</v>
      </c>
      <c r="AA331" s="86">
        <f t="shared" si="55"/>
        <v>0</v>
      </c>
      <c r="AB331" s="86">
        <f t="shared" si="48"/>
        <v>0</v>
      </c>
      <c r="AC331" s="86">
        <f>IF(ISBLANK(B331),0,IF(ISNA(VLOOKUP(B331,General!$B:$B,1,FALSE)),1,0))</f>
        <v>0</v>
      </c>
      <c r="AD331" s="86">
        <f>IF(ISBLANK(F331),0,IF(ISNA(VLOOKUP(F331,Dropdowns!$D$1:$D$13,1,FALSE)),1,0))</f>
        <v>0</v>
      </c>
      <c r="AE331" s="86">
        <f>IF(ISBLANK(I331),0,IF(ISNA(VLOOKUP(I331,Dropdowns!$E$1:$E$11,1,FALSE)),1,0))</f>
        <v>0</v>
      </c>
      <c r="AF331" s="86">
        <f>IF(ISBLANK(L331),0,IF(ISNA(VLOOKUP(L331,Dropdowns!$F$1:$F$18,1,FALSE)),1,0))</f>
        <v>0</v>
      </c>
      <c r="AG331" s="86">
        <f>IF(ISBLANK(P331),0,IF(ISNA(VLOOKUP(P331,Dropdowns!$K$1:$K$5,1,FALSE)),1,0))</f>
        <v>0</v>
      </c>
      <c r="AH331" s="86" t="str">
        <f t="shared" si="49"/>
        <v/>
      </c>
      <c r="AI331" s="86">
        <f>IF(ISBLANK(AH331),0,IF(ISNA(VLOOKUP(AH331,Investigation!$Q:$Q,1,FALSE)),1,0))</f>
        <v>0</v>
      </c>
    </row>
    <row r="332" spans="2:35" x14ac:dyDescent="0.25">
      <c r="B332" s="71"/>
      <c r="C332" s="71"/>
      <c r="D332" s="63"/>
      <c r="E332" s="73"/>
      <c r="F332" s="71"/>
      <c r="G332" s="71"/>
      <c r="H332" s="71"/>
      <c r="I332" s="71"/>
      <c r="J332" s="71"/>
      <c r="K332" s="71"/>
      <c r="L332" s="71"/>
      <c r="M332" s="71"/>
      <c r="N332" s="71"/>
      <c r="O332" s="74"/>
      <c r="P332" s="71"/>
      <c r="T332" s="87">
        <f t="shared" si="46"/>
        <v>0</v>
      </c>
      <c r="U332" s="87">
        <f t="shared" si="50"/>
        <v>0</v>
      </c>
      <c r="V332" s="87">
        <f t="shared" si="51"/>
        <v>0</v>
      </c>
      <c r="W332" s="87">
        <f t="shared" si="47"/>
        <v>0</v>
      </c>
      <c r="X332" s="87">
        <f t="shared" si="52"/>
        <v>0</v>
      </c>
      <c r="Y332" s="86">
        <f t="shared" si="53"/>
        <v>0</v>
      </c>
      <c r="Z332" s="86">
        <f t="shared" si="54"/>
        <v>0</v>
      </c>
      <c r="AA332" s="86">
        <f t="shared" si="55"/>
        <v>0</v>
      </c>
      <c r="AB332" s="86">
        <f t="shared" si="48"/>
        <v>0</v>
      </c>
      <c r="AC332" s="86">
        <f>IF(ISBLANK(B332),0,IF(ISNA(VLOOKUP(B332,General!$B:$B,1,FALSE)),1,0))</f>
        <v>0</v>
      </c>
      <c r="AD332" s="86">
        <f>IF(ISBLANK(F332),0,IF(ISNA(VLOOKUP(F332,Dropdowns!$D$1:$D$13,1,FALSE)),1,0))</f>
        <v>0</v>
      </c>
      <c r="AE332" s="86">
        <f>IF(ISBLANK(I332),0,IF(ISNA(VLOOKUP(I332,Dropdowns!$E$1:$E$11,1,FALSE)),1,0))</f>
        <v>0</v>
      </c>
      <c r="AF332" s="86">
        <f>IF(ISBLANK(L332),0,IF(ISNA(VLOOKUP(L332,Dropdowns!$F$1:$F$18,1,FALSE)),1,0))</f>
        <v>0</v>
      </c>
      <c r="AG332" s="86">
        <f>IF(ISBLANK(P332),0,IF(ISNA(VLOOKUP(P332,Dropdowns!$K$1:$K$5,1,FALSE)),1,0))</f>
        <v>0</v>
      </c>
      <c r="AH332" s="86" t="str">
        <f t="shared" si="49"/>
        <v/>
      </c>
      <c r="AI332" s="86">
        <f>IF(ISBLANK(AH332),0,IF(ISNA(VLOOKUP(AH332,Investigation!$Q:$Q,1,FALSE)),1,0))</f>
        <v>0</v>
      </c>
    </row>
    <row r="333" spans="2:35" x14ac:dyDescent="0.25">
      <c r="B333" s="71"/>
      <c r="C333" s="71"/>
      <c r="D333" s="63"/>
      <c r="E333" s="73"/>
      <c r="F333" s="71"/>
      <c r="G333" s="71"/>
      <c r="H333" s="71"/>
      <c r="I333" s="71"/>
      <c r="J333" s="71"/>
      <c r="K333" s="71"/>
      <c r="L333" s="71"/>
      <c r="M333" s="71"/>
      <c r="N333" s="71"/>
      <c r="O333" s="74"/>
      <c r="P333" s="71"/>
      <c r="T333" s="87">
        <f t="shared" ref="T333:T396" si="56">IF(COUNTA(B333:P333)&gt;0,2-COUNTA(B333,C333),0)</f>
        <v>0</v>
      </c>
      <c r="U333" s="87">
        <f t="shared" si="50"/>
        <v>0</v>
      </c>
      <c r="V333" s="87">
        <f t="shared" si="51"/>
        <v>0</v>
      </c>
      <c r="W333" s="87">
        <f t="shared" ref="W333:W396" si="57">IF(AND(NOT(ISBLANK(C333)),C333&lt;&gt;"-"),COUNTBLANK(I333),0)</f>
        <v>0</v>
      </c>
      <c r="X333" s="87">
        <f t="shared" si="52"/>
        <v>0</v>
      </c>
      <c r="Y333" s="86">
        <f t="shared" si="53"/>
        <v>0</v>
      </c>
      <c r="Z333" s="86">
        <f t="shared" si="54"/>
        <v>0</v>
      </c>
      <c r="AA333" s="86">
        <f t="shared" si="55"/>
        <v>0</v>
      </c>
      <c r="AB333" s="86">
        <f t="shared" ref="AB333:AB396" si="58">IF(ISBLANK(D333),0,IF(AND(LEN(D333)=8, VALUE(MID(D333,5,2))&lt;13,VALUE(RIGHT(D333,2))&lt;32),0,1))</f>
        <v>0</v>
      </c>
      <c r="AC333" s="86">
        <f>IF(ISBLANK(B333),0,IF(ISNA(VLOOKUP(B333,General!$B:$B,1,FALSE)),1,0))</f>
        <v>0</v>
      </c>
      <c r="AD333" s="86">
        <f>IF(ISBLANK(F333),0,IF(ISNA(VLOOKUP(F333,Dropdowns!$D$1:$D$13,1,FALSE)),1,0))</f>
        <v>0</v>
      </c>
      <c r="AE333" s="86">
        <f>IF(ISBLANK(I333),0,IF(ISNA(VLOOKUP(I333,Dropdowns!$E$1:$E$11,1,FALSE)),1,0))</f>
        <v>0</v>
      </c>
      <c r="AF333" s="86">
        <f>IF(ISBLANK(L333),0,IF(ISNA(VLOOKUP(L333,Dropdowns!$F$1:$F$18,1,FALSE)),1,0))</f>
        <v>0</v>
      </c>
      <c r="AG333" s="86">
        <f>IF(ISBLANK(P333),0,IF(ISNA(VLOOKUP(P333,Dropdowns!$K$1:$K$5,1,FALSE)),1,0))</f>
        <v>0</v>
      </c>
      <c r="AH333" s="86" t="str">
        <f t="shared" ref="AH333:AH396" si="59">_xlfn.CONCAT(B333:C333)</f>
        <v/>
      </c>
      <c r="AI333" s="86">
        <f>IF(ISBLANK(AH333),0,IF(ISNA(VLOOKUP(AH333,Investigation!$Q:$Q,1,FALSE)),1,0))</f>
        <v>0</v>
      </c>
    </row>
    <row r="334" spans="2:35" x14ac:dyDescent="0.25">
      <c r="B334" s="71"/>
      <c r="C334" s="71"/>
      <c r="D334" s="63"/>
      <c r="E334" s="73"/>
      <c r="F334" s="71"/>
      <c r="G334" s="71"/>
      <c r="H334" s="71"/>
      <c r="I334" s="71"/>
      <c r="J334" s="71"/>
      <c r="K334" s="71"/>
      <c r="L334" s="71"/>
      <c r="M334" s="71"/>
      <c r="N334" s="71"/>
      <c r="O334" s="74"/>
      <c r="P334" s="71"/>
      <c r="T334" s="87">
        <f t="shared" si="56"/>
        <v>0</v>
      </c>
      <c r="U334" s="87">
        <f t="shared" si="50"/>
        <v>0</v>
      </c>
      <c r="V334" s="87">
        <f t="shared" si="51"/>
        <v>0</v>
      </c>
      <c r="W334" s="87">
        <f t="shared" si="57"/>
        <v>0</v>
      </c>
      <c r="X334" s="87">
        <f t="shared" si="52"/>
        <v>0</v>
      </c>
      <c r="Y334" s="86">
        <f t="shared" si="53"/>
        <v>0</v>
      </c>
      <c r="Z334" s="86">
        <f t="shared" si="54"/>
        <v>0</v>
      </c>
      <c r="AA334" s="86">
        <f t="shared" si="55"/>
        <v>0</v>
      </c>
      <c r="AB334" s="86">
        <f t="shared" si="58"/>
        <v>0</v>
      </c>
      <c r="AC334" s="86">
        <f>IF(ISBLANK(B334),0,IF(ISNA(VLOOKUP(B334,General!$B:$B,1,FALSE)),1,0))</f>
        <v>0</v>
      </c>
      <c r="AD334" s="86">
        <f>IF(ISBLANK(F334),0,IF(ISNA(VLOOKUP(F334,Dropdowns!$D$1:$D$13,1,FALSE)),1,0))</f>
        <v>0</v>
      </c>
      <c r="AE334" s="86">
        <f>IF(ISBLANK(I334),0,IF(ISNA(VLOOKUP(I334,Dropdowns!$E$1:$E$11,1,FALSE)),1,0))</f>
        <v>0</v>
      </c>
      <c r="AF334" s="86">
        <f>IF(ISBLANK(L334),0,IF(ISNA(VLOOKUP(L334,Dropdowns!$F$1:$F$18,1,FALSE)),1,0))</f>
        <v>0</v>
      </c>
      <c r="AG334" s="86">
        <f>IF(ISBLANK(P334),0,IF(ISNA(VLOOKUP(P334,Dropdowns!$K$1:$K$5,1,FALSE)),1,0))</f>
        <v>0</v>
      </c>
      <c r="AH334" s="86" t="str">
        <f t="shared" si="59"/>
        <v/>
      </c>
      <c r="AI334" s="86">
        <f>IF(ISBLANK(AH334),0,IF(ISNA(VLOOKUP(AH334,Investigation!$Q:$Q,1,FALSE)),1,0))</f>
        <v>0</v>
      </c>
    </row>
    <row r="335" spans="2:35" x14ac:dyDescent="0.25">
      <c r="B335" s="71"/>
      <c r="C335" s="71"/>
      <c r="D335" s="63"/>
      <c r="E335" s="73"/>
      <c r="F335" s="71"/>
      <c r="G335" s="71"/>
      <c r="H335" s="71"/>
      <c r="I335" s="71"/>
      <c r="J335" s="71"/>
      <c r="K335" s="71"/>
      <c r="L335" s="71"/>
      <c r="M335" s="71"/>
      <c r="N335" s="71"/>
      <c r="O335" s="74"/>
      <c r="P335" s="71"/>
      <c r="T335" s="87">
        <f t="shared" si="56"/>
        <v>0</v>
      </c>
      <c r="U335" s="87">
        <f t="shared" si="50"/>
        <v>0</v>
      </c>
      <c r="V335" s="87">
        <f t="shared" si="51"/>
        <v>0</v>
      </c>
      <c r="W335" s="87">
        <f t="shared" si="57"/>
        <v>0</v>
      </c>
      <c r="X335" s="87">
        <f t="shared" si="52"/>
        <v>0</v>
      </c>
      <c r="Y335" s="86">
        <f t="shared" si="53"/>
        <v>0</v>
      </c>
      <c r="Z335" s="86">
        <f t="shared" si="54"/>
        <v>0</v>
      </c>
      <c r="AA335" s="86">
        <f t="shared" si="55"/>
        <v>0</v>
      </c>
      <c r="AB335" s="86">
        <f t="shared" si="58"/>
        <v>0</v>
      </c>
      <c r="AC335" s="86">
        <f>IF(ISBLANK(B335),0,IF(ISNA(VLOOKUP(B335,General!$B:$B,1,FALSE)),1,0))</f>
        <v>0</v>
      </c>
      <c r="AD335" s="86">
        <f>IF(ISBLANK(F335),0,IF(ISNA(VLOOKUP(F335,Dropdowns!$D$1:$D$13,1,FALSE)),1,0))</f>
        <v>0</v>
      </c>
      <c r="AE335" s="86">
        <f>IF(ISBLANK(I335),0,IF(ISNA(VLOOKUP(I335,Dropdowns!$E$1:$E$11,1,FALSE)),1,0))</f>
        <v>0</v>
      </c>
      <c r="AF335" s="86">
        <f>IF(ISBLANK(L335),0,IF(ISNA(VLOOKUP(L335,Dropdowns!$F$1:$F$18,1,FALSE)),1,0))</f>
        <v>0</v>
      </c>
      <c r="AG335" s="86">
        <f>IF(ISBLANK(P335),0,IF(ISNA(VLOOKUP(P335,Dropdowns!$K$1:$K$5,1,FALSE)),1,0))</f>
        <v>0</v>
      </c>
      <c r="AH335" s="86" t="str">
        <f t="shared" si="59"/>
        <v/>
      </c>
      <c r="AI335" s="86">
        <f>IF(ISBLANK(AH335),0,IF(ISNA(VLOOKUP(AH335,Investigation!$Q:$Q,1,FALSE)),1,0))</f>
        <v>0</v>
      </c>
    </row>
    <row r="336" spans="2:35" x14ac:dyDescent="0.25">
      <c r="B336" s="71"/>
      <c r="C336" s="71"/>
      <c r="D336" s="63"/>
      <c r="E336" s="73"/>
      <c r="F336" s="71"/>
      <c r="G336" s="71"/>
      <c r="H336" s="71"/>
      <c r="I336" s="71"/>
      <c r="J336" s="71"/>
      <c r="K336" s="71"/>
      <c r="L336" s="71"/>
      <c r="M336" s="71"/>
      <c r="N336" s="71"/>
      <c r="O336" s="74"/>
      <c r="P336" s="71"/>
      <c r="T336" s="87">
        <f t="shared" si="56"/>
        <v>0</v>
      </c>
      <c r="U336" s="87">
        <f t="shared" si="50"/>
        <v>0</v>
      </c>
      <c r="V336" s="87">
        <f t="shared" si="51"/>
        <v>0</v>
      </c>
      <c r="W336" s="87">
        <f t="shared" si="57"/>
        <v>0</v>
      </c>
      <c r="X336" s="87">
        <f t="shared" si="52"/>
        <v>0</v>
      </c>
      <c r="Y336" s="86">
        <f t="shared" si="53"/>
        <v>0</v>
      </c>
      <c r="Z336" s="86">
        <f t="shared" si="54"/>
        <v>0</v>
      </c>
      <c r="AA336" s="86">
        <f t="shared" si="55"/>
        <v>0</v>
      </c>
      <c r="AB336" s="86">
        <f t="shared" si="58"/>
        <v>0</v>
      </c>
      <c r="AC336" s="86">
        <f>IF(ISBLANK(B336),0,IF(ISNA(VLOOKUP(B336,General!$B:$B,1,FALSE)),1,0))</f>
        <v>0</v>
      </c>
      <c r="AD336" s="86">
        <f>IF(ISBLANK(F336),0,IF(ISNA(VLOOKUP(F336,Dropdowns!$D$1:$D$13,1,FALSE)),1,0))</f>
        <v>0</v>
      </c>
      <c r="AE336" s="86">
        <f>IF(ISBLANK(I336),0,IF(ISNA(VLOOKUP(I336,Dropdowns!$E$1:$E$11,1,FALSE)),1,0))</f>
        <v>0</v>
      </c>
      <c r="AF336" s="86">
        <f>IF(ISBLANK(L336),0,IF(ISNA(VLOOKUP(L336,Dropdowns!$F$1:$F$18,1,FALSE)),1,0))</f>
        <v>0</v>
      </c>
      <c r="AG336" s="86">
        <f>IF(ISBLANK(P336),0,IF(ISNA(VLOOKUP(P336,Dropdowns!$K$1:$K$5,1,FALSE)),1,0))</f>
        <v>0</v>
      </c>
      <c r="AH336" s="86" t="str">
        <f t="shared" si="59"/>
        <v/>
      </c>
      <c r="AI336" s="86">
        <f>IF(ISBLANK(AH336),0,IF(ISNA(VLOOKUP(AH336,Investigation!$Q:$Q,1,FALSE)),1,0))</f>
        <v>0</v>
      </c>
    </row>
    <row r="337" spans="2:35" x14ac:dyDescent="0.25">
      <c r="B337" s="71"/>
      <c r="C337" s="71"/>
      <c r="D337" s="63"/>
      <c r="E337" s="73"/>
      <c r="F337" s="71"/>
      <c r="G337" s="71"/>
      <c r="H337" s="71"/>
      <c r="I337" s="71"/>
      <c r="J337" s="71"/>
      <c r="K337" s="71"/>
      <c r="L337" s="71"/>
      <c r="M337" s="71"/>
      <c r="N337" s="71"/>
      <c r="O337" s="74"/>
      <c r="P337" s="71"/>
      <c r="T337" s="87">
        <f t="shared" si="56"/>
        <v>0</v>
      </c>
      <c r="U337" s="87">
        <f t="shared" si="50"/>
        <v>0</v>
      </c>
      <c r="V337" s="87">
        <f t="shared" si="51"/>
        <v>0</v>
      </c>
      <c r="W337" s="87">
        <f t="shared" si="57"/>
        <v>0</v>
      </c>
      <c r="X337" s="87">
        <f t="shared" si="52"/>
        <v>0</v>
      </c>
      <c r="Y337" s="86">
        <f t="shared" si="53"/>
        <v>0</v>
      </c>
      <c r="Z337" s="86">
        <f t="shared" si="54"/>
        <v>0</v>
      </c>
      <c r="AA337" s="86">
        <f t="shared" si="55"/>
        <v>0</v>
      </c>
      <c r="AB337" s="86">
        <f t="shared" si="58"/>
        <v>0</v>
      </c>
      <c r="AC337" s="86">
        <f>IF(ISBLANK(B337),0,IF(ISNA(VLOOKUP(B337,General!$B:$B,1,FALSE)),1,0))</f>
        <v>0</v>
      </c>
      <c r="AD337" s="86">
        <f>IF(ISBLANK(F337),0,IF(ISNA(VLOOKUP(F337,Dropdowns!$D$1:$D$13,1,FALSE)),1,0))</f>
        <v>0</v>
      </c>
      <c r="AE337" s="86">
        <f>IF(ISBLANK(I337),0,IF(ISNA(VLOOKUP(I337,Dropdowns!$E$1:$E$11,1,FALSE)),1,0))</f>
        <v>0</v>
      </c>
      <c r="AF337" s="86">
        <f>IF(ISBLANK(L337),0,IF(ISNA(VLOOKUP(L337,Dropdowns!$F$1:$F$18,1,FALSE)),1,0))</f>
        <v>0</v>
      </c>
      <c r="AG337" s="86">
        <f>IF(ISBLANK(P337),0,IF(ISNA(VLOOKUP(P337,Dropdowns!$K$1:$K$5,1,FALSE)),1,0))</f>
        <v>0</v>
      </c>
      <c r="AH337" s="86" t="str">
        <f t="shared" si="59"/>
        <v/>
      </c>
      <c r="AI337" s="86">
        <f>IF(ISBLANK(AH337),0,IF(ISNA(VLOOKUP(AH337,Investigation!$Q:$Q,1,FALSE)),1,0))</f>
        <v>0</v>
      </c>
    </row>
    <row r="338" spans="2:35" x14ac:dyDescent="0.25">
      <c r="B338" s="71"/>
      <c r="C338" s="71"/>
      <c r="D338" s="63"/>
      <c r="E338" s="73"/>
      <c r="F338" s="71"/>
      <c r="G338" s="71"/>
      <c r="H338" s="71"/>
      <c r="I338" s="71"/>
      <c r="J338" s="71"/>
      <c r="K338" s="71"/>
      <c r="L338" s="71"/>
      <c r="M338" s="71"/>
      <c r="N338" s="71"/>
      <c r="O338" s="74"/>
      <c r="P338" s="71"/>
      <c r="T338" s="87">
        <f t="shared" si="56"/>
        <v>0</v>
      </c>
      <c r="U338" s="87">
        <f t="shared" si="50"/>
        <v>0</v>
      </c>
      <c r="V338" s="87">
        <f t="shared" si="51"/>
        <v>0</v>
      </c>
      <c r="W338" s="87">
        <f t="shared" si="57"/>
        <v>0</v>
      </c>
      <c r="X338" s="87">
        <f t="shared" si="52"/>
        <v>0</v>
      </c>
      <c r="Y338" s="86">
        <f t="shared" si="53"/>
        <v>0</v>
      </c>
      <c r="Z338" s="86">
        <f t="shared" si="54"/>
        <v>0</v>
      </c>
      <c r="AA338" s="86">
        <f t="shared" si="55"/>
        <v>0</v>
      </c>
      <c r="AB338" s="86">
        <f t="shared" si="58"/>
        <v>0</v>
      </c>
      <c r="AC338" s="86">
        <f>IF(ISBLANK(B338),0,IF(ISNA(VLOOKUP(B338,General!$B:$B,1,FALSE)),1,0))</f>
        <v>0</v>
      </c>
      <c r="AD338" s="86">
        <f>IF(ISBLANK(F338),0,IF(ISNA(VLOOKUP(F338,Dropdowns!$D$1:$D$13,1,FALSE)),1,0))</f>
        <v>0</v>
      </c>
      <c r="AE338" s="86">
        <f>IF(ISBLANK(I338),0,IF(ISNA(VLOOKUP(I338,Dropdowns!$E$1:$E$11,1,FALSE)),1,0))</f>
        <v>0</v>
      </c>
      <c r="AF338" s="86">
        <f>IF(ISBLANK(L338),0,IF(ISNA(VLOOKUP(L338,Dropdowns!$F$1:$F$18,1,FALSE)),1,0))</f>
        <v>0</v>
      </c>
      <c r="AG338" s="86">
        <f>IF(ISBLANK(P338),0,IF(ISNA(VLOOKUP(P338,Dropdowns!$K$1:$K$5,1,FALSE)),1,0))</f>
        <v>0</v>
      </c>
      <c r="AH338" s="86" t="str">
        <f t="shared" si="59"/>
        <v/>
      </c>
      <c r="AI338" s="86">
        <f>IF(ISBLANK(AH338),0,IF(ISNA(VLOOKUP(AH338,Investigation!$Q:$Q,1,FALSE)),1,0))</f>
        <v>0</v>
      </c>
    </row>
    <row r="339" spans="2:35" x14ac:dyDescent="0.25">
      <c r="B339" s="71"/>
      <c r="C339" s="71"/>
      <c r="D339" s="63"/>
      <c r="E339" s="73"/>
      <c r="F339" s="71"/>
      <c r="G339" s="71"/>
      <c r="H339" s="71"/>
      <c r="I339" s="71"/>
      <c r="J339" s="71"/>
      <c r="K339" s="71"/>
      <c r="L339" s="71"/>
      <c r="M339" s="71"/>
      <c r="N339" s="71"/>
      <c r="O339" s="74"/>
      <c r="P339" s="71"/>
      <c r="T339" s="87">
        <f t="shared" si="56"/>
        <v>0</v>
      </c>
      <c r="U339" s="87">
        <f t="shared" si="50"/>
        <v>0</v>
      </c>
      <c r="V339" s="87">
        <f t="shared" si="51"/>
        <v>0</v>
      </c>
      <c r="W339" s="87">
        <f t="shared" si="57"/>
        <v>0</v>
      </c>
      <c r="X339" s="87">
        <f t="shared" si="52"/>
        <v>0</v>
      </c>
      <c r="Y339" s="86">
        <f t="shared" si="53"/>
        <v>0</v>
      </c>
      <c r="Z339" s="86">
        <f t="shared" si="54"/>
        <v>0</v>
      </c>
      <c r="AA339" s="86">
        <f t="shared" si="55"/>
        <v>0</v>
      </c>
      <c r="AB339" s="86">
        <f t="shared" si="58"/>
        <v>0</v>
      </c>
      <c r="AC339" s="86">
        <f>IF(ISBLANK(B339),0,IF(ISNA(VLOOKUP(B339,General!$B:$B,1,FALSE)),1,0))</f>
        <v>0</v>
      </c>
      <c r="AD339" s="86">
        <f>IF(ISBLANK(F339),0,IF(ISNA(VLOOKUP(F339,Dropdowns!$D$1:$D$13,1,FALSE)),1,0))</f>
        <v>0</v>
      </c>
      <c r="AE339" s="86">
        <f>IF(ISBLANK(I339),0,IF(ISNA(VLOOKUP(I339,Dropdowns!$E$1:$E$11,1,FALSE)),1,0))</f>
        <v>0</v>
      </c>
      <c r="AF339" s="86">
        <f>IF(ISBLANK(L339),0,IF(ISNA(VLOOKUP(L339,Dropdowns!$F$1:$F$18,1,FALSE)),1,0))</f>
        <v>0</v>
      </c>
      <c r="AG339" s="86">
        <f>IF(ISBLANK(P339),0,IF(ISNA(VLOOKUP(P339,Dropdowns!$K$1:$K$5,1,FALSE)),1,0))</f>
        <v>0</v>
      </c>
      <c r="AH339" s="86" t="str">
        <f t="shared" si="59"/>
        <v/>
      </c>
      <c r="AI339" s="86">
        <f>IF(ISBLANK(AH339),0,IF(ISNA(VLOOKUP(AH339,Investigation!$Q:$Q,1,FALSE)),1,0))</f>
        <v>0</v>
      </c>
    </row>
    <row r="340" spans="2:35" x14ac:dyDescent="0.25">
      <c r="B340" s="71"/>
      <c r="C340" s="71"/>
      <c r="D340" s="63"/>
      <c r="E340" s="73"/>
      <c r="F340" s="71"/>
      <c r="G340" s="71"/>
      <c r="H340" s="71"/>
      <c r="I340" s="71"/>
      <c r="J340" s="71"/>
      <c r="K340" s="71"/>
      <c r="L340" s="71"/>
      <c r="M340" s="71"/>
      <c r="N340" s="71"/>
      <c r="O340" s="74"/>
      <c r="P340" s="71"/>
      <c r="T340" s="87">
        <f t="shared" si="56"/>
        <v>0</v>
      </c>
      <c r="U340" s="87">
        <f t="shared" si="50"/>
        <v>0</v>
      </c>
      <c r="V340" s="87">
        <f t="shared" si="51"/>
        <v>0</v>
      </c>
      <c r="W340" s="87">
        <f t="shared" si="57"/>
        <v>0</v>
      </c>
      <c r="X340" s="87">
        <f t="shared" si="52"/>
        <v>0</v>
      </c>
      <c r="Y340" s="86">
        <f t="shared" si="53"/>
        <v>0</v>
      </c>
      <c r="Z340" s="86">
        <f t="shared" si="54"/>
        <v>0</v>
      </c>
      <c r="AA340" s="86">
        <f t="shared" si="55"/>
        <v>0</v>
      </c>
      <c r="AB340" s="86">
        <f t="shared" si="58"/>
        <v>0</v>
      </c>
      <c r="AC340" s="86">
        <f>IF(ISBLANK(B340),0,IF(ISNA(VLOOKUP(B340,General!$B:$B,1,FALSE)),1,0))</f>
        <v>0</v>
      </c>
      <c r="AD340" s="86">
        <f>IF(ISBLANK(F340),0,IF(ISNA(VLOOKUP(F340,Dropdowns!$D$1:$D$13,1,FALSE)),1,0))</f>
        <v>0</v>
      </c>
      <c r="AE340" s="86">
        <f>IF(ISBLANK(I340),0,IF(ISNA(VLOOKUP(I340,Dropdowns!$E$1:$E$11,1,FALSE)),1,0))</f>
        <v>0</v>
      </c>
      <c r="AF340" s="86">
        <f>IF(ISBLANK(L340),0,IF(ISNA(VLOOKUP(L340,Dropdowns!$F$1:$F$18,1,FALSE)),1,0))</f>
        <v>0</v>
      </c>
      <c r="AG340" s="86">
        <f>IF(ISBLANK(P340),0,IF(ISNA(VLOOKUP(P340,Dropdowns!$K$1:$K$5,1,FALSE)),1,0))</f>
        <v>0</v>
      </c>
      <c r="AH340" s="86" t="str">
        <f t="shared" si="59"/>
        <v/>
      </c>
      <c r="AI340" s="86">
        <f>IF(ISBLANK(AH340),0,IF(ISNA(VLOOKUP(AH340,Investigation!$Q:$Q,1,FALSE)),1,0))</f>
        <v>0</v>
      </c>
    </row>
    <row r="341" spans="2:35" x14ac:dyDescent="0.25">
      <c r="B341" s="71"/>
      <c r="C341" s="71"/>
      <c r="D341" s="63"/>
      <c r="E341" s="73"/>
      <c r="F341" s="71"/>
      <c r="G341" s="71"/>
      <c r="H341" s="71"/>
      <c r="I341" s="71"/>
      <c r="J341" s="71"/>
      <c r="K341" s="71"/>
      <c r="L341" s="71"/>
      <c r="M341" s="71"/>
      <c r="N341" s="71"/>
      <c r="O341" s="74"/>
      <c r="P341" s="71"/>
      <c r="T341" s="87">
        <f t="shared" si="56"/>
        <v>0</v>
      </c>
      <c r="U341" s="87">
        <f t="shared" si="50"/>
        <v>0</v>
      </c>
      <c r="V341" s="87">
        <f t="shared" si="51"/>
        <v>0</v>
      </c>
      <c r="W341" s="87">
        <f t="shared" si="57"/>
        <v>0</v>
      </c>
      <c r="X341" s="87">
        <f t="shared" si="52"/>
        <v>0</v>
      </c>
      <c r="Y341" s="86">
        <f t="shared" si="53"/>
        <v>0</v>
      </c>
      <c r="Z341" s="86">
        <f t="shared" si="54"/>
        <v>0</v>
      </c>
      <c r="AA341" s="86">
        <f t="shared" si="55"/>
        <v>0</v>
      </c>
      <c r="AB341" s="86">
        <f t="shared" si="58"/>
        <v>0</v>
      </c>
      <c r="AC341" s="86">
        <f>IF(ISBLANK(B341),0,IF(ISNA(VLOOKUP(B341,General!$B:$B,1,FALSE)),1,0))</f>
        <v>0</v>
      </c>
      <c r="AD341" s="86">
        <f>IF(ISBLANK(F341),0,IF(ISNA(VLOOKUP(F341,Dropdowns!$D$1:$D$13,1,FALSE)),1,0))</f>
        <v>0</v>
      </c>
      <c r="AE341" s="86">
        <f>IF(ISBLANK(I341),0,IF(ISNA(VLOOKUP(I341,Dropdowns!$E$1:$E$11,1,FALSE)),1,0))</f>
        <v>0</v>
      </c>
      <c r="AF341" s="86">
        <f>IF(ISBLANK(L341),0,IF(ISNA(VLOOKUP(L341,Dropdowns!$F$1:$F$18,1,FALSE)),1,0))</f>
        <v>0</v>
      </c>
      <c r="AG341" s="86">
        <f>IF(ISBLANK(P341),0,IF(ISNA(VLOOKUP(P341,Dropdowns!$K$1:$K$5,1,FALSE)),1,0))</f>
        <v>0</v>
      </c>
      <c r="AH341" s="86" t="str">
        <f t="shared" si="59"/>
        <v/>
      </c>
      <c r="AI341" s="86">
        <f>IF(ISBLANK(AH341),0,IF(ISNA(VLOOKUP(AH341,Investigation!$Q:$Q,1,FALSE)),1,0))</f>
        <v>0</v>
      </c>
    </row>
    <row r="342" spans="2:35" x14ac:dyDescent="0.25">
      <c r="B342" s="71"/>
      <c r="C342" s="71"/>
      <c r="D342" s="63"/>
      <c r="E342" s="73"/>
      <c r="F342" s="71"/>
      <c r="G342" s="71"/>
      <c r="H342" s="71"/>
      <c r="I342" s="71"/>
      <c r="J342" s="71"/>
      <c r="K342" s="71"/>
      <c r="L342" s="71"/>
      <c r="M342" s="71"/>
      <c r="N342" s="71"/>
      <c r="O342" s="74"/>
      <c r="P342" s="71"/>
      <c r="T342" s="87">
        <f t="shared" si="56"/>
        <v>0</v>
      </c>
      <c r="U342" s="87">
        <f t="shared" si="50"/>
        <v>0</v>
      </c>
      <c r="V342" s="87">
        <f t="shared" si="51"/>
        <v>0</v>
      </c>
      <c r="W342" s="87">
        <f t="shared" si="57"/>
        <v>0</v>
      </c>
      <c r="X342" s="87">
        <f t="shared" si="52"/>
        <v>0</v>
      </c>
      <c r="Y342" s="86">
        <f t="shared" si="53"/>
        <v>0</v>
      </c>
      <c r="Z342" s="86">
        <f t="shared" si="54"/>
        <v>0</v>
      </c>
      <c r="AA342" s="86">
        <f t="shared" si="55"/>
        <v>0</v>
      </c>
      <c r="AB342" s="86">
        <f t="shared" si="58"/>
        <v>0</v>
      </c>
      <c r="AC342" s="86">
        <f>IF(ISBLANK(B342),0,IF(ISNA(VLOOKUP(B342,General!$B:$B,1,FALSE)),1,0))</f>
        <v>0</v>
      </c>
      <c r="AD342" s="86">
        <f>IF(ISBLANK(F342),0,IF(ISNA(VLOOKUP(F342,Dropdowns!$D$1:$D$13,1,FALSE)),1,0))</f>
        <v>0</v>
      </c>
      <c r="AE342" s="86">
        <f>IF(ISBLANK(I342),0,IF(ISNA(VLOOKUP(I342,Dropdowns!$E$1:$E$11,1,FALSE)),1,0))</f>
        <v>0</v>
      </c>
      <c r="AF342" s="86">
        <f>IF(ISBLANK(L342),0,IF(ISNA(VLOOKUP(L342,Dropdowns!$F$1:$F$18,1,FALSE)),1,0))</f>
        <v>0</v>
      </c>
      <c r="AG342" s="86">
        <f>IF(ISBLANK(P342),0,IF(ISNA(VLOOKUP(P342,Dropdowns!$K$1:$K$5,1,FALSE)),1,0))</f>
        <v>0</v>
      </c>
      <c r="AH342" s="86" t="str">
        <f t="shared" si="59"/>
        <v/>
      </c>
      <c r="AI342" s="86">
        <f>IF(ISBLANK(AH342),0,IF(ISNA(VLOOKUP(AH342,Investigation!$Q:$Q,1,FALSE)),1,0))</f>
        <v>0</v>
      </c>
    </row>
    <row r="343" spans="2:35" x14ac:dyDescent="0.25">
      <c r="B343" s="71"/>
      <c r="C343" s="71"/>
      <c r="D343" s="63"/>
      <c r="E343" s="73"/>
      <c r="F343" s="71"/>
      <c r="G343" s="71"/>
      <c r="H343" s="71"/>
      <c r="I343" s="71"/>
      <c r="J343" s="71"/>
      <c r="K343" s="71"/>
      <c r="L343" s="71"/>
      <c r="M343" s="71"/>
      <c r="N343" s="71"/>
      <c r="O343" s="74"/>
      <c r="P343" s="71"/>
      <c r="T343" s="87">
        <f t="shared" si="56"/>
        <v>0</v>
      </c>
      <c r="U343" s="87">
        <f t="shared" si="50"/>
        <v>0</v>
      </c>
      <c r="V343" s="87">
        <f t="shared" si="51"/>
        <v>0</v>
      </c>
      <c r="W343" s="87">
        <f t="shared" si="57"/>
        <v>0</v>
      </c>
      <c r="X343" s="87">
        <f t="shared" si="52"/>
        <v>0</v>
      </c>
      <c r="Y343" s="86">
        <f t="shared" si="53"/>
        <v>0</v>
      </c>
      <c r="Z343" s="86">
        <f t="shared" si="54"/>
        <v>0</v>
      </c>
      <c r="AA343" s="86">
        <f t="shared" si="55"/>
        <v>0</v>
      </c>
      <c r="AB343" s="86">
        <f t="shared" si="58"/>
        <v>0</v>
      </c>
      <c r="AC343" s="86">
        <f>IF(ISBLANK(B343),0,IF(ISNA(VLOOKUP(B343,General!$B:$B,1,FALSE)),1,0))</f>
        <v>0</v>
      </c>
      <c r="AD343" s="86">
        <f>IF(ISBLANK(F343),0,IF(ISNA(VLOOKUP(F343,Dropdowns!$D$1:$D$13,1,FALSE)),1,0))</f>
        <v>0</v>
      </c>
      <c r="AE343" s="86">
        <f>IF(ISBLANK(I343),0,IF(ISNA(VLOOKUP(I343,Dropdowns!$E$1:$E$11,1,FALSE)),1,0))</f>
        <v>0</v>
      </c>
      <c r="AF343" s="86">
        <f>IF(ISBLANK(L343),0,IF(ISNA(VLOOKUP(L343,Dropdowns!$F$1:$F$18,1,FALSE)),1,0))</f>
        <v>0</v>
      </c>
      <c r="AG343" s="86">
        <f>IF(ISBLANK(P343),0,IF(ISNA(VLOOKUP(P343,Dropdowns!$K$1:$K$5,1,FALSE)),1,0))</f>
        <v>0</v>
      </c>
      <c r="AH343" s="86" t="str">
        <f t="shared" si="59"/>
        <v/>
      </c>
      <c r="AI343" s="86">
        <f>IF(ISBLANK(AH343),0,IF(ISNA(VLOOKUP(AH343,Investigation!$Q:$Q,1,FALSE)),1,0))</f>
        <v>0</v>
      </c>
    </row>
    <row r="344" spans="2:35" x14ac:dyDescent="0.25">
      <c r="B344" s="71"/>
      <c r="C344" s="71"/>
      <c r="D344" s="63"/>
      <c r="E344" s="73"/>
      <c r="F344" s="71"/>
      <c r="G344" s="71"/>
      <c r="H344" s="71"/>
      <c r="I344" s="71"/>
      <c r="J344" s="71"/>
      <c r="K344" s="71"/>
      <c r="L344" s="71"/>
      <c r="M344" s="71"/>
      <c r="N344" s="71"/>
      <c r="O344" s="74"/>
      <c r="P344" s="71"/>
      <c r="T344" s="87">
        <f t="shared" si="56"/>
        <v>0</v>
      </c>
      <c r="U344" s="87">
        <f t="shared" si="50"/>
        <v>0</v>
      </c>
      <c r="V344" s="87">
        <f t="shared" si="51"/>
        <v>0</v>
      </c>
      <c r="W344" s="87">
        <f t="shared" si="57"/>
        <v>0</v>
      </c>
      <c r="X344" s="87">
        <f t="shared" si="52"/>
        <v>0</v>
      </c>
      <c r="Y344" s="86">
        <f t="shared" si="53"/>
        <v>0</v>
      </c>
      <c r="Z344" s="86">
        <f t="shared" si="54"/>
        <v>0</v>
      </c>
      <c r="AA344" s="86">
        <f t="shared" si="55"/>
        <v>0</v>
      </c>
      <c r="AB344" s="86">
        <f t="shared" si="58"/>
        <v>0</v>
      </c>
      <c r="AC344" s="86">
        <f>IF(ISBLANK(B344),0,IF(ISNA(VLOOKUP(B344,General!$B:$B,1,FALSE)),1,0))</f>
        <v>0</v>
      </c>
      <c r="AD344" s="86">
        <f>IF(ISBLANK(F344),0,IF(ISNA(VLOOKUP(F344,Dropdowns!$D$1:$D$13,1,FALSE)),1,0))</f>
        <v>0</v>
      </c>
      <c r="AE344" s="86">
        <f>IF(ISBLANK(I344),0,IF(ISNA(VLOOKUP(I344,Dropdowns!$E$1:$E$11,1,FALSE)),1,0))</f>
        <v>0</v>
      </c>
      <c r="AF344" s="86">
        <f>IF(ISBLANK(L344),0,IF(ISNA(VLOOKUP(L344,Dropdowns!$F$1:$F$18,1,FALSE)),1,0))</f>
        <v>0</v>
      </c>
      <c r="AG344" s="86">
        <f>IF(ISBLANK(P344),0,IF(ISNA(VLOOKUP(P344,Dropdowns!$K$1:$K$5,1,FALSE)),1,0))</f>
        <v>0</v>
      </c>
      <c r="AH344" s="86" t="str">
        <f t="shared" si="59"/>
        <v/>
      </c>
      <c r="AI344" s="86">
        <f>IF(ISBLANK(AH344),0,IF(ISNA(VLOOKUP(AH344,Investigation!$Q:$Q,1,FALSE)),1,0))</f>
        <v>0</v>
      </c>
    </row>
    <row r="345" spans="2:35" x14ac:dyDescent="0.25">
      <c r="B345" s="71"/>
      <c r="C345" s="71"/>
      <c r="D345" s="63"/>
      <c r="E345" s="73"/>
      <c r="F345" s="71"/>
      <c r="G345" s="71"/>
      <c r="H345" s="71"/>
      <c r="I345" s="71"/>
      <c r="J345" s="71"/>
      <c r="K345" s="71"/>
      <c r="L345" s="71"/>
      <c r="M345" s="71"/>
      <c r="N345" s="71"/>
      <c r="O345" s="74"/>
      <c r="P345" s="71"/>
      <c r="T345" s="87">
        <f t="shared" si="56"/>
        <v>0</v>
      </c>
      <c r="U345" s="87">
        <f t="shared" si="50"/>
        <v>0</v>
      </c>
      <c r="V345" s="87">
        <f t="shared" si="51"/>
        <v>0</v>
      </c>
      <c r="W345" s="87">
        <f t="shared" si="57"/>
        <v>0</v>
      </c>
      <c r="X345" s="87">
        <f t="shared" si="52"/>
        <v>0</v>
      </c>
      <c r="Y345" s="86">
        <f t="shared" si="53"/>
        <v>0</v>
      </c>
      <c r="Z345" s="86">
        <f t="shared" si="54"/>
        <v>0</v>
      </c>
      <c r="AA345" s="86">
        <f t="shared" si="55"/>
        <v>0</v>
      </c>
      <c r="AB345" s="86">
        <f t="shared" si="58"/>
        <v>0</v>
      </c>
      <c r="AC345" s="86">
        <f>IF(ISBLANK(B345),0,IF(ISNA(VLOOKUP(B345,General!$B:$B,1,FALSE)),1,0))</f>
        <v>0</v>
      </c>
      <c r="AD345" s="86">
        <f>IF(ISBLANK(F345),0,IF(ISNA(VLOOKUP(F345,Dropdowns!$D$1:$D$13,1,FALSE)),1,0))</f>
        <v>0</v>
      </c>
      <c r="AE345" s="86">
        <f>IF(ISBLANK(I345),0,IF(ISNA(VLOOKUP(I345,Dropdowns!$E$1:$E$11,1,FALSE)),1,0))</f>
        <v>0</v>
      </c>
      <c r="AF345" s="86">
        <f>IF(ISBLANK(L345),0,IF(ISNA(VLOOKUP(L345,Dropdowns!$F$1:$F$18,1,FALSE)),1,0))</f>
        <v>0</v>
      </c>
      <c r="AG345" s="86">
        <f>IF(ISBLANK(P345),0,IF(ISNA(VLOOKUP(P345,Dropdowns!$K$1:$K$5,1,FALSE)),1,0))</f>
        <v>0</v>
      </c>
      <c r="AH345" s="86" t="str">
        <f t="shared" si="59"/>
        <v/>
      </c>
      <c r="AI345" s="86">
        <f>IF(ISBLANK(AH345),0,IF(ISNA(VLOOKUP(AH345,Investigation!$Q:$Q,1,FALSE)),1,0))</f>
        <v>0</v>
      </c>
    </row>
    <row r="346" spans="2:35" x14ac:dyDescent="0.25">
      <c r="B346" s="71"/>
      <c r="C346" s="71"/>
      <c r="D346" s="63"/>
      <c r="E346" s="73"/>
      <c r="F346" s="71"/>
      <c r="G346" s="71"/>
      <c r="H346" s="71"/>
      <c r="I346" s="71"/>
      <c r="J346" s="71"/>
      <c r="K346" s="71"/>
      <c r="L346" s="71"/>
      <c r="M346" s="71"/>
      <c r="N346" s="71"/>
      <c r="O346" s="74"/>
      <c r="P346" s="71"/>
      <c r="T346" s="87">
        <f t="shared" si="56"/>
        <v>0</v>
      </c>
      <c r="U346" s="87">
        <f t="shared" si="50"/>
        <v>0</v>
      </c>
      <c r="V346" s="87">
        <f t="shared" si="51"/>
        <v>0</v>
      </c>
      <c r="W346" s="87">
        <f t="shared" si="57"/>
        <v>0</v>
      </c>
      <c r="X346" s="87">
        <f t="shared" si="52"/>
        <v>0</v>
      </c>
      <c r="Y346" s="86">
        <f t="shared" si="53"/>
        <v>0</v>
      </c>
      <c r="Z346" s="86">
        <f t="shared" si="54"/>
        <v>0</v>
      </c>
      <c r="AA346" s="86">
        <f t="shared" si="55"/>
        <v>0</v>
      </c>
      <c r="AB346" s="86">
        <f t="shared" si="58"/>
        <v>0</v>
      </c>
      <c r="AC346" s="86">
        <f>IF(ISBLANK(B346),0,IF(ISNA(VLOOKUP(B346,General!$B:$B,1,FALSE)),1,0))</f>
        <v>0</v>
      </c>
      <c r="AD346" s="86">
        <f>IF(ISBLANK(F346),0,IF(ISNA(VLOOKUP(F346,Dropdowns!$D$1:$D$13,1,FALSE)),1,0))</f>
        <v>0</v>
      </c>
      <c r="AE346" s="86">
        <f>IF(ISBLANK(I346),0,IF(ISNA(VLOOKUP(I346,Dropdowns!$E$1:$E$11,1,FALSE)),1,0))</f>
        <v>0</v>
      </c>
      <c r="AF346" s="86">
        <f>IF(ISBLANK(L346),0,IF(ISNA(VLOOKUP(L346,Dropdowns!$F$1:$F$18,1,FALSE)),1,0))</f>
        <v>0</v>
      </c>
      <c r="AG346" s="86">
        <f>IF(ISBLANK(P346),0,IF(ISNA(VLOOKUP(P346,Dropdowns!$K$1:$K$5,1,FALSE)),1,0))</f>
        <v>0</v>
      </c>
      <c r="AH346" s="86" t="str">
        <f t="shared" si="59"/>
        <v/>
      </c>
      <c r="AI346" s="86">
        <f>IF(ISBLANK(AH346),0,IF(ISNA(VLOOKUP(AH346,Investigation!$Q:$Q,1,FALSE)),1,0))</f>
        <v>0</v>
      </c>
    </row>
    <row r="347" spans="2:35" x14ac:dyDescent="0.25">
      <c r="B347" s="71"/>
      <c r="C347" s="71"/>
      <c r="D347" s="63"/>
      <c r="E347" s="73"/>
      <c r="F347" s="71"/>
      <c r="G347" s="71"/>
      <c r="H347" s="71"/>
      <c r="I347" s="71"/>
      <c r="J347" s="71"/>
      <c r="K347" s="71"/>
      <c r="L347" s="71"/>
      <c r="M347" s="71"/>
      <c r="N347" s="71"/>
      <c r="O347" s="74"/>
      <c r="P347" s="71"/>
      <c r="T347" s="87">
        <f t="shared" si="56"/>
        <v>0</v>
      </c>
      <c r="U347" s="87">
        <f t="shared" si="50"/>
        <v>0</v>
      </c>
      <c r="V347" s="87">
        <f t="shared" si="51"/>
        <v>0</v>
      </c>
      <c r="W347" s="87">
        <f t="shared" si="57"/>
        <v>0</v>
      </c>
      <c r="X347" s="87">
        <f t="shared" si="52"/>
        <v>0</v>
      </c>
      <c r="Y347" s="86">
        <f t="shared" si="53"/>
        <v>0</v>
      </c>
      <c r="Z347" s="86">
        <f t="shared" si="54"/>
        <v>0</v>
      </c>
      <c r="AA347" s="86">
        <f t="shared" si="55"/>
        <v>0</v>
      </c>
      <c r="AB347" s="86">
        <f t="shared" si="58"/>
        <v>0</v>
      </c>
      <c r="AC347" s="86">
        <f>IF(ISBLANK(B347),0,IF(ISNA(VLOOKUP(B347,General!$B:$B,1,FALSE)),1,0))</f>
        <v>0</v>
      </c>
      <c r="AD347" s="86">
        <f>IF(ISBLANK(F347),0,IF(ISNA(VLOOKUP(F347,Dropdowns!$D$1:$D$13,1,FALSE)),1,0))</f>
        <v>0</v>
      </c>
      <c r="AE347" s="86">
        <f>IF(ISBLANK(I347),0,IF(ISNA(VLOOKUP(I347,Dropdowns!$E$1:$E$11,1,FALSE)),1,0))</f>
        <v>0</v>
      </c>
      <c r="AF347" s="86">
        <f>IF(ISBLANK(L347),0,IF(ISNA(VLOOKUP(L347,Dropdowns!$F$1:$F$18,1,FALSE)),1,0))</f>
        <v>0</v>
      </c>
      <c r="AG347" s="86">
        <f>IF(ISBLANK(P347),0,IF(ISNA(VLOOKUP(P347,Dropdowns!$K$1:$K$5,1,FALSE)),1,0))</f>
        <v>0</v>
      </c>
      <c r="AH347" s="86" t="str">
        <f t="shared" si="59"/>
        <v/>
      </c>
      <c r="AI347" s="86">
        <f>IF(ISBLANK(AH347),0,IF(ISNA(VLOOKUP(AH347,Investigation!$Q:$Q,1,FALSE)),1,0))</f>
        <v>0</v>
      </c>
    </row>
    <row r="348" spans="2:35" x14ac:dyDescent="0.25">
      <c r="B348" s="71"/>
      <c r="C348" s="71"/>
      <c r="D348" s="63"/>
      <c r="E348" s="73"/>
      <c r="F348" s="71"/>
      <c r="G348" s="71"/>
      <c r="H348" s="71"/>
      <c r="I348" s="71"/>
      <c r="J348" s="71"/>
      <c r="K348" s="71"/>
      <c r="L348" s="71"/>
      <c r="M348" s="71"/>
      <c r="N348" s="71"/>
      <c r="O348" s="74"/>
      <c r="P348" s="71"/>
      <c r="T348" s="87">
        <f t="shared" si="56"/>
        <v>0</v>
      </c>
      <c r="U348" s="87">
        <f t="shared" si="50"/>
        <v>0</v>
      </c>
      <c r="V348" s="87">
        <f t="shared" si="51"/>
        <v>0</v>
      </c>
      <c r="W348" s="87">
        <f t="shared" si="57"/>
        <v>0</v>
      </c>
      <c r="X348" s="87">
        <f t="shared" si="52"/>
        <v>0</v>
      </c>
      <c r="Y348" s="86">
        <f t="shared" si="53"/>
        <v>0</v>
      </c>
      <c r="Z348" s="86">
        <f t="shared" si="54"/>
        <v>0</v>
      </c>
      <c r="AA348" s="86">
        <f t="shared" si="55"/>
        <v>0</v>
      </c>
      <c r="AB348" s="86">
        <f t="shared" si="58"/>
        <v>0</v>
      </c>
      <c r="AC348" s="86">
        <f>IF(ISBLANK(B348),0,IF(ISNA(VLOOKUP(B348,General!$B:$B,1,FALSE)),1,0))</f>
        <v>0</v>
      </c>
      <c r="AD348" s="86">
        <f>IF(ISBLANK(F348),0,IF(ISNA(VLOOKUP(F348,Dropdowns!$D$1:$D$13,1,FALSE)),1,0))</f>
        <v>0</v>
      </c>
      <c r="AE348" s="86">
        <f>IF(ISBLANK(I348),0,IF(ISNA(VLOOKUP(I348,Dropdowns!$E$1:$E$11,1,FALSE)),1,0))</f>
        <v>0</v>
      </c>
      <c r="AF348" s="86">
        <f>IF(ISBLANK(L348),0,IF(ISNA(VLOOKUP(L348,Dropdowns!$F$1:$F$18,1,FALSE)),1,0))</f>
        <v>0</v>
      </c>
      <c r="AG348" s="86">
        <f>IF(ISBLANK(P348),0,IF(ISNA(VLOOKUP(P348,Dropdowns!$K$1:$K$5,1,FALSE)),1,0))</f>
        <v>0</v>
      </c>
      <c r="AH348" s="86" t="str">
        <f t="shared" si="59"/>
        <v/>
      </c>
      <c r="AI348" s="86">
        <f>IF(ISBLANK(AH348),0,IF(ISNA(VLOOKUP(AH348,Investigation!$Q:$Q,1,FALSE)),1,0))</f>
        <v>0</v>
      </c>
    </row>
    <row r="349" spans="2:35" x14ac:dyDescent="0.25">
      <c r="B349" s="71"/>
      <c r="C349" s="71"/>
      <c r="D349" s="63"/>
      <c r="E349" s="73"/>
      <c r="F349" s="71"/>
      <c r="G349" s="71"/>
      <c r="H349" s="71"/>
      <c r="I349" s="71"/>
      <c r="J349" s="71"/>
      <c r="K349" s="71"/>
      <c r="L349" s="71"/>
      <c r="M349" s="71"/>
      <c r="N349" s="71"/>
      <c r="O349" s="74"/>
      <c r="P349" s="71"/>
      <c r="T349" s="87">
        <f t="shared" si="56"/>
        <v>0</v>
      </c>
      <c r="U349" s="87">
        <f t="shared" si="50"/>
        <v>0</v>
      </c>
      <c r="V349" s="87">
        <f t="shared" si="51"/>
        <v>0</v>
      </c>
      <c r="W349" s="87">
        <f t="shared" si="57"/>
        <v>0</v>
      </c>
      <c r="X349" s="87">
        <f t="shared" si="52"/>
        <v>0</v>
      </c>
      <c r="Y349" s="86">
        <f t="shared" si="53"/>
        <v>0</v>
      </c>
      <c r="Z349" s="86">
        <f t="shared" si="54"/>
        <v>0</v>
      </c>
      <c r="AA349" s="86">
        <f t="shared" si="55"/>
        <v>0</v>
      </c>
      <c r="AB349" s="86">
        <f t="shared" si="58"/>
        <v>0</v>
      </c>
      <c r="AC349" s="86">
        <f>IF(ISBLANK(B349),0,IF(ISNA(VLOOKUP(B349,General!$B:$B,1,FALSE)),1,0))</f>
        <v>0</v>
      </c>
      <c r="AD349" s="86">
        <f>IF(ISBLANK(F349),0,IF(ISNA(VLOOKUP(F349,Dropdowns!$D$1:$D$13,1,FALSE)),1,0))</f>
        <v>0</v>
      </c>
      <c r="AE349" s="86">
        <f>IF(ISBLANK(I349),0,IF(ISNA(VLOOKUP(I349,Dropdowns!$E$1:$E$11,1,FALSE)),1,0))</f>
        <v>0</v>
      </c>
      <c r="AF349" s="86">
        <f>IF(ISBLANK(L349),0,IF(ISNA(VLOOKUP(L349,Dropdowns!$F$1:$F$18,1,FALSE)),1,0))</f>
        <v>0</v>
      </c>
      <c r="AG349" s="86">
        <f>IF(ISBLANK(P349),0,IF(ISNA(VLOOKUP(P349,Dropdowns!$K$1:$K$5,1,FALSE)),1,0))</f>
        <v>0</v>
      </c>
      <c r="AH349" s="86" t="str">
        <f t="shared" si="59"/>
        <v/>
      </c>
      <c r="AI349" s="86">
        <f>IF(ISBLANK(AH349),0,IF(ISNA(VLOOKUP(AH349,Investigation!$Q:$Q,1,FALSE)),1,0))</f>
        <v>0</v>
      </c>
    </row>
    <row r="350" spans="2:35" x14ac:dyDescent="0.25">
      <c r="B350" s="71"/>
      <c r="C350" s="71"/>
      <c r="D350" s="63"/>
      <c r="E350" s="73"/>
      <c r="F350" s="71"/>
      <c r="G350" s="71"/>
      <c r="H350" s="71"/>
      <c r="I350" s="71"/>
      <c r="J350" s="71"/>
      <c r="K350" s="71"/>
      <c r="L350" s="71"/>
      <c r="M350" s="71"/>
      <c r="N350" s="71"/>
      <c r="O350" s="74"/>
      <c r="P350" s="71"/>
      <c r="T350" s="87">
        <f t="shared" si="56"/>
        <v>0</v>
      </c>
      <c r="U350" s="87">
        <f t="shared" si="50"/>
        <v>0</v>
      </c>
      <c r="V350" s="87">
        <f t="shared" si="51"/>
        <v>0</v>
      </c>
      <c r="W350" s="87">
        <f t="shared" si="57"/>
        <v>0</v>
      </c>
      <c r="X350" s="87">
        <f t="shared" si="52"/>
        <v>0</v>
      </c>
      <c r="Y350" s="86">
        <f t="shared" si="53"/>
        <v>0</v>
      </c>
      <c r="Z350" s="86">
        <f t="shared" si="54"/>
        <v>0</v>
      </c>
      <c r="AA350" s="86">
        <f t="shared" si="55"/>
        <v>0</v>
      </c>
      <c r="AB350" s="86">
        <f t="shared" si="58"/>
        <v>0</v>
      </c>
      <c r="AC350" s="86">
        <f>IF(ISBLANK(B350),0,IF(ISNA(VLOOKUP(B350,General!$B:$B,1,FALSE)),1,0))</f>
        <v>0</v>
      </c>
      <c r="AD350" s="86">
        <f>IF(ISBLANK(F350),0,IF(ISNA(VLOOKUP(F350,Dropdowns!$D$1:$D$13,1,FALSE)),1,0))</f>
        <v>0</v>
      </c>
      <c r="AE350" s="86">
        <f>IF(ISBLANK(I350),0,IF(ISNA(VLOOKUP(I350,Dropdowns!$E$1:$E$11,1,FALSE)),1,0))</f>
        <v>0</v>
      </c>
      <c r="AF350" s="86">
        <f>IF(ISBLANK(L350),0,IF(ISNA(VLOOKUP(L350,Dropdowns!$F$1:$F$18,1,FALSE)),1,0))</f>
        <v>0</v>
      </c>
      <c r="AG350" s="86">
        <f>IF(ISBLANK(P350),0,IF(ISNA(VLOOKUP(P350,Dropdowns!$K$1:$K$5,1,FALSE)),1,0))</f>
        <v>0</v>
      </c>
      <c r="AH350" s="86" t="str">
        <f t="shared" si="59"/>
        <v/>
      </c>
      <c r="AI350" s="86">
        <f>IF(ISBLANK(AH350),0,IF(ISNA(VLOOKUP(AH350,Investigation!$Q:$Q,1,FALSE)),1,0))</f>
        <v>0</v>
      </c>
    </row>
    <row r="351" spans="2:35" x14ac:dyDescent="0.25">
      <c r="B351" s="71"/>
      <c r="C351" s="71"/>
      <c r="D351" s="63"/>
      <c r="E351" s="73"/>
      <c r="F351" s="71"/>
      <c r="G351" s="71"/>
      <c r="H351" s="71"/>
      <c r="I351" s="71"/>
      <c r="J351" s="71"/>
      <c r="K351" s="71"/>
      <c r="L351" s="71"/>
      <c r="M351" s="71"/>
      <c r="N351" s="71"/>
      <c r="O351" s="74"/>
      <c r="P351" s="71"/>
      <c r="T351" s="87">
        <f t="shared" si="56"/>
        <v>0</v>
      </c>
      <c r="U351" s="87">
        <f t="shared" si="50"/>
        <v>0</v>
      </c>
      <c r="V351" s="87">
        <f t="shared" si="51"/>
        <v>0</v>
      </c>
      <c r="W351" s="87">
        <f t="shared" si="57"/>
        <v>0</v>
      </c>
      <c r="X351" s="87">
        <f t="shared" si="52"/>
        <v>0</v>
      </c>
      <c r="Y351" s="86">
        <f t="shared" si="53"/>
        <v>0</v>
      </c>
      <c r="Z351" s="86">
        <f t="shared" si="54"/>
        <v>0</v>
      </c>
      <c r="AA351" s="86">
        <f t="shared" si="55"/>
        <v>0</v>
      </c>
      <c r="AB351" s="86">
        <f t="shared" si="58"/>
        <v>0</v>
      </c>
      <c r="AC351" s="86">
        <f>IF(ISBLANK(B351),0,IF(ISNA(VLOOKUP(B351,General!$B:$B,1,FALSE)),1,0))</f>
        <v>0</v>
      </c>
      <c r="AD351" s="86">
        <f>IF(ISBLANK(F351),0,IF(ISNA(VLOOKUP(F351,Dropdowns!$D$1:$D$13,1,FALSE)),1,0))</f>
        <v>0</v>
      </c>
      <c r="AE351" s="86">
        <f>IF(ISBLANK(I351),0,IF(ISNA(VLOOKUP(I351,Dropdowns!$E$1:$E$11,1,FALSE)),1,0))</f>
        <v>0</v>
      </c>
      <c r="AF351" s="86">
        <f>IF(ISBLANK(L351),0,IF(ISNA(VLOOKUP(L351,Dropdowns!$F$1:$F$18,1,FALSE)),1,0))</f>
        <v>0</v>
      </c>
      <c r="AG351" s="86">
        <f>IF(ISBLANK(P351),0,IF(ISNA(VLOOKUP(P351,Dropdowns!$K$1:$K$5,1,FALSE)),1,0))</f>
        <v>0</v>
      </c>
      <c r="AH351" s="86" t="str">
        <f t="shared" si="59"/>
        <v/>
      </c>
      <c r="AI351" s="86">
        <f>IF(ISBLANK(AH351),0,IF(ISNA(VLOOKUP(AH351,Investigation!$Q:$Q,1,FALSE)),1,0))</f>
        <v>0</v>
      </c>
    </row>
    <row r="352" spans="2:35" x14ac:dyDescent="0.25">
      <c r="B352" s="71"/>
      <c r="C352" s="71"/>
      <c r="D352" s="63"/>
      <c r="E352" s="73"/>
      <c r="F352" s="71"/>
      <c r="G352" s="71"/>
      <c r="H352" s="71"/>
      <c r="I352" s="71"/>
      <c r="J352" s="71"/>
      <c r="K352" s="71"/>
      <c r="L352" s="71"/>
      <c r="M352" s="71"/>
      <c r="N352" s="71"/>
      <c r="O352" s="74"/>
      <c r="P352" s="71"/>
      <c r="T352" s="87">
        <f t="shared" si="56"/>
        <v>0</v>
      </c>
      <c r="U352" s="87">
        <f t="shared" si="50"/>
        <v>0</v>
      </c>
      <c r="V352" s="87">
        <f t="shared" si="51"/>
        <v>0</v>
      </c>
      <c r="W352" s="87">
        <f t="shared" si="57"/>
        <v>0</v>
      </c>
      <c r="X352" s="87">
        <f t="shared" si="52"/>
        <v>0</v>
      </c>
      <c r="Y352" s="86">
        <f t="shared" si="53"/>
        <v>0</v>
      </c>
      <c r="Z352" s="86">
        <f t="shared" si="54"/>
        <v>0</v>
      </c>
      <c r="AA352" s="86">
        <f t="shared" si="55"/>
        <v>0</v>
      </c>
      <c r="AB352" s="86">
        <f t="shared" si="58"/>
        <v>0</v>
      </c>
      <c r="AC352" s="86">
        <f>IF(ISBLANK(B352),0,IF(ISNA(VLOOKUP(B352,General!$B:$B,1,FALSE)),1,0))</f>
        <v>0</v>
      </c>
      <c r="AD352" s="86">
        <f>IF(ISBLANK(F352),0,IF(ISNA(VLOOKUP(F352,Dropdowns!$D$1:$D$13,1,FALSE)),1,0))</f>
        <v>0</v>
      </c>
      <c r="AE352" s="86">
        <f>IF(ISBLANK(I352),0,IF(ISNA(VLOOKUP(I352,Dropdowns!$E$1:$E$11,1,FALSE)),1,0))</f>
        <v>0</v>
      </c>
      <c r="AF352" s="86">
        <f>IF(ISBLANK(L352),0,IF(ISNA(VLOOKUP(L352,Dropdowns!$F$1:$F$18,1,FALSE)),1,0))</f>
        <v>0</v>
      </c>
      <c r="AG352" s="86">
        <f>IF(ISBLANK(P352),0,IF(ISNA(VLOOKUP(P352,Dropdowns!$K$1:$K$5,1,FALSE)),1,0))</f>
        <v>0</v>
      </c>
      <c r="AH352" s="86" t="str">
        <f t="shared" si="59"/>
        <v/>
      </c>
      <c r="AI352" s="86">
        <f>IF(ISBLANK(AH352),0,IF(ISNA(VLOOKUP(AH352,Investigation!$Q:$Q,1,FALSE)),1,0))</f>
        <v>0</v>
      </c>
    </row>
    <row r="353" spans="2:35" x14ac:dyDescent="0.25">
      <c r="B353" s="71"/>
      <c r="C353" s="71"/>
      <c r="D353" s="63"/>
      <c r="E353" s="73"/>
      <c r="F353" s="71"/>
      <c r="G353" s="71"/>
      <c r="H353" s="71"/>
      <c r="I353" s="71"/>
      <c r="J353" s="71"/>
      <c r="K353" s="71"/>
      <c r="L353" s="71"/>
      <c r="M353" s="71"/>
      <c r="N353" s="71"/>
      <c r="O353" s="74"/>
      <c r="P353" s="71"/>
      <c r="T353" s="87">
        <f t="shared" si="56"/>
        <v>0</v>
      </c>
      <c r="U353" s="87">
        <f t="shared" si="50"/>
        <v>0</v>
      </c>
      <c r="V353" s="87">
        <f t="shared" si="51"/>
        <v>0</v>
      </c>
      <c r="W353" s="87">
        <f t="shared" si="57"/>
        <v>0</v>
      </c>
      <c r="X353" s="87">
        <f t="shared" si="52"/>
        <v>0</v>
      </c>
      <c r="Y353" s="86">
        <f t="shared" si="53"/>
        <v>0</v>
      </c>
      <c r="Z353" s="86">
        <f t="shared" si="54"/>
        <v>0</v>
      </c>
      <c r="AA353" s="86">
        <f t="shared" si="55"/>
        <v>0</v>
      </c>
      <c r="AB353" s="86">
        <f t="shared" si="58"/>
        <v>0</v>
      </c>
      <c r="AC353" s="86">
        <f>IF(ISBLANK(B353),0,IF(ISNA(VLOOKUP(B353,General!$B:$B,1,FALSE)),1,0))</f>
        <v>0</v>
      </c>
      <c r="AD353" s="86">
        <f>IF(ISBLANK(F353),0,IF(ISNA(VLOOKUP(F353,Dropdowns!$D$1:$D$13,1,FALSE)),1,0))</f>
        <v>0</v>
      </c>
      <c r="AE353" s="86">
        <f>IF(ISBLANK(I353),0,IF(ISNA(VLOOKUP(I353,Dropdowns!$E$1:$E$11,1,FALSE)),1,0))</f>
        <v>0</v>
      </c>
      <c r="AF353" s="86">
        <f>IF(ISBLANK(L353),0,IF(ISNA(VLOOKUP(L353,Dropdowns!$F$1:$F$18,1,FALSE)),1,0))</f>
        <v>0</v>
      </c>
      <c r="AG353" s="86">
        <f>IF(ISBLANK(P353),0,IF(ISNA(VLOOKUP(P353,Dropdowns!$K$1:$K$5,1,FALSE)),1,0))</f>
        <v>0</v>
      </c>
      <c r="AH353" s="86" t="str">
        <f t="shared" si="59"/>
        <v/>
      </c>
      <c r="AI353" s="86">
        <f>IF(ISBLANK(AH353),0,IF(ISNA(VLOOKUP(AH353,Investigation!$Q:$Q,1,FALSE)),1,0))</f>
        <v>0</v>
      </c>
    </row>
    <row r="354" spans="2:35" x14ac:dyDescent="0.25">
      <c r="B354" s="71"/>
      <c r="C354" s="71"/>
      <c r="D354" s="63"/>
      <c r="E354" s="73"/>
      <c r="F354" s="71"/>
      <c r="G354" s="71"/>
      <c r="H354" s="71"/>
      <c r="I354" s="71"/>
      <c r="J354" s="71"/>
      <c r="K354" s="71"/>
      <c r="L354" s="71"/>
      <c r="M354" s="71"/>
      <c r="N354" s="71"/>
      <c r="O354" s="74"/>
      <c r="P354" s="71"/>
      <c r="T354" s="87">
        <f t="shared" si="56"/>
        <v>0</v>
      </c>
      <c r="U354" s="87">
        <f t="shared" si="50"/>
        <v>0</v>
      </c>
      <c r="V354" s="87">
        <f t="shared" si="51"/>
        <v>0</v>
      </c>
      <c r="W354" s="87">
        <f t="shared" si="57"/>
        <v>0</v>
      </c>
      <c r="X354" s="87">
        <f t="shared" si="52"/>
        <v>0</v>
      </c>
      <c r="Y354" s="86">
        <f t="shared" si="53"/>
        <v>0</v>
      </c>
      <c r="Z354" s="86">
        <f t="shared" si="54"/>
        <v>0</v>
      </c>
      <c r="AA354" s="86">
        <f t="shared" si="55"/>
        <v>0</v>
      </c>
      <c r="AB354" s="86">
        <f t="shared" si="58"/>
        <v>0</v>
      </c>
      <c r="AC354" s="86">
        <f>IF(ISBLANK(B354),0,IF(ISNA(VLOOKUP(B354,General!$B:$B,1,FALSE)),1,0))</f>
        <v>0</v>
      </c>
      <c r="AD354" s="86">
        <f>IF(ISBLANK(F354),0,IF(ISNA(VLOOKUP(F354,Dropdowns!$D$1:$D$13,1,FALSE)),1,0))</f>
        <v>0</v>
      </c>
      <c r="AE354" s="86">
        <f>IF(ISBLANK(I354),0,IF(ISNA(VLOOKUP(I354,Dropdowns!$E$1:$E$11,1,FALSE)),1,0))</f>
        <v>0</v>
      </c>
      <c r="AF354" s="86">
        <f>IF(ISBLANK(L354),0,IF(ISNA(VLOOKUP(L354,Dropdowns!$F$1:$F$18,1,FALSE)),1,0))</f>
        <v>0</v>
      </c>
      <c r="AG354" s="86">
        <f>IF(ISBLANK(P354),0,IF(ISNA(VLOOKUP(P354,Dropdowns!$K$1:$K$5,1,FALSE)),1,0))</f>
        <v>0</v>
      </c>
      <c r="AH354" s="86" t="str">
        <f t="shared" si="59"/>
        <v/>
      </c>
      <c r="AI354" s="86">
        <f>IF(ISBLANK(AH354),0,IF(ISNA(VLOOKUP(AH354,Investigation!$Q:$Q,1,FALSE)),1,0))</f>
        <v>0</v>
      </c>
    </row>
    <row r="355" spans="2:35" x14ac:dyDescent="0.25">
      <c r="B355" s="71"/>
      <c r="C355" s="71"/>
      <c r="D355" s="63"/>
      <c r="E355" s="73"/>
      <c r="F355" s="71"/>
      <c r="G355" s="71"/>
      <c r="H355" s="71"/>
      <c r="I355" s="71"/>
      <c r="J355" s="71"/>
      <c r="K355" s="71"/>
      <c r="L355" s="71"/>
      <c r="M355" s="71"/>
      <c r="N355" s="71"/>
      <c r="O355" s="74"/>
      <c r="P355" s="71"/>
      <c r="T355" s="87">
        <f t="shared" si="56"/>
        <v>0</v>
      </c>
      <c r="U355" s="87">
        <f t="shared" si="50"/>
        <v>0</v>
      </c>
      <c r="V355" s="87">
        <f t="shared" si="51"/>
        <v>0</v>
      </c>
      <c r="W355" s="87">
        <f t="shared" si="57"/>
        <v>0</v>
      </c>
      <c r="X355" s="87">
        <f t="shared" si="52"/>
        <v>0</v>
      </c>
      <c r="Y355" s="86">
        <f t="shared" si="53"/>
        <v>0</v>
      </c>
      <c r="Z355" s="86">
        <f t="shared" si="54"/>
        <v>0</v>
      </c>
      <c r="AA355" s="86">
        <f t="shared" si="55"/>
        <v>0</v>
      </c>
      <c r="AB355" s="86">
        <f t="shared" si="58"/>
        <v>0</v>
      </c>
      <c r="AC355" s="86">
        <f>IF(ISBLANK(B355),0,IF(ISNA(VLOOKUP(B355,General!$B:$B,1,FALSE)),1,0))</f>
        <v>0</v>
      </c>
      <c r="AD355" s="86">
        <f>IF(ISBLANK(F355),0,IF(ISNA(VLOOKUP(F355,Dropdowns!$D$1:$D$13,1,FALSE)),1,0))</f>
        <v>0</v>
      </c>
      <c r="AE355" s="86">
        <f>IF(ISBLANK(I355),0,IF(ISNA(VLOOKUP(I355,Dropdowns!$E$1:$E$11,1,FALSE)),1,0))</f>
        <v>0</v>
      </c>
      <c r="AF355" s="86">
        <f>IF(ISBLANK(L355),0,IF(ISNA(VLOOKUP(L355,Dropdowns!$F$1:$F$18,1,FALSE)),1,0))</f>
        <v>0</v>
      </c>
      <c r="AG355" s="86">
        <f>IF(ISBLANK(P355),0,IF(ISNA(VLOOKUP(P355,Dropdowns!$K$1:$K$5,1,FALSE)),1,0))</f>
        <v>0</v>
      </c>
      <c r="AH355" s="86" t="str">
        <f t="shared" si="59"/>
        <v/>
      </c>
      <c r="AI355" s="86">
        <f>IF(ISBLANK(AH355),0,IF(ISNA(VLOOKUP(AH355,Investigation!$Q:$Q,1,FALSE)),1,0))</f>
        <v>0</v>
      </c>
    </row>
    <row r="356" spans="2:35" x14ac:dyDescent="0.25">
      <c r="B356" s="71"/>
      <c r="C356" s="71"/>
      <c r="D356" s="63"/>
      <c r="E356" s="73"/>
      <c r="F356" s="71"/>
      <c r="G356" s="71"/>
      <c r="H356" s="71"/>
      <c r="I356" s="71"/>
      <c r="J356" s="71"/>
      <c r="K356" s="71"/>
      <c r="L356" s="71"/>
      <c r="M356" s="71"/>
      <c r="N356" s="71"/>
      <c r="O356" s="74"/>
      <c r="P356" s="71"/>
      <c r="T356" s="87">
        <f t="shared" si="56"/>
        <v>0</v>
      </c>
      <c r="U356" s="87">
        <f t="shared" si="50"/>
        <v>0</v>
      </c>
      <c r="V356" s="87">
        <f t="shared" si="51"/>
        <v>0</v>
      </c>
      <c r="W356" s="87">
        <f t="shared" si="57"/>
        <v>0</v>
      </c>
      <c r="X356" s="87">
        <f t="shared" si="52"/>
        <v>0</v>
      </c>
      <c r="Y356" s="86">
        <f t="shared" si="53"/>
        <v>0</v>
      </c>
      <c r="Z356" s="86">
        <f t="shared" si="54"/>
        <v>0</v>
      </c>
      <c r="AA356" s="86">
        <f t="shared" si="55"/>
        <v>0</v>
      </c>
      <c r="AB356" s="86">
        <f t="shared" si="58"/>
        <v>0</v>
      </c>
      <c r="AC356" s="86">
        <f>IF(ISBLANK(B356),0,IF(ISNA(VLOOKUP(B356,General!$B:$B,1,FALSE)),1,0))</f>
        <v>0</v>
      </c>
      <c r="AD356" s="86">
        <f>IF(ISBLANK(F356),0,IF(ISNA(VLOOKUP(F356,Dropdowns!$D$1:$D$13,1,FALSE)),1,0))</f>
        <v>0</v>
      </c>
      <c r="AE356" s="86">
        <f>IF(ISBLANK(I356),0,IF(ISNA(VLOOKUP(I356,Dropdowns!$E$1:$E$11,1,FALSE)),1,0))</f>
        <v>0</v>
      </c>
      <c r="AF356" s="86">
        <f>IF(ISBLANK(L356),0,IF(ISNA(VLOOKUP(L356,Dropdowns!$F$1:$F$18,1,FALSE)),1,0))</f>
        <v>0</v>
      </c>
      <c r="AG356" s="86">
        <f>IF(ISBLANK(P356),0,IF(ISNA(VLOOKUP(P356,Dropdowns!$K$1:$K$5,1,FALSE)),1,0))</f>
        <v>0</v>
      </c>
      <c r="AH356" s="86" t="str">
        <f t="shared" si="59"/>
        <v/>
      </c>
      <c r="AI356" s="86">
        <f>IF(ISBLANK(AH356),0,IF(ISNA(VLOOKUP(AH356,Investigation!$Q:$Q,1,FALSE)),1,0))</f>
        <v>0</v>
      </c>
    </row>
    <row r="357" spans="2:35" x14ac:dyDescent="0.25">
      <c r="B357" s="71"/>
      <c r="C357" s="71"/>
      <c r="D357" s="63"/>
      <c r="E357" s="73"/>
      <c r="F357" s="71"/>
      <c r="G357" s="71"/>
      <c r="H357" s="71"/>
      <c r="I357" s="71"/>
      <c r="J357" s="71"/>
      <c r="K357" s="71"/>
      <c r="L357" s="71"/>
      <c r="M357" s="71"/>
      <c r="N357" s="71"/>
      <c r="O357" s="74"/>
      <c r="P357" s="71"/>
      <c r="T357" s="87">
        <f t="shared" si="56"/>
        <v>0</v>
      </c>
      <c r="U357" s="87">
        <f t="shared" si="50"/>
        <v>0</v>
      </c>
      <c r="V357" s="87">
        <f t="shared" si="51"/>
        <v>0</v>
      </c>
      <c r="W357" s="87">
        <f t="shared" si="57"/>
        <v>0</v>
      </c>
      <c r="X357" s="87">
        <f t="shared" si="52"/>
        <v>0</v>
      </c>
      <c r="Y357" s="86">
        <f t="shared" si="53"/>
        <v>0</v>
      </c>
      <c r="Z357" s="86">
        <f t="shared" si="54"/>
        <v>0</v>
      </c>
      <c r="AA357" s="86">
        <f t="shared" si="55"/>
        <v>0</v>
      </c>
      <c r="AB357" s="86">
        <f t="shared" si="58"/>
        <v>0</v>
      </c>
      <c r="AC357" s="86">
        <f>IF(ISBLANK(B357),0,IF(ISNA(VLOOKUP(B357,General!$B:$B,1,FALSE)),1,0))</f>
        <v>0</v>
      </c>
      <c r="AD357" s="86">
        <f>IF(ISBLANK(F357),0,IF(ISNA(VLOOKUP(F357,Dropdowns!$D$1:$D$13,1,FALSE)),1,0))</f>
        <v>0</v>
      </c>
      <c r="AE357" s="86">
        <f>IF(ISBLANK(I357),0,IF(ISNA(VLOOKUP(I357,Dropdowns!$E$1:$E$11,1,FALSE)),1,0))</f>
        <v>0</v>
      </c>
      <c r="AF357" s="86">
        <f>IF(ISBLANK(L357),0,IF(ISNA(VLOOKUP(L357,Dropdowns!$F$1:$F$18,1,FALSE)),1,0))</f>
        <v>0</v>
      </c>
      <c r="AG357" s="86">
        <f>IF(ISBLANK(P357),0,IF(ISNA(VLOOKUP(P357,Dropdowns!$K$1:$K$5,1,FALSE)),1,0))</f>
        <v>0</v>
      </c>
      <c r="AH357" s="86" t="str">
        <f t="shared" si="59"/>
        <v/>
      </c>
      <c r="AI357" s="86">
        <f>IF(ISBLANK(AH357),0,IF(ISNA(VLOOKUP(AH357,Investigation!$Q:$Q,1,FALSE)),1,0))</f>
        <v>0</v>
      </c>
    </row>
    <row r="358" spans="2:35" x14ac:dyDescent="0.25">
      <c r="B358" s="71"/>
      <c r="C358" s="71"/>
      <c r="D358" s="63"/>
      <c r="E358" s="73"/>
      <c r="F358" s="71"/>
      <c r="G358" s="71"/>
      <c r="H358" s="71"/>
      <c r="I358" s="71"/>
      <c r="J358" s="71"/>
      <c r="K358" s="71"/>
      <c r="L358" s="71"/>
      <c r="M358" s="71"/>
      <c r="N358" s="71"/>
      <c r="O358" s="74"/>
      <c r="P358" s="71"/>
      <c r="T358" s="87">
        <f t="shared" si="56"/>
        <v>0</v>
      </c>
      <c r="U358" s="87">
        <f t="shared" si="50"/>
        <v>0</v>
      </c>
      <c r="V358" s="87">
        <f t="shared" si="51"/>
        <v>0</v>
      </c>
      <c r="W358" s="87">
        <f t="shared" si="57"/>
        <v>0</v>
      </c>
      <c r="X358" s="87">
        <f t="shared" si="52"/>
        <v>0</v>
      </c>
      <c r="Y358" s="86">
        <f t="shared" si="53"/>
        <v>0</v>
      </c>
      <c r="Z358" s="86">
        <f t="shared" si="54"/>
        <v>0</v>
      </c>
      <c r="AA358" s="86">
        <f t="shared" si="55"/>
        <v>0</v>
      </c>
      <c r="AB358" s="86">
        <f t="shared" si="58"/>
        <v>0</v>
      </c>
      <c r="AC358" s="86">
        <f>IF(ISBLANK(B358),0,IF(ISNA(VLOOKUP(B358,General!$B:$B,1,FALSE)),1,0))</f>
        <v>0</v>
      </c>
      <c r="AD358" s="86">
        <f>IF(ISBLANK(F358),0,IF(ISNA(VLOOKUP(F358,Dropdowns!$D$1:$D$13,1,FALSE)),1,0))</f>
        <v>0</v>
      </c>
      <c r="AE358" s="86">
        <f>IF(ISBLANK(I358),0,IF(ISNA(VLOOKUP(I358,Dropdowns!$E$1:$E$11,1,FALSE)),1,0))</f>
        <v>0</v>
      </c>
      <c r="AF358" s="86">
        <f>IF(ISBLANK(L358),0,IF(ISNA(VLOOKUP(L358,Dropdowns!$F$1:$F$18,1,FALSE)),1,0))</f>
        <v>0</v>
      </c>
      <c r="AG358" s="86">
        <f>IF(ISBLANK(P358),0,IF(ISNA(VLOOKUP(P358,Dropdowns!$K$1:$K$5,1,FALSE)),1,0))</f>
        <v>0</v>
      </c>
      <c r="AH358" s="86" t="str">
        <f t="shared" si="59"/>
        <v/>
      </c>
      <c r="AI358" s="86">
        <f>IF(ISBLANK(AH358),0,IF(ISNA(VLOOKUP(AH358,Investigation!$Q:$Q,1,FALSE)),1,0))</f>
        <v>0</v>
      </c>
    </row>
    <row r="359" spans="2:35" x14ac:dyDescent="0.25">
      <c r="B359" s="71"/>
      <c r="C359" s="71"/>
      <c r="D359" s="63"/>
      <c r="E359" s="73"/>
      <c r="F359" s="71"/>
      <c r="G359" s="71"/>
      <c r="H359" s="71"/>
      <c r="I359" s="71"/>
      <c r="J359" s="71"/>
      <c r="K359" s="71"/>
      <c r="L359" s="71"/>
      <c r="M359" s="71"/>
      <c r="N359" s="71"/>
      <c r="O359" s="74"/>
      <c r="P359" s="71"/>
      <c r="T359" s="87">
        <f t="shared" si="56"/>
        <v>0</v>
      </c>
      <c r="U359" s="87">
        <f t="shared" si="50"/>
        <v>0</v>
      </c>
      <c r="V359" s="87">
        <f t="shared" si="51"/>
        <v>0</v>
      </c>
      <c r="W359" s="87">
        <f t="shared" si="57"/>
        <v>0</v>
      </c>
      <c r="X359" s="87">
        <f t="shared" si="52"/>
        <v>0</v>
      </c>
      <c r="Y359" s="86">
        <f t="shared" si="53"/>
        <v>0</v>
      </c>
      <c r="Z359" s="86">
        <f t="shared" si="54"/>
        <v>0</v>
      </c>
      <c r="AA359" s="86">
        <f t="shared" si="55"/>
        <v>0</v>
      </c>
      <c r="AB359" s="86">
        <f t="shared" si="58"/>
        <v>0</v>
      </c>
      <c r="AC359" s="86">
        <f>IF(ISBLANK(B359),0,IF(ISNA(VLOOKUP(B359,General!$B:$B,1,FALSE)),1,0))</f>
        <v>0</v>
      </c>
      <c r="AD359" s="86">
        <f>IF(ISBLANK(F359),0,IF(ISNA(VLOOKUP(F359,Dropdowns!$D$1:$D$13,1,FALSE)),1,0))</f>
        <v>0</v>
      </c>
      <c r="AE359" s="86">
        <f>IF(ISBLANK(I359),0,IF(ISNA(VLOOKUP(I359,Dropdowns!$E$1:$E$11,1,FALSE)),1,0))</f>
        <v>0</v>
      </c>
      <c r="AF359" s="86">
        <f>IF(ISBLANK(L359),0,IF(ISNA(VLOOKUP(L359,Dropdowns!$F$1:$F$18,1,FALSE)),1,0))</f>
        <v>0</v>
      </c>
      <c r="AG359" s="86">
        <f>IF(ISBLANK(P359),0,IF(ISNA(VLOOKUP(P359,Dropdowns!$K$1:$K$5,1,FALSE)),1,0))</f>
        <v>0</v>
      </c>
      <c r="AH359" s="86" t="str">
        <f t="shared" si="59"/>
        <v/>
      </c>
      <c r="AI359" s="86">
        <f>IF(ISBLANK(AH359),0,IF(ISNA(VLOOKUP(AH359,Investigation!$Q:$Q,1,FALSE)),1,0))</f>
        <v>0</v>
      </c>
    </row>
    <row r="360" spans="2:35" x14ac:dyDescent="0.25">
      <c r="B360" s="71"/>
      <c r="C360" s="71"/>
      <c r="D360" s="63"/>
      <c r="E360" s="73"/>
      <c r="F360" s="71"/>
      <c r="G360" s="71"/>
      <c r="H360" s="71"/>
      <c r="I360" s="71"/>
      <c r="J360" s="71"/>
      <c r="K360" s="71"/>
      <c r="L360" s="71"/>
      <c r="M360" s="71"/>
      <c r="N360" s="71"/>
      <c r="O360" s="74"/>
      <c r="P360" s="71"/>
      <c r="T360" s="87">
        <f t="shared" si="56"/>
        <v>0</v>
      </c>
      <c r="U360" s="87">
        <f t="shared" si="50"/>
        <v>0</v>
      </c>
      <c r="V360" s="87">
        <f t="shared" si="51"/>
        <v>0</v>
      </c>
      <c r="W360" s="87">
        <f t="shared" si="57"/>
        <v>0</v>
      </c>
      <c r="X360" s="87">
        <f t="shared" si="52"/>
        <v>0</v>
      </c>
      <c r="Y360" s="86">
        <f t="shared" si="53"/>
        <v>0</v>
      </c>
      <c r="Z360" s="86">
        <f t="shared" si="54"/>
        <v>0</v>
      </c>
      <c r="AA360" s="86">
        <f t="shared" si="55"/>
        <v>0</v>
      </c>
      <c r="AB360" s="86">
        <f t="shared" si="58"/>
        <v>0</v>
      </c>
      <c r="AC360" s="86">
        <f>IF(ISBLANK(B360),0,IF(ISNA(VLOOKUP(B360,General!$B:$B,1,FALSE)),1,0))</f>
        <v>0</v>
      </c>
      <c r="AD360" s="86">
        <f>IF(ISBLANK(F360),0,IF(ISNA(VLOOKUP(F360,Dropdowns!$D$1:$D$13,1,FALSE)),1,0))</f>
        <v>0</v>
      </c>
      <c r="AE360" s="86">
        <f>IF(ISBLANK(I360),0,IF(ISNA(VLOOKUP(I360,Dropdowns!$E$1:$E$11,1,FALSE)),1,0))</f>
        <v>0</v>
      </c>
      <c r="AF360" s="86">
        <f>IF(ISBLANK(L360),0,IF(ISNA(VLOOKUP(L360,Dropdowns!$F$1:$F$18,1,FALSE)),1,0))</f>
        <v>0</v>
      </c>
      <c r="AG360" s="86">
        <f>IF(ISBLANK(P360),0,IF(ISNA(VLOOKUP(P360,Dropdowns!$K$1:$K$5,1,FALSE)),1,0))</f>
        <v>0</v>
      </c>
      <c r="AH360" s="86" t="str">
        <f t="shared" si="59"/>
        <v/>
      </c>
      <c r="AI360" s="86">
        <f>IF(ISBLANK(AH360),0,IF(ISNA(VLOOKUP(AH360,Investigation!$Q:$Q,1,FALSE)),1,0))</f>
        <v>0</v>
      </c>
    </row>
    <row r="361" spans="2:35" x14ac:dyDescent="0.25">
      <c r="B361" s="71"/>
      <c r="C361" s="71"/>
      <c r="D361" s="63"/>
      <c r="E361" s="73"/>
      <c r="F361" s="71"/>
      <c r="G361" s="71"/>
      <c r="H361" s="71"/>
      <c r="I361" s="71"/>
      <c r="J361" s="71"/>
      <c r="K361" s="71"/>
      <c r="L361" s="71"/>
      <c r="M361" s="71"/>
      <c r="N361" s="71"/>
      <c r="O361" s="74"/>
      <c r="P361" s="71"/>
      <c r="T361" s="87">
        <f t="shared" si="56"/>
        <v>0</v>
      </c>
      <c r="U361" s="87">
        <f t="shared" si="50"/>
        <v>0</v>
      </c>
      <c r="V361" s="87">
        <f t="shared" si="51"/>
        <v>0</v>
      </c>
      <c r="W361" s="87">
        <f t="shared" si="57"/>
        <v>0</v>
      </c>
      <c r="X361" s="87">
        <f t="shared" si="52"/>
        <v>0</v>
      </c>
      <c r="Y361" s="86">
        <f t="shared" si="53"/>
        <v>0</v>
      </c>
      <c r="Z361" s="86">
        <f t="shared" si="54"/>
        <v>0</v>
      </c>
      <c r="AA361" s="86">
        <f t="shared" si="55"/>
        <v>0</v>
      </c>
      <c r="AB361" s="86">
        <f t="shared" si="58"/>
        <v>0</v>
      </c>
      <c r="AC361" s="86">
        <f>IF(ISBLANK(B361),0,IF(ISNA(VLOOKUP(B361,General!$B:$B,1,FALSE)),1,0))</f>
        <v>0</v>
      </c>
      <c r="AD361" s="86">
        <f>IF(ISBLANK(F361),0,IF(ISNA(VLOOKUP(F361,Dropdowns!$D$1:$D$13,1,FALSE)),1,0))</f>
        <v>0</v>
      </c>
      <c r="AE361" s="86">
        <f>IF(ISBLANK(I361),0,IF(ISNA(VLOOKUP(I361,Dropdowns!$E$1:$E$11,1,FALSE)),1,0))</f>
        <v>0</v>
      </c>
      <c r="AF361" s="86">
        <f>IF(ISBLANK(L361),0,IF(ISNA(VLOOKUP(L361,Dropdowns!$F$1:$F$18,1,FALSE)),1,0))</f>
        <v>0</v>
      </c>
      <c r="AG361" s="86">
        <f>IF(ISBLANK(P361),0,IF(ISNA(VLOOKUP(P361,Dropdowns!$K$1:$K$5,1,FALSE)),1,0))</f>
        <v>0</v>
      </c>
      <c r="AH361" s="86" t="str">
        <f t="shared" si="59"/>
        <v/>
      </c>
      <c r="AI361" s="86">
        <f>IF(ISBLANK(AH361),0,IF(ISNA(VLOOKUP(AH361,Investigation!$Q:$Q,1,FALSE)),1,0))</f>
        <v>0</v>
      </c>
    </row>
    <row r="362" spans="2:35" x14ac:dyDescent="0.25">
      <c r="B362" s="71"/>
      <c r="C362" s="71"/>
      <c r="D362" s="63"/>
      <c r="E362" s="73"/>
      <c r="F362" s="71"/>
      <c r="G362" s="71"/>
      <c r="H362" s="71"/>
      <c r="I362" s="71"/>
      <c r="J362" s="71"/>
      <c r="K362" s="71"/>
      <c r="L362" s="71"/>
      <c r="M362" s="71"/>
      <c r="N362" s="71"/>
      <c r="O362" s="74"/>
      <c r="P362" s="71"/>
      <c r="T362" s="87">
        <f t="shared" si="56"/>
        <v>0</v>
      </c>
      <c r="U362" s="87">
        <f t="shared" si="50"/>
        <v>0</v>
      </c>
      <c r="V362" s="87">
        <f t="shared" si="51"/>
        <v>0</v>
      </c>
      <c r="W362" s="87">
        <f t="shared" si="57"/>
        <v>0</v>
      </c>
      <c r="X362" s="87">
        <f t="shared" si="52"/>
        <v>0</v>
      </c>
      <c r="Y362" s="86">
        <f t="shared" si="53"/>
        <v>0</v>
      </c>
      <c r="Z362" s="86">
        <f t="shared" si="54"/>
        <v>0</v>
      </c>
      <c r="AA362" s="86">
        <f t="shared" si="55"/>
        <v>0</v>
      </c>
      <c r="AB362" s="86">
        <f t="shared" si="58"/>
        <v>0</v>
      </c>
      <c r="AC362" s="86">
        <f>IF(ISBLANK(B362),0,IF(ISNA(VLOOKUP(B362,General!$B:$B,1,FALSE)),1,0))</f>
        <v>0</v>
      </c>
      <c r="AD362" s="86">
        <f>IF(ISBLANK(F362),0,IF(ISNA(VLOOKUP(F362,Dropdowns!$D$1:$D$13,1,FALSE)),1,0))</f>
        <v>0</v>
      </c>
      <c r="AE362" s="86">
        <f>IF(ISBLANK(I362),0,IF(ISNA(VLOOKUP(I362,Dropdowns!$E$1:$E$11,1,FALSE)),1,0))</f>
        <v>0</v>
      </c>
      <c r="AF362" s="86">
        <f>IF(ISBLANK(L362),0,IF(ISNA(VLOOKUP(L362,Dropdowns!$F$1:$F$18,1,FALSE)),1,0))</f>
        <v>0</v>
      </c>
      <c r="AG362" s="86">
        <f>IF(ISBLANK(P362),0,IF(ISNA(VLOOKUP(P362,Dropdowns!$K$1:$K$5,1,FALSE)),1,0))</f>
        <v>0</v>
      </c>
      <c r="AH362" s="86" t="str">
        <f t="shared" si="59"/>
        <v/>
      </c>
      <c r="AI362" s="86">
        <f>IF(ISBLANK(AH362),0,IF(ISNA(VLOOKUP(AH362,Investigation!$Q:$Q,1,FALSE)),1,0))</f>
        <v>0</v>
      </c>
    </row>
    <row r="363" spans="2:35" x14ac:dyDescent="0.25">
      <c r="B363" s="71"/>
      <c r="C363" s="71"/>
      <c r="D363" s="63"/>
      <c r="E363" s="73"/>
      <c r="F363" s="71"/>
      <c r="G363" s="71"/>
      <c r="H363" s="71"/>
      <c r="I363" s="71"/>
      <c r="J363" s="71"/>
      <c r="K363" s="71"/>
      <c r="L363" s="71"/>
      <c r="M363" s="71"/>
      <c r="N363" s="71"/>
      <c r="O363" s="74"/>
      <c r="P363" s="71"/>
      <c r="T363" s="87">
        <f t="shared" si="56"/>
        <v>0</v>
      </c>
      <c r="U363" s="87">
        <f t="shared" si="50"/>
        <v>0</v>
      </c>
      <c r="V363" s="87">
        <f t="shared" si="51"/>
        <v>0</v>
      </c>
      <c r="W363" s="87">
        <f t="shared" si="57"/>
        <v>0</v>
      </c>
      <c r="X363" s="87">
        <f t="shared" si="52"/>
        <v>0</v>
      </c>
      <c r="Y363" s="86">
        <f t="shared" si="53"/>
        <v>0</v>
      </c>
      <c r="Z363" s="86">
        <f t="shared" si="54"/>
        <v>0</v>
      </c>
      <c r="AA363" s="86">
        <f t="shared" si="55"/>
        <v>0</v>
      </c>
      <c r="AB363" s="86">
        <f t="shared" si="58"/>
        <v>0</v>
      </c>
      <c r="AC363" s="86">
        <f>IF(ISBLANK(B363),0,IF(ISNA(VLOOKUP(B363,General!$B:$B,1,FALSE)),1,0))</f>
        <v>0</v>
      </c>
      <c r="AD363" s="86">
        <f>IF(ISBLANK(F363),0,IF(ISNA(VLOOKUP(F363,Dropdowns!$D$1:$D$13,1,FALSE)),1,0))</f>
        <v>0</v>
      </c>
      <c r="AE363" s="86">
        <f>IF(ISBLANK(I363),0,IF(ISNA(VLOOKUP(I363,Dropdowns!$E$1:$E$11,1,FALSE)),1,0))</f>
        <v>0</v>
      </c>
      <c r="AF363" s="86">
        <f>IF(ISBLANK(L363),0,IF(ISNA(VLOOKUP(L363,Dropdowns!$F$1:$F$18,1,FALSE)),1,0))</f>
        <v>0</v>
      </c>
      <c r="AG363" s="86">
        <f>IF(ISBLANK(P363),0,IF(ISNA(VLOOKUP(P363,Dropdowns!$K$1:$K$5,1,FALSE)),1,0))</f>
        <v>0</v>
      </c>
      <c r="AH363" s="86" t="str">
        <f t="shared" si="59"/>
        <v/>
      </c>
      <c r="AI363" s="86">
        <f>IF(ISBLANK(AH363),0,IF(ISNA(VLOOKUP(AH363,Investigation!$Q:$Q,1,FALSE)),1,0))</f>
        <v>0</v>
      </c>
    </row>
    <row r="364" spans="2:35" x14ac:dyDescent="0.25">
      <c r="B364" s="71"/>
      <c r="C364" s="71"/>
      <c r="D364" s="63"/>
      <c r="E364" s="73"/>
      <c r="F364" s="71"/>
      <c r="G364" s="71"/>
      <c r="H364" s="71"/>
      <c r="I364" s="71"/>
      <c r="J364" s="71"/>
      <c r="K364" s="71"/>
      <c r="L364" s="71"/>
      <c r="M364" s="71"/>
      <c r="N364" s="71"/>
      <c r="O364" s="74"/>
      <c r="P364" s="71"/>
      <c r="T364" s="87">
        <f t="shared" si="56"/>
        <v>0</v>
      </c>
      <c r="U364" s="87">
        <f t="shared" si="50"/>
        <v>0</v>
      </c>
      <c r="V364" s="87">
        <f t="shared" si="51"/>
        <v>0</v>
      </c>
      <c r="W364" s="87">
        <f t="shared" si="57"/>
        <v>0</v>
      </c>
      <c r="X364" s="87">
        <f t="shared" si="52"/>
        <v>0</v>
      </c>
      <c r="Y364" s="86">
        <f t="shared" si="53"/>
        <v>0</v>
      </c>
      <c r="Z364" s="86">
        <f t="shared" si="54"/>
        <v>0</v>
      </c>
      <c r="AA364" s="86">
        <f t="shared" si="55"/>
        <v>0</v>
      </c>
      <c r="AB364" s="86">
        <f t="shared" si="58"/>
        <v>0</v>
      </c>
      <c r="AC364" s="86">
        <f>IF(ISBLANK(B364),0,IF(ISNA(VLOOKUP(B364,General!$B:$B,1,FALSE)),1,0))</f>
        <v>0</v>
      </c>
      <c r="AD364" s="86">
        <f>IF(ISBLANK(F364),0,IF(ISNA(VLOOKUP(F364,Dropdowns!$D$1:$D$13,1,FALSE)),1,0))</f>
        <v>0</v>
      </c>
      <c r="AE364" s="86">
        <f>IF(ISBLANK(I364),0,IF(ISNA(VLOOKUP(I364,Dropdowns!$E$1:$E$11,1,FALSE)),1,0))</f>
        <v>0</v>
      </c>
      <c r="AF364" s="86">
        <f>IF(ISBLANK(L364),0,IF(ISNA(VLOOKUP(L364,Dropdowns!$F$1:$F$18,1,FALSE)),1,0))</f>
        <v>0</v>
      </c>
      <c r="AG364" s="86">
        <f>IF(ISBLANK(P364),0,IF(ISNA(VLOOKUP(P364,Dropdowns!$K$1:$K$5,1,FALSE)),1,0))</f>
        <v>0</v>
      </c>
      <c r="AH364" s="86" t="str">
        <f t="shared" si="59"/>
        <v/>
      </c>
      <c r="AI364" s="86">
        <f>IF(ISBLANK(AH364),0,IF(ISNA(VLOOKUP(AH364,Investigation!$Q:$Q,1,FALSE)),1,0))</f>
        <v>0</v>
      </c>
    </row>
    <row r="365" spans="2:35" x14ac:dyDescent="0.25">
      <c r="B365" s="71"/>
      <c r="C365" s="71"/>
      <c r="D365" s="63"/>
      <c r="E365" s="73"/>
      <c r="F365" s="71"/>
      <c r="G365" s="71"/>
      <c r="H365" s="71"/>
      <c r="I365" s="71"/>
      <c r="J365" s="71"/>
      <c r="K365" s="71"/>
      <c r="L365" s="71"/>
      <c r="M365" s="71"/>
      <c r="N365" s="71"/>
      <c r="O365" s="74"/>
      <c r="P365" s="71"/>
      <c r="T365" s="87">
        <f t="shared" si="56"/>
        <v>0</v>
      </c>
      <c r="U365" s="87">
        <f t="shared" si="50"/>
        <v>0</v>
      </c>
      <c r="V365" s="87">
        <f t="shared" si="51"/>
        <v>0</v>
      </c>
      <c r="W365" s="87">
        <f t="shared" si="57"/>
        <v>0</v>
      </c>
      <c r="X365" s="87">
        <f t="shared" si="52"/>
        <v>0</v>
      </c>
      <c r="Y365" s="86">
        <f t="shared" si="53"/>
        <v>0</v>
      </c>
      <c r="Z365" s="86">
        <f t="shared" si="54"/>
        <v>0</v>
      </c>
      <c r="AA365" s="86">
        <f t="shared" si="55"/>
        <v>0</v>
      </c>
      <c r="AB365" s="86">
        <f t="shared" si="58"/>
        <v>0</v>
      </c>
      <c r="AC365" s="86">
        <f>IF(ISBLANK(B365),0,IF(ISNA(VLOOKUP(B365,General!$B:$B,1,FALSE)),1,0))</f>
        <v>0</v>
      </c>
      <c r="AD365" s="86">
        <f>IF(ISBLANK(F365),0,IF(ISNA(VLOOKUP(F365,Dropdowns!$D$1:$D$13,1,FALSE)),1,0))</f>
        <v>0</v>
      </c>
      <c r="AE365" s="86">
        <f>IF(ISBLANK(I365),0,IF(ISNA(VLOOKUP(I365,Dropdowns!$E$1:$E$11,1,FALSE)),1,0))</f>
        <v>0</v>
      </c>
      <c r="AF365" s="86">
        <f>IF(ISBLANK(L365),0,IF(ISNA(VLOOKUP(L365,Dropdowns!$F$1:$F$18,1,FALSE)),1,0))</f>
        <v>0</v>
      </c>
      <c r="AG365" s="86">
        <f>IF(ISBLANK(P365),0,IF(ISNA(VLOOKUP(P365,Dropdowns!$K$1:$K$5,1,FALSE)),1,0))</f>
        <v>0</v>
      </c>
      <c r="AH365" s="86" t="str">
        <f t="shared" si="59"/>
        <v/>
      </c>
      <c r="AI365" s="86">
        <f>IF(ISBLANK(AH365),0,IF(ISNA(VLOOKUP(AH365,Investigation!$Q:$Q,1,FALSE)),1,0))</f>
        <v>0</v>
      </c>
    </row>
    <row r="366" spans="2:35" x14ac:dyDescent="0.25">
      <c r="B366" s="71"/>
      <c r="C366" s="71"/>
      <c r="D366" s="63"/>
      <c r="E366" s="73"/>
      <c r="F366" s="71"/>
      <c r="G366" s="71"/>
      <c r="H366" s="71"/>
      <c r="I366" s="71"/>
      <c r="J366" s="71"/>
      <c r="K366" s="71"/>
      <c r="L366" s="71"/>
      <c r="M366" s="71"/>
      <c r="N366" s="71"/>
      <c r="O366" s="74"/>
      <c r="P366" s="71"/>
      <c r="T366" s="87">
        <f t="shared" si="56"/>
        <v>0</v>
      </c>
      <c r="U366" s="87">
        <f t="shared" si="50"/>
        <v>0</v>
      </c>
      <c r="V366" s="87">
        <f t="shared" si="51"/>
        <v>0</v>
      </c>
      <c r="W366" s="87">
        <f t="shared" si="57"/>
        <v>0</v>
      </c>
      <c r="X366" s="87">
        <f t="shared" si="52"/>
        <v>0</v>
      </c>
      <c r="Y366" s="86">
        <f t="shared" si="53"/>
        <v>0</v>
      </c>
      <c r="Z366" s="86">
        <f t="shared" si="54"/>
        <v>0</v>
      </c>
      <c r="AA366" s="86">
        <f t="shared" si="55"/>
        <v>0</v>
      </c>
      <c r="AB366" s="86">
        <f t="shared" si="58"/>
        <v>0</v>
      </c>
      <c r="AC366" s="86">
        <f>IF(ISBLANK(B366),0,IF(ISNA(VLOOKUP(B366,General!$B:$B,1,FALSE)),1,0))</f>
        <v>0</v>
      </c>
      <c r="AD366" s="86">
        <f>IF(ISBLANK(F366),0,IF(ISNA(VLOOKUP(F366,Dropdowns!$D$1:$D$13,1,FALSE)),1,0))</f>
        <v>0</v>
      </c>
      <c r="AE366" s="86">
        <f>IF(ISBLANK(I366),0,IF(ISNA(VLOOKUP(I366,Dropdowns!$E$1:$E$11,1,FALSE)),1,0))</f>
        <v>0</v>
      </c>
      <c r="AF366" s="86">
        <f>IF(ISBLANK(L366),0,IF(ISNA(VLOOKUP(L366,Dropdowns!$F$1:$F$18,1,FALSE)),1,0))</f>
        <v>0</v>
      </c>
      <c r="AG366" s="86">
        <f>IF(ISBLANK(P366),0,IF(ISNA(VLOOKUP(P366,Dropdowns!$K$1:$K$5,1,FALSE)),1,0))</f>
        <v>0</v>
      </c>
      <c r="AH366" s="86" t="str">
        <f t="shared" si="59"/>
        <v/>
      </c>
      <c r="AI366" s="86">
        <f>IF(ISBLANK(AH366),0,IF(ISNA(VLOOKUP(AH366,Investigation!$Q:$Q,1,FALSE)),1,0))</f>
        <v>0</v>
      </c>
    </row>
    <row r="367" spans="2:35" x14ac:dyDescent="0.25">
      <c r="B367" s="71"/>
      <c r="C367" s="71"/>
      <c r="D367" s="63"/>
      <c r="E367" s="73"/>
      <c r="F367" s="71"/>
      <c r="G367" s="71"/>
      <c r="H367" s="71"/>
      <c r="I367" s="71"/>
      <c r="J367" s="71"/>
      <c r="K367" s="71"/>
      <c r="L367" s="71"/>
      <c r="M367" s="71"/>
      <c r="N367" s="71"/>
      <c r="O367" s="74"/>
      <c r="P367" s="71"/>
      <c r="T367" s="87">
        <f t="shared" si="56"/>
        <v>0</v>
      </c>
      <c r="U367" s="87">
        <f t="shared" si="50"/>
        <v>0</v>
      </c>
      <c r="V367" s="87">
        <f t="shared" si="51"/>
        <v>0</v>
      </c>
      <c r="W367" s="87">
        <f t="shared" si="57"/>
        <v>0</v>
      </c>
      <c r="X367" s="87">
        <f t="shared" si="52"/>
        <v>0</v>
      </c>
      <c r="Y367" s="86">
        <f t="shared" si="53"/>
        <v>0</v>
      </c>
      <c r="Z367" s="86">
        <f t="shared" si="54"/>
        <v>0</v>
      </c>
      <c r="AA367" s="86">
        <f t="shared" si="55"/>
        <v>0</v>
      </c>
      <c r="AB367" s="86">
        <f t="shared" si="58"/>
        <v>0</v>
      </c>
      <c r="AC367" s="86">
        <f>IF(ISBLANK(B367),0,IF(ISNA(VLOOKUP(B367,General!$B:$B,1,FALSE)),1,0))</f>
        <v>0</v>
      </c>
      <c r="AD367" s="86">
        <f>IF(ISBLANK(F367),0,IF(ISNA(VLOOKUP(F367,Dropdowns!$D$1:$D$13,1,FALSE)),1,0))</f>
        <v>0</v>
      </c>
      <c r="AE367" s="86">
        <f>IF(ISBLANK(I367),0,IF(ISNA(VLOOKUP(I367,Dropdowns!$E$1:$E$11,1,FALSE)),1,0))</f>
        <v>0</v>
      </c>
      <c r="AF367" s="86">
        <f>IF(ISBLANK(L367),0,IF(ISNA(VLOOKUP(L367,Dropdowns!$F$1:$F$18,1,FALSE)),1,0))</f>
        <v>0</v>
      </c>
      <c r="AG367" s="86">
        <f>IF(ISBLANK(P367),0,IF(ISNA(VLOOKUP(P367,Dropdowns!$K$1:$K$5,1,FALSE)),1,0))</f>
        <v>0</v>
      </c>
      <c r="AH367" s="86" t="str">
        <f t="shared" si="59"/>
        <v/>
      </c>
      <c r="AI367" s="86">
        <f>IF(ISBLANK(AH367),0,IF(ISNA(VLOOKUP(AH367,Investigation!$Q:$Q,1,FALSE)),1,0))</f>
        <v>0</v>
      </c>
    </row>
    <row r="368" spans="2:35" x14ac:dyDescent="0.25">
      <c r="B368" s="71"/>
      <c r="C368" s="71"/>
      <c r="D368" s="63"/>
      <c r="E368" s="73"/>
      <c r="F368" s="71"/>
      <c r="G368" s="71"/>
      <c r="H368" s="71"/>
      <c r="I368" s="71"/>
      <c r="J368" s="71"/>
      <c r="K368" s="71"/>
      <c r="L368" s="71"/>
      <c r="M368" s="71"/>
      <c r="N368" s="71"/>
      <c r="O368" s="74"/>
      <c r="P368" s="71"/>
      <c r="T368" s="87">
        <f t="shared" si="56"/>
        <v>0</v>
      </c>
      <c r="U368" s="87">
        <f t="shared" si="50"/>
        <v>0</v>
      </c>
      <c r="V368" s="87">
        <f t="shared" si="51"/>
        <v>0</v>
      </c>
      <c r="W368" s="87">
        <f t="shared" si="57"/>
        <v>0</v>
      </c>
      <c r="X368" s="87">
        <f t="shared" si="52"/>
        <v>0</v>
      </c>
      <c r="Y368" s="86">
        <f t="shared" si="53"/>
        <v>0</v>
      </c>
      <c r="Z368" s="86">
        <f t="shared" si="54"/>
        <v>0</v>
      </c>
      <c r="AA368" s="86">
        <f t="shared" si="55"/>
        <v>0</v>
      </c>
      <c r="AB368" s="86">
        <f t="shared" si="58"/>
        <v>0</v>
      </c>
      <c r="AC368" s="86">
        <f>IF(ISBLANK(B368),0,IF(ISNA(VLOOKUP(B368,General!$B:$B,1,FALSE)),1,0))</f>
        <v>0</v>
      </c>
      <c r="AD368" s="86">
        <f>IF(ISBLANK(F368),0,IF(ISNA(VLOOKUP(F368,Dropdowns!$D$1:$D$13,1,FALSE)),1,0))</f>
        <v>0</v>
      </c>
      <c r="AE368" s="86">
        <f>IF(ISBLANK(I368),0,IF(ISNA(VLOOKUP(I368,Dropdowns!$E$1:$E$11,1,FALSE)),1,0))</f>
        <v>0</v>
      </c>
      <c r="AF368" s="86">
        <f>IF(ISBLANK(L368),0,IF(ISNA(VLOOKUP(L368,Dropdowns!$F$1:$F$18,1,FALSE)),1,0))</f>
        <v>0</v>
      </c>
      <c r="AG368" s="86">
        <f>IF(ISBLANK(P368),0,IF(ISNA(VLOOKUP(P368,Dropdowns!$K$1:$K$5,1,FALSE)),1,0))</f>
        <v>0</v>
      </c>
      <c r="AH368" s="86" t="str">
        <f t="shared" si="59"/>
        <v/>
      </c>
      <c r="AI368" s="86">
        <f>IF(ISBLANK(AH368),0,IF(ISNA(VLOOKUP(AH368,Investigation!$Q:$Q,1,FALSE)),1,0))</f>
        <v>0</v>
      </c>
    </row>
    <row r="369" spans="2:35" x14ac:dyDescent="0.25">
      <c r="B369" s="71"/>
      <c r="C369" s="71"/>
      <c r="D369" s="63"/>
      <c r="E369" s="73"/>
      <c r="F369" s="71"/>
      <c r="G369" s="71"/>
      <c r="H369" s="71"/>
      <c r="I369" s="71"/>
      <c r="J369" s="71"/>
      <c r="K369" s="71"/>
      <c r="L369" s="71"/>
      <c r="M369" s="71"/>
      <c r="N369" s="71"/>
      <c r="O369" s="74"/>
      <c r="P369" s="71"/>
      <c r="T369" s="87">
        <f t="shared" si="56"/>
        <v>0</v>
      </c>
      <c r="U369" s="87">
        <f t="shared" si="50"/>
        <v>0</v>
      </c>
      <c r="V369" s="87">
        <f t="shared" si="51"/>
        <v>0</v>
      </c>
      <c r="W369" s="87">
        <f t="shared" si="57"/>
        <v>0</v>
      </c>
      <c r="X369" s="87">
        <f t="shared" si="52"/>
        <v>0</v>
      </c>
      <c r="Y369" s="86">
        <f t="shared" si="53"/>
        <v>0</v>
      </c>
      <c r="Z369" s="86">
        <f t="shared" si="54"/>
        <v>0</v>
      </c>
      <c r="AA369" s="86">
        <f t="shared" si="55"/>
        <v>0</v>
      </c>
      <c r="AB369" s="86">
        <f t="shared" si="58"/>
        <v>0</v>
      </c>
      <c r="AC369" s="86">
        <f>IF(ISBLANK(B369),0,IF(ISNA(VLOOKUP(B369,General!$B:$B,1,FALSE)),1,0))</f>
        <v>0</v>
      </c>
      <c r="AD369" s="86">
        <f>IF(ISBLANK(F369),0,IF(ISNA(VLOOKUP(F369,Dropdowns!$D$1:$D$13,1,FALSE)),1,0))</f>
        <v>0</v>
      </c>
      <c r="AE369" s="86">
        <f>IF(ISBLANK(I369),0,IF(ISNA(VLOOKUP(I369,Dropdowns!$E$1:$E$11,1,FALSE)),1,0))</f>
        <v>0</v>
      </c>
      <c r="AF369" s="86">
        <f>IF(ISBLANK(L369),0,IF(ISNA(VLOOKUP(L369,Dropdowns!$F$1:$F$18,1,FALSE)),1,0))</f>
        <v>0</v>
      </c>
      <c r="AG369" s="86">
        <f>IF(ISBLANK(P369),0,IF(ISNA(VLOOKUP(P369,Dropdowns!$K$1:$K$5,1,FALSE)),1,0))</f>
        <v>0</v>
      </c>
      <c r="AH369" s="86" t="str">
        <f t="shared" si="59"/>
        <v/>
      </c>
      <c r="AI369" s="86">
        <f>IF(ISBLANK(AH369),0,IF(ISNA(VLOOKUP(AH369,Investigation!$Q:$Q,1,FALSE)),1,0))</f>
        <v>0</v>
      </c>
    </row>
    <row r="370" spans="2:35" x14ac:dyDescent="0.25">
      <c r="B370" s="71"/>
      <c r="C370" s="71"/>
      <c r="D370" s="63"/>
      <c r="E370" s="73"/>
      <c r="F370" s="71"/>
      <c r="G370" s="71"/>
      <c r="H370" s="71"/>
      <c r="I370" s="71"/>
      <c r="J370" s="71"/>
      <c r="K370" s="71"/>
      <c r="L370" s="71"/>
      <c r="M370" s="71"/>
      <c r="N370" s="71"/>
      <c r="O370" s="74"/>
      <c r="P370" s="71"/>
      <c r="T370" s="87">
        <f t="shared" si="56"/>
        <v>0</v>
      </c>
      <c r="U370" s="87">
        <f t="shared" si="50"/>
        <v>0</v>
      </c>
      <c r="V370" s="87">
        <f t="shared" si="51"/>
        <v>0</v>
      </c>
      <c r="W370" s="87">
        <f t="shared" si="57"/>
        <v>0</v>
      </c>
      <c r="X370" s="87">
        <f t="shared" si="52"/>
        <v>0</v>
      </c>
      <c r="Y370" s="86">
        <f t="shared" si="53"/>
        <v>0</v>
      </c>
      <c r="Z370" s="86">
        <f t="shared" si="54"/>
        <v>0</v>
      </c>
      <c r="AA370" s="86">
        <f t="shared" si="55"/>
        <v>0</v>
      </c>
      <c r="AB370" s="86">
        <f t="shared" si="58"/>
        <v>0</v>
      </c>
      <c r="AC370" s="86">
        <f>IF(ISBLANK(B370),0,IF(ISNA(VLOOKUP(B370,General!$B:$B,1,FALSE)),1,0))</f>
        <v>0</v>
      </c>
      <c r="AD370" s="86">
        <f>IF(ISBLANK(F370),0,IF(ISNA(VLOOKUP(F370,Dropdowns!$D$1:$D$13,1,FALSE)),1,0))</f>
        <v>0</v>
      </c>
      <c r="AE370" s="86">
        <f>IF(ISBLANK(I370),0,IF(ISNA(VLOOKUP(I370,Dropdowns!$E$1:$E$11,1,FALSE)),1,0))</f>
        <v>0</v>
      </c>
      <c r="AF370" s="86">
        <f>IF(ISBLANK(L370),0,IF(ISNA(VLOOKUP(L370,Dropdowns!$F$1:$F$18,1,FALSE)),1,0))</f>
        <v>0</v>
      </c>
      <c r="AG370" s="86">
        <f>IF(ISBLANK(P370),0,IF(ISNA(VLOOKUP(P370,Dropdowns!$K$1:$K$5,1,FALSE)),1,0))</f>
        <v>0</v>
      </c>
      <c r="AH370" s="86" t="str">
        <f t="shared" si="59"/>
        <v/>
      </c>
      <c r="AI370" s="86">
        <f>IF(ISBLANK(AH370),0,IF(ISNA(VLOOKUP(AH370,Investigation!$Q:$Q,1,FALSE)),1,0))</f>
        <v>0</v>
      </c>
    </row>
    <row r="371" spans="2:35" x14ac:dyDescent="0.25">
      <c r="B371" s="71"/>
      <c r="C371" s="71"/>
      <c r="D371" s="63"/>
      <c r="E371" s="73"/>
      <c r="F371" s="71"/>
      <c r="G371" s="71"/>
      <c r="H371" s="71"/>
      <c r="I371" s="71"/>
      <c r="J371" s="71"/>
      <c r="K371" s="71"/>
      <c r="L371" s="71"/>
      <c r="M371" s="71"/>
      <c r="N371" s="71"/>
      <c r="O371" s="74"/>
      <c r="P371" s="71"/>
      <c r="T371" s="87">
        <f t="shared" si="56"/>
        <v>0</v>
      </c>
      <c r="U371" s="87">
        <f t="shared" si="50"/>
        <v>0</v>
      </c>
      <c r="V371" s="87">
        <f t="shared" si="51"/>
        <v>0</v>
      </c>
      <c r="W371" s="87">
        <f t="shared" si="57"/>
        <v>0</v>
      </c>
      <c r="X371" s="87">
        <f t="shared" si="52"/>
        <v>0</v>
      </c>
      <c r="Y371" s="86">
        <f t="shared" si="53"/>
        <v>0</v>
      </c>
      <c r="Z371" s="86">
        <f t="shared" si="54"/>
        <v>0</v>
      </c>
      <c r="AA371" s="86">
        <f t="shared" si="55"/>
        <v>0</v>
      </c>
      <c r="AB371" s="86">
        <f t="shared" si="58"/>
        <v>0</v>
      </c>
      <c r="AC371" s="86">
        <f>IF(ISBLANK(B371),0,IF(ISNA(VLOOKUP(B371,General!$B:$B,1,FALSE)),1,0))</f>
        <v>0</v>
      </c>
      <c r="AD371" s="86">
        <f>IF(ISBLANK(F371),0,IF(ISNA(VLOOKUP(F371,Dropdowns!$D$1:$D$13,1,FALSE)),1,0))</f>
        <v>0</v>
      </c>
      <c r="AE371" s="86">
        <f>IF(ISBLANK(I371),0,IF(ISNA(VLOOKUP(I371,Dropdowns!$E$1:$E$11,1,FALSE)),1,0))</f>
        <v>0</v>
      </c>
      <c r="AF371" s="86">
        <f>IF(ISBLANK(L371),0,IF(ISNA(VLOOKUP(L371,Dropdowns!$F$1:$F$18,1,FALSE)),1,0))</f>
        <v>0</v>
      </c>
      <c r="AG371" s="86">
        <f>IF(ISBLANK(P371),0,IF(ISNA(VLOOKUP(P371,Dropdowns!$K$1:$K$5,1,FALSE)),1,0))</f>
        <v>0</v>
      </c>
      <c r="AH371" s="86" t="str">
        <f t="shared" si="59"/>
        <v/>
      </c>
      <c r="AI371" s="86">
        <f>IF(ISBLANK(AH371),0,IF(ISNA(VLOOKUP(AH371,Investigation!$Q:$Q,1,FALSE)),1,0))</f>
        <v>0</v>
      </c>
    </row>
    <row r="372" spans="2:35" x14ac:dyDescent="0.25">
      <c r="B372" s="71"/>
      <c r="C372" s="71"/>
      <c r="D372" s="63"/>
      <c r="E372" s="73"/>
      <c r="F372" s="71"/>
      <c r="G372" s="71"/>
      <c r="H372" s="71"/>
      <c r="I372" s="71"/>
      <c r="J372" s="71"/>
      <c r="K372" s="71"/>
      <c r="L372" s="71"/>
      <c r="M372" s="71"/>
      <c r="N372" s="71"/>
      <c r="O372" s="74"/>
      <c r="P372" s="71"/>
      <c r="T372" s="87">
        <f t="shared" si="56"/>
        <v>0</v>
      </c>
      <c r="U372" s="87">
        <f t="shared" si="50"/>
        <v>0</v>
      </c>
      <c r="V372" s="87">
        <f t="shared" si="51"/>
        <v>0</v>
      </c>
      <c r="W372" s="87">
        <f t="shared" si="57"/>
        <v>0</v>
      </c>
      <c r="X372" s="87">
        <f t="shared" si="52"/>
        <v>0</v>
      </c>
      <c r="Y372" s="86">
        <f t="shared" si="53"/>
        <v>0</v>
      </c>
      <c r="Z372" s="86">
        <f t="shared" si="54"/>
        <v>0</v>
      </c>
      <c r="AA372" s="86">
        <f t="shared" si="55"/>
        <v>0</v>
      </c>
      <c r="AB372" s="86">
        <f t="shared" si="58"/>
        <v>0</v>
      </c>
      <c r="AC372" s="86">
        <f>IF(ISBLANK(B372),0,IF(ISNA(VLOOKUP(B372,General!$B:$B,1,FALSE)),1,0))</f>
        <v>0</v>
      </c>
      <c r="AD372" s="86">
        <f>IF(ISBLANK(F372),0,IF(ISNA(VLOOKUP(F372,Dropdowns!$D$1:$D$13,1,FALSE)),1,0))</f>
        <v>0</v>
      </c>
      <c r="AE372" s="86">
        <f>IF(ISBLANK(I372),0,IF(ISNA(VLOOKUP(I372,Dropdowns!$E$1:$E$11,1,FALSE)),1,0))</f>
        <v>0</v>
      </c>
      <c r="AF372" s="86">
        <f>IF(ISBLANK(L372),0,IF(ISNA(VLOOKUP(L372,Dropdowns!$F$1:$F$18,1,FALSE)),1,0))</f>
        <v>0</v>
      </c>
      <c r="AG372" s="86">
        <f>IF(ISBLANK(P372),0,IF(ISNA(VLOOKUP(P372,Dropdowns!$K$1:$K$5,1,FALSE)),1,0))</f>
        <v>0</v>
      </c>
      <c r="AH372" s="86" t="str">
        <f t="shared" si="59"/>
        <v/>
      </c>
      <c r="AI372" s="86">
        <f>IF(ISBLANK(AH372),0,IF(ISNA(VLOOKUP(AH372,Investigation!$Q:$Q,1,FALSE)),1,0))</f>
        <v>0</v>
      </c>
    </row>
    <row r="373" spans="2:35" x14ac:dyDescent="0.25">
      <c r="B373" s="71"/>
      <c r="C373" s="71"/>
      <c r="D373" s="63"/>
      <c r="E373" s="73"/>
      <c r="F373" s="71"/>
      <c r="G373" s="71"/>
      <c r="H373" s="71"/>
      <c r="I373" s="71"/>
      <c r="J373" s="71"/>
      <c r="K373" s="71"/>
      <c r="L373" s="71"/>
      <c r="M373" s="71"/>
      <c r="N373" s="71"/>
      <c r="O373" s="74"/>
      <c r="P373" s="71"/>
      <c r="T373" s="87">
        <f t="shared" si="56"/>
        <v>0</v>
      </c>
      <c r="U373" s="87">
        <f t="shared" si="50"/>
        <v>0</v>
      </c>
      <c r="V373" s="87">
        <f t="shared" si="51"/>
        <v>0</v>
      </c>
      <c r="W373" s="87">
        <f t="shared" si="57"/>
        <v>0</v>
      </c>
      <c r="X373" s="87">
        <f t="shared" si="52"/>
        <v>0</v>
      </c>
      <c r="Y373" s="86">
        <f t="shared" si="53"/>
        <v>0</v>
      </c>
      <c r="Z373" s="86">
        <f t="shared" si="54"/>
        <v>0</v>
      </c>
      <c r="AA373" s="86">
        <f t="shared" si="55"/>
        <v>0</v>
      </c>
      <c r="AB373" s="86">
        <f t="shared" si="58"/>
        <v>0</v>
      </c>
      <c r="AC373" s="86">
        <f>IF(ISBLANK(B373),0,IF(ISNA(VLOOKUP(B373,General!$B:$B,1,FALSE)),1,0))</f>
        <v>0</v>
      </c>
      <c r="AD373" s="86">
        <f>IF(ISBLANK(F373),0,IF(ISNA(VLOOKUP(F373,Dropdowns!$D$1:$D$13,1,FALSE)),1,0))</f>
        <v>0</v>
      </c>
      <c r="AE373" s="86">
        <f>IF(ISBLANK(I373),0,IF(ISNA(VLOOKUP(I373,Dropdowns!$E$1:$E$11,1,FALSE)),1,0))</f>
        <v>0</v>
      </c>
      <c r="AF373" s="86">
        <f>IF(ISBLANK(L373),0,IF(ISNA(VLOOKUP(L373,Dropdowns!$F$1:$F$18,1,FALSE)),1,0))</f>
        <v>0</v>
      </c>
      <c r="AG373" s="86">
        <f>IF(ISBLANK(P373),0,IF(ISNA(VLOOKUP(P373,Dropdowns!$K$1:$K$5,1,FALSE)),1,0))</f>
        <v>0</v>
      </c>
      <c r="AH373" s="86" t="str">
        <f t="shared" si="59"/>
        <v/>
      </c>
      <c r="AI373" s="86">
        <f>IF(ISBLANK(AH373),0,IF(ISNA(VLOOKUP(AH373,Investigation!$Q:$Q,1,FALSE)),1,0))</f>
        <v>0</v>
      </c>
    </row>
    <row r="374" spans="2:35" x14ac:dyDescent="0.25">
      <c r="B374" s="71"/>
      <c r="C374" s="71"/>
      <c r="D374" s="63"/>
      <c r="E374" s="73"/>
      <c r="F374" s="71"/>
      <c r="G374" s="71"/>
      <c r="H374" s="71"/>
      <c r="I374" s="71"/>
      <c r="J374" s="71"/>
      <c r="K374" s="71"/>
      <c r="L374" s="71"/>
      <c r="M374" s="71"/>
      <c r="N374" s="71"/>
      <c r="O374" s="74"/>
      <c r="P374" s="71"/>
      <c r="T374" s="87">
        <f t="shared" si="56"/>
        <v>0</v>
      </c>
      <c r="U374" s="87">
        <f t="shared" si="50"/>
        <v>0</v>
      </c>
      <c r="V374" s="87">
        <f t="shared" si="51"/>
        <v>0</v>
      </c>
      <c r="W374" s="87">
        <f t="shared" si="57"/>
        <v>0</v>
      </c>
      <c r="X374" s="87">
        <f t="shared" si="52"/>
        <v>0</v>
      </c>
      <c r="Y374" s="86">
        <f t="shared" si="53"/>
        <v>0</v>
      </c>
      <c r="Z374" s="86">
        <f t="shared" si="54"/>
        <v>0</v>
      </c>
      <c r="AA374" s="86">
        <f t="shared" si="55"/>
        <v>0</v>
      </c>
      <c r="AB374" s="86">
        <f t="shared" si="58"/>
        <v>0</v>
      </c>
      <c r="AC374" s="86">
        <f>IF(ISBLANK(B374),0,IF(ISNA(VLOOKUP(B374,General!$B:$B,1,FALSE)),1,0))</f>
        <v>0</v>
      </c>
      <c r="AD374" s="86">
        <f>IF(ISBLANK(F374),0,IF(ISNA(VLOOKUP(F374,Dropdowns!$D$1:$D$13,1,FALSE)),1,0))</f>
        <v>0</v>
      </c>
      <c r="AE374" s="86">
        <f>IF(ISBLANK(I374),0,IF(ISNA(VLOOKUP(I374,Dropdowns!$E$1:$E$11,1,FALSE)),1,0))</f>
        <v>0</v>
      </c>
      <c r="AF374" s="86">
        <f>IF(ISBLANK(L374),0,IF(ISNA(VLOOKUP(L374,Dropdowns!$F$1:$F$18,1,FALSE)),1,0))</f>
        <v>0</v>
      </c>
      <c r="AG374" s="86">
        <f>IF(ISBLANK(P374),0,IF(ISNA(VLOOKUP(P374,Dropdowns!$K$1:$K$5,1,FALSE)),1,0))</f>
        <v>0</v>
      </c>
      <c r="AH374" s="86" t="str">
        <f t="shared" si="59"/>
        <v/>
      </c>
      <c r="AI374" s="86">
        <f>IF(ISBLANK(AH374),0,IF(ISNA(VLOOKUP(AH374,Investigation!$Q:$Q,1,FALSE)),1,0))</f>
        <v>0</v>
      </c>
    </row>
    <row r="375" spans="2:35" x14ac:dyDescent="0.25">
      <c r="B375" s="71"/>
      <c r="C375" s="71"/>
      <c r="D375" s="63"/>
      <c r="E375" s="73"/>
      <c r="F375" s="71"/>
      <c r="G375" s="71"/>
      <c r="H375" s="71"/>
      <c r="I375" s="71"/>
      <c r="J375" s="71"/>
      <c r="K375" s="71"/>
      <c r="L375" s="71"/>
      <c r="M375" s="71"/>
      <c r="N375" s="71"/>
      <c r="O375" s="74"/>
      <c r="P375" s="71"/>
      <c r="T375" s="87">
        <f t="shared" si="56"/>
        <v>0</v>
      </c>
      <c r="U375" s="87">
        <f t="shared" si="50"/>
        <v>0</v>
      </c>
      <c r="V375" s="87">
        <f t="shared" si="51"/>
        <v>0</v>
      </c>
      <c r="W375" s="87">
        <f t="shared" si="57"/>
        <v>0</v>
      </c>
      <c r="X375" s="87">
        <f t="shared" si="52"/>
        <v>0</v>
      </c>
      <c r="Y375" s="86">
        <f t="shared" si="53"/>
        <v>0</v>
      </c>
      <c r="Z375" s="86">
        <f t="shared" si="54"/>
        <v>0</v>
      </c>
      <c r="AA375" s="86">
        <f t="shared" si="55"/>
        <v>0</v>
      </c>
      <c r="AB375" s="86">
        <f t="shared" si="58"/>
        <v>0</v>
      </c>
      <c r="AC375" s="86">
        <f>IF(ISBLANK(B375),0,IF(ISNA(VLOOKUP(B375,General!$B:$B,1,FALSE)),1,0))</f>
        <v>0</v>
      </c>
      <c r="AD375" s="86">
        <f>IF(ISBLANK(F375),0,IF(ISNA(VLOOKUP(F375,Dropdowns!$D$1:$D$13,1,FALSE)),1,0))</f>
        <v>0</v>
      </c>
      <c r="AE375" s="86">
        <f>IF(ISBLANK(I375),0,IF(ISNA(VLOOKUP(I375,Dropdowns!$E$1:$E$11,1,FALSE)),1,0))</f>
        <v>0</v>
      </c>
      <c r="AF375" s="86">
        <f>IF(ISBLANK(L375),0,IF(ISNA(VLOOKUP(L375,Dropdowns!$F$1:$F$18,1,FALSE)),1,0))</f>
        <v>0</v>
      </c>
      <c r="AG375" s="86">
        <f>IF(ISBLANK(P375),0,IF(ISNA(VLOOKUP(P375,Dropdowns!$K$1:$K$5,1,FALSE)),1,0))</f>
        <v>0</v>
      </c>
      <c r="AH375" s="86" t="str">
        <f t="shared" si="59"/>
        <v/>
      </c>
      <c r="AI375" s="86">
        <f>IF(ISBLANK(AH375),0,IF(ISNA(VLOOKUP(AH375,Investigation!$Q:$Q,1,FALSE)),1,0))</f>
        <v>0</v>
      </c>
    </row>
    <row r="376" spans="2:35" x14ac:dyDescent="0.25">
      <c r="B376" s="71"/>
      <c r="C376" s="71"/>
      <c r="D376" s="63"/>
      <c r="E376" s="73"/>
      <c r="F376" s="71"/>
      <c r="G376" s="71"/>
      <c r="H376" s="71"/>
      <c r="I376" s="71"/>
      <c r="J376" s="71"/>
      <c r="K376" s="71"/>
      <c r="L376" s="71"/>
      <c r="M376" s="71"/>
      <c r="N376" s="71"/>
      <c r="O376" s="74"/>
      <c r="P376" s="71"/>
      <c r="T376" s="87">
        <f t="shared" si="56"/>
        <v>0</v>
      </c>
      <c r="U376" s="87">
        <f t="shared" si="50"/>
        <v>0</v>
      </c>
      <c r="V376" s="87">
        <f t="shared" si="51"/>
        <v>0</v>
      </c>
      <c r="W376" s="87">
        <f t="shared" si="57"/>
        <v>0</v>
      </c>
      <c r="X376" s="87">
        <f t="shared" si="52"/>
        <v>0</v>
      </c>
      <c r="Y376" s="86">
        <f t="shared" si="53"/>
        <v>0</v>
      </c>
      <c r="Z376" s="86">
        <f t="shared" si="54"/>
        <v>0</v>
      </c>
      <c r="AA376" s="86">
        <f t="shared" si="55"/>
        <v>0</v>
      </c>
      <c r="AB376" s="86">
        <f t="shared" si="58"/>
        <v>0</v>
      </c>
      <c r="AC376" s="86">
        <f>IF(ISBLANK(B376),0,IF(ISNA(VLOOKUP(B376,General!$B:$B,1,FALSE)),1,0))</f>
        <v>0</v>
      </c>
      <c r="AD376" s="86">
        <f>IF(ISBLANK(F376),0,IF(ISNA(VLOOKUP(F376,Dropdowns!$D$1:$D$13,1,FALSE)),1,0))</f>
        <v>0</v>
      </c>
      <c r="AE376" s="86">
        <f>IF(ISBLANK(I376),0,IF(ISNA(VLOOKUP(I376,Dropdowns!$E$1:$E$11,1,FALSE)),1,0))</f>
        <v>0</v>
      </c>
      <c r="AF376" s="86">
        <f>IF(ISBLANK(L376),0,IF(ISNA(VLOOKUP(L376,Dropdowns!$F$1:$F$18,1,FALSE)),1,0))</f>
        <v>0</v>
      </c>
      <c r="AG376" s="86">
        <f>IF(ISBLANK(P376),0,IF(ISNA(VLOOKUP(P376,Dropdowns!$K$1:$K$5,1,FALSE)),1,0))</f>
        <v>0</v>
      </c>
      <c r="AH376" s="86" t="str">
        <f t="shared" si="59"/>
        <v/>
      </c>
      <c r="AI376" s="86">
        <f>IF(ISBLANK(AH376),0,IF(ISNA(VLOOKUP(AH376,Investigation!$Q:$Q,1,FALSE)),1,0))</f>
        <v>0</v>
      </c>
    </row>
    <row r="377" spans="2:35" x14ac:dyDescent="0.25">
      <c r="B377" s="71"/>
      <c r="C377" s="71"/>
      <c r="D377" s="63"/>
      <c r="E377" s="73"/>
      <c r="F377" s="71"/>
      <c r="G377" s="71"/>
      <c r="H377" s="71"/>
      <c r="I377" s="71"/>
      <c r="J377" s="71"/>
      <c r="K377" s="71"/>
      <c r="L377" s="71"/>
      <c r="M377" s="71"/>
      <c r="N377" s="71"/>
      <c r="O377" s="74"/>
      <c r="P377" s="71"/>
      <c r="T377" s="87">
        <f t="shared" si="56"/>
        <v>0</v>
      </c>
      <c r="U377" s="87">
        <f t="shared" si="50"/>
        <v>0</v>
      </c>
      <c r="V377" s="87">
        <f t="shared" si="51"/>
        <v>0</v>
      </c>
      <c r="W377" s="87">
        <f t="shared" si="57"/>
        <v>0</v>
      </c>
      <c r="X377" s="87">
        <f t="shared" si="52"/>
        <v>0</v>
      </c>
      <c r="Y377" s="86">
        <f t="shared" si="53"/>
        <v>0</v>
      </c>
      <c r="Z377" s="86">
        <f t="shared" si="54"/>
        <v>0</v>
      </c>
      <c r="AA377" s="86">
        <f t="shared" si="55"/>
        <v>0</v>
      </c>
      <c r="AB377" s="86">
        <f t="shared" si="58"/>
        <v>0</v>
      </c>
      <c r="AC377" s="86">
        <f>IF(ISBLANK(B377),0,IF(ISNA(VLOOKUP(B377,General!$B:$B,1,FALSE)),1,0))</f>
        <v>0</v>
      </c>
      <c r="AD377" s="86">
        <f>IF(ISBLANK(F377),0,IF(ISNA(VLOOKUP(F377,Dropdowns!$D$1:$D$13,1,FALSE)),1,0))</f>
        <v>0</v>
      </c>
      <c r="AE377" s="86">
        <f>IF(ISBLANK(I377),0,IF(ISNA(VLOOKUP(I377,Dropdowns!$E$1:$E$11,1,FALSE)),1,0))</f>
        <v>0</v>
      </c>
      <c r="AF377" s="86">
        <f>IF(ISBLANK(L377),0,IF(ISNA(VLOOKUP(L377,Dropdowns!$F$1:$F$18,1,FALSE)),1,0))</f>
        <v>0</v>
      </c>
      <c r="AG377" s="86">
        <f>IF(ISBLANK(P377),0,IF(ISNA(VLOOKUP(P377,Dropdowns!$K$1:$K$5,1,FALSE)),1,0))</f>
        <v>0</v>
      </c>
      <c r="AH377" s="86" t="str">
        <f t="shared" si="59"/>
        <v/>
      </c>
      <c r="AI377" s="86">
        <f>IF(ISBLANK(AH377),0,IF(ISNA(VLOOKUP(AH377,Investigation!$Q:$Q,1,FALSE)),1,0))</f>
        <v>0</v>
      </c>
    </row>
    <row r="378" spans="2:35" x14ac:dyDescent="0.25">
      <c r="B378" s="71"/>
      <c r="C378" s="71"/>
      <c r="D378" s="63"/>
      <c r="E378" s="73"/>
      <c r="F378" s="71"/>
      <c r="G378" s="71"/>
      <c r="H378" s="71"/>
      <c r="I378" s="71"/>
      <c r="J378" s="71"/>
      <c r="K378" s="71"/>
      <c r="L378" s="71"/>
      <c r="M378" s="71"/>
      <c r="N378" s="71"/>
      <c r="O378" s="74"/>
      <c r="P378" s="71"/>
      <c r="T378" s="87">
        <f t="shared" si="56"/>
        <v>0</v>
      </c>
      <c r="U378" s="87">
        <f t="shared" si="50"/>
        <v>0</v>
      </c>
      <c r="V378" s="87">
        <f t="shared" si="51"/>
        <v>0</v>
      </c>
      <c r="W378" s="87">
        <f t="shared" si="57"/>
        <v>0</v>
      </c>
      <c r="X378" s="87">
        <f t="shared" si="52"/>
        <v>0</v>
      </c>
      <c r="Y378" s="86">
        <f t="shared" si="53"/>
        <v>0</v>
      </c>
      <c r="Z378" s="86">
        <f t="shared" si="54"/>
        <v>0</v>
      </c>
      <c r="AA378" s="86">
        <f t="shared" si="55"/>
        <v>0</v>
      </c>
      <c r="AB378" s="86">
        <f t="shared" si="58"/>
        <v>0</v>
      </c>
      <c r="AC378" s="86">
        <f>IF(ISBLANK(B378),0,IF(ISNA(VLOOKUP(B378,General!$B:$B,1,FALSE)),1,0))</f>
        <v>0</v>
      </c>
      <c r="AD378" s="86">
        <f>IF(ISBLANK(F378),0,IF(ISNA(VLOOKUP(F378,Dropdowns!$D$1:$D$13,1,FALSE)),1,0))</f>
        <v>0</v>
      </c>
      <c r="AE378" s="86">
        <f>IF(ISBLANK(I378),0,IF(ISNA(VLOOKUP(I378,Dropdowns!$E$1:$E$11,1,FALSE)),1,0))</f>
        <v>0</v>
      </c>
      <c r="AF378" s="86">
        <f>IF(ISBLANK(L378),0,IF(ISNA(VLOOKUP(L378,Dropdowns!$F$1:$F$18,1,FALSE)),1,0))</f>
        <v>0</v>
      </c>
      <c r="AG378" s="86">
        <f>IF(ISBLANK(P378),0,IF(ISNA(VLOOKUP(P378,Dropdowns!$K$1:$K$5,1,FALSE)),1,0))</f>
        <v>0</v>
      </c>
      <c r="AH378" s="86" t="str">
        <f t="shared" si="59"/>
        <v/>
      </c>
      <c r="AI378" s="86">
        <f>IF(ISBLANK(AH378),0,IF(ISNA(VLOOKUP(AH378,Investigation!$Q:$Q,1,FALSE)),1,0))</f>
        <v>0</v>
      </c>
    </row>
    <row r="379" spans="2:35" x14ac:dyDescent="0.25">
      <c r="B379" s="71"/>
      <c r="C379" s="71"/>
      <c r="D379" s="63"/>
      <c r="E379" s="73"/>
      <c r="F379" s="71"/>
      <c r="G379" s="71"/>
      <c r="H379" s="71"/>
      <c r="I379" s="71"/>
      <c r="J379" s="71"/>
      <c r="K379" s="71"/>
      <c r="L379" s="71"/>
      <c r="M379" s="71"/>
      <c r="N379" s="71"/>
      <c r="O379" s="74"/>
      <c r="P379" s="71"/>
      <c r="T379" s="87">
        <f t="shared" si="56"/>
        <v>0</v>
      </c>
      <c r="U379" s="87">
        <f t="shared" si="50"/>
        <v>0</v>
      </c>
      <c r="V379" s="87">
        <f t="shared" si="51"/>
        <v>0</v>
      </c>
      <c r="W379" s="87">
        <f t="shared" si="57"/>
        <v>0</v>
      </c>
      <c r="X379" s="87">
        <f t="shared" si="52"/>
        <v>0</v>
      </c>
      <c r="Y379" s="86">
        <f t="shared" si="53"/>
        <v>0</v>
      </c>
      <c r="Z379" s="86">
        <f t="shared" si="54"/>
        <v>0</v>
      </c>
      <c r="AA379" s="86">
        <f t="shared" si="55"/>
        <v>0</v>
      </c>
      <c r="AB379" s="86">
        <f t="shared" si="58"/>
        <v>0</v>
      </c>
      <c r="AC379" s="86">
        <f>IF(ISBLANK(B379),0,IF(ISNA(VLOOKUP(B379,General!$B:$B,1,FALSE)),1,0))</f>
        <v>0</v>
      </c>
      <c r="AD379" s="86">
        <f>IF(ISBLANK(F379),0,IF(ISNA(VLOOKUP(F379,Dropdowns!$D$1:$D$13,1,FALSE)),1,0))</f>
        <v>0</v>
      </c>
      <c r="AE379" s="86">
        <f>IF(ISBLANK(I379),0,IF(ISNA(VLOOKUP(I379,Dropdowns!$E$1:$E$11,1,FALSE)),1,0))</f>
        <v>0</v>
      </c>
      <c r="AF379" s="86">
        <f>IF(ISBLANK(L379),0,IF(ISNA(VLOOKUP(L379,Dropdowns!$F$1:$F$18,1,FALSE)),1,0))</f>
        <v>0</v>
      </c>
      <c r="AG379" s="86">
        <f>IF(ISBLANK(P379),0,IF(ISNA(VLOOKUP(P379,Dropdowns!$K$1:$K$5,1,FALSE)),1,0))</f>
        <v>0</v>
      </c>
      <c r="AH379" s="86" t="str">
        <f t="shared" si="59"/>
        <v/>
      </c>
      <c r="AI379" s="86">
        <f>IF(ISBLANK(AH379),0,IF(ISNA(VLOOKUP(AH379,Investigation!$Q:$Q,1,FALSE)),1,0))</f>
        <v>0</v>
      </c>
    </row>
    <row r="380" spans="2:35" x14ac:dyDescent="0.25">
      <c r="B380" s="71"/>
      <c r="C380" s="71"/>
      <c r="D380" s="63"/>
      <c r="E380" s="73"/>
      <c r="F380" s="71"/>
      <c r="G380" s="71"/>
      <c r="H380" s="71"/>
      <c r="I380" s="71"/>
      <c r="J380" s="71"/>
      <c r="K380" s="71"/>
      <c r="L380" s="71"/>
      <c r="M380" s="71"/>
      <c r="N380" s="71"/>
      <c r="O380" s="74"/>
      <c r="P380" s="71"/>
      <c r="T380" s="87">
        <f t="shared" si="56"/>
        <v>0</v>
      </c>
      <c r="U380" s="87">
        <f t="shared" si="50"/>
        <v>0</v>
      </c>
      <c r="V380" s="87">
        <f t="shared" si="51"/>
        <v>0</v>
      </c>
      <c r="W380" s="87">
        <f t="shared" si="57"/>
        <v>0</v>
      </c>
      <c r="X380" s="87">
        <f t="shared" si="52"/>
        <v>0</v>
      </c>
      <c r="Y380" s="86">
        <f t="shared" si="53"/>
        <v>0</v>
      </c>
      <c r="Z380" s="86">
        <f t="shared" si="54"/>
        <v>0</v>
      </c>
      <c r="AA380" s="86">
        <f t="shared" si="55"/>
        <v>0</v>
      </c>
      <c r="AB380" s="86">
        <f t="shared" si="58"/>
        <v>0</v>
      </c>
      <c r="AC380" s="86">
        <f>IF(ISBLANK(B380),0,IF(ISNA(VLOOKUP(B380,General!$B:$B,1,FALSE)),1,0))</f>
        <v>0</v>
      </c>
      <c r="AD380" s="86">
        <f>IF(ISBLANK(F380),0,IF(ISNA(VLOOKUP(F380,Dropdowns!$D$1:$D$13,1,FALSE)),1,0))</f>
        <v>0</v>
      </c>
      <c r="AE380" s="86">
        <f>IF(ISBLANK(I380),0,IF(ISNA(VLOOKUP(I380,Dropdowns!$E$1:$E$11,1,FALSE)),1,0))</f>
        <v>0</v>
      </c>
      <c r="AF380" s="86">
        <f>IF(ISBLANK(L380),0,IF(ISNA(VLOOKUP(L380,Dropdowns!$F$1:$F$18,1,FALSE)),1,0))</f>
        <v>0</v>
      </c>
      <c r="AG380" s="86">
        <f>IF(ISBLANK(P380),0,IF(ISNA(VLOOKUP(P380,Dropdowns!$K$1:$K$5,1,FALSE)),1,0))</f>
        <v>0</v>
      </c>
      <c r="AH380" s="86" t="str">
        <f t="shared" si="59"/>
        <v/>
      </c>
      <c r="AI380" s="86">
        <f>IF(ISBLANK(AH380),0,IF(ISNA(VLOOKUP(AH380,Investigation!$Q:$Q,1,FALSE)),1,0))</f>
        <v>0</v>
      </c>
    </row>
    <row r="381" spans="2:35" x14ac:dyDescent="0.25">
      <c r="B381" s="71"/>
      <c r="C381" s="71"/>
      <c r="D381" s="63"/>
      <c r="E381" s="73"/>
      <c r="F381" s="71"/>
      <c r="G381" s="71"/>
      <c r="H381" s="71"/>
      <c r="I381" s="71"/>
      <c r="J381" s="71"/>
      <c r="K381" s="71"/>
      <c r="L381" s="71"/>
      <c r="M381" s="71"/>
      <c r="N381" s="71"/>
      <c r="O381" s="74"/>
      <c r="P381" s="71"/>
      <c r="T381" s="87">
        <f t="shared" si="56"/>
        <v>0</v>
      </c>
      <c r="U381" s="87">
        <f t="shared" si="50"/>
        <v>0</v>
      </c>
      <c r="V381" s="87">
        <f t="shared" si="51"/>
        <v>0</v>
      </c>
      <c r="W381" s="87">
        <f t="shared" si="57"/>
        <v>0</v>
      </c>
      <c r="X381" s="87">
        <f t="shared" si="52"/>
        <v>0</v>
      </c>
      <c r="Y381" s="86">
        <f t="shared" si="53"/>
        <v>0</v>
      </c>
      <c r="Z381" s="86">
        <f t="shared" si="54"/>
        <v>0</v>
      </c>
      <c r="AA381" s="86">
        <f t="shared" si="55"/>
        <v>0</v>
      </c>
      <c r="AB381" s="86">
        <f t="shared" si="58"/>
        <v>0</v>
      </c>
      <c r="AC381" s="86">
        <f>IF(ISBLANK(B381),0,IF(ISNA(VLOOKUP(B381,General!$B:$B,1,FALSE)),1,0))</f>
        <v>0</v>
      </c>
      <c r="AD381" s="86">
        <f>IF(ISBLANK(F381),0,IF(ISNA(VLOOKUP(F381,Dropdowns!$D$1:$D$13,1,FALSE)),1,0))</f>
        <v>0</v>
      </c>
      <c r="AE381" s="86">
        <f>IF(ISBLANK(I381),0,IF(ISNA(VLOOKUP(I381,Dropdowns!$E$1:$E$11,1,FALSE)),1,0))</f>
        <v>0</v>
      </c>
      <c r="AF381" s="86">
        <f>IF(ISBLANK(L381),0,IF(ISNA(VLOOKUP(L381,Dropdowns!$F$1:$F$18,1,FALSE)),1,0))</f>
        <v>0</v>
      </c>
      <c r="AG381" s="86">
        <f>IF(ISBLANK(P381),0,IF(ISNA(VLOOKUP(P381,Dropdowns!$K$1:$K$5,1,FALSE)),1,0))</f>
        <v>0</v>
      </c>
      <c r="AH381" s="86" t="str">
        <f t="shared" si="59"/>
        <v/>
      </c>
      <c r="AI381" s="86">
        <f>IF(ISBLANK(AH381),0,IF(ISNA(VLOOKUP(AH381,Investigation!$Q:$Q,1,FALSE)),1,0))</f>
        <v>0</v>
      </c>
    </row>
    <row r="382" spans="2:35" x14ac:dyDescent="0.25">
      <c r="B382" s="71"/>
      <c r="C382" s="71"/>
      <c r="D382" s="63"/>
      <c r="E382" s="73"/>
      <c r="F382" s="71"/>
      <c r="G382" s="71"/>
      <c r="H382" s="71"/>
      <c r="I382" s="71"/>
      <c r="J382" s="71"/>
      <c r="K382" s="71"/>
      <c r="L382" s="71"/>
      <c r="M382" s="71"/>
      <c r="N382" s="71"/>
      <c r="O382" s="74"/>
      <c r="P382" s="71"/>
      <c r="T382" s="87">
        <f t="shared" si="56"/>
        <v>0</v>
      </c>
      <c r="U382" s="87">
        <f t="shared" si="50"/>
        <v>0</v>
      </c>
      <c r="V382" s="87">
        <f t="shared" si="51"/>
        <v>0</v>
      </c>
      <c r="W382" s="87">
        <f t="shared" si="57"/>
        <v>0</v>
      </c>
      <c r="X382" s="87">
        <f t="shared" si="52"/>
        <v>0</v>
      </c>
      <c r="Y382" s="86">
        <f t="shared" si="53"/>
        <v>0</v>
      </c>
      <c r="Z382" s="86">
        <f t="shared" si="54"/>
        <v>0</v>
      </c>
      <c r="AA382" s="86">
        <f t="shared" si="55"/>
        <v>0</v>
      </c>
      <c r="AB382" s="86">
        <f t="shared" si="58"/>
        <v>0</v>
      </c>
      <c r="AC382" s="86">
        <f>IF(ISBLANK(B382),0,IF(ISNA(VLOOKUP(B382,General!$B:$B,1,FALSE)),1,0))</f>
        <v>0</v>
      </c>
      <c r="AD382" s="86">
        <f>IF(ISBLANK(F382),0,IF(ISNA(VLOOKUP(F382,Dropdowns!$D$1:$D$13,1,FALSE)),1,0))</f>
        <v>0</v>
      </c>
      <c r="AE382" s="86">
        <f>IF(ISBLANK(I382),0,IF(ISNA(VLOOKUP(I382,Dropdowns!$E$1:$E$11,1,FALSE)),1,0))</f>
        <v>0</v>
      </c>
      <c r="AF382" s="86">
        <f>IF(ISBLANK(L382),0,IF(ISNA(VLOOKUP(L382,Dropdowns!$F$1:$F$18,1,FALSE)),1,0))</f>
        <v>0</v>
      </c>
      <c r="AG382" s="86">
        <f>IF(ISBLANK(P382),0,IF(ISNA(VLOOKUP(P382,Dropdowns!$K$1:$K$5,1,FALSE)),1,0))</f>
        <v>0</v>
      </c>
      <c r="AH382" s="86" t="str">
        <f t="shared" si="59"/>
        <v/>
      </c>
      <c r="AI382" s="86">
        <f>IF(ISBLANK(AH382),0,IF(ISNA(VLOOKUP(AH382,Investigation!$Q:$Q,1,FALSE)),1,0))</f>
        <v>0</v>
      </c>
    </row>
    <row r="383" spans="2:35" x14ac:dyDescent="0.25">
      <c r="B383" s="71"/>
      <c r="C383" s="71"/>
      <c r="D383" s="63"/>
      <c r="E383" s="73"/>
      <c r="F383" s="71"/>
      <c r="G383" s="71"/>
      <c r="H383" s="71"/>
      <c r="I383" s="71"/>
      <c r="J383" s="71"/>
      <c r="K383" s="71"/>
      <c r="L383" s="71"/>
      <c r="M383" s="71"/>
      <c r="N383" s="71"/>
      <c r="O383" s="74"/>
      <c r="P383" s="71"/>
      <c r="T383" s="87">
        <f t="shared" si="56"/>
        <v>0</v>
      </c>
      <c r="U383" s="87">
        <f t="shared" si="50"/>
        <v>0</v>
      </c>
      <c r="V383" s="87">
        <f t="shared" si="51"/>
        <v>0</v>
      </c>
      <c r="W383" s="87">
        <f t="shared" si="57"/>
        <v>0</v>
      </c>
      <c r="X383" s="87">
        <f t="shared" si="52"/>
        <v>0</v>
      </c>
      <c r="Y383" s="86">
        <f t="shared" si="53"/>
        <v>0</v>
      </c>
      <c r="Z383" s="86">
        <f t="shared" si="54"/>
        <v>0</v>
      </c>
      <c r="AA383" s="86">
        <f t="shared" si="55"/>
        <v>0</v>
      </c>
      <c r="AB383" s="86">
        <f t="shared" si="58"/>
        <v>0</v>
      </c>
      <c r="AC383" s="86">
        <f>IF(ISBLANK(B383),0,IF(ISNA(VLOOKUP(B383,General!$B:$B,1,FALSE)),1,0))</f>
        <v>0</v>
      </c>
      <c r="AD383" s="86">
        <f>IF(ISBLANK(F383),0,IF(ISNA(VLOOKUP(F383,Dropdowns!$D$1:$D$13,1,FALSE)),1,0))</f>
        <v>0</v>
      </c>
      <c r="AE383" s="86">
        <f>IF(ISBLANK(I383),0,IF(ISNA(VLOOKUP(I383,Dropdowns!$E$1:$E$11,1,FALSE)),1,0))</f>
        <v>0</v>
      </c>
      <c r="AF383" s="86">
        <f>IF(ISBLANK(L383),0,IF(ISNA(VLOOKUP(L383,Dropdowns!$F$1:$F$18,1,FALSE)),1,0))</f>
        <v>0</v>
      </c>
      <c r="AG383" s="86">
        <f>IF(ISBLANK(P383),0,IF(ISNA(VLOOKUP(P383,Dropdowns!$K$1:$K$5,1,FALSE)),1,0))</f>
        <v>0</v>
      </c>
      <c r="AH383" s="86" t="str">
        <f t="shared" si="59"/>
        <v/>
      </c>
      <c r="AI383" s="86">
        <f>IF(ISBLANK(AH383),0,IF(ISNA(VLOOKUP(AH383,Investigation!$Q:$Q,1,FALSE)),1,0))</f>
        <v>0</v>
      </c>
    </row>
    <row r="384" spans="2:35" x14ac:dyDescent="0.25">
      <c r="B384" s="71"/>
      <c r="C384" s="71"/>
      <c r="D384" s="63"/>
      <c r="E384" s="73"/>
      <c r="F384" s="71"/>
      <c r="G384" s="71"/>
      <c r="H384" s="71"/>
      <c r="I384" s="71"/>
      <c r="J384" s="71"/>
      <c r="K384" s="71"/>
      <c r="L384" s="71"/>
      <c r="M384" s="71"/>
      <c r="N384" s="71"/>
      <c r="O384" s="74"/>
      <c r="P384" s="71"/>
      <c r="T384" s="87">
        <f t="shared" si="56"/>
        <v>0</v>
      </c>
      <c r="U384" s="87">
        <f t="shared" si="50"/>
        <v>0</v>
      </c>
      <c r="V384" s="87">
        <f t="shared" si="51"/>
        <v>0</v>
      </c>
      <c r="W384" s="87">
        <f t="shared" si="57"/>
        <v>0</v>
      </c>
      <c r="X384" s="87">
        <f t="shared" si="52"/>
        <v>0</v>
      </c>
      <c r="Y384" s="86">
        <f t="shared" si="53"/>
        <v>0</v>
      </c>
      <c r="Z384" s="86">
        <f t="shared" si="54"/>
        <v>0</v>
      </c>
      <c r="AA384" s="86">
        <f t="shared" si="55"/>
        <v>0</v>
      </c>
      <c r="AB384" s="86">
        <f t="shared" si="58"/>
        <v>0</v>
      </c>
      <c r="AC384" s="86">
        <f>IF(ISBLANK(B384),0,IF(ISNA(VLOOKUP(B384,General!$B:$B,1,FALSE)),1,0))</f>
        <v>0</v>
      </c>
      <c r="AD384" s="86">
        <f>IF(ISBLANK(F384),0,IF(ISNA(VLOOKUP(F384,Dropdowns!$D$1:$D$13,1,FALSE)),1,0))</f>
        <v>0</v>
      </c>
      <c r="AE384" s="86">
        <f>IF(ISBLANK(I384),0,IF(ISNA(VLOOKUP(I384,Dropdowns!$E$1:$E$11,1,FALSE)),1,0))</f>
        <v>0</v>
      </c>
      <c r="AF384" s="86">
        <f>IF(ISBLANK(L384),0,IF(ISNA(VLOOKUP(L384,Dropdowns!$F$1:$F$18,1,FALSE)),1,0))</f>
        <v>0</v>
      </c>
      <c r="AG384" s="86">
        <f>IF(ISBLANK(P384),0,IF(ISNA(VLOOKUP(P384,Dropdowns!$K$1:$K$5,1,FALSE)),1,0))</f>
        <v>0</v>
      </c>
      <c r="AH384" s="86" t="str">
        <f t="shared" si="59"/>
        <v/>
      </c>
      <c r="AI384" s="86">
        <f>IF(ISBLANK(AH384),0,IF(ISNA(VLOOKUP(AH384,Investigation!$Q:$Q,1,FALSE)),1,0))</f>
        <v>0</v>
      </c>
    </row>
    <row r="385" spans="2:35" x14ac:dyDescent="0.25">
      <c r="B385" s="71"/>
      <c r="C385" s="71"/>
      <c r="D385" s="63"/>
      <c r="E385" s="73"/>
      <c r="F385" s="71"/>
      <c r="G385" s="71"/>
      <c r="H385" s="71"/>
      <c r="I385" s="71"/>
      <c r="J385" s="71"/>
      <c r="K385" s="71"/>
      <c r="L385" s="71"/>
      <c r="M385" s="71"/>
      <c r="N385" s="71"/>
      <c r="O385" s="74"/>
      <c r="P385" s="71"/>
      <c r="T385" s="87">
        <f t="shared" si="56"/>
        <v>0</v>
      </c>
      <c r="U385" s="87">
        <f t="shared" si="50"/>
        <v>0</v>
      </c>
      <c r="V385" s="87">
        <f t="shared" si="51"/>
        <v>0</v>
      </c>
      <c r="W385" s="87">
        <f t="shared" si="57"/>
        <v>0</v>
      </c>
      <c r="X385" s="87">
        <f t="shared" si="52"/>
        <v>0</v>
      </c>
      <c r="Y385" s="86">
        <f t="shared" si="53"/>
        <v>0</v>
      </c>
      <c r="Z385" s="86">
        <f t="shared" si="54"/>
        <v>0</v>
      </c>
      <c r="AA385" s="86">
        <f t="shared" si="55"/>
        <v>0</v>
      </c>
      <c r="AB385" s="86">
        <f t="shared" si="58"/>
        <v>0</v>
      </c>
      <c r="AC385" s="86">
        <f>IF(ISBLANK(B385),0,IF(ISNA(VLOOKUP(B385,General!$B:$B,1,FALSE)),1,0))</f>
        <v>0</v>
      </c>
      <c r="AD385" s="86">
        <f>IF(ISBLANK(F385),0,IF(ISNA(VLOOKUP(F385,Dropdowns!$D$1:$D$13,1,FALSE)),1,0))</f>
        <v>0</v>
      </c>
      <c r="AE385" s="86">
        <f>IF(ISBLANK(I385),0,IF(ISNA(VLOOKUP(I385,Dropdowns!$E$1:$E$11,1,FALSE)),1,0))</f>
        <v>0</v>
      </c>
      <c r="AF385" s="86">
        <f>IF(ISBLANK(L385),0,IF(ISNA(VLOOKUP(L385,Dropdowns!$F$1:$F$18,1,FALSE)),1,0))</f>
        <v>0</v>
      </c>
      <c r="AG385" s="86">
        <f>IF(ISBLANK(P385),0,IF(ISNA(VLOOKUP(P385,Dropdowns!$K$1:$K$5,1,FALSE)),1,0))</f>
        <v>0</v>
      </c>
      <c r="AH385" s="86" t="str">
        <f t="shared" si="59"/>
        <v/>
      </c>
      <c r="AI385" s="86">
        <f>IF(ISBLANK(AH385),0,IF(ISNA(VLOOKUP(AH385,Investigation!$Q:$Q,1,FALSE)),1,0))</f>
        <v>0</v>
      </c>
    </row>
    <row r="386" spans="2:35" x14ac:dyDescent="0.25">
      <c r="B386" s="71"/>
      <c r="C386" s="71"/>
      <c r="D386" s="63"/>
      <c r="E386" s="73"/>
      <c r="F386" s="71"/>
      <c r="G386" s="71"/>
      <c r="H386" s="71"/>
      <c r="I386" s="71"/>
      <c r="J386" s="71"/>
      <c r="K386" s="71"/>
      <c r="L386" s="71"/>
      <c r="M386" s="71"/>
      <c r="N386" s="71"/>
      <c r="O386" s="74"/>
      <c r="P386" s="71"/>
      <c r="T386" s="87">
        <f t="shared" si="56"/>
        <v>0</v>
      </c>
      <c r="U386" s="87">
        <f t="shared" si="50"/>
        <v>0</v>
      </c>
      <c r="V386" s="87">
        <f t="shared" si="51"/>
        <v>0</v>
      </c>
      <c r="W386" s="87">
        <f t="shared" si="57"/>
        <v>0</v>
      </c>
      <c r="X386" s="87">
        <f t="shared" si="52"/>
        <v>0</v>
      </c>
      <c r="Y386" s="86">
        <f t="shared" si="53"/>
        <v>0</v>
      </c>
      <c r="Z386" s="86">
        <f t="shared" si="54"/>
        <v>0</v>
      </c>
      <c r="AA386" s="86">
        <f t="shared" si="55"/>
        <v>0</v>
      </c>
      <c r="AB386" s="86">
        <f t="shared" si="58"/>
        <v>0</v>
      </c>
      <c r="AC386" s="86">
        <f>IF(ISBLANK(B386),0,IF(ISNA(VLOOKUP(B386,General!$B:$B,1,FALSE)),1,0))</f>
        <v>0</v>
      </c>
      <c r="AD386" s="86">
        <f>IF(ISBLANK(F386),0,IF(ISNA(VLOOKUP(F386,Dropdowns!$D$1:$D$13,1,FALSE)),1,0))</f>
        <v>0</v>
      </c>
      <c r="AE386" s="86">
        <f>IF(ISBLANK(I386),0,IF(ISNA(VLOOKUP(I386,Dropdowns!$E$1:$E$11,1,FALSE)),1,0))</f>
        <v>0</v>
      </c>
      <c r="AF386" s="86">
        <f>IF(ISBLANK(L386),0,IF(ISNA(VLOOKUP(L386,Dropdowns!$F$1:$F$18,1,FALSE)),1,0))</f>
        <v>0</v>
      </c>
      <c r="AG386" s="86">
        <f>IF(ISBLANK(P386),0,IF(ISNA(VLOOKUP(P386,Dropdowns!$K$1:$K$5,1,FALSE)),1,0))</f>
        <v>0</v>
      </c>
      <c r="AH386" s="86" t="str">
        <f t="shared" si="59"/>
        <v/>
      </c>
      <c r="AI386" s="86">
        <f>IF(ISBLANK(AH386),0,IF(ISNA(VLOOKUP(AH386,Investigation!$Q:$Q,1,FALSE)),1,0))</f>
        <v>0</v>
      </c>
    </row>
    <row r="387" spans="2:35" x14ac:dyDescent="0.25">
      <c r="B387" s="71"/>
      <c r="C387" s="71"/>
      <c r="D387" s="63"/>
      <c r="E387" s="73"/>
      <c r="F387" s="71"/>
      <c r="G387" s="71"/>
      <c r="H387" s="71"/>
      <c r="I387" s="71"/>
      <c r="J387" s="71"/>
      <c r="K387" s="71"/>
      <c r="L387" s="71"/>
      <c r="M387" s="71"/>
      <c r="N387" s="71"/>
      <c r="O387" s="74"/>
      <c r="P387" s="71"/>
      <c r="T387" s="87">
        <f t="shared" si="56"/>
        <v>0</v>
      </c>
      <c r="U387" s="87">
        <f t="shared" si="50"/>
        <v>0</v>
      </c>
      <c r="V387" s="87">
        <f t="shared" si="51"/>
        <v>0</v>
      </c>
      <c r="W387" s="87">
        <f t="shared" si="57"/>
        <v>0</v>
      </c>
      <c r="X387" s="87">
        <f t="shared" si="52"/>
        <v>0</v>
      </c>
      <c r="Y387" s="86">
        <f t="shared" si="53"/>
        <v>0</v>
      </c>
      <c r="Z387" s="86">
        <f t="shared" si="54"/>
        <v>0</v>
      </c>
      <c r="AA387" s="86">
        <f t="shared" si="55"/>
        <v>0</v>
      </c>
      <c r="AB387" s="86">
        <f t="shared" si="58"/>
        <v>0</v>
      </c>
      <c r="AC387" s="86">
        <f>IF(ISBLANK(B387),0,IF(ISNA(VLOOKUP(B387,General!$B:$B,1,FALSE)),1,0))</f>
        <v>0</v>
      </c>
      <c r="AD387" s="86">
        <f>IF(ISBLANK(F387),0,IF(ISNA(VLOOKUP(F387,Dropdowns!$D$1:$D$13,1,FALSE)),1,0))</f>
        <v>0</v>
      </c>
      <c r="AE387" s="86">
        <f>IF(ISBLANK(I387),0,IF(ISNA(VLOOKUP(I387,Dropdowns!$E$1:$E$11,1,FALSE)),1,0))</f>
        <v>0</v>
      </c>
      <c r="AF387" s="86">
        <f>IF(ISBLANK(L387),0,IF(ISNA(VLOOKUP(L387,Dropdowns!$F$1:$F$18,1,FALSE)),1,0))</f>
        <v>0</v>
      </c>
      <c r="AG387" s="86">
        <f>IF(ISBLANK(P387),0,IF(ISNA(VLOOKUP(P387,Dropdowns!$K$1:$K$5,1,FALSE)),1,0))</f>
        <v>0</v>
      </c>
      <c r="AH387" s="86" t="str">
        <f t="shared" si="59"/>
        <v/>
      </c>
      <c r="AI387" s="86">
        <f>IF(ISBLANK(AH387),0,IF(ISNA(VLOOKUP(AH387,Investigation!$Q:$Q,1,FALSE)),1,0))</f>
        <v>0</v>
      </c>
    </row>
    <row r="388" spans="2:35" x14ac:dyDescent="0.25">
      <c r="B388" s="71"/>
      <c r="C388" s="71"/>
      <c r="D388" s="63"/>
      <c r="E388" s="73"/>
      <c r="F388" s="71"/>
      <c r="G388" s="71"/>
      <c r="H388" s="71"/>
      <c r="I388" s="71"/>
      <c r="J388" s="71"/>
      <c r="K388" s="71"/>
      <c r="L388" s="71"/>
      <c r="M388" s="71"/>
      <c r="N388" s="71"/>
      <c r="O388" s="74"/>
      <c r="P388" s="71"/>
      <c r="T388" s="87">
        <f t="shared" si="56"/>
        <v>0</v>
      </c>
      <c r="U388" s="87">
        <f t="shared" si="50"/>
        <v>0</v>
      </c>
      <c r="V388" s="87">
        <f t="shared" si="51"/>
        <v>0</v>
      </c>
      <c r="W388" s="87">
        <f t="shared" si="57"/>
        <v>0</v>
      </c>
      <c r="X388" s="87">
        <f t="shared" si="52"/>
        <v>0</v>
      </c>
      <c r="Y388" s="86">
        <f t="shared" si="53"/>
        <v>0</v>
      </c>
      <c r="Z388" s="86">
        <f t="shared" si="54"/>
        <v>0</v>
      </c>
      <c r="AA388" s="86">
        <f t="shared" si="55"/>
        <v>0</v>
      </c>
      <c r="AB388" s="86">
        <f t="shared" si="58"/>
        <v>0</v>
      </c>
      <c r="AC388" s="86">
        <f>IF(ISBLANK(B388),0,IF(ISNA(VLOOKUP(B388,General!$B:$B,1,FALSE)),1,0))</f>
        <v>0</v>
      </c>
      <c r="AD388" s="86">
        <f>IF(ISBLANK(F388),0,IF(ISNA(VLOOKUP(F388,Dropdowns!$D$1:$D$13,1,FALSE)),1,0))</f>
        <v>0</v>
      </c>
      <c r="AE388" s="86">
        <f>IF(ISBLANK(I388),0,IF(ISNA(VLOOKUP(I388,Dropdowns!$E$1:$E$11,1,FALSE)),1,0))</f>
        <v>0</v>
      </c>
      <c r="AF388" s="86">
        <f>IF(ISBLANK(L388),0,IF(ISNA(VLOOKUP(L388,Dropdowns!$F$1:$F$18,1,FALSE)),1,0))</f>
        <v>0</v>
      </c>
      <c r="AG388" s="86">
        <f>IF(ISBLANK(P388),0,IF(ISNA(VLOOKUP(P388,Dropdowns!$K$1:$K$5,1,FALSE)),1,0))</f>
        <v>0</v>
      </c>
      <c r="AH388" s="86" t="str">
        <f t="shared" si="59"/>
        <v/>
      </c>
      <c r="AI388" s="86">
        <f>IF(ISBLANK(AH388),0,IF(ISNA(VLOOKUP(AH388,Investigation!$Q:$Q,1,FALSE)),1,0))</f>
        <v>0</v>
      </c>
    </row>
    <row r="389" spans="2:35" x14ac:dyDescent="0.25">
      <c r="B389" s="71"/>
      <c r="C389" s="71"/>
      <c r="D389" s="63"/>
      <c r="E389" s="73"/>
      <c r="F389" s="71"/>
      <c r="G389" s="71"/>
      <c r="H389" s="71"/>
      <c r="I389" s="71"/>
      <c r="J389" s="71"/>
      <c r="K389" s="71"/>
      <c r="L389" s="71"/>
      <c r="M389" s="71"/>
      <c r="N389" s="71"/>
      <c r="O389" s="74"/>
      <c r="P389" s="71"/>
      <c r="T389" s="87">
        <f t="shared" si="56"/>
        <v>0</v>
      </c>
      <c r="U389" s="87">
        <f t="shared" si="50"/>
        <v>0</v>
      </c>
      <c r="V389" s="87">
        <f t="shared" si="51"/>
        <v>0</v>
      </c>
      <c r="W389" s="87">
        <f t="shared" si="57"/>
        <v>0</v>
      </c>
      <c r="X389" s="87">
        <f t="shared" si="52"/>
        <v>0</v>
      </c>
      <c r="Y389" s="86">
        <f t="shared" si="53"/>
        <v>0</v>
      </c>
      <c r="Z389" s="86">
        <f t="shared" si="54"/>
        <v>0</v>
      </c>
      <c r="AA389" s="86">
        <f t="shared" si="55"/>
        <v>0</v>
      </c>
      <c r="AB389" s="86">
        <f t="shared" si="58"/>
        <v>0</v>
      </c>
      <c r="AC389" s="86">
        <f>IF(ISBLANK(B389),0,IF(ISNA(VLOOKUP(B389,General!$B:$B,1,FALSE)),1,0))</f>
        <v>0</v>
      </c>
      <c r="AD389" s="86">
        <f>IF(ISBLANK(F389),0,IF(ISNA(VLOOKUP(F389,Dropdowns!$D$1:$D$13,1,FALSE)),1,0))</f>
        <v>0</v>
      </c>
      <c r="AE389" s="86">
        <f>IF(ISBLANK(I389),0,IF(ISNA(VLOOKUP(I389,Dropdowns!$E$1:$E$11,1,FALSE)),1,0))</f>
        <v>0</v>
      </c>
      <c r="AF389" s="86">
        <f>IF(ISBLANK(L389),0,IF(ISNA(VLOOKUP(L389,Dropdowns!$F$1:$F$18,1,FALSE)),1,0))</f>
        <v>0</v>
      </c>
      <c r="AG389" s="86">
        <f>IF(ISBLANK(P389),0,IF(ISNA(VLOOKUP(P389,Dropdowns!$K$1:$K$5,1,FALSE)),1,0))</f>
        <v>0</v>
      </c>
      <c r="AH389" s="86" t="str">
        <f t="shared" si="59"/>
        <v/>
      </c>
      <c r="AI389" s="86">
        <f>IF(ISBLANK(AH389),0,IF(ISNA(VLOOKUP(AH389,Investigation!$Q:$Q,1,FALSE)),1,0))</f>
        <v>0</v>
      </c>
    </row>
    <row r="390" spans="2:35" x14ac:dyDescent="0.25">
      <c r="B390" s="71"/>
      <c r="C390" s="71"/>
      <c r="D390" s="63"/>
      <c r="E390" s="73"/>
      <c r="F390" s="71"/>
      <c r="G390" s="71"/>
      <c r="H390" s="71"/>
      <c r="I390" s="71"/>
      <c r="J390" s="71"/>
      <c r="K390" s="71"/>
      <c r="L390" s="71"/>
      <c r="M390" s="71"/>
      <c r="N390" s="71"/>
      <c r="O390" s="74"/>
      <c r="P390" s="71"/>
      <c r="T390" s="87">
        <f t="shared" si="56"/>
        <v>0</v>
      </c>
      <c r="U390" s="87">
        <f t="shared" si="50"/>
        <v>0</v>
      </c>
      <c r="V390" s="87">
        <f t="shared" si="51"/>
        <v>0</v>
      </c>
      <c r="W390" s="87">
        <f t="shared" si="57"/>
        <v>0</v>
      </c>
      <c r="X390" s="87">
        <f t="shared" si="52"/>
        <v>0</v>
      </c>
      <c r="Y390" s="86">
        <f t="shared" si="53"/>
        <v>0</v>
      </c>
      <c r="Z390" s="86">
        <f t="shared" si="54"/>
        <v>0</v>
      </c>
      <c r="AA390" s="86">
        <f t="shared" si="55"/>
        <v>0</v>
      </c>
      <c r="AB390" s="86">
        <f t="shared" si="58"/>
        <v>0</v>
      </c>
      <c r="AC390" s="86">
        <f>IF(ISBLANK(B390),0,IF(ISNA(VLOOKUP(B390,General!$B:$B,1,FALSE)),1,0))</f>
        <v>0</v>
      </c>
      <c r="AD390" s="86">
        <f>IF(ISBLANK(F390),0,IF(ISNA(VLOOKUP(F390,Dropdowns!$D$1:$D$13,1,FALSE)),1,0))</f>
        <v>0</v>
      </c>
      <c r="AE390" s="86">
        <f>IF(ISBLANK(I390),0,IF(ISNA(VLOOKUP(I390,Dropdowns!$E$1:$E$11,1,FALSE)),1,0))</f>
        <v>0</v>
      </c>
      <c r="AF390" s="86">
        <f>IF(ISBLANK(L390),0,IF(ISNA(VLOOKUP(L390,Dropdowns!$F$1:$F$18,1,FALSE)),1,0))</f>
        <v>0</v>
      </c>
      <c r="AG390" s="86">
        <f>IF(ISBLANK(P390),0,IF(ISNA(VLOOKUP(P390,Dropdowns!$K$1:$K$5,1,FALSE)),1,0))</f>
        <v>0</v>
      </c>
      <c r="AH390" s="86" t="str">
        <f t="shared" si="59"/>
        <v/>
      </c>
      <c r="AI390" s="86">
        <f>IF(ISBLANK(AH390),0,IF(ISNA(VLOOKUP(AH390,Investigation!$Q:$Q,1,FALSE)),1,0))</f>
        <v>0</v>
      </c>
    </row>
    <row r="391" spans="2:35" x14ac:dyDescent="0.25">
      <c r="B391" s="71"/>
      <c r="C391" s="71"/>
      <c r="D391" s="63"/>
      <c r="E391" s="73"/>
      <c r="F391" s="71"/>
      <c r="G391" s="71"/>
      <c r="H391" s="71"/>
      <c r="I391" s="71"/>
      <c r="J391" s="71"/>
      <c r="K391" s="71"/>
      <c r="L391" s="71"/>
      <c r="M391" s="71"/>
      <c r="N391" s="71"/>
      <c r="O391" s="74"/>
      <c r="P391" s="71"/>
      <c r="T391" s="87">
        <f t="shared" si="56"/>
        <v>0</v>
      </c>
      <c r="U391" s="87">
        <f t="shared" ref="U391:U454" si="60">IF(F391="Others",COUNTBLANK(G391),0)</f>
        <v>0</v>
      </c>
      <c r="V391" s="87">
        <f t="shared" ref="V391:V454" si="61">IF(OR(F391="Retailer (tie-up with FI) (e.g. long term arrangements)",F391="Roadshow (e.g. temporary / short-term arrangements)"),COUNTBLANK(H391),0)</f>
        <v>0</v>
      </c>
      <c r="W391" s="87">
        <f t="shared" si="57"/>
        <v>0</v>
      </c>
      <c r="X391" s="87">
        <f t="shared" ref="X391:X454" si="62">IF(I391="Others",COUNTBLANK(J391),0)</f>
        <v>0</v>
      </c>
      <c r="Y391" s="86">
        <f t="shared" ref="Y391:Y454" si="63">IF(OR(I391="Roadshow (e.g. temporary / short-term arrangements)",I391="Retailer (tie-up with FI) (e.g. long term arrangements)"),COUNTBLANK(K391),0)</f>
        <v>0</v>
      </c>
      <c r="Z391" s="86">
        <f t="shared" ref="Z391:Z454" si="64">IF(L391="Others (to specify)",COUNTBLANK(M391),0)</f>
        <v>0</v>
      </c>
      <c r="AA391" s="86">
        <f t="shared" ref="AA391:AA454" si="65">IF(ISBLANK(L391),0,COUNTBLANK(N391))</f>
        <v>0</v>
      </c>
      <c r="AB391" s="86">
        <f t="shared" si="58"/>
        <v>0</v>
      </c>
      <c r="AC391" s="86">
        <f>IF(ISBLANK(B391),0,IF(ISNA(VLOOKUP(B391,General!$B:$B,1,FALSE)),1,0))</f>
        <v>0</v>
      </c>
      <c r="AD391" s="86">
        <f>IF(ISBLANK(F391),0,IF(ISNA(VLOOKUP(F391,Dropdowns!$D$1:$D$13,1,FALSE)),1,0))</f>
        <v>0</v>
      </c>
      <c r="AE391" s="86">
        <f>IF(ISBLANK(I391),0,IF(ISNA(VLOOKUP(I391,Dropdowns!$E$1:$E$11,1,FALSE)),1,0))</f>
        <v>0</v>
      </c>
      <c r="AF391" s="86">
        <f>IF(ISBLANK(L391),0,IF(ISNA(VLOOKUP(L391,Dropdowns!$F$1:$F$18,1,FALSE)),1,0))</f>
        <v>0</v>
      </c>
      <c r="AG391" s="86">
        <f>IF(ISBLANK(P391),0,IF(ISNA(VLOOKUP(P391,Dropdowns!$K$1:$K$5,1,FALSE)),1,0))</f>
        <v>0</v>
      </c>
      <c r="AH391" s="86" t="str">
        <f t="shared" si="59"/>
        <v/>
      </c>
      <c r="AI391" s="86">
        <f>IF(ISBLANK(AH391),0,IF(ISNA(VLOOKUP(AH391,Investigation!$Q:$Q,1,FALSE)),1,0))</f>
        <v>0</v>
      </c>
    </row>
    <row r="392" spans="2:35" x14ac:dyDescent="0.25">
      <c r="B392" s="71"/>
      <c r="C392" s="71"/>
      <c r="D392" s="63"/>
      <c r="E392" s="73"/>
      <c r="F392" s="71"/>
      <c r="G392" s="71"/>
      <c r="H392" s="71"/>
      <c r="I392" s="71"/>
      <c r="J392" s="71"/>
      <c r="K392" s="71"/>
      <c r="L392" s="71"/>
      <c r="M392" s="71"/>
      <c r="N392" s="71"/>
      <c r="O392" s="74"/>
      <c r="P392" s="71"/>
      <c r="T392" s="87">
        <f t="shared" si="56"/>
        <v>0</v>
      </c>
      <c r="U392" s="87">
        <f t="shared" si="60"/>
        <v>0</v>
      </c>
      <c r="V392" s="87">
        <f t="shared" si="61"/>
        <v>0</v>
      </c>
      <c r="W392" s="87">
        <f t="shared" si="57"/>
        <v>0</v>
      </c>
      <c r="X392" s="87">
        <f t="shared" si="62"/>
        <v>0</v>
      </c>
      <c r="Y392" s="86">
        <f t="shared" si="63"/>
        <v>0</v>
      </c>
      <c r="Z392" s="86">
        <f t="shared" si="64"/>
        <v>0</v>
      </c>
      <c r="AA392" s="86">
        <f t="shared" si="65"/>
        <v>0</v>
      </c>
      <c r="AB392" s="86">
        <f t="shared" si="58"/>
        <v>0</v>
      </c>
      <c r="AC392" s="86">
        <f>IF(ISBLANK(B392),0,IF(ISNA(VLOOKUP(B392,General!$B:$B,1,FALSE)),1,0))</f>
        <v>0</v>
      </c>
      <c r="AD392" s="86">
        <f>IF(ISBLANK(F392),0,IF(ISNA(VLOOKUP(F392,Dropdowns!$D$1:$D$13,1,FALSE)),1,0))</f>
        <v>0</v>
      </c>
      <c r="AE392" s="86">
        <f>IF(ISBLANK(I392),0,IF(ISNA(VLOOKUP(I392,Dropdowns!$E$1:$E$11,1,FALSE)),1,0))</f>
        <v>0</v>
      </c>
      <c r="AF392" s="86">
        <f>IF(ISBLANK(L392),0,IF(ISNA(VLOOKUP(L392,Dropdowns!$F$1:$F$18,1,FALSE)),1,0))</f>
        <v>0</v>
      </c>
      <c r="AG392" s="86">
        <f>IF(ISBLANK(P392),0,IF(ISNA(VLOOKUP(P392,Dropdowns!$K$1:$K$5,1,FALSE)),1,0))</f>
        <v>0</v>
      </c>
      <c r="AH392" s="86" t="str">
        <f t="shared" si="59"/>
        <v/>
      </c>
      <c r="AI392" s="86">
        <f>IF(ISBLANK(AH392),0,IF(ISNA(VLOOKUP(AH392,Investigation!$Q:$Q,1,FALSE)),1,0))</f>
        <v>0</v>
      </c>
    </row>
    <row r="393" spans="2:35" x14ac:dyDescent="0.25">
      <c r="B393" s="71"/>
      <c r="C393" s="71"/>
      <c r="D393" s="63"/>
      <c r="E393" s="73"/>
      <c r="F393" s="71"/>
      <c r="G393" s="71"/>
      <c r="H393" s="71"/>
      <c r="I393" s="71"/>
      <c r="J393" s="71"/>
      <c r="K393" s="71"/>
      <c r="L393" s="71"/>
      <c r="M393" s="71"/>
      <c r="N393" s="71"/>
      <c r="O393" s="74"/>
      <c r="P393" s="71"/>
      <c r="T393" s="87">
        <f t="shared" si="56"/>
        <v>0</v>
      </c>
      <c r="U393" s="87">
        <f t="shared" si="60"/>
        <v>0</v>
      </c>
      <c r="V393" s="87">
        <f t="shared" si="61"/>
        <v>0</v>
      </c>
      <c r="W393" s="87">
        <f t="shared" si="57"/>
        <v>0</v>
      </c>
      <c r="X393" s="87">
        <f t="shared" si="62"/>
        <v>0</v>
      </c>
      <c r="Y393" s="86">
        <f t="shared" si="63"/>
        <v>0</v>
      </c>
      <c r="Z393" s="86">
        <f t="shared" si="64"/>
        <v>0</v>
      </c>
      <c r="AA393" s="86">
        <f t="shared" si="65"/>
        <v>0</v>
      </c>
      <c r="AB393" s="86">
        <f t="shared" si="58"/>
        <v>0</v>
      </c>
      <c r="AC393" s="86">
        <f>IF(ISBLANK(B393),0,IF(ISNA(VLOOKUP(B393,General!$B:$B,1,FALSE)),1,0))</f>
        <v>0</v>
      </c>
      <c r="AD393" s="86">
        <f>IF(ISBLANK(F393),0,IF(ISNA(VLOOKUP(F393,Dropdowns!$D$1:$D$13,1,FALSE)),1,0))</f>
        <v>0</v>
      </c>
      <c r="AE393" s="86">
        <f>IF(ISBLANK(I393),0,IF(ISNA(VLOOKUP(I393,Dropdowns!$E$1:$E$11,1,FALSE)),1,0))</f>
        <v>0</v>
      </c>
      <c r="AF393" s="86">
        <f>IF(ISBLANK(L393),0,IF(ISNA(VLOOKUP(L393,Dropdowns!$F$1:$F$18,1,FALSE)),1,0))</f>
        <v>0</v>
      </c>
      <c r="AG393" s="86">
        <f>IF(ISBLANK(P393),0,IF(ISNA(VLOOKUP(P393,Dropdowns!$K$1:$K$5,1,FALSE)),1,0))</f>
        <v>0</v>
      </c>
      <c r="AH393" s="86" t="str">
        <f t="shared" si="59"/>
        <v/>
      </c>
      <c r="AI393" s="86">
        <f>IF(ISBLANK(AH393),0,IF(ISNA(VLOOKUP(AH393,Investigation!$Q:$Q,1,FALSE)),1,0))</f>
        <v>0</v>
      </c>
    </row>
    <row r="394" spans="2:35" x14ac:dyDescent="0.25">
      <c r="B394" s="71"/>
      <c r="C394" s="71"/>
      <c r="D394" s="63"/>
      <c r="E394" s="73"/>
      <c r="F394" s="71"/>
      <c r="G394" s="71"/>
      <c r="H394" s="71"/>
      <c r="I394" s="71"/>
      <c r="J394" s="71"/>
      <c r="K394" s="71"/>
      <c r="L394" s="71"/>
      <c r="M394" s="71"/>
      <c r="N394" s="71"/>
      <c r="O394" s="74"/>
      <c r="P394" s="71"/>
      <c r="T394" s="87">
        <f t="shared" si="56"/>
        <v>0</v>
      </c>
      <c r="U394" s="87">
        <f t="shared" si="60"/>
        <v>0</v>
      </c>
      <c r="V394" s="87">
        <f t="shared" si="61"/>
        <v>0</v>
      </c>
      <c r="W394" s="87">
        <f t="shared" si="57"/>
        <v>0</v>
      </c>
      <c r="X394" s="87">
        <f t="shared" si="62"/>
        <v>0</v>
      </c>
      <c r="Y394" s="86">
        <f t="shared" si="63"/>
        <v>0</v>
      </c>
      <c r="Z394" s="86">
        <f t="shared" si="64"/>
        <v>0</v>
      </c>
      <c r="AA394" s="86">
        <f t="shared" si="65"/>
        <v>0</v>
      </c>
      <c r="AB394" s="86">
        <f t="shared" si="58"/>
        <v>0</v>
      </c>
      <c r="AC394" s="86">
        <f>IF(ISBLANK(B394),0,IF(ISNA(VLOOKUP(B394,General!$B:$B,1,FALSE)),1,0))</f>
        <v>0</v>
      </c>
      <c r="AD394" s="86">
        <f>IF(ISBLANK(F394),0,IF(ISNA(VLOOKUP(F394,Dropdowns!$D$1:$D$13,1,FALSE)),1,0))</f>
        <v>0</v>
      </c>
      <c r="AE394" s="86">
        <f>IF(ISBLANK(I394),0,IF(ISNA(VLOOKUP(I394,Dropdowns!$E$1:$E$11,1,FALSE)),1,0))</f>
        <v>0</v>
      </c>
      <c r="AF394" s="86">
        <f>IF(ISBLANK(L394),0,IF(ISNA(VLOOKUP(L394,Dropdowns!$F$1:$F$18,1,FALSE)),1,0))</f>
        <v>0</v>
      </c>
      <c r="AG394" s="86">
        <f>IF(ISBLANK(P394),0,IF(ISNA(VLOOKUP(P394,Dropdowns!$K$1:$K$5,1,FALSE)),1,0))</f>
        <v>0</v>
      </c>
      <c r="AH394" s="86" t="str">
        <f t="shared" si="59"/>
        <v/>
      </c>
      <c r="AI394" s="86">
        <f>IF(ISBLANK(AH394),0,IF(ISNA(VLOOKUP(AH394,Investigation!$Q:$Q,1,FALSE)),1,0))</f>
        <v>0</v>
      </c>
    </row>
    <row r="395" spans="2:35" x14ac:dyDescent="0.25">
      <c r="B395" s="71"/>
      <c r="C395" s="71"/>
      <c r="D395" s="63"/>
      <c r="E395" s="73"/>
      <c r="F395" s="71"/>
      <c r="G395" s="71"/>
      <c r="H395" s="71"/>
      <c r="I395" s="71"/>
      <c r="J395" s="71"/>
      <c r="K395" s="71"/>
      <c r="L395" s="71"/>
      <c r="M395" s="71"/>
      <c r="N395" s="71"/>
      <c r="O395" s="74"/>
      <c r="P395" s="71"/>
      <c r="T395" s="87">
        <f t="shared" si="56"/>
        <v>0</v>
      </c>
      <c r="U395" s="87">
        <f t="shared" si="60"/>
        <v>0</v>
      </c>
      <c r="V395" s="87">
        <f t="shared" si="61"/>
        <v>0</v>
      </c>
      <c r="W395" s="87">
        <f t="shared" si="57"/>
        <v>0</v>
      </c>
      <c r="X395" s="87">
        <f t="shared" si="62"/>
        <v>0</v>
      </c>
      <c r="Y395" s="86">
        <f t="shared" si="63"/>
        <v>0</v>
      </c>
      <c r="Z395" s="86">
        <f t="shared" si="64"/>
        <v>0</v>
      </c>
      <c r="AA395" s="86">
        <f t="shared" si="65"/>
        <v>0</v>
      </c>
      <c r="AB395" s="86">
        <f t="shared" si="58"/>
        <v>0</v>
      </c>
      <c r="AC395" s="86">
        <f>IF(ISBLANK(B395),0,IF(ISNA(VLOOKUP(B395,General!$B:$B,1,FALSE)),1,0))</f>
        <v>0</v>
      </c>
      <c r="AD395" s="86">
        <f>IF(ISBLANK(F395),0,IF(ISNA(VLOOKUP(F395,Dropdowns!$D$1:$D$13,1,FALSE)),1,0))</f>
        <v>0</v>
      </c>
      <c r="AE395" s="86">
        <f>IF(ISBLANK(I395),0,IF(ISNA(VLOOKUP(I395,Dropdowns!$E$1:$E$11,1,FALSE)),1,0))</f>
        <v>0</v>
      </c>
      <c r="AF395" s="86">
        <f>IF(ISBLANK(L395),0,IF(ISNA(VLOOKUP(L395,Dropdowns!$F$1:$F$18,1,FALSE)),1,0))</f>
        <v>0</v>
      </c>
      <c r="AG395" s="86">
        <f>IF(ISBLANK(P395),0,IF(ISNA(VLOOKUP(P395,Dropdowns!$K$1:$K$5,1,FALSE)),1,0))</f>
        <v>0</v>
      </c>
      <c r="AH395" s="86" t="str">
        <f t="shared" si="59"/>
        <v/>
      </c>
      <c r="AI395" s="86">
        <f>IF(ISBLANK(AH395),0,IF(ISNA(VLOOKUP(AH395,Investigation!$Q:$Q,1,FALSE)),1,0))</f>
        <v>0</v>
      </c>
    </row>
    <row r="396" spans="2:35" x14ac:dyDescent="0.25">
      <c r="B396" s="71"/>
      <c r="C396" s="71"/>
      <c r="D396" s="63"/>
      <c r="E396" s="73"/>
      <c r="F396" s="71"/>
      <c r="G396" s="71"/>
      <c r="H396" s="71"/>
      <c r="I396" s="71"/>
      <c r="J396" s="71"/>
      <c r="K396" s="71"/>
      <c r="L396" s="71"/>
      <c r="M396" s="71"/>
      <c r="N396" s="71"/>
      <c r="O396" s="74"/>
      <c r="P396" s="71"/>
      <c r="T396" s="87">
        <f t="shared" si="56"/>
        <v>0</v>
      </c>
      <c r="U396" s="87">
        <f t="shared" si="60"/>
        <v>0</v>
      </c>
      <c r="V396" s="87">
        <f t="shared" si="61"/>
        <v>0</v>
      </c>
      <c r="W396" s="87">
        <f t="shared" si="57"/>
        <v>0</v>
      </c>
      <c r="X396" s="87">
        <f t="shared" si="62"/>
        <v>0</v>
      </c>
      <c r="Y396" s="86">
        <f t="shared" si="63"/>
        <v>0</v>
      </c>
      <c r="Z396" s="86">
        <f t="shared" si="64"/>
        <v>0</v>
      </c>
      <c r="AA396" s="86">
        <f t="shared" si="65"/>
        <v>0</v>
      </c>
      <c r="AB396" s="86">
        <f t="shared" si="58"/>
        <v>0</v>
      </c>
      <c r="AC396" s="86">
        <f>IF(ISBLANK(B396),0,IF(ISNA(VLOOKUP(B396,General!$B:$B,1,FALSE)),1,0))</f>
        <v>0</v>
      </c>
      <c r="AD396" s="86">
        <f>IF(ISBLANK(F396),0,IF(ISNA(VLOOKUP(F396,Dropdowns!$D$1:$D$13,1,FALSE)),1,0))</f>
        <v>0</v>
      </c>
      <c r="AE396" s="86">
        <f>IF(ISBLANK(I396),0,IF(ISNA(VLOOKUP(I396,Dropdowns!$E$1:$E$11,1,FALSE)),1,0))</f>
        <v>0</v>
      </c>
      <c r="AF396" s="86">
        <f>IF(ISBLANK(L396),0,IF(ISNA(VLOOKUP(L396,Dropdowns!$F$1:$F$18,1,FALSE)),1,0))</f>
        <v>0</v>
      </c>
      <c r="AG396" s="86">
        <f>IF(ISBLANK(P396),0,IF(ISNA(VLOOKUP(P396,Dropdowns!$K$1:$K$5,1,FALSE)),1,0))</f>
        <v>0</v>
      </c>
      <c r="AH396" s="86" t="str">
        <f t="shared" si="59"/>
        <v/>
      </c>
      <c r="AI396" s="86">
        <f>IF(ISBLANK(AH396),0,IF(ISNA(VLOOKUP(AH396,Investigation!$Q:$Q,1,FALSE)),1,0))</f>
        <v>0</v>
      </c>
    </row>
    <row r="397" spans="2:35" x14ac:dyDescent="0.25">
      <c r="B397" s="71"/>
      <c r="C397" s="71"/>
      <c r="D397" s="63"/>
      <c r="E397" s="73"/>
      <c r="F397" s="71"/>
      <c r="G397" s="71"/>
      <c r="H397" s="71"/>
      <c r="I397" s="71"/>
      <c r="J397" s="71"/>
      <c r="K397" s="71"/>
      <c r="L397" s="71"/>
      <c r="M397" s="71"/>
      <c r="N397" s="71"/>
      <c r="O397" s="74"/>
      <c r="P397" s="71"/>
      <c r="T397" s="87">
        <f t="shared" ref="T397:T460" si="66">IF(COUNTA(B397:P397)&gt;0,2-COUNTA(B397,C397),0)</f>
        <v>0</v>
      </c>
      <c r="U397" s="87">
        <f t="shared" si="60"/>
        <v>0</v>
      </c>
      <c r="V397" s="87">
        <f t="shared" si="61"/>
        <v>0</v>
      </c>
      <c r="W397" s="87">
        <f t="shared" ref="W397:W460" si="67">IF(AND(NOT(ISBLANK(C397)),C397&lt;&gt;"-"),COUNTBLANK(I397),0)</f>
        <v>0</v>
      </c>
      <c r="X397" s="87">
        <f t="shared" si="62"/>
        <v>0</v>
      </c>
      <c r="Y397" s="86">
        <f t="shared" si="63"/>
        <v>0</v>
      </c>
      <c r="Z397" s="86">
        <f t="shared" si="64"/>
        <v>0</v>
      </c>
      <c r="AA397" s="86">
        <f t="shared" si="65"/>
        <v>0</v>
      </c>
      <c r="AB397" s="86">
        <f t="shared" ref="AB397:AB460" si="68">IF(ISBLANK(D397),0,IF(AND(LEN(D397)=8, VALUE(MID(D397,5,2))&lt;13,VALUE(RIGHT(D397,2))&lt;32),0,1))</f>
        <v>0</v>
      </c>
      <c r="AC397" s="86">
        <f>IF(ISBLANK(B397),0,IF(ISNA(VLOOKUP(B397,General!$B:$B,1,FALSE)),1,0))</f>
        <v>0</v>
      </c>
      <c r="AD397" s="86">
        <f>IF(ISBLANK(F397),0,IF(ISNA(VLOOKUP(F397,Dropdowns!$D$1:$D$13,1,FALSE)),1,0))</f>
        <v>0</v>
      </c>
      <c r="AE397" s="86">
        <f>IF(ISBLANK(I397),0,IF(ISNA(VLOOKUP(I397,Dropdowns!$E$1:$E$11,1,FALSE)),1,0))</f>
        <v>0</v>
      </c>
      <c r="AF397" s="86">
        <f>IF(ISBLANK(L397),0,IF(ISNA(VLOOKUP(L397,Dropdowns!$F$1:$F$18,1,FALSE)),1,0))</f>
        <v>0</v>
      </c>
      <c r="AG397" s="86">
        <f>IF(ISBLANK(P397),0,IF(ISNA(VLOOKUP(P397,Dropdowns!$K$1:$K$5,1,FALSE)),1,0))</f>
        <v>0</v>
      </c>
      <c r="AH397" s="86" t="str">
        <f t="shared" ref="AH397:AH460" si="69">_xlfn.CONCAT(B397:C397)</f>
        <v/>
      </c>
      <c r="AI397" s="86">
        <f>IF(ISBLANK(AH397),0,IF(ISNA(VLOOKUP(AH397,Investigation!$Q:$Q,1,FALSE)),1,0))</f>
        <v>0</v>
      </c>
    </row>
    <row r="398" spans="2:35" x14ac:dyDescent="0.25">
      <c r="B398" s="71"/>
      <c r="C398" s="71"/>
      <c r="D398" s="63"/>
      <c r="E398" s="73"/>
      <c r="F398" s="71"/>
      <c r="G398" s="71"/>
      <c r="H398" s="71"/>
      <c r="I398" s="71"/>
      <c r="J398" s="71"/>
      <c r="K398" s="71"/>
      <c r="L398" s="71"/>
      <c r="M398" s="71"/>
      <c r="N398" s="71"/>
      <c r="O398" s="74"/>
      <c r="P398" s="71"/>
      <c r="T398" s="87">
        <f t="shared" si="66"/>
        <v>0</v>
      </c>
      <c r="U398" s="87">
        <f t="shared" si="60"/>
        <v>0</v>
      </c>
      <c r="V398" s="87">
        <f t="shared" si="61"/>
        <v>0</v>
      </c>
      <c r="W398" s="87">
        <f t="shared" si="67"/>
        <v>0</v>
      </c>
      <c r="X398" s="87">
        <f t="shared" si="62"/>
        <v>0</v>
      </c>
      <c r="Y398" s="86">
        <f t="shared" si="63"/>
        <v>0</v>
      </c>
      <c r="Z398" s="86">
        <f t="shared" si="64"/>
        <v>0</v>
      </c>
      <c r="AA398" s="86">
        <f t="shared" si="65"/>
        <v>0</v>
      </c>
      <c r="AB398" s="86">
        <f t="shared" si="68"/>
        <v>0</v>
      </c>
      <c r="AC398" s="86">
        <f>IF(ISBLANK(B398),0,IF(ISNA(VLOOKUP(B398,General!$B:$B,1,FALSE)),1,0))</f>
        <v>0</v>
      </c>
      <c r="AD398" s="86">
        <f>IF(ISBLANK(F398),0,IF(ISNA(VLOOKUP(F398,Dropdowns!$D$1:$D$13,1,FALSE)),1,0))</f>
        <v>0</v>
      </c>
      <c r="AE398" s="86">
        <f>IF(ISBLANK(I398),0,IF(ISNA(VLOOKUP(I398,Dropdowns!$E$1:$E$11,1,FALSE)),1,0))</f>
        <v>0</v>
      </c>
      <c r="AF398" s="86">
        <f>IF(ISBLANK(L398),0,IF(ISNA(VLOOKUP(L398,Dropdowns!$F$1:$F$18,1,FALSE)),1,0))</f>
        <v>0</v>
      </c>
      <c r="AG398" s="86">
        <f>IF(ISBLANK(P398),0,IF(ISNA(VLOOKUP(P398,Dropdowns!$K$1:$K$5,1,FALSE)),1,0))</f>
        <v>0</v>
      </c>
      <c r="AH398" s="86" t="str">
        <f t="shared" si="69"/>
        <v/>
      </c>
      <c r="AI398" s="86">
        <f>IF(ISBLANK(AH398),0,IF(ISNA(VLOOKUP(AH398,Investigation!$Q:$Q,1,FALSE)),1,0))</f>
        <v>0</v>
      </c>
    </row>
    <row r="399" spans="2:35" x14ac:dyDescent="0.25">
      <c r="B399" s="71"/>
      <c r="C399" s="71"/>
      <c r="D399" s="63"/>
      <c r="E399" s="73"/>
      <c r="F399" s="71"/>
      <c r="G399" s="71"/>
      <c r="H399" s="71"/>
      <c r="I399" s="71"/>
      <c r="J399" s="71"/>
      <c r="K399" s="71"/>
      <c r="L399" s="71"/>
      <c r="M399" s="71"/>
      <c r="N399" s="71"/>
      <c r="O399" s="74"/>
      <c r="P399" s="71"/>
      <c r="T399" s="87">
        <f t="shared" si="66"/>
        <v>0</v>
      </c>
      <c r="U399" s="87">
        <f t="shared" si="60"/>
        <v>0</v>
      </c>
      <c r="V399" s="87">
        <f t="shared" si="61"/>
        <v>0</v>
      </c>
      <c r="W399" s="87">
        <f t="shared" si="67"/>
        <v>0</v>
      </c>
      <c r="X399" s="87">
        <f t="shared" si="62"/>
        <v>0</v>
      </c>
      <c r="Y399" s="86">
        <f t="shared" si="63"/>
        <v>0</v>
      </c>
      <c r="Z399" s="86">
        <f t="shared" si="64"/>
        <v>0</v>
      </c>
      <c r="AA399" s="86">
        <f t="shared" si="65"/>
        <v>0</v>
      </c>
      <c r="AB399" s="86">
        <f t="shared" si="68"/>
        <v>0</v>
      </c>
      <c r="AC399" s="86">
        <f>IF(ISBLANK(B399),0,IF(ISNA(VLOOKUP(B399,General!$B:$B,1,FALSE)),1,0))</f>
        <v>0</v>
      </c>
      <c r="AD399" s="86">
        <f>IF(ISBLANK(F399),0,IF(ISNA(VLOOKUP(F399,Dropdowns!$D$1:$D$13,1,FALSE)),1,0))</f>
        <v>0</v>
      </c>
      <c r="AE399" s="86">
        <f>IF(ISBLANK(I399),0,IF(ISNA(VLOOKUP(I399,Dropdowns!$E$1:$E$11,1,FALSE)),1,0))</f>
        <v>0</v>
      </c>
      <c r="AF399" s="86">
        <f>IF(ISBLANK(L399),0,IF(ISNA(VLOOKUP(L399,Dropdowns!$F$1:$F$18,1,FALSE)),1,0))</f>
        <v>0</v>
      </c>
      <c r="AG399" s="86">
        <f>IF(ISBLANK(P399),0,IF(ISNA(VLOOKUP(P399,Dropdowns!$K$1:$K$5,1,FALSE)),1,0))</f>
        <v>0</v>
      </c>
      <c r="AH399" s="86" t="str">
        <f t="shared" si="69"/>
        <v/>
      </c>
      <c r="AI399" s="86">
        <f>IF(ISBLANK(AH399),0,IF(ISNA(VLOOKUP(AH399,Investigation!$Q:$Q,1,FALSE)),1,0))</f>
        <v>0</v>
      </c>
    </row>
    <row r="400" spans="2:35" x14ac:dyDescent="0.25">
      <c r="B400" s="71"/>
      <c r="C400" s="71"/>
      <c r="D400" s="63"/>
      <c r="E400" s="73"/>
      <c r="F400" s="71"/>
      <c r="G400" s="71"/>
      <c r="H400" s="71"/>
      <c r="I400" s="71"/>
      <c r="J400" s="71"/>
      <c r="K400" s="71"/>
      <c r="L400" s="71"/>
      <c r="M400" s="71"/>
      <c r="N400" s="71"/>
      <c r="O400" s="74"/>
      <c r="P400" s="71"/>
      <c r="T400" s="87">
        <f t="shared" si="66"/>
        <v>0</v>
      </c>
      <c r="U400" s="87">
        <f t="shared" si="60"/>
        <v>0</v>
      </c>
      <c r="V400" s="87">
        <f t="shared" si="61"/>
        <v>0</v>
      </c>
      <c r="W400" s="87">
        <f t="shared" si="67"/>
        <v>0</v>
      </c>
      <c r="X400" s="87">
        <f t="shared" si="62"/>
        <v>0</v>
      </c>
      <c r="Y400" s="86">
        <f t="shared" si="63"/>
        <v>0</v>
      </c>
      <c r="Z400" s="86">
        <f t="shared" si="64"/>
        <v>0</v>
      </c>
      <c r="AA400" s="86">
        <f t="shared" si="65"/>
        <v>0</v>
      </c>
      <c r="AB400" s="86">
        <f t="shared" si="68"/>
        <v>0</v>
      </c>
      <c r="AC400" s="86">
        <f>IF(ISBLANK(B400),0,IF(ISNA(VLOOKUP(B400,General!$B:$B,1,FALSE)),1,0))</f>
        <v>0</v>
      </c>
      <c r="AD400" s="86">
        <f>IF(ISBLANK(F400),0,IF(ISNA(VLOOKUP(F400,Dropdowns!$D$1:$D$13,1,FALSE)),1,0))</f>
        <v>0</v>
      </c>
      <c r="AE400" s="86">
        <f>IF(ISBLANK(I400),0,IF(ISNA(VLOOKUP(I400,Dropdowns!$E$1:$E$11,1,FALSE)),1,0))</f>
        <v>0</v>
      </c>
      <c r="AF400" s="86">
        <f>IF(ISBLANK(L400),0,IF(ISNA(VLOOKUP(L400,Dropdowns!$F$1:$F$18,1,FALSE)),1,0))</f>
        <v>0</v>
      </c>
      <c r="AG400" s="86">
        <f>IF(ISBLANK(P400),0,IF(ISNA(VLOOKUP(P400,Dropdowns!$K$1:$K$5,1,FALSE)),1,0))</f>
        <v>0</v>
      </c>
      <c r="AH400" s="86" t="str">
        <f t="shared" si="69"/>
        <v/>
      </c>
      <c r="AI400" s="86">
        <f>IF(ISBLANK(AH400),0,IF(ISNA(VLOOKUP(AH400,Investigation!$Q:$Q,1,FALSE)),1,0))</f>
        <v>0</v>
      </c>
    </row>
    <row r="401" spans="2:35" x14ac:dyDescent="0.25">
      <c r="B401" s="71"/>
      <c r="C401" s="71"/>
      <c r="D401" s="63"/>
      <c r="E401" s="73"/>
      <c r="F401" s="71"/>
      <c r="G401" s="71"/>
      <c r="H401" s="71"/>
      <c r="I401" s="71"/>
      <c r="J401" s="71"/>
      <c r="K401" s="71"/>
      <c r="L401" s="71"/>
      <c r="M401" s="71"/>
      <c r="N401" s="71"/>
      <c r="O401" s="74"/>
      <c r="P401" s="71"/>
      <c r="T401" s="87">
        <f t="shared" si="66"/>
        <v>0</v>
      </c>
      <c r="U401" s="87">
        <f t="shared" si="60"/>
        <v>0</v>
      </c>
      <c r="V401" s="87">
        <f t="shared" si="61"/>
        <v>0</v>
      </c>
      <c r="W401" s="87">
        <f t="shared" si="67"/>
        <v>0</v>
      </c>
      <c r="X401" s="87">
        <f t="shared" si="62"/>
        <v>0</v>
      </c>
      <c r="Y401" s="86">
        <f t="shared" si="63"/>
        <v>0</v>
      </c>
      <c r="Z401" s="86">
        <f t="shared" si="64"/>
        <v>0</v>
      </c>
      <c r="AA401" s="86">
        <f t="shared" si="65"/>
        <v>0</v>
      </c>
      <c r="AB401" s="86">
        <f t="shared" si="68"/>
        <v>0</v>
      </c>
      <c r="AC401" s="86">
        <f>IF(ISBLANK(B401),0,IF(ISNA(VLOOKUP(B401,General!$B:$B,1,FALSE)),1,0))</f>
        <v>0</v>
      </c>
      <c r="AD401" s="86">
        <f>IF(ISBLANK(F401),0,IF(ISNA(VLOOKUP(F401,Dropdowns!$D$1:$D$13,1,FALSE)),1,0))</f>
        <v>0</v>
      </c>
      <c r="AE401" s="86">
        <f>IF(ISBLANK(I401),0,IF(ISNA(VLOOKUP(I401,Dropdowns!$E$1:$E$11,1,FALSE)),1,0))</f>
        <v>0</v>
      </c>
      <c r="AF401" s="86">
        <f>IF(ISBLANK(L401),0,IF(ISNA(VLOOKUP(L401,Dropdowns!$F$1:$F$18,1,FALSE)),1,0))</f>
        <v>0</v>
      </c>
      <c r="AG401" s="86">
        <f>IF(ISBLANK(P401),0,IF(ISNA(VLOOKUP(P401,Dropdowns!$K$1:$K$5,1,FALSE)),1,0))</f>
        <v>0</v>
      </c>
      <c r="AH401" s="86" t="str">
        <f t="shared" si="69"/>
        <v/>
      </c>
      <c r="AI401" s="86">
        <f>IF(ISBLANK(AH401),0,IF(ISNA(VLOOKUP(AH401,Investigation!$Q:$Q,1,FALSE)),1,0))</f>
        <v>0</v>
      </c>
    </row>
    <row r="402" spans="2:35" x14ac:dyDescent="0.25">
      <c r="B402" s="71"/>
      <c r="C402" s="71"/>
      <c r="D402" s="63"/>
      <c r="E402" s="73"/>
      <c r="F402" s="71"/>
      <c r="G402" s="71"/>
      <c r="H402" s="71"/>
      <c r="I402" s="71"/>
      <c r="J402" s="71"/>
      <c r="K402" s="71"/>
      <c r="L402" s="71"/>
      <c r="M402" s="71"/>
      <c r="N402" s="71"/>
      <c r="O402" s="74"/>
      <c r="P402" s="71"/>
      <c r="T402" s="87">
        <f t="shared" si="66"/>
        <v>0</v>
      </c>
      <c r="U402" s="87">
        <f t="shared" si="60"/>
        <v>0</v>
      </c>
      <c r="V402" s="87">
        <f t="shared" si="61"/>
        <v>0</v>
      </c>
      <c r="W402" s="87">
        <f t="shared" si="67"/>
        <v>0</v>
      </c>
      <c r="X402" s="87">
        <f t="shared" si="62"/>
        <v>0</v>
      </c>
      <c r="Y402" s="86">
        <f t="shared" si="63"/>
        <v>0</v>
      </c>
      <c r="Z402" s="86">
        <f t="shared" si="64"/>
        <v>0</v>
      </c>
      <c r="AA402" s="86">
        <f t="shared" si="65"/>
        <v>0</v>
      </c>
      <c r="AB402" s="86">
        <f t="shared" si="68"/>
        <v>0</v>
      </c>
      <c r="AC402" s="86">
        <f>IF(ISBLANK(B402),0,IF(ISNA(VLOOKUP(B402,General!$B:$B,1,FALSE)),1,0))</f>
        <v>0</v>
      </c>
      <c r="AD402" s="86">
        <f>IF(ISBLANK(F402),0,IF(ISNA(VLOOKUP(F402,Dropdowns!$D$1:$D$13,1,FALSE)),1,0))</f>
        <v>0</v>
      </c>
      <c r="AE402" s="86">
        <f>IF(ISBLANK(I402),0,IF(ISNA(VLOOKUP(I402,Dropdowns!$E$1:$E$11,1,FALSE)),1,0))</f>
        <v>0</v>
      </c>
      <c r="AF402" s="86">
        <f>IF(ISBLANK(L402),0,IF(ISNA(VLOOKUP(L402,Dropdowns!$F$1:$F$18,1,FALSE)),1,0))</f>
        <v>0</v>
      </c>
      <c r="AG402" s="86">
        <f>IF(ISBLANK(P402),0,IF(ISNA(VLOOKUP(P402,Dropdowns!$K$1:$K$5,1,FALSE)),1,0))</f>
        <v>0</v>
      </c>
      <c r="AH402" s="86" t="str">
        <f t="shared" si="69"/>
        <v/>
      </c>
      <c r="AI402" s="86">
        <f>IF(ISBLANK(AH402),0,IF(ISNA(VLOOKUP(AH402,Investigation!$Q:$Q,1,FALSE)),1,0))</f>
        <v>0</v>
      </c>
    </row>
    <row r="403" spans="2:35" x14ac:dyDescent="0.25">
      <c r="B403" s="71"/>
      <c r="C403" s="71"/>
      <c r="D403" s="63"/>
      <c r="E403" s="73"/>
      <c r="F403" s="71"/>
      <c r="G403" s="71"/>
      <c r="H403" s="71"/>
      <c r="I403" s="71"/>
      <c r="J403" s="71"/>
      <c r="K403" s="71"/>
      <c r="L403" s="71"/>
      <c r="M403" s="71"/>
      <c r="N403" s="71"/>
      <c r="O403" s="74"/>
      <c r="P403" s="71"/>
      <c r="T403" s="87">
        <f t="shared" si="66"/>
        <v>0</v>
      </c>
      <c r="U403" s="87">
        <f t="shared" si="60"/>
        <v>0</v>
      </c>
      <c r="V403" s="87">
        <f t="shared" si="61"/>
        <v>0</v>
      </c>
      <c r="W403" s="87">
        <f t="shared" si="67"/>
        <v>0</v>
      </c>
      <c r="X403" s="87">
        <f t="shared" si="62"/>
        <v>0</v>
      </c>
      <c r="Y403" s="86">
        <f t="shared" si="63"/>
        <v>0</v>
      </c>
      <c r="Z403" s="86">
        <f t="shared" si="64"/>
        <v>0</v>
      </c>
      <c r="AA403" s="86">
        <f t="shared" si="65"/>
        <v>0</v>
      </c>
      <c r="AB403" s="86">
        <f t="shared" si="68"/>
        <v>0</v>
      </c>
      <c r="AC403" s="86">
        <f>IF(ISBLANK(B403),0,IF(ISNA(VLOOKUP(B403,General!$B:$B,1,FALSE)),1,0))</f>
        <v>0</v>
      </c>
      <c r="AD403" s="86">
        <f>IF(ISBLANK(F403),0,IF(ISNA(VLOOKUP(F403,Dropdowns!$D$1:$D$13,1,FALSE)),1,0))</f>
        <v>0</v>
      </c>
      <c r="AE403" s="86">
        <f>IF(ISBLANK(I403),0,IF(ISNA(VLOOKUP(I403,Dropdowns!$E$1:$E$11,1,FALSE)),1,0))</f>
        <v>0</v>
      </c>
      <c r="AF403" s="86">
        <f>IF(ISBLANK(L403),0,IF(ISNA(VLOOKUP(L403,Dropdowns!$F$1:$F$18,1,FALSE)),1,0))</f>
        <v>0</v>
      </c>
      <c r="AG403" s="86">
        <f>IF(ISBLANK(P403),0,IF(ISNA(VLOOKUP(P403,Dropdowns!$K$1:$K$5,1,FALSE)),1,0))</f>
        <v>0</v>
      </c>
      <c r="AH403" s="86" t="str">
        <f t="shared" si="69"/>
        <v/>
      </c>
      <c r="AI403" s="86">
        <f>IF(ISBLANK(AH403),0,IF(ISNA(VLOOKUP(AH403,Investigation!$Q:$Q,1,FALSE)),1,0))</f>
        <v>0</v>
      </c>
    </row>
    <row r="404" spans="2:35" x14ac:dyDescent="0.25">
      <c r="B404" s="71"/>
      <c r="C404" s="71"/>
      <c r="D404" s="63"/>
      <c r="E404" s="73"/>
      <c r="F404" s="71"/>
      <c r="G404" s="71"/>
      <c r="H404" s="71"/>
      <c r="I404" s="71"/>
      <c r="J404" s="71"/>
      <c r="K404" s="71"/>
      <c r="L404" s="71"/>
      <c r="M404" s="71"/>
      <c r="N404" s="71"/>
      <c r="O404" s="74"/>
      <c r="P404" s="71"/>
      <c r="T404" s="87">
        <f t="shared" si="66"/>
        <v>0</v>
      </c>
      <c r="U404" s="87">
        <f t="shared" si="60"/>
        <v>0</v>
      </c>
      <c r="V404" s="87">
        <f t="shared" si="61"/>
        <v>0</v>
      </c>
      <c r="W404" s="87">
        <f t="shared" si="67"/>
        <v>0</v>
      </c>
      <c r="X404" s="87">
        <f t="shared" si="62"/>
        <v>0</v>
      </c>
      <c r="Y404" s="86">
        <f t="shared" si="63"/>
        <v>0</v>
      </c>
      <c r="Z404" s="86">
        <f t="shared" si="64"/>
        <v>0</v>
      </c>
      <c r="AA404" s="86">
        <f t="shared" si="65"/>
        <v>0</v>
      </c>
      <c r="AB404" s="86">
        <f t="shared" si="68"/>
        <v>0</v>
      </c>
      <c r="AC404" s="86">
        <f>IF(ISBLANK(B404),0,IF(ISNA(VLOOKUP(B404,General!$B:$B,1,FALSE)),1,0))</f>
        <v>0</v>
      </c>
      <c r="AD404" s="86">
        <f>IF(ISBLANK(F404),0,IF(ISNA(VLOOKUP(F404,Dropdowns!$D$1:$D$13,1,FALSE)),1,0))</f>
        <v>0</v>
      </c>
      <c r="AE404" s="86">
        <f>IF(ISBLANK(I404),0,IF(ISNA(VLOOKUP(I404,Dropdowns!$E$1:$E$11,1,FALSE)),1,0))</f>
        <v>0</v>
      </c>
      <c r="AF404" s="86">
        <f>IF(ISBLANK(L404),0,IF(ISNA(VLOOKUP(L404,Dropdowns!$F$1:$F$18,1,FALSE)),1,0))</f>
        <v>0</v>
      </c>
      <c r="AG404" s="86">
        <f>IF(ISBLANK(P404),0,IF(ISNA(VLOOKUP(P404,Dropdowns!$K$1:$K$5,1,FALSE)),1,0))</f>
        <v>0</v>
      </c>
      <c r="AH404" s="86" t="str">
        <f t="shared" si="69"/>
        <v/>
      </c>
      <c r="AI404" s="86">
        <f>IF(ISBLANK(AH404),0,IF(ISNA(VLOOKUP(AH404,Investigation!$Q:$Q,1,FALSE)),1,0))</f>
        <v>0</v>
      </c>
    </row>
    <row r="405" spans="2:35" x14ac:dyDescent="0.25">
      <c r="B405" s="71"/>
      <c r="C405" s="71"/>
      <c r="D405" s="63"/>
      <c r="E405" s="73"/>
      <c r="F405" s="71"/>
      <c r="G405" s="71"/>
      <c r="H405" s="71"/>
      <c r="I405" s="71"/>
      <c r="J405" s="71"/>
      <c r="K405" s="71"/>
      <c r="L405" s="71"/>
      <c r="M405" s="71"/>
      <c r="N405" s="71"/>
      <c r="O405" s="74"/>
      <c r="P405" s="71"/>
      <c r="T405" s="87">
        <f t="shared" si="66"/>
        <v>0</v>
      </c>
      <c r="U405" s="87">
        <f t="shared" si="60"/>
        <v>0</v>
      </c>
      <c r="V405" s="87">
        <f t="shared" si="61"/>
        <v>0</v>
      </c>
      <c r="W405" s="87">
        <f t="shared" si="67"/>
        <v>0</v>
      </c>
      <c r="X405" s="87">
        <f t="shared" si="62"/>
        <v>0</v>
      </c>
      <c r="Y405" s="86">
        <f t="shared" si="63"/>
        <v>0</v>
      </c>
      <c r="Z405" s="86">
        <f t="shared" si="64"/>
        <v>0</v>
      </c>
      <c r="AA405" s="86">
        <f t="shared" si="65"/>
        <v>0</v>
      </c>
      <c r="AB405" s="86">
        <f t="shared" si="68"/>
        <v>0</v>
      </c>
      <c r="AC405" s="86">
        <f>IF(ISBLANK(B405),0,IF(ISNA(VLOOKUP(B405,General!$B:$B,1,FALSE)),1,0))</f>
        <v>0</v>
      </c>
      <c r="AD405" s="86">
        <f>IF(ISBLANK(F405),0,IF(ISNA(VLOOKUP(F405,Dropdowns!$D$1:$D$13,1,FALSE)),1,0))</f>
        <v>0</v>
      </c>
      <c r="AE405" s="86">
        <f>IF(ISBLANK(I405),0,IF(ISNA(VLOOKUP(I405,Dropdowns!$E$1:$E$11,1,FALSE)),1,0))</f>
        <v>0</v>
      </c>
      <c r="AF405" s="86">
        <f>IF(ISBLANK(L405),0,IF(ISNA(VLOOKUP(L405,Dropdowns!$F$1:$F$18,1,FALSE)),1,0))</f>
        <v>0</v>
      </c>
      <c r="AG405" s="86">
        <f>IF(ISBLANK(P405),0,IF(ISNA(VLOOKUP(P405,Dropdowns!$K$1:$K$5,1,FALSE)),1,0))</f>
        <v>0</v>
      </c>
      <c r="AH405" s="86" t="str">
        <f t="shared" si="69"/>
        <v/>
      </c>
      <c r="AI405" s="86">
        <f>IF(ISBLANK(AH405),0,IF(ISNA(VLOOKUP(AH405,Investigation!$Q:$Q,1,FALSE)),1,0))</f>
        <v>0</v>
      </c>
    </row>
    <row r="406" spans="2:35" x14ac:dyDescent="0.25">
      <c r="B406" s="71"/>
      <c r="C406" s="71"/>
      <c r="D406" s="63"/>
      <c r="E406" s="73"/>
      <c r="F406" s="71"/>
      <c r="G406" s="71"/>
      <c r="H406" s="71"/>
      <c r="I406" s="71"/>
      <c r="J406" s="71"/>
      <c r="K406" s="71"/>
      <c r="L406" s="71"/>
      <c r="M406" s="71"/>
      <c r="N406" s="71"/>
      <c r="O406" s="74"/>
      <c r="P406" s="71"/>
      <c r="T406" s="87">
        <f t="shared" si="66"/>
        <v>0</v>
      </c>
      <c r="U406" s="87">
        <f t="shared" si="60"/>
        <v>0</v>
      </c>
      <c r="V406" s="87">
        <f t="shared" si="61"/>
        <v>0</v>
      </c>
      <c r="W406" s="87">
        <f t="shared" si="67"/>
        <v>0</v>
      </c>
      <c r="X406" s="87">
        <f t="shared" si="62"/>
        <v>0</v>
      </c>
      <c r="Y406" s="86">
        <f t="shared" si="63"/>
        <v>0</v>
      </c>
      <c r="Z406" s="86">
        <f t="shared" si="64"/>
        <v>0</v>
      </c>
      <c r="AA406" s="86">
        <f t="shared" si="65"/>
        <v>0</v>
      </c>
      <c r="AB406" s="86">
        <f t="shared" si="68"/>
        <v>0</v>
      </c>
      <c r="AC406" s="86">
        <f>IF(ISBLANK(B406),0,IF(ISNA(VLOOKUP(B406,General!$B:$B,1,FALSE)),1,0))</f>
        <v>0</v>
      </c>
      <c r="AD406" s="86">
        <f>IF(ISBLANK(F406),0,IF(ISNA(VLOOKUP(F406,Dropdowns!$D$1:$D$13,1,FALSE)),1,0))</f>
        <v>0</v>
      </c>
      <c r="AE406" s="86">
        <f>IF(ISBLANK(I406),0,IF(ISNA(VLOOKUP(I406,Dropdowns!$E$1:$E$11,1,FALSE)),1,0))</f>
        <v>0</v>
      </c>
      <c r="AF406" s="86">
        <f>IF(ISBLANK(L406),0,IF(ISNA(VLOOKUP(L406,Dropdowns!$F$1:$F$18,1,FALSE)),1,0))</f>
        <v>0</v>
      </c>
      <c r="AG406" s="86">
        <f>IF(ISBLANK(P406),0,IF(ISNA(VLOOKUP(P406,Dropdowns!$K$1:$K$5,1,FALSE)),1,0))</f>
        <v>0</v>
      </c>
      <c r="AH406" s="86" t="str">
        <f t="shared" si="69"/>
        <v/>
      </c>
      <c r="AI406" s="86">
        <f>IF(ISBLANK(AH406),0,IF(ISNA(VLOOKUP(AH406,Investigation!$Q:$Q,1,FALSE)),1,0))</f>
        <v>0</v>
      </c>
    </row>
    <row r="407" spans="2:35" x14ac:dyDescent="0.25">
      <c r="B407" s="71"/>
      <c r="C407" s="71"/>
      <c r="D407" s="63"/>
      <c r="E407" s="73"/>
      <c r="F407" s="71"/>
      <c r="G407" s="71"/>
      <c r="H407" s="71"/>
      <c r="I407" s="71"/>
      <c r="J407" s="71"/>
      <c r="K407" s="71"/>
      <c r="L407" s="71"/>
      <c r="M407" s="71"/>
      <c r="N407" s="71"/>
      <c r="O407" s="74"/>
      <c r="P407" s="71"/>
      <c r="T407" s="87">
        <f t="shared" si="66"/>
        <v>0</v>
      </c>
      <c r="U407" s="87">
        <f t="shared" si="60"/>
        <v>0</v>
      </c>
      <c r="V407" s="87">
        <f t="shared" si="61"/>
        <v>0</v>
      </c>
      <c r="W407" s="87">
        <f t="shared" si="67"/>
        <v>0</v>
      </c>
      <c r="X407" s="87">
        <f t="shared" si="62"/>
        <v>0</v>
      </c>
      <c r="Y407" s="86">
        <f t="shared" si="63"/>
        <v>0</v>
      </c>
      <c r="Z407" s="86">
        <f t="shared" si="64"/>
        <v>0</v>
      </c>
      <c r="AA407" s="86">
        <f t="shared" si="65"/>
        <v>0</v>
      </c>
      <c r="AB407" s="86">
        <f t="shared" si="68"/>
        <v>0</v>
      </c>
      <c r="AC407" s="86">
        <f>IF(ISBLANK(B407),0,IF(ISNA(VLOOKUP(B407,General!$B:$B,1,FALSE)),1,0))</f>
        <v>0</v>
      </c>
      <c r="AD407" s="86">
        <f>IF(ISBLANK(F407),0,IF(ISNA(VLOOKUP(F407,Dropdowns!$D$1:$D$13,1,FALSE)),1,0))</f>
        <v>0</v>
      </c>
      <c r="AE407" s="86">
        <f>IF(ISBLANK(I407),0,IF(ISNA(VLOOKUP(I407,Dropdowns!$E$1:$E$11,1,FALSE)),1,0))</f>
        <v>0</v>
      </c>
      <c r="AF407" s="86">
        <f>IF(ISBLANK(L407),0,IF(ISNA(VLOOKUP(L407,Dropdowns!$F$1:$F$18,1,FALSE)),1,0))</f>
        <v>0</v>
      </c>
      <c r="AG407" s="86">
        <f>IF(ISBLANK(P407),0,IF(ISNA(VLOOKUP(P407,Dropdowns!$K$1:$K$5,1,FALSE)),1,0))</f>
        <v>0</v>
      </c>
      <c r="AH407" s="86" t="str">
        <f t="shared" si="69"/>
        <v/>
      </c>
      <c r="AI407" s="86">
        <f>IF(ISBLANK(AH407),0,IF(ISNA(VLOOKUP(AH407,Investigation!$Q:$Q,1,FALSE)),1,0))</f>
        <v>0</v>
      </c>
    </row>
    <row r="408" spans="2:35" x14ac:dyDescent="0.25">
      <c r="B408" s="71"/>
      <c r="C408" s="71"/>
      <c r="D408" s="63"/>
      <c r="E408" s="73"/>
      <c r="F408" s="71"/>
      <c r="G408" s="71"/>
      <c r="H408" s="71"/>
      <c r="I408" s="71"/>
      <c r="J408" s="71"/>
      <c r="K408" s="71"/>
      <c r="L408" s="71"/>
      <c r="M408" s="71"/>
      <c r="N408" s="71"/>
      <c r="O408" s="74"/>
      <c r="P408" s="71"/>
      <c r="T408" s="87">
        <f t="shared" si="66"/>
        <v>0</v>
      </c>
      <c r="U408" s="87">
        <f t="shared" si="60"/>
        <v>0</v>
      </c>
      <c r="V408" s="87">
        <f t="shared" si="61"/>
        <v>0</v>
      </c>
      <c r="W408" s="87">
        <f t="shared" si="67"/>
        <v>0</v>
      </c>
      <c r="X408" s="87">
        <f t="shared" si="62"/>
        <v>0</v>
      </c>
      <c r="Y408" s="86">
        <f t="shared" si="63"/>
        <v>0</v>
      </c>
      <c r="Z408" s="86">
        <f t="shared" si="64"/>
        <v>0</v>
      </c>
      <c r="AA408" s="86">
        <f t="shared" si="65"/>
        <v>0</v>
      </c>
      <c r="AB408" s="86">
        <f t="shared" si="68"/>
        <v>0</v>
      </c>
      <c r="AC408" s="86">
        <f>IF(ISBLANK(B408),0,IF(ISNA(VLOOKUP(B408,General!$B:$B,1,FALSE)),1,0))</f>
        <v>0</v>
      </c>
      <c r="AD408" s="86">
        <f>IF(ISBLANK(F408),0,IF(ISNA(VLOOKUP(F408,Dropdowns!$D$1:$D$13,1,FALSE)),1,0))</f>
        <v>0</v>
      </c>
      <c r="AE408" s="86">
        <f>IF(ISBLANK(I408),0,IF(ISNA(VLOOKUP(I408,Dropdowns!$E$1:$E$11,1,FALSE)),1,0))</f>
        <v>0</v>
      </c>
      <c r="AF408" s="86">
        <f>IF(ISBLANK(L408),0,IF(ISNA(VLOOKUP(L408,Dropdowns!$F$1:$F$18,1,FALSE)),1,0))</f>
        <v>0</v>
      </c>
      <c r="AG408" s="86">
        <f>IF(ISBLANK(P408),0,IF(ISNA(VLOOKUP(P408,Dropdowns!$K$1:$K$5,1,FALSE)),1,0))</f>
        <v>0</v>
      </c>
      <c r="AH408" s="86" t="str">
        <f t="shared" si="69"/>
        <v/>
      </c>
      <c r="AI408" s="86">
        <f>IF(ISBLANK(AH408),0,IF(ISNA(VLOOKUP(AH408,Investigation!$Q:$Q,1,FALSE)),1,0))</f>
        <v>0</v>
      </c>
    </row>
    <row r="409" spans="2:35" x14ac:dyDescent="0.25">
      <c r="B409" s="71"/>
      <c r="C409" s="71"/>
      <c r="D409" s="63"/>
      <c r="E409" s="73"/>
      <c r="F409" s="71"/>
      <c r="G409" s="71"/>
      <c r="H409" s="71"/>
      <c r="I409" s="71"/>
      <c r="J409" s="71"/>
      <c r="K409" s="71"/>
      <c r="L409" s="71"/>
      <c r="M409" s="71"/>
      <c r="N409" s="71"/>
      <c r="O409" s="74"/>
      <c r="P409" s="71"/>
      <c r="T409" s="87">
        <f t="shared" si="66"/>
        <v>0</v>
      </c>
      <c r="U409" s="87">
        <f t="shared" si="60"/>
        <v>0</v>
      </c>
      <c r="V409" s="87">
        <f t="shared" si="61"/>
        <v>0</v>
      </c>
      <c r="W409" s="87">
        <f t="shared" si="67"/>
        <v>0</v>
      </c>
      <c r="X409" s="87">
        <f t="shared" si="62"/>
        <v>0</v>
      </c>
      <c r="Y409" s="86">
        <f t="shared" si="63"/>
        <v>0</v>
      </c>
      <c r="Z409" s="86">
        <f t="shared" si="64"/>
        <v>0</v>
      </c>
      <c r="AA409" s="86">
        <f t="shared" si="65"/>
        <v>0</v>
      </c>
      <c r="AB409" s="86">
        <f t="shared" si="68"/>
        <v>0</v>
      </c>
      <c r="AC409" s="86">
        <f>IF(ISBLANK(B409),0,IF(ISNA(VLOOKUP(B409,General!$B:$B,1,FALSE)),1,0))</f>
        <v>0</v>
      </c>
      <c r="AD409" s="86">
        <f>IF(ISBLANK(F409),0,IF(ISNA(VLOOKUP(F409,Dropdowns!$D$1:$D$13,1,FALSE)),1,0))</f>
        <v>0</v>
      </c>
      <c r="AE409" s="86">
        <f>IF(ISBLANK(I409),0,IF(ISNA(VLOOKUP(I409,Dropdowns!$E$1:$E$11,1,FALSE)),1,0))</f>
        <v>0</v>
      </c>
      <c r="AF409" s="86">
        <f>IF(ISBLANK(L409),0,IF(ISNA(VLOOKUP(L409,Dropdowns!$F$1:$F$18,1,FALSE)),1,0))</f>
        <v>0</v>
      </c>
      <c r="AG409" s="86">
        <f>IF(ISBLANK(P409),0,IF(ISNA(VLOOKUP(P409,Dropdowns!$K$1:$K$5,1,FALSE)),1,0))</f>
        <v>0</v>
      </c>
      <c r="AH409" s="86" t="str">
        <f t="shared" si="69"/>
        <v/>
      </c>
      <c r="AI409" s="86">
        <f>IF(ISBLANK(AH409),0,IF(ISNA(VLOOKUP(AH409,Investigation!$Q:$Q,1,FALSE)),1,0))</f>
        <v>0</v>
      </c>
    </row>
    <row r="410" spans="2:35" x14ac:dyDescent="0.25">
      <c r="B410" s="71"/>
      <c r="C410" s="71"/>
      <c r="D410" s="63"/>
      <c r="E410" s="73"/>
      <c r="F410" s="71"/>
      <c r="G410" s="71"/>
      <c r="H410" s="71"/>
      <c r="I410" s="71"/>
      <c r="J410" s="71"/>
      <c r="K410" s="71"/>
      <c r="L410" s="71"/>
      <c r="M410" s="71"/>
      <c r="N410" s="71"/>
      <c r="O410" s="74"/>
      <c r="P410" s="71"/>
      <c r="T410" s="87">
        <f t="shared" si="66"/>
        <v>0</v>
      </c>
      <c r="U410" s="87">
        <f t="shared" si="60"/>
        <v>0</v>
      </c>
      <c r="V410" s="87">
        <f t="shared" si="61"/>
        <v>0</v>
      </c>
      <c r="W410" s="87">
        <f t="shared" si="67"/>
        <v>0</v>
      </c>
      <c r="X410" s="87">
        <f t="shared" si="62"/>
        <v>0</v>
      </c>
      <c r="Y410" s="86">
        <f t="shared" si="63"/>
        <v>0</v>
      </c>
      <c r="Z410" s="86">
        <f t="shared" si="64"/>
        <v>0</v>
      </c>
      <c r="AA410" s="86">
        <f t="shared" si="65"/>
        <v>0</v>
      </c>
      <c r="AB410" s="86">
        <f t="shared" si="68"/>
        <v>0</v>
      </c>
      <c r="AC410" s="86">
        <f>IF(ISBLANK(B410),0,IF(ISNA(VLOOKUP(B410,General!$B:$B,1,FALSE)),1,0))</f>
        <v>0</v>
      </c>
      <c r="AD410" s="86">
        <f>IF(ISBLANK(F410),0,IF(ISNA(VLOOKUP(F410,Dropdowns!$D$1:$D$13,1,FALSE)),1,0))</f>
        <v>0</v>
      </c>
      <c r="AE410" s="86">
        <f>IF(ISBLANK(I410),0,IF(ISNA(VLOOKUP(I410,Dropdowns!$E$1:$E$11,1,FALSE)),1,0))</f>
        <v>0</v>
      </c>
      <c r="AF410" s="86">
        <f>IF(ISBLANK(L410),0,IF(ISNA(VLOOKUP(L410,Dropdowns!$F$1:$F$18,1,FALSE)),1,0))</f>
        <v>0</v>
      </c>
      <c r="AG410" s="86">
        <f>IF(ISBLANK(P410),0,IF(ISNA(VLOOKUP(P410,Dropdowns!$K$1:$K$5,1,FALSE)),1,0))</f>
        <v>0</v>
      </c>
      <c r="AH410" s="86" t="str">
        <f t="shared" si="69"/>
        <v/>
      </c>
      <c r="AI410" s="86">
        <f>IF(ISBLANK(AH410),0,IF(ISNA(VLOOKUP(AH410,Investigation!$Q:$Q,1,FALSE)),1,0))</f>
        <v>0</v>
      </c>
    </row>
    <row r="411" spans="2:35" x14ac:dyDescent="0.25">
      <c r="B411" s="71"/>
      <c r="C411" s="71"/>
      <c r="D411" s="63"/>
      <c r="E411" s="73"/>
      <c r="F411" s="71"/>
      <c r="G411" s="71"/>
      <c r="H411" s="71"/>
      <c r="I411" s="71"/>
      <c r="J411" s="71"/>
      <c r="K411" s="71"/>
      <c r="L411" s="71"/>
      <c r="M411" s="71"/>
      <c r="N411" s="71"/>
      <c r="O411" s="74"/>
      <c r="P411" s="71"/>
      <c r="T411" s="87">
        <f t="shared" si="66"/>
        <v>0</v>
      </c>
      <c r="U411" s="87">
        <f t="shared" si="60"/>
        <v>0</v>
      </c>
      <c r="V411" s="87">
        <f t="shared" si="61"/>
        <v>0</v>
      </c>
      <c r="W411" s="87">
        <f t="shared" si="67"/>
        <v>0</v>
      </c>
      <c r="X411" s="87">
        <f t="shared" si="62"/>
        <v>0</v>
      </c>
      <c r="Y411" s="86">
        <f t="shared" si="63"/>
        <v>0</v>
      </c>
      <c r="Z411" s="86">
        <f t="shared" si="64"/>
        <v>0</v>
      </c>
      <c r="AA411" s="86">
        <f t="shared" si="65"/>
        <v>0</v>
      </c>
      <c r="AB411" s="86">
        <f t="shared" si="68"/>
        <v>0</v>
      </c>
      <c r="AC411" s="86">
        <f>IF(ISBLANK(B411),0,IF(ISNA(VLOOKUP(B411,General!$B:$B,1,FALSE)),1,0))</f>
        <v>0</v>
      </c>
      <c r="AD411" s="86">
        <f>IF(ISBLANK(F411),0,IF(ISNA(VLOOKUP(F411,Dropdowns!$D$1:$D$13,1,FALSE)),1,0))</f>
        <v>0</v>
      </c>
      <c r="AE411" s="86">
        <f>IF(ISBLANK(I411),0,IF(ISNA(VLOOKUP(I411,Dropdowns!$E$1:$E$11,1,FALSE)),1,0))</f>
        <v>0</v>
      </c>
      <c r="AF411" s="86">
        <f>IF(ISBLANK(L411),0,IF(ISNA(VLOOKUP(L411,Dropdowns!$F$1:$F$18,1,FALSE)),1,0))</f>
        <v>0</v>
      </c>
      <c r="AG411" s="86">
        <f>IF(ISBLANK(P411),0,IF(ISNA(VLOOKUP(P411,Dropdowns!$K$1:$K$5,1,FALSE)),1,0))</f>
        <v>0</v>
      </c>
      <c r="AH411" s="86" t="str">
        <f t="shared" si="69"/>
        <v/>
      </c>
      <c r="AI411" s="86">
        <f>IF(ISBLANK(AH411),0,IF(ISNA(VLOOKUP(AH411,Investigation!$Q:$Q,1,FALSE)),1,0))</f>
        <v>0</v>
      </c>
    </row>
    <row r="412" spans="2:35" x14ac:dyDescent="0.25">
      <c r="B412" s="71"/>
      <c r="C412" s="71"/>
      <c r="D412" s="63"/>
      <c r="E412" s="73"/>
      <c r="F412" s="71"/>
      <c r="G412" s="71"/>
      <c r="H412" s="71"/>
      <c r="I412" s="71"/>
      <c r="J412" s="71"/>
      <c r="K412" s="71"/>
      <c r="L412" s="71"/>
      <c r="M412" s="71"/>
      <c r="N412" s="71"/>
      <c r="O412" s="74"/>
      <c r="P412" s="71"/>
      <c r="T412" s="87">
        <f t="shared" si="66"/>
        <v>0</v>
      </c>
      <c r="U412" s="87">
        <f t="shared" si="60"/>
        <v>0</v>
      </c>
      <c r="V412" s="87">
        <f t="shared" si="61"/>
        <v>0</v>
      </c>
      <c r="W412" s="87">
        <f t="shared" si="67"/>
        <v>0</v>
      </c>
      <c r="X412" s="87">
        <f t="shared" si="62"/>
        <v>0</v>
      </c>
      <c r="Y412" s="86">
        <f t="shared" si="63"/>
        <v>0</v>
      </c>
      <c r="Z412" s="86">
        <f t="shared" si="64"/>
        <v>0</v>
      </c>
      <c r="AA412" s="86">
        <f t="shared" si="65"/>
        <v>0</v>
      </c>
      <c r="AB412" s="86">
        <f t="shared" si="68"/>
        <v>0</v>
      </c>
      <c r="AC412" s="86">
        <f>IF(ISBLANK(B412),0,IF(ISNA(VLOOKUP(B412,General!$B:$B,1,FALSE)),1,0))</f>
        <v>0</v>
      </c>
      <c r="AD412" s="86">
        <f>IF(ISBLANK(F412),0,IF(ISNA(VLOOKUP(F412,Dropdowns!$D$1:$D$13,1,FALSE)),1,0))</f>
        <v>0</v>
      </c>
      <c r="AE412" s="86">
        <f>IF(ISBLANK(I412),0,IF(ISNA(VLOOKUP(I412,Dropdowns!$E$1:$E$11,1,FALSE)),1,0))</f>
        <v>0</v>
      </c>
      <c r="AF412" s="86">
        <f>IF(ISBLANK(L412),0,IF(ISNA(VLOOKUP(L412,Dropdowns!$F$1:$F$18,1,FALSE)),1,0))</f>
        <v>0</v>
      </c>
      <c r="AG412" s="86">
        <f>IF(ISBLANK(P412),0,IF(ISNA(VLOOKUP(P412,Dropdowns!$K$1:$K$5,1,FALSE)),1,0))</f>
        <v>0</v>
      </c>
      <c r="AH412" s="86" t="str">
        <f t="shared" si="69"/>
        <v/>
      </c>
      <c r="AI412" s="86">
        <f>IF(ISBLANK(AH412),0,IF(ISNA(VLOOKUP(AH412,Investigation!$Q:$Q,1,FALSE)),1,0))</f>
        <v>0</v>
      </c>
    </row>
    <row r="413" spans="2:35" x14ac:dyDescent="0.25">
      <c r="B413" s="71"/>
      <c r="C413" s="71"/>
      <c r="D413" s="63"/>
      <c r="E413" s="73"/>
      <c r="F413" s="71"/>
      <c r="G413" s="71"/>
      <c r="H413" s="71"/>
      <c r="I413" s="71"/>
      <c r="J413" s="71"/>
      <c r="K413" s="71"/>
      <c r="L413" s="71"/>
      <c r="M413" s="71"/>
      <c r="N413" s="71"/>
      <c r="O413" s="74"/>
      <c r="P413" s="71"/>
      <c r="T413" s="87">
        <f t="shared" si="66"/>
        <v>0</v>
      </c>
      <c r="U413" s="87">
        <f t="shared" si="60"/>
        <v>0</v>
      </c>
      <c r="V413" s="87">
        <f t="shared" si="61"/>
        <v>0</v>
      </c>
      <c r="W413" s="87">
        <f t="shared" si="67"/>
        <v>0</v>
      </c>
      <c r="X413" s="87">
        <f t="shared" si="62"/>
        <v>0</v>
      </c>
      <c r="Y413" s="86">
        <f t="shared" si="63"/>
        <v>0</v>
      </c>
      <c r="Z413" s="86">
        <f t="shared" si="64"/>
        <v>0</v>
      </c>
      <c r="AA413" s="86">
        <f t="shared" si="65"/>
        <v>0</v>
      </c>
      <c r="AB413" s="86">
        <f t="shared" si="68"/>
        <v>0</v>
      </c>
      <c r="AC413" s="86">
        <f>IF(ISBLANK(B413),0,IF(ISNA(VLOOKUP(B413,General!$B:$B,1,FALSE)),1,0))</f>
        <v>0</v>
      </c>
      <c r="AD413" s="86">
        <f>IF(ISBLANK(F413),0,IF(ISNA(VLOOKUP(F413,Dropdowns!$D$1:$D$13,1,FALSE)),1,0))</f>
        <v>0</v>
      </c>
      <c r="AE413" s="86">
        <f>IF(ISBLANK(I413),0,IF(ISNA(VLOOKUP(I413,Dropdowns!$E$1:$E$11,1,FALSE)),1,0))</f>
        <v>0</v>
      </c>
      <c r="AF413" s="86">
        <f>IF(ISBLANK(L413),0,IF(ISNA(VLOOKUP(L413,Dropdowns!$F$1:$F$18,1,FALSE)),1,0))</f>
        <v>0</v>
      </c>
      <c r="AG413" s="86">
        <f>IF(ISBLANK(P413),0,IF(ISNA(VLOOKUP(P413,Dropdowns!$K$1:$K$5,1,FALSE)),1,0))</f>
        <v>0</v>
      </c>
      <c r="AH413" s="86" t="str">
        <f t="shared" si="69"/>
        <v/>
      </c>
      <c r="AI413" s="86">
        <f>IF(ISBLANK(AH413),0,IF(ISNA(VLOOKUP(AH413,Investigation!$Q:$Q,1,FALSE)),1,0))</f>
        <v>0</v>
      </c>
    </row>
    <row r="414" spans="2:35" x14ac:dyDescent="0.25">
      <c r="B414" s="71"/>
      <c r="C414" s="71"/>
      <c r="D414" s="63"/>
      <c r="E414" s="73"/>
      <c r="F414" s="71"/>
      <c r="G414" s="71"/>
      <c r="H414" s="71"/>
      <c r="I414" s="71"/>
      <c r="J414" s="71"/>
      <c r="K414" s="71"/>
      <c r="L414" s="71"/>
      <c r="M414" s="71"/>
      <c r="N414" s="71"/>
      <c r="O414" s="74"/>
      <c r="P414" s="71"/>
      <c r="T414" s="87">
        <f t="shared" si="66"/>
        <v>0</v>
      </c>
      <c r="U414" s="87">
        <f t="shared" si="60"/>
        <v>0</v>
      </c>
      <c r="V414" s="87">
        <f t="shared" si="61"/>
        <v>0</v>
      </c>
      <c r="W414" s="87">
        <f t="shared" si="67"/>
        <v>0</v>
      </c>
      <c r="X414" s="87">
        <f t="shared" si="62"/>
        <v>0</v>
      </c>
      <c r="Y414" s="86">
        <f t="shared" si="63"/>
        <v>0</v>
      </c>
      <c r="Z414" s="86">
        <f t="shared" si="64"/>
        <v>0</v>
      </c>
      <c r="AA414" s="86">
        <f t="shared" si="65"/>
        <v>0</v>
      </c>
      <c r="AB414" s="86">
        <f t="shared" si="68"/>
        <v>0</v>
      </c>
      <c r="AC414" s="86">
        <f>IF(ISBLANK(B414),0,IF(ISNA(VLOOKUP(B414,General!$B:$B,1,FALSE)),1,0))</f>
        <v>0</v>
      </c>
      <c r="AD414" s="86">
        <f>IF(ISBLANK(F414),0,IF(ISNA(VLOOKUP(F414,Dropdowns!$D$1:$D$13,1,FALSE)),1,0))</f>
        <v>0</v>
      </c>
      <c r="AE414" s="86">
        <f>IF(ISBLANK(I414),0,IF(ISNA(VLOOKUP(I414,Dropdowns!$E$1:$E$11,1,FALSE)),1,0))</f>
        <v>0</v>
      </c>
      <c r="AF414" s="86">
        <f>IF(ISBLANK(L414),0,IF(ISNA(VLOOKUP(L414,Dropdowns!$F$1:$F$18,1,FALSE)),1,0))</f>
        <v>0</v>
      </c>
      <c r="AG414" s="86">
        <f>IF(ISBLANK(P414),0,IF(ISNA(VLOOKUP(P414,Dropdowns!$K$1:$K$5,1,FALSE)),1,0))</f>
        <v>0</v>
      </c>
      <c r="AH414" s="86" t="str">
        <f t="shared" si="69"/>
        <v/>
      </c>
      <c r="AI414" s="86">
        <f>IF(ISBLANK(AH414),0,IF(ISNA(VLOOKUP(AH414,Investigation!$Q:$Q,1,FALSE)),1,0))</f>
        <v>0</v>
      </c>
    </row>
    <row r="415" spans="2:35" x14ac:dyDescent="0.25">
      <c r="B415" s="71"/>
      <c r="C415" s="71"/>
      <c r="D415" s="63"/>
      <c r="E415" s="73"/>
      <c r="F415" s="71"/>
      <c r="G415" s="71"/>
      <c r="H415" s="71"/>
      <c r="I415" s="71"/>
      <c r="J415" s="71"/>
      <c r="K415" s="71"/>
      <c r="L415" s="71"/>
      <c r="M415" s="71"/>
      <c r="N415" s="71"/>
      <c r="O415" s="74"/>
      <c r="P415" s="71"/>
      <c r="T415" s="87">
        <f t="shared" si="66"/>
        <v>0</v>
      </c>
      <c r="U415" s="87">
        <f t="shared" si="60"/>
        <v>0</v>
      </c>
      <c r="V415" s="87">
        <f t="shared" si="61"/>
        <v>0</v>
      </c>
      <c r="W415" s="87">
        <f t="shared" si="67"/>
        <v>0</v>
      </c>
      <c r="X415" s="87">
        <f t="shared" si="62"/>
        <v>0</v>
      </c>
      <c r="Y415" s="86">
        <f t="shared" si="63"/>
        <v>0</v>
      </c>
      <c r="Z415" s="86">
        <f t="shared" si="64"/>
        <v>0</v>
      </c>
      <c r="AA415" s="86">
        <f t="shared" si="65"/>
        <v>0</v>
      </c>
      <c r="AB415" s="86">
        <f t="shared" si="68"/>
        <v>0</v>
      </c>
      <c r="AC415" s="86">
        <f>IF(ISBLANK(B415),0,IF(ISNA(VLOOKUP(B415,General!$B:$B,1,FALSE)),1,0))</f>
        <v>0</v>
      </c>
      <c r="AD415" s="86">
        <f>IF(ISBLANK(F415),0,IF(ISNA(VLOOKUP(F415,Dropdowns!$D$1:$D$13,1,FALSE)),1,0))</f>
        <v>0</v>
      </c>
      <c r="AE415" s="86">
        <f>IF(ISBLANK(I415),0,IF(ISNA(VLOOKUP(I415,Dropdowns!$E$1:$E$11,1,FALSE)),1,0))</f>
        <v>0</v>
      </c>
      <c r="AF415" s="86">
        <f>IF(ISBLANK(L415),0,IF(ISNA(VLOOKUP(L415,Dropdowns!$F$1:$F$18,1,FALSE)),1,0))</f>
        <v>0</v>
      </c>
      <c r="AG415" s="86">
        <f>IF(ISBLANK(P415),0,IF(ISNA(VLOOKUP(P415,Dropdowns!$K$1:$K$5,1,FALSE)),1,0))</f>
        <v>0</v>
      </c>
      <c r="AH415" s="86" t="str">
        <f t="shared" si="69"/>
        <v/>
      </c>
      <c r="AI415" s="86">
        <f>IF(ISBLANK(AH415),0,IF(ISNA(VLOOKUP(AH415,Investigation!$Q:$Q,1,FALSE)),1,0))</f>
        <v>0</v>
      </c>
    </row>
    <row r="416" spans="2:35" x14ac:dyDescent="0.25">
      <c r="B416" s="71"/>
      <c r="C416" s="71"/>
      <c r="D416" s="63"/>
      <c r="E416" s="73"/>
      <c r="F416" s="71"/>
      <c r="G416" s="71"/>
      <c r="H416" s="71"/>
      <c r="I416" s="71"/>
      <c r="J416" s="71"/>
      <c r="K416" s="71"/>
      <c r="L416" s="71"/>
      <c r="M416" s="71"/>
      <c r="N416" s="71"/>
      <c r="O416" s="74"/>
      <c r="P416" s="71"/>
      <c r="T416" s="87">
        <f t="shared" si="66"/>
        <v>0</v>
      </c>
      <c r="U416" s="87">
        <f t="shared" si="60"/>
        <v>0</v>
      </c>
      <c r="V416" s="87">
        <f t="shared" si="61"/>
        <v>0</v>
      </c>
      <c r="W416" s="87">
        <f t="shared" si="67"/>
        <v>0</v>
      </c>
      <c r="X416" s="87">
        <f t="shared" si="62"/>
        <v>0</v>
      </c>
      <c r="Y416" s="86">
        <f t="shared" si="63"/>
        <v>0</v>
      </c>
      <c r="Z416" s="86">
        <f t="shared" si="64"/>
        <v>0</v>
      </c>
      <c r="AA416" s="86">
        <f t="shared" si="65"/>
        <v>0</v>
      </c>
      <c r="AB416" s="86">
        <f t="shared" si="68"/>
        <v>0</v>
      </c>
      <c r="AC416" s="86">
        <f>IF(ISBLANK(B416),0,IF(ISNA(VLOOKUP(B416,General!$B:$B,1,FALSE)),1,0))</f>
        <v>0</v>
      </c>
      <c r="AD416" s="86">
        <f>IF(ISBLANK(F416),0,IF(ISNA(VLOOKUP(F416,Dropdowns!$D$1:$D$13,1,FALSE)),1,0))</f>
        <v>0</v>
      </c>
      <c r="AE416" s="86">
        <f>IF(ISBLANK(I416),0,IF(ISNA(VLOOKUP(I416,Dropdowns!$E$1:$E$11,1,FALSE)),1,0))</f>
        <v>0</v>
      </c>
      <c r="AF416" s="86">
        <f>IF(ISBLANK(L416),0,IF(ISNA(VLOOKUP(L416,Dropdowns!$F$1:$F$18,1,FALSE)),1,0))</f>
        <v>0</v>
      </c>
      <c r="AG416" s="86">
        <f>IF(ISBLANK(P416),0,IF(ISNA(VLOOKUP(P416,Dropdowns!$K$1:$K$5,1,FALSE)),1,0))</f>
        <v>0</v>
      </c>
      <c r="AH416" s="86" t="str">
        <f t="shared" si="69"/>
        <v/>
      </c>
      <c r="AI416" s="86">
        <f>IF(ISBLANK(AH416),0,IF(ISNA(VLOOKUP(AH416,Investigation!$Q:$Q,1,FALSE)),1,0))</f>
        <v>0</v>
      </c>
    </row>
    <row r="417" spans="2:35" x14ac:dyDescent="0.25">
      <c r="B417" s="71"/>
      <c r="C417" s="71"/>
      <c r="D417" s="63"/>
      <c r="E417" s="73"/>
      <c r="F417" s="71"/>
      <c r="G417" s="71"/>
      <c r="H417" s="71"/>
      <c r="I417" s="71"/>
      <c r="J417" s="71"/>
      <c r="K417" s="71"/>
      <c r="L417" s="71"/>
      <c r="M417" s="71"/>
      <c r="N417" s="71"/>
      <c r="O417" s="74"/>
      <c r="P417" s="71"/>
      <c r="T417" s="87">
        <f t="shared" si="66"/>
        <v>0</v>
      </c>
      <c r="U417" s="87">
        <f t="shared" si="60"/>
        <v>0</v>
      </c>
      <c r="V417" s="87">
        <f t="shared" si="61"/>
        <v>0</v>
      </c>
      <c r="W417" s="87">
        <f t="shared" si="67"/>
        <v>0</v>
      </c>
      <c r="X417" s="87">
        <f t="shared" si="62"/>
        <v>0</v>
      </c>
      <c r="Y417" s="86">
        <f t="shared" si="63"/>
        <v>0</v>
      </c>
      <c r="Z417" s="86">
        <f t="shared" si="64"/>
        <v>0</v>
      </c>
      <c r="AA417" s="86">
        <f t="shared" si="65"/>
        <v>0</v>
      </c>
      <c r="AB417" s="86">
        <f t="shared" si="68"/>
        <v>0</v>
      </c>
      <c r="AC417" s="86">
        <f>IF(ISBLANK(B417),0,IF(ISNA(VLOOKUP(B417,General!$B:$B,1,FALSE)),1,0))</f>
        <v>0</v>
      </c>
      <c r="AD417" s="86">
        <f>IF(ISBLANK(F417),0,IF(ISNA(VLOOKUP(F417,Dropdowns!$D$1:$D$13,1,FALSE)),1,0))</f>
        <v>0</v>
      </c>
      <c r="AE417" s="86">
        <f>IF(ISBLANK(I417),0,IF(ISNA(VLOOKUP(I417,Dropdowns!$E$1:$E$11,1,FALSE)),1,0))</f>
        <v>0</v>
      </c>
      <c r="AF417" s="86">
        <f>IF(ISBLANK(L417),0,IF(ISNA(VLOOKUP(L417,Dropdowns!$F$1:$F$18,1,FALSE)),1,0))</f>
        <v>0</v>
      </c>
      <c r="AG417" s="86">
        <f>IF(ISBLANK(P417),0,IF(ISNA(VLOOKUP(P417,Dropdowns!$K$1:$K$5,1,FALSE)),1,0))</f>
        <v>0</v>
      </c>
      <c r="AH417" s="86" t="str">
        <f t="shared" si="69"/>
        <v/>
      </c>
      <c r="AI417" s="86">
        <f>IF(ISBLANK(AH417),0,IF(ISNA(VLOOKUP(AH417,Investigation!$Q:$Q,1,FALSE)),1,0))</f>
        <v>0</v>
      </c>
    </row>
    <row r="418" spans="2:35" x14ac:dyDescent="0.25">
      <c r="B418" s="71"/>
      <c r="C418" s="71"/>
      <c r="D418" s="63"/>
      <c r="E418" s="73"/>
      <c r="F418" s="71"/>
      <c r="G418" s="71"/>
      <c r="H418" s="71"/>
      <c r="I418" s="71"/>
      <c r="J418" s="71"/>
      <c r="K418" s="71"/>
      <c r="L418" s="71"/>
      <c r="M418" s="71"/>
      <c r="N418" s="71"/>
      <c r="O418" s="74"/>
      <c r="P418" s="71"/>
      <c r="T418" s="87">
        <f t="shared" si="66"/>
        <v>0</v>
      </c>
      <c r="U418" s="87">
        <f t="shared" si="60"/>
        <v>0</v>
      </c>
      <c r="V418" s="87">
        <f t="shared" si="61"/>
        <v>0</v>
      </c>
      <c r="W418" s="87">
        <f t="shared" si="67"/>
        <v>0</v>
      </c>
      <c r="X418" s="87">
        <f t="shared" si="62"/>
        <v>0</v>
      </c>
      <c r="Y418" s="86">
        <f t="shared" si="63"/>
        <v>0</v>
      </c>
      <c r="Z418" s="86">
        <f t="shared" si="64"/>
        <v>0</v>
      </c>
      <c r="AA418" s="86">
        <f t="shared" si="65"/>
        <v>0</v>
      </c>
      <c r="AB418" s="86">
        <f t="shared" si="68"/>
        <v>0</v>
      </c>
      <c r="AC418" s="86">
        <f>IF(ISBLANK(B418),0,IF(ISNA(VLOOKUP(B418,General!$B:$B,1,FALSE)),1,0))</f>
        <v>0</v>
      </c>
      <c r="AD418" s="86">
        <f>IF(ISBLANK(F418),0,IF(ISNA(VLOOKUP(F418,Dropdowns!$D$1:$D$13,1,FALSE)),1,0))</f>
        <v>0</v>
      </c>
      <c r="AE418" s="86">
        <f>IF(ISBLANK(I418),0,IF(ISNA(VLOOKUP(I418,Dropdowns!$E$1:$E$11,1,FALSE)),1,0))</f>
        <v>0</v>
      </c>
      <c r="AF418" s="86">
        <f>IF(ISBLANK(L418),0,IF(ISNA(VLOOKUP(L418,Dropdowns!$F$1:$F$18,1,FALSE)),1,0))</f>
        <v>0</v>
      </c>
      <c r="AG418" s="86">
        <f>IF(ISBLANK(P418),0,IF(ISNA(VLOOKUP(P418,Dropdowns!$K$1:$K$5,1,FALSE)),1,0))</f>
        <v>0</v>
      </c>
      <c r="AH418" s="86" t="str">
        <f t="shared" si="69"/>
        <v/>
      </c>
      <c r="AI418" s="86">
        <f>IF(ISBLANK(AH418),0,IF(ISNA(VLOOKUP(AH418,Investigation!$Q:$Q,1,FALSE)),1,0))</f>
        <v>0</v>
      </c>
    </row>
    <row r="419" spans="2:35" x14ac:dyDescent="0.25">
      <c r="B419" s="71"/>
      <c r="C419" s="71"/>
      <c r="D419" s="63"/>
      <c r="E419" s="73"/>
      <c r="F419" s="71"/>
      <c r="G419" s="71"/>
      <c r="H419" s="71"/>
      <c r="I419" s="71"/>
      <c r="J419" s="71"/>
      <c r="K419" s="71"/>
      <c r="L419" s="71"/>
      <c r="M419" s="71"/>
      <c r="N419" s="71"/>
      <c r="O419" s="74"/>
      <c r="P419" s="71"/>
      <c r="T419" s="87">
        <f t="shared" si="66"/>
        <v>0</v>
      </c>
      <c r="U419" s="87">
        <f t="shared" si="60"/>
        <v>0</v>
      </c>
      <c r="V419" s="87">
        <f t="shared" si="61"/>
        <v>0</v>
      </c>
      <c r="W419" s="87">
        <f t="shared" si="67"/>
        <v>0</v>
      </c>
      <c r="X419" s="87">
        <f t="shared" si="62"/>
        <v>0</v>
      </c>
      <c r="Y419" s="86">
        <f t="shared" si="63"/>
        <v>0</v>
      </c>
      <c r="Z419" s="86">
        <f t="shared" si="64"/>
        <v>0</v>
      </c>
      <c r="AA419" s="86">
        <f t="shared" si="65"/>
        <v>0</v>
      </c>
      <c r="AB419" s="86">
        <f t="shared" si="68"/>
        <v>0</v>
      </c>
      <c r="AC419" s="86">
        <f>IF(ISBLANK(B419),0,IF(ISNA(VLOOKUP(B419,General!$B:$B,1,FALSE)),1,0))</f>
        <v>0</v>
      </c>
      <c r="AD419" s="86">
        <f>IF(ISBLANK(F419),0,IF(ISNA(VLOOKUP(F419,Dropdowns!$D$1:$D$13,1,FALSE)),1,0))</f>
        <v>0</v>
      </c>
      <c r="AE419" s="86">
        <f>IF(ISBLANK(I419),0,IF(ISNA(VLOOKUP(I419,Dropdowns!$E$1:$E$11,1,FALSE)),1,0))</f>
        <v>0</v>
      </c>
      <c r="AF419" s="86">
        <f>IF(ISBLANK(L419),0,IF(ISNA(VLOOKUP(L419,Dropdowns!$F$1:$F$18,1,FALSE)),1,0))</f>
        <v>0</v>
      </c>
      <c r="AG419" s="86">
        <f>IF(ISBLANK(P419),0,IF(ISNA(VLOOKUP(P419,Dropdowns!$K$1:$K$5,1,FALSE)),1,0))</f>
        <v>0</v>
      </c>
      <c r="AH419" s="86" t="str">
        <f t="shared" si="69"/>
        <v/>
      </c>
      <c r="AI419" s="86">
        <f>IF(ISBLANK(AH419),0,IF(ISNA(VLOOKUP(AH419,Investigation!$Q:$Q,1,FALSE)),1,0))</f>
        <v>0</v>
      </c>
    </row>
    <row r="420" spans="2:35" x14ac:dyDescent="0.25">
      <c r="B420" s="71"/>
      <c r="C420" s="71"/>
      <c r="D420" s="63"/>
      <c r="E420" s="73"/>
      <c r="F420" s="71"/>
      <c r="G420" s="71"/>
      <c r="H420" s="71"/>
      <c r="I420" s="71"/>
      <c r="J420" s="71"/>
      <c r="K420" s="71"/>
      <c r="L420" s="71"/>
      <c r="M420" s="71"/>
      <c r="N420" s="71"/>
      <c r="O420" s="74"/>
      <c r="P420" s="71"/>
      <c r="T420" s="87">
        <f t="shared" si="66"/>
        <v>0</v>
      </c>
      <c r="U420" s="87">
        <f t="shared" si="60"/>
        <v>0</v>
      </c>
      <c r="V420" s="87">
        <f t="shared" si="61"/>
        <v>0</v>
      </c>
      <c r="W420" s="87">
        <f t="shared" si="67"/>
        <v>0</v>
      </c>
      <c r="X420" s="87">
        <f t="shared" si="62"/>
        <v>0</v>
      </c>
      <c r="Y420" s="86">
        <f t="shared" si="63"/>
        <v>0</v>
      </c>
      <c r="Z420" s="86">
        <f t="shared" si="64"/>
        <v>0</v>
      </c>
      <c r="AA420" s="86">
        <f t="shared" si="65"/>
        <v>0</v>
      </c>
      <c r="AB420" s="86">
        <f t="shared" si="68"/>
        <v>0</v>
      </c>
      <c r="AC420" s="86">
        <f>IF(ISBLANK(B420),0,IF(ISNA(VLOOKUP(B420,General!$B:$B,1,FALSE)),1,0))</f>
        <v>0</v>
      </c>
      <c r="AD420" s="86">
        <f>IF(ISBLANK(F420),0,IF(ISNA(VLOOKUP(F420,Dropdowns!$D$1:$D$13,1,FALSE)),1,0))</f>
        <v>0</v>
      </c>
      <c r="AE420" s="86">
        <f>IF(ISBLANK(I420),0,IF(ISNA(VLOOKUP(I420,Dropdowns!$E$1:$E$11,1,FALSE)),1,0))</f>
        <v>0</v>
      </c>
      <c r="AF420" s="86">
        <f>IF(ISBLANK(L420),0,IF(ISNA(VLOOKUP(L420,Dropdowns!$F$1:$F$18,1,FALSE)),1,0))</f>
        <v>0</v>
      </c>
      <c r="AG420" s="86">
        <f>IF(ISBLANK(P420),0,IF(ISNA(VLOOKUP(P420,Dropdowns!$K$1:$K$5,1,FALSE)),1,0))</f>
        <v>0</v>
      </c>
      <c r="AH420" s="86" t="str">
        <f t="shared" si="69"/>
        <v/>
      </c>
      <c r="AI420" s="86">
        <f>IF(ISBLANK(AH420),0,IF(ISNA(VLOOKUP(AH420,Investigation!$Q:$Q,1,FALSE)),1,0))</f>
        <v>0</v>
      </c>
    </row>
    <row r="421" spans="2:35" x14ac:dyDescent="0.25">
      <c r="B421" s="71"/>
      <c r="C421" s="71"/>
      <c r="D421" s="63"/>
      <c r="E421" s="73"/>
      <c r="F421" s="71"/>
      <c r="G421" s="71"/>
      <c r="H421" s="71"/>
      <c r="I421" s="71"/>
      <c r="J421" s="71"/>
      <c r="K421" s="71"/>
      <c r="L421" s="71"/>
      <c r="M421" s="71"/>
      <c r="N421" s="71"/>
      <c r="O421" s="74"/>
      <c r="P421" s="71"/>
      <c r="T421" s="87">
        <f t="shared" si="66"/>
        <v>0</v>
      </c>
      <c r="U421" s="87">
        <f t="shared" si="60"/>
        <v>0</v>
      </c>
      <c r="V421" s="87">
        <f t="shared" si="61"/>
        <v>0</v>
      </c>
      <c r="W421" s="87">
        <f t="shared" si="67"/>
        <v>0</v>
      </c>
      <c r="X421" s="87">
        <f t="shared" si="62"/>
        <v>0</v>
      </c>
      <c r="Y421" s="86">
        <f t="shared" si="63"/>
        <v>0</v>
      </c>
      <c r="Z421" s="86">
        <f t="shared" si="64"/>
        <v>0</v>
      </c>
      <c r="AA421" s="86">
        <f t="shared" si="65"/>
        <v>0</v>
      </c>
      <c r="AB421" s="86">
        <f t="shared" si="68"/>
        <v>0</v>
      </c>
      <c r="AC421" s="86">
        <f>IF(ISBLANK(B421),0,IF(ISNA(VLOOKUP(B421,General!$B:$B,1,FALSE)),1,0))</f>
        <v>0</v>
      </c>
      <c r="AD421" s="86">
        <f>IF(ISBLANK(F421),0,IF(ISNA(VLOOKUP(F421,Dropdowns!$D$1:$D$13,1,FALSE)),1,0))</f>
        <v>0</v>
      </c>
      <c r="AE421" s="86">
        <f>IF(ISBLANK(I421),0,IF(ISNA(VLOOKUP(I421,Dropdowns!$E$1:$E$11,1,FALSE)),1,0))</f>
        <v>0</v>
      </c>
      <c r="AF421" s="86">
        <f>IF(ISBLANK(L421),0,IF(ISNA(VLOOKUP(L421,Dropdowns!$F$1:$F$18,1,FALSE)),1,0))</f>
        <v>0</v>
      </c>
      <c r="AG421" s="86">
        <f>IF(ISBLANK(P421),0,IF(ISNA(VLOOKUP(P421,Dropdowns!$K$1:$K$5,1,FALSE)),1,0))</f>
        <v>0</v>
      </c>
      <c r="AH421" s="86" t="str">
        <f t="shared" si="69"/>
        <v/>
      </c>
      <c r="AI421" s="86">
        <f>IF(ISBLANK(AH421),0,IF(ISNA(VLOOKUP(AH421,Investigation!$Q:$Q,1,FALSE)),1,0))</f>
        <v>0</v>
      </c>
    </row>
    <row r="422" spans="2:35" x14ac:dyDescent="0.25">
      <c r="B422" s="71"/>
      <c r="C422" s="71"/>
      <c r="D422" s="63"/>
      <c r="E422" s="73"/>
      <c r="F422" s="71"/>
      <c r="G422" s="71"/>
      <c r="H422" s="71"/>
      <c r="I422" s="71"/>
      <c r="J422" s="71"/>
      <c r="K422" s="71"/>
      <c r="L422" s="71"/>
      <c r="M422" s="71"/>
      <c r="N422" s="71"/>
      <c r="O422" s="74"/>
      <c r="P422" s="71"/>
      <c r="T422" s="87">
        <f t="shared" si="66"/>
        <v>0</v>
      </c>
      <c r="U422" s="87">
        <f t="shared" si="60"/>
        <v>0</v>
      </c>
      <c r="V422" s="87">
        <f t="shared" si="61"/>
        <v>0</v>
      </c>
      <c r="W422" s="87">
        <f t="shared" si="67"/>
        <v>0</v>
      </c>
      <c r="X422" s="87">
        <f t="shared" si="62"/>
        <v>0</v>
      </c>
      <c r="Y422" s="86">
        <f t="shared" si="63"/>
        <v>0</v>
      </c>
      <c r="Z422" s="86">
        <f t="shared" si="64"/>
        <v>0</v>
      </c>
      <c r="AA422" s="86">
        <f t="shared" si="65"/>
        <v>0</v>
      </c>
      <c r="AB422" s="86">
        <f t="shared" si="68"/>
        <v>0</v>
      </c>
      <c r="AC422" s="86">
        <f>IF(ISBLANK(B422),0,IF(ISNA(VLOOKUP(B422,General!$B:$B,1,FALSE)),1,0))</f>
        <v>0</v>
      </c>
      <c r="AD422" s="86">
        <f>IF(ISBLANK(F422),0,IF(ISNA(VLOOKUP(F422,Dropdowns!$D$1:$D$13,1,FALSE)),1,0))</f>
        <v>0</v>
      </c>
      <c r="AE422" s="86">
        <f>IF(ISBLANK(I422),0,IF(ISNA(VLOOKUP(I422,Dropdowns!$E$1:$E$11,1,FALSE)),1,0))</f>
        <v>0</v>
      </c>
      <c r="AF422" s="86">
        <f>IF(ISBLANK(L422),0,IF(ISNA(VLOOKUP(L422,Dropdowns!$F$1:$F$18,1,FALSE)),1,0))</f>
        <v>0</v>
      </c>
      <c r="AG422" s="86">
        <f>IF(ISBLANK(P422),0,IF(ISNA(VLOOKUP(P422,Dropdowns!$K$1:$K$5,1,FALSE)),1,0))</f>
        <v>0</v>
      </c>
      <c r="AH422" s="86" t="str">
        <f t="shared" si="69"/>
        <v/>
      </c>
      <c r="AI422" s="86">
        <f>IF(ISBLANK(AH422),0,IF(ISNA(VLOOKUP(AH422,Investigation!$Q:$Q,1,FALSE)),1,0))</f>
        <v>0</v>
      </c>
    </row>
    <row r="423" spans="2:35" x14ac:dyDescent="0.25">
      <c r="B423" s="71"/>
      <c r="C423" s="71"/>
      <c r="D423" s="63"/>
      <c r="E423" s="73"/>
      <c r="F423" s="71"/>
      <c r="G423" s="71"/>
      <c r="H423" s="71"/>
      <c r="I423" s="71"/>
      <c r="J423" s="71"/>
      <c r="K423" s="71"/>
      <c r="L423" s="71"/>
      <c r="M423" s="71"/>
      <c r="N423" s="71"/>
      <c r="O423" s="74"/>
      <c r="P423" s="71"/>
      <c r="T423" s="87">
        <f t="shared" si="66"/>
        <v>0</v>
      </c>
      <c r="U423" s="87">
        <f t="shared" si="60"/>
        <v>0</v>
      </c>
      <c r="V423" s="87">
        <f t="shared" si="61"/>
        <v>0</v>
      </c>
      <c r="W423" s="87">
        <f t="shared" si="67"/>
        <v>0</v>
      </c>
      <c r="X423" s="87">
        <f t="shared" si="62"/>
        <v>0</v>
      </c>
      <c r="Y423" s="86">
        <f t="shared" si="63"/>
        <v>0</v>
      </c>
      <c r="Z423" s="86">
        <f t="shared" si="64"/>
        <v>0</v>
      </c>
      <c r="AA423" s="86">
        <f t="shared" si="65"/>
        <v>0</v>
      </c>
      <c r="AB423" s="86">
        <f t="shared" si="68"/>
        <v>0</v>
      </c>
      <c r="AC423" s="86">
        <f>IF(ISBLANK(B423),0,IF(ISNA(VLOOKUP(B423,General!$B:$B,1,FALSE)),1,0))</f>
        <v>0</v>
      </c>
      <c r="AD423" s="86">
        <f>IF(ISBLANK(F423),0,IF(ISNA(VLOOKUP(F423,Dropdowns!$D$1:$D$13,1,FALSE)),1,0))</f>
        <v>0</v>
      </c>
      <c r="AE423" s="86">
        <f>IF(ISBLANK(I423),0,IF(ISNA(VLOOKUP(I423,Dropdowns!$E$1:$E$11,1,FALSE)),1,0))</f>
        <v>0</v>
      </c>
      <c r="AF423" s="86">
        <f>IF(ISBLANK(L423),0,IF(ISNA(VLOOKUP(L423,Dropdowns!$F$1:$F$18,1,FALSE)),1,0))</f>
        <v>0</v>
      </c>
      <c r="AG423" s="86">
        <f>IF(ISBLANK(P423),0,IF(ISNA(VLOOKUP(P423,Dropdowns!$K$1:$K$5,1,FALSE)),1,0))</f>
        <v>0</v>
      </c>
      <c r="AH423" s="86" t="str">
        <f t="shared" si="69"/>
        <v/>
      </c>
      <c r="AI423" s="86">
        <f>IF(ISBLANK(AH423),0,IF(ISNA(VLOOKUP(AH423,Investigation!$Q:$Q,1,FALSE)),1,0))</f>
        <v>0</v>
      </c>
    </row>
    <row r="424" spans="2:35" x14ac:dyDescent="0.25">
      <c r="B424" s="71"/>
      <c r="C424" s="71"/>
      <c r="D424" s="63"/>
      <c r="E424" s="73"/>
      <c r="F424" s="71"/>
      <c r="G424" s="71"/>
      <c r="H424" s="71"/>
      <c r="I424" s="71"/>
      <c r="J424" s="71"/>
      <c r="K424" s="71"/>
      <c r="L424" s="71"/>
      <c r="M424" s="71"/>
      <c r="N424" s="71"/>
      <c r="O424" s="74"/>
      <c r="P424" s="71"/>
      <c r="T424" s="87">
        <f t="shared" si="66"/>
        <v>0</v>
      </c>
      <c r="U424" s="87">
        <f t="shared" si="60"/>
        <v>0</v>
      </c>
      <c r="V424" s="87">
        <f t="shared" si="61"/>
        <v>0</v>
      </c>
      <c r="W424" s="87">
        <f t="shared" si="67"/>
        <v>0</v>
      </c>
      <c r="X424" s="87">
        <f t="shared" si="62"/>
        <v>0</v>
      </c>
      <c r="Y424" s="86">
        <f t="shared" si="63"/>
        <v>0</v>
      </c>
      <c r="Z424" s="86">
        <f t="shared" si="64"/>
        <v>0</v>
      </c>
      <c r="AA424" s="86">
        <f t="shared" si="65"/>
        <v>0</v>
      </c>
      <c r="AB424" s="86">
        <f t="shared" si="68"/>
        <v>0</v>
      </c>
      <c r="AC424" s="86">
        <f>IF(ISBLANK(B424),0,IF(ISNA(VLOOKUP(B424,General!$B:$B,1,FALSE)),1,0))</f>
        <v>0</v>
      </c>
      <c r="AD424" s="86">
        <f>IF(ISBLANK(F424),0,IF(ISNA(VLOOKUP(F424,Dropdowns!$D$1:$D$13,1,FALSE)),1,0))</f>
        <v>0</v>
      </c>
      <c r="AE424" s="86">
        <f>IF(ISBLANK(I424),0,IF(ISNA(VLOOKUP(I424,Dropdowns!$E$1:$E$11,1,FALSE)),1,0))</f>
        <v>0</v>
      </c>
      <c r="AF424" s="86">
        <f>IF(ISBLANK(L424),0,IF(ISNA(VLOOKUP(L424,Dropdowns!$F$1:$F$18,1,FALSE)),1,0))</f>
        <v>0</v>
      </c>
      <c r="AG424" s="86">
        <f>IF(ISBLANK(P424),0,IF(ISNA(VLOOKUP(P424,Dropdowns!$K$1:$K$5,1,FALSE)),1,0))</f>
        <v>0</v>
      </c>
      <c r="AH424" s="86" t="str">
        <f t="shared" si="69"/>
        <v/>
      </c>
      <c r="AI424" s="86">
        <f>IF(ISBLANK(AH424),0,IF(ISNA(VLOOKUP(AH424,Investigation!$Q:$Q,1,FALSE)),1,0))</f>
        <v>0</v>
      </c>
    </row>
    <row r="425" spans="2:35" x14ac:dyDescent="0.25">
      <c r="B425" s="71"/>
      <c r="C425" s="71"/>
      <c r="D425" s="63"/>
      <c r="E425" s="73"/>
      <c r="F425" s="71"/>
      <c r="G425" s="71"/>
      <c r="H425" s="71"/>
      <c r="I425" s="71"/>
      <c r="J425" s="71"/>
      <c r="K425" s="71"/>
      <c r="L425" s="71"/>
      <c r="M425" s="71"/>
      <c r="N425" s="71"/>
      <c r="O425" s="74"/>
      <c r="P425" s="71"/>
      <c r="T425" s="87">
        <f t="shared" si="66"/>
        <v>0</v>
      </c>
      <c r="U425" s="87">
        <f t="shared" si="60"/>
        <v>0</v>
      </c>
      <c r="V425" s="87">
        <f t="shared" si="61"/>
        <v>0</v>
      </c>
      <c r="W425" s="87">
        <f t="shared" si="67"/>
        <v>0</v>
      </c>
      <c r="X425" s="87">
        <f t="shared" si="62"/>
        <v>0</v>
      </c>
      <c r="Y425" s="86">
        <f t="shared" si="63"/>
        <v>0</v>
      </c>
      <c r="Z425" s="86">
        <f t="shared" si="64"/>
        <v>0</v>
      </c>
      <c r="AA425" s="86">
        <f t="shared" si="65"/>
        <v>0</v>
      </c>
      <c r="AB425" s="86">
        <f t="shared" si="68"/>
        <v>0</v>
      </c>
      <c r="AC425" s="86">
        <f>IF(ISBLANK(B425),0,IF(ISNA(VLOOKUP(B425,General!$B:$B,1,FALSE)),1,0))</f>
        <v>0</v>
      </c>
      <c r="AD425" s="86">
        <f>IF(ISBLANK(F425),0,IF(ISNA(VLOOKUP(F425,Dropdowns!$D$1:$D$13,1,FALSE)),1,0))</f>
        <v>0</v>
      </c>
      <c r="AE425" s="86">
        <f>IF(ISBLANK(I425),0,IF(ISNA(VLOOKUP(I425,Dropdowns!$E$1:$E$11,1,FALSE)),1,0))</f>
        <v>0</v>
      </c>
      <c r="AF425" s="86">
        <f>IF(ISBLANK(L425),0,IF(ISNA(VLOOKUP(L425,Dropdowns!$F$1:$F$18,1,FALSE)),1,0))</f>
        <v>0</v>
      </c>
      <c r="AG425" s="86">
        <f>IF(ISBLANK(P425),0,IF(ISNA(VLOOKUP(P425,Dropdowns!$K$1:$K$5,1,FALSE)),1,0))</f>
        <v>0</v>
      </c>
      <c r="AH425" s="86" t="str">
        <f t="shared" si="69"/>
        <v/>
      </c>
      <c r="AI425" s="86">
        <f>IF(ISBLANK(AH425),0,IF(ISNA(VLOOKUP(AH425,Investigation!$Q:$Q,1,FALSE)),1,0))</f>
        <v>0</v>
      </c>
    </row>
    <row r="426" spans="2:35" x14ac:dyDescent="0.25">
      <c r="B426" s="71"/>
      <c r="C426" s="71"/>
      <c r="D426" s="63"/>
      <c r="E426" s="73"/>
      <c r="F426" s="71"/>
      <c r="G426" s="71"/>
      <c r="H426" s="71"/>
      <c r="I426" s="71"/>
      <c r="J426" s="71"/>
      <c r="K426" s="71"/>
      <c r="L426" s="71"/>
      <c r="M426" s="71"/>
      <c r="N426" s="71"/>
      <c r="O426" s="74"/>
      <c r="P426" s="71"/>
      <c r="T426" s="87">
        <f t="shared" si="66"/>
        <v>0</v>
      </c>
      <c r="U426" s="87">
        <f t="shared" si="60"/>
        <v>0</v>
      </c>
      <c r="V426" s="87">
        <f t="shared" si="61"/>
        <v>0</v>
      </c>
      <c r="W426" s="87">
        <f t="shared" si="67"/>
        <v>0</v>
      </c>
      <c r="X426" s="87">
        <f t="shared" si="62"/>
        <v>0</v>
      </c>
      <c r="Y426" s="86">
        <f t="shared" si="63"/>
        <v>0</v>
      </c>
      <c r="Z426" s="86">
        <f t="shared" si="64"/>
        <v>0</v>
      </c>
      <c r="AA426" s="86">
        <f t="shared" si="65"/>
        <v>0</v>
      </c>
      <c r="AB426" s="86">
        <f t="shared" si="68"/>
        <v>0</v>
      </c>
      <c r="AC426" s="86">
        <f>IF(ISBLANK(B426),0,IF(ISNA(VLOOKUP(B426,General!$B:$B,1,FALSE)),1,0))</f>
        <v>0</v>
      </c>
      <c r="AD426" s="86">
        <f>IF(ISBLANK(F426),0,IF(ISNA(VLOOKUP(F426,Dropdowns!$D$1:$D$13,1,FALSE)),1,0))</f>
        <v>0</v>
      </c>
      <c r="AE426" s="86">
        <f>IF(ISBLANK(I426),0,IF(ISNA(VLOOKUP(I426,Dropdowns!$E$1:$E$11,1,FALSE)),1,0))</f>
        <v>0</v>
      </c>
      <c r="AF426" s="86">
        <f>IF(ISBLANK(L426),0,IF(ISNA(VLOOKUP(L426,Dropdowns!$F$1:$F$18,1,FALSE)),1,0))</f>
        <v>0</v>
      </c>
      <c r="AG426" s="86">
        <f>IF(ISBLANK(P426),0,IF(ISNA(VLOOKUP(P426,Dropdowns!$K$1:$K$5,1,FALSE)),1,0))</f>
        <v>0</v>
      </c>
      <c r="AH426" s="86" t="str">
        <f t="shared" si="69"/>
        <v/>
      </c>
      <c r="AI426" s="86">
        <f>IF(ISBLANK(AH426),0,IF(ISNA(VLOOKUP(AH426,Investigation!$Q:$Q,1,FALSE)),1,0))</f>
        <v>0</v>
      </c>
    </row>
    <row r="427" spans="2:35" x14ac:dyDescent="0.25">
      <c r="B427" s="71"/>
      <c r="C427" s="71"/>
      <c r="D427" s="63"/>
      <c r="E427" s="73"/>
      <c r="F427" s="71"/>
      <c r="G427" s="71"/>
      <c r="H427" s="71"/>
      <c r="I427" s="71"/>
      <c r="J427" s="71"/>
      <c r="K427" s="71"/>
      <c r="L427" s="71"/>
      <c r="M427" s="71"/>
      <c r="N427" s="71"/>
      <c r="O427" s="74"/>
      <c r="P427" s="71"/>
      <c r="T427" s="87">
        <f t="shared" si="66"/>
        <v>0</v>
      </c>
      <c r="U427" s="87">
        <f t="shared" si="60"/>
        <v>0</v>
      </c>
      <c r="V427" s="87">
        <f t="shared" si="61"/>
        <v>0</v>
      </c>
      <c r="W427" s="87">
        <f t="shared" si="67"/>
        <v>0</v>
      </c>
      <c r="X427" s="87">
        <f t="shared" si="62"/>
        <v>0</v>
      </c>
      <c r="Y427" s="86">
        <f t="shared" si="63"/>
        <v>0</v>
      </c>
      <c r="Z427" s="86">
        <f t="shared" si="64"/>
        <v>0</v>
      </c>
      <c r="AA427" s="86">
        <f t="shared" si="65"/>
        <v>0</v>
      </c>
      <c r="AB427" s="86">
        <f t="shared" si="68"/>
        <v>0</v>
      </c>
      <c r="AC427" s="86">
        <f>IF(ISBLANK(B427),0,IF(ISNA(VLOOKUP(B427,General!$B:$B,1,FALSE)),1,0))</f>
        <v>0</v>
      </c>
      <c r="AD427" s="86">
        <f>IF(ISBLANK(F427),0,IF(ISNA(VLOOKUP(F427,Dropdowns!$D$1:$D$13,1,FALSE)),1,0))</f>
        <v>0</v>
      </c>
      <c r="AE427" s="86">
        <f>IF(ISBLANK(I427),0,IF(ISNA(VLOOKUP(I427,Dropdowns!$E$1:$E$11,1,FALSE)),1,0))</f>
        <v>0</v>
      </c>
      <c r="AF427" s="86">
        <f>IF(ISBLANK(L427),0,IF(ISNA(VLOOKUP(L427,Dropdowns!$F$1:$F$18,1,FALSE)),1,0))</f>
        <v>0</v>
      </c>
      <c r="AG427" s="86">
        <f>IF(ISBLANK(P427),0,IF(ISNA(VLOOKUP(P427,Dropdowns!$K$1:$K$5,1,FALSE)),1,0))</f>
        <v>0</v>
      </c>
      <c r="AH427" s="86" t="str">
        <f t="shared" si="69"/>
        <v/>
      </c>
      <c r="AI427" s="86">
        <f>IF(ISBLANK(AH427),0,IF(ISNA(VLOOKUP(AH427,Investigation!$Q:$Q,1,FALSE)),1,0))</f>
        <v>0</v>
      </c>
    </row>
    <row r="428" spans="2:35" x14ac:dyDescent="0.25">
      <c r="B428" s="71"/>
      <c r="C428" s="71"/>
      <c r="D428" s="63"/>
      <c r="E428" s="73"/>
      <c r="F428" s="71"/>
      <c r="G428" s="71"/>
      <c r="H428" s="71"/>
      <c r="I428" s="71"/>
      <c r="J428" s="71"/>
      <c r="K428" s="71"/>
      <c r="L428" s="71"/>
      <c r="M428" s="71"/>
      <c r="N428" s="71"/>
      <c r="O428" s="74"/>
      <c r="P428" s="71"/>
      <c r="T428" s="87">
        <f t="shared" si="66"/>
        <v>0</v>
      </c>
      <c r="U428" s="87">
        <f t="shared" si="60"/>
        <v>0</v>
      </c>
      <c r="V428" s="87">
        <f t="shared" si="61"/>
        <v>0</v>
      </c>
      <c r="W428" s="87">
        <f t="shared" si="67"/>
        <v>0</v>
      </c>
      <c r="X428" s="87">
        <f t="shared" si="62"/>
        <v>0</v>
      </c>
      <c r="Y428" s="86">
        <f t="shared" si="63"/>
        <v>0</v>
      </c>
      <c r="Z428" s="86">
        <f t="shared" si="64"/>
        <v>0</v>
      </c>
      <c r="AA428" s="86">
        <f t="shared" si="65"/>
        <v>0</v>
      </c>
      <c r="AB428" s="86">
        <f t="shared" si="68"/>
        <v>0</v>
      </c>
      <c r="AC428" s="86">
        <f>IF(ISBLANK(B428),0,IF(ISNA(VLOOKUP(B428,General!$B:$B,1,FALSE)),1,0))</f>
        <v>0</v>
      </c>
      <c r="AD428" s="86">
        <f>IF(ISBLANK(F428),0,IF(ISNA(VLOOKUP(F428,Dropdowns!$D$1:$D$13,1,FALSE)),1,0))</f>
        <v>0</v>
      </c>
      <c r="AE428" s="86">
        <f>IF(ISBLANK(I428),0,IF(ISNA(VLOOKUP(I428,Dropdowns!$E$1:$E$11,1,FALSE)),1,0))</f>
        <v>0</v>
      </c>
      <c r="AF428" s="86">
        <f>IF(ISBLANK(L428),0,IF(ISNA(VLOOKUP(L428,Dropdowns!$F$1:$F$18,1,FALSE)),1,0))</f>
        <v>0</v>
      </c>
      <c r="AG428" s="86">
        <f>IF(ISBLANK(P428),0,IF(ISNA(VLOOKUP(P428,Dropdowns!$K$1:$K$5,1,FALSE)),1,0))</f>
        <v>0</v>
      </c>
      <c r="AH428" s="86" t="str">
        <f t="shared" si="69"/>
        <v/>
      </c>
      <c r="AI428" s="86">
        <f>IF(ISBLANK(AH428),0,IF(ISNA(VLOOKUP(AH428,Investigation!$Q:$Q,1,FALSE)),1,0))</f>
        <v>0</v>
      </c>
    </row>
    <row r="429" spans="2:35" x14ac:dyDescent="0.25">
      <c r="B429" s="71"/>
      <c r="C429" s="71"/>
      <c r="D429" s="63"/>
      <c r="E429" s="73"/>
      <c r="F429" s="71"/>
      <c r="G429" s="71"/>
      <c r="H429" s="71"/>
      <c r="I429" s="71"/>
      <c r="J429" s="71"/>
      <c r="K429" s="71"/>
      <c r="L429" s="71"/>
      <c r="M429" s="71"/>
      <c r="N429" s="71"/>
      <c r="O429" s="74"/>
      <c r="P429" s="71"/>
      <c r="T429" s="87">
        <f t="shared" si="66"/>
        <v>0</v>
      </c>
      <c r="U429" s="87">
        <f t="shared" si="60"/>
        <v>0</v>
      </c>
      <c r="V429" s="87">
        <f t="shared" si="61"/>
        <v>0</v>
      </c>
      <c r="W429" s="87">
        <f t="shared" si="67"/>
        <v>0</v>
      </c>
      <c r="X429" s="87">
        <f t="shared" si="62"/>
        <v>0</v>
      </c>
      <c r="Y429" s="86">
        <f t="shared" si="63"/>
        <v>0</v>
      </c>
      <c r="Z429" s="86">
        <f t="shared" si="64"/>
        <v>0</v>
      </c>
      <c r="AA429" s="86">
        <f t="shared" si="65"/>
        <v>0</v>
      </c>
      <c r="AB429" s="86">
        <f t="shared" si="68"/>
        <v>0</v>
      </c>
      <c r="AC429" s="86">
        <f>IF(ISBLANK(B429),0,IF(ISNA(VLOOKUP(B429,General!$B:$B,1,FALSE)),1,0))</f>
        <v>0</v>
      </c>
      <c r="AD429" s="86">
        <f>IF(ISBLANK(F429),0,IF(ISNA(VLOOKUP(F429,Dropdowns!$D$1:$D$13,1,FALSE)),1,0))</f>
        <v>0</v>
      </c>
      <c r="AE429" s="86">
        <f>IF(ISBLANK(I429),0,IF(ISNA(VLOOKUP(I429,Dropdowns!$E$1:$E$11,1,FALSE)),1,0))</f>
        <v>0</v>
      </c>
      <c r="AF429" s="86">
        <f>IF(ISBLANK(L429),0,IF(ISNA(VLOOKUP(L429,Dropdowns!$F$1:$F$18,1,FALSE)),1,0))</f>
        <v>0</v>
      </c>
      <c r="AG429" s="86">
        <f>IF(ISBLANK(P429),0,IF(ISNA(VLOOKUP(P429,Dropdowns!$K$1:$K$5,1,FALSE)),1,0))</f>
        <v>0</v>
      </c>
      <c r="AH429" s="86" t="str">
        <f t="shared" si="69"/>
        <v/>
      </c>
      <c r="AI429" s="86">
        <f>IF(ISBLANK(AH429),0,IF(ISNA(VLOOKUP(AH429,Investigation!$Q:$Q,1,FALSE)),1,0))</f>
        <v>0</v>
      </c>
    </row>
    <row r="430" spans="2:35" x14ac:dyDescent="0.25">
      <c r="B430" s="71"/>
      <c r="C430" s="71"/>
      <c r="D430" s="63"/>
      <c r="E430" s="73"/>
      <c r="F430" s="71"/>
      <c r="G430" s="71"/>
      <c r="H430" s="71"/>
      <c r="I430" s="71"/>
      <c r="J430" s="71"/>
      <c r="K430" s="71"/>
      <c r="L430" s="71"/>
      <c r="M430" s="71"/>
      <c r="N430" s="71"/>
      <c r="O430" s="74"/>
      <c r="P430" s="71"/>
      <c r="T430" s="87">
        <f t="shared" si="66"/>
        <v>0</v>
      </c>
      <c r="U430" s="87">
        <f t="shared" si="60"/>
        <v>0</v>
      </c>
      <c r="V430" s="87">
        <f t="shared" si="61"/>
        <v>0</v>
      </c>
      <c r="W430" s="87">
        <f t="shared" si="67"/>
        <v>0</v>
      </c>
      <c r="X430" s="87">
        <f t="shared" si="62"/>
        <v>0</v>
      </c>
      <c r="Y430" s="86">
        <f t="shared" si="63"/>
        <v>0</v>
      </c>
      <c r="Z430" s="86">
        <f t="shared" si="64"/>
        <v>0</v>
      </c>
      <c r="AA430" s="86">
        <f t="shared" si="65"/>
        <v>0</v>
      </c>
      <c r="AB430" s="86">
        <f t="shared" si="68"/>
        <v>0</v>
      </c>
      <c r="AC430" s="86">
        <f>IF(ISBLANK(B430),0,IF(ISNA(VLOOKUP(B430,General!$B:$B,1,FALSE)),1,0))</f>
        <v>0</v>
      </c>
      <c r="AD430" s="86">
        <f>IF(ISBLANK(F430),0,IF(ISNA(VLOOKUP(F430,Dropdowns!$D$1:$D$13,1,FALSE)),1,0))</f>
        <v>0</v>
      </c>
      <c r="AE430" s="86">
        <f>IF(ISBLANK(I430),0,IF(ISNA(VLOOKUP(I430,Dropdowns!$E$1:$E$11,1,FALSE)),1,0))</f>
        <v>0</v>
      </c>
      <c r="AF430" s="86">
        <f>IF(ISBLANK(L430),0,IF(ISNA(VLOOKUP(L430,Dropdowns!$F$1:$F$18,1,FALSE)),1,0))</f>
        <v>0</v>
      </c>
      <c r="AG430" s="86">
        <f>IF(ISBLANK(P430),0,IF(ISNA(VLOOKUP(P430,Dropdowns!$K$1:$K$5,1,FALSE)),1,0))</f>
        <v>0</v>
      </c>
      <c r="AH430" s="86" t="str">
        <f t="shared" si="69"/>
        <v/>
      </c>
      <c r="AI430" s="86">
        <f>IF(ISBLANK(AH430),0,IF(ISNA(VLOOKUP(AH430,Investigation!$Q:$Q,1,FALSE)),1,0))</f>
        <v>0</v>
      </c>
    </row>
    <row r="431" spans="2:35" x14ac:dyDescent="0.25">
      <c r="B431" s="71"/>
      <c r="C431" s="71"/>
      <c r="D431" s="63"/>
      <c r="E431" s="73"/>
      <c r="F431" s="71"/>
      <c r="G431" s="71"/>
      <c r="H431" s="71"/>
      <c r="I431" s="71"/>
      <c r="J431" s="71"/>
      <c r="K431" s="71"/>
      <c r="L431" s="71"/>
      <c r="M431" s="71"/>
      <c r="N431" s="71"/>
      <c r="O431" s="74"/>
      <c r="P431" s="71"/>
      <c r="T431" s="87">
        <f t="shared" si="66"/>
        <v>0</v>
      </c>
      <c r="U431" s="87">
        <f t="shared" si="60"/>
        <v>0</v>
      </c>
      <c r="V431" s="87">
        <f t="shared" si="61"/>
        <v>0</v>
      </c>
      <c r="W431" s="87">
        <f t="shared" si="67"/>
        <v>0</v>
      </c>
      <c r="X431" s="87">
        <f t="shared" si="62"/>
        <v>0</v>
      </c>
      <c r="Y431" s="86">
        <f t="shared" si="63"/>
        <v>0</v>
      </c>
      <c r="Z431" s="86">
        <f t="shared" si="64"/>
        <v>0</v>
      </c>
      <c r="AA431" s="86">
        <f t="shared" si="65"/>
        <v>0</v>
      </c>
      <c r="AB431" s="86">
        <f t="shared" si="68"/>
        <v>0</v>
      </c>
      <c r="AC431" s="86">
        <f>IF(ISBLANK(B431),0,IF(ISNA(VLOOKUP(B431,General!$B:$B,1,FALSE)),1,0))</f>
        <v>0</v>
      </c>
      <c r="AD431" s="86">
        <f>IF(ISBLANK(F431),0,IF(ISNA(VLOOKUP(F431,Dropdowns!$D$1:$D$13,1,FALSE)),1,0))</f>
        <v>0</v>
      </c>
      <c r="AE431" s="86">
        <f>IF(ISBLANK(I431),0,IF(ISNA(VLOOKUP(I431,Dropdowns!$E$1:$E$11,1,FALSE)),1,0))</f>
        <v>0</v>
      </c>
      <c r="AF431" s="86">
        <f>IF(ISBLANK(L431),0,IF(ISNA(VLOOKUP(L431,Dropdowns!$F$1:$F$18,1,FALSE)),1,0))</f>
        <v>0</v>
      </c>
      <c r="AG431" s="86">
        <f>IF(ISBLANK(P431),0,IF(ISNA(VLOOKUP(P431,Dropdowns!$K$1:$K$5,1,FALSE)),1,0))</f>
        <v>0</v>
      </c>
      <c r="AH431" s="86" t="str">
        <f t="shared" si="69"/>
        <v/>
      </c>
      <c r="AI431" s="86">
        <f>IF(ISBLANK(AH431),0,IF(ISNA(VLOOKUP(AH431,Investigation!$Q:$Q,1,FALSE)),1,0))</f>
        <v>0</v>
      </c>
    </row>
    <row r="432" spans="2:35" x14ac:dyDescent="0.25">
      <c r="B432" s="71"/>
      <c r="C432" s="71"/>
      <c r="D432" s="63"/>
      <c r="E432" s="73"/>
      <c r="F432" s="71"/>
      <c r="G432" s="71"/>
      <c r="H432" s="71"/>
      <c r="I432" s="71"/>
      <c r="J432" s="71"/>
      <c r="K432" s="71"/>
      <c r="L432" s="71"/>
      <c r="M432" s="71"/>
      <c r="N432" s="71"/>
      <c r="O432" s="74"/>
      <c r="P432" s="71"/>
      <c r="T432" s="87">
        <f t="shared" si="66"/>
        <v>0</v>
      </c>
      <c r="U432" s="87">
        <f t="shared" si="60"/>
        <v>0</v>
      </c>
      <c r="V432" s="87">
        <f t="shared" si="61"/>
        <v>0</v>
      </c>
      <c r="W432" s="87">
        <f t="shared" si="67"/>
        <v>0</v>
      </c>
      <c r="X432" s="87">
        <f t="shared" si="62"/>
        <v>0</v>
      </c>
      <c r="Y432" s="86">
        <f t="shared" si="63"/>
        <v>0</v>
      </c>
      <c r="Z432" s="86">
        <f t="shared" si="64"/>
        <v>0</v>
      </c>
      <c r="AA432" s="86">
        <f t="shared" si="65"/>
        <v>0</v>
      </c>
      <c r="AB432" s="86">
        <f t="shared" si="68"/>
        <v>0</v>
      </c>
      <c r="AC432" s="86">
        <f>IF(ISBLANK(B432),0,IF(ISNA(VLOOKUP(B432,General!$B:$B,1,FALSE)),1,0))</f>
        <v>0</v>
      </c>
      <c r="AD432" s="86">
        <f>IF(ISBLANK(F432),0,IF(ISNA(VLOOKUP(F432,Dropdowns!$D$1:$D$13,1,FALSE)),1,0))</f>
        <v>0</v>
      </c>
      <c r="AE432" s="86">
        <f>IF(ISBLANK(I432),0,IF(ISNA(VLOOKUP(I432,Dropdowns!$E$1:$E$11,1,FALSE)),1,0))</f>
        <v>0</v>
      </c>
      <c r="AF432" s="86">
        <f>IF(ISBLANK(L432),0,IF(ISNA(VLOOKUP(L432,Dropdowns!$F$1:$F$18,1,FALSE)),1,0))</f>
        <v>0</v>
      </c>
      <c r="AG432" s="86">
        <f>IF(ISBLANK(P432),0,IF(ISNA(VLOOKUP(P432,Dropdowns!$K$1:$K$5,1,FALSE)),1,0))</f>
        <v>0</v>
      </c>
      <c r="AH432" s="86" t="str">
        <f t="shared" si="69"/>
        <v/>
      </c>
      <c r="AI432" s="86">
        <f>IF(ISBLANK(AH432),0,IF(ISNA(VLOOKUP(AH432,Investigation!$Q:$Q,1,FALSE)),1,0))</f>
        <v>0</v>
      </c>
    </row>
    <row r="433" spans="2:35" x14ac:dyDescent="0.25">
      <c r="B433" s="71"/>
      <c r="C433" s="71"/>
      <c r="D433" s="63"/>
      <c r="E433" s="73"/>
      <c r="F433" s="71"/>
      <c r="G433" s="71"/>
      <c r="H433" s="71"/>
      <c r="I433" s="71"/>
      <c r="J433" s="71"/>
      <c r="K433" s="71"/>
      <c r="L433" s="71"/>
      <c r="M433" s="71"/>
      <c r="N433" s="71"/>
      <c r="O433" s="74"/>
      <c r="P433" s="71"/>
      <c r="T433" s="87">
        <f t="shared" si="66"/>
        <v>0</v>
      </c>
      <c r="U433" s="87">
        <f t="shared" si="60"/>
        <v>0</v>
      </c>
      <c r="V433" s="87">
        <f t="shared" si="61"/>
        <v>0</v>
      </c>
      <c r="W433" s="87">
        <f t="shared" si="67"/>
        <v>0</v>
      </c>
      <c r="X433" s="87">
        <f t="shared" si="62"/>
        <v>0</v>
      </c>
      <c r="Y433" s="86">
        <f t="shared" si="63"/>
        <v>0</v>
      </c>
      <c r="Z433" s="86">
        <f t="shared" si="64"/>
        <v>0</v>
      </c>
      <c r="AA433" s="86">
        <f t="shared" si="65"/>
        <v>0</v>
      </c>
      <c r="AB433" s="86">
        <f t="shared" si="68"/>
        <v>0</v>
      </c>
      <c r="AC433" s="86">
        <f>IF(ISBLANK(B433),0,IF(ISNA(VLOOKUP(B433,General!$B:$B,1,FALSE)),1,0))</f>
        <v>0</v>
      </c>
      <c r="AD433" s="86">
        <f>IF(ISBLANK(F433),0,IF(ISNA(VLOOKUP(F433,Dropdowns!$D$1:$D$13,1,FALSE)),1,0))</f>
        <v>0</v>
      </c>
      <c r="AE433" s="86">
        <f>IF(ISBLANK(I433),0,IF(ISNA(VLOOKUP(I433,Dropdowns!$E$1:$E$11,1,FALSE)),1,0))</f>
        <v>0</v>
      </c>
      <c r="AF433" s="86">
        <f>IF(ISBLANK(L433),0,IF(ISNA(VLOOKUP(L433,Dropdowns!$F$1:$F$18,1,FALSE)),1,0))</f>
        <v>0</v>
      </c>
      <c r="AG433" s="86">
        <f>IF(ISBLANK(P433),0,IF(ISNA(VLOOKUP(P433,Dropdowns!$K$1:$K$5,1,FALSE)),1,0))</f>
        <v>0</v>
      </c>
      <c r="AH433" s="86" t="str">
        <f t="shared" si="69"/>
        <v/>
      </c>
      <c r="AI433" s="86">
        <f>IF(ISBLANK(AH433),0,IF(ISNA(VLOOKUP(AH433,Investigation!$Q:$Q,1,FALSE)),1,0))</f>
        <v>0</v>
      </c>
    </row>
    <row r="434" spans="2:35" x14ac:dyDescent="0.25">
      <c r="B434" s="71"/>
      <c r="C434" s="71"/>
      <c r="D434" s="63"/>
      <c r="E434" s="73"/>
      <c r="F434" s="71"/>
      <c r="G434" s="71"/>
      <c r="H434" s="71"/>
      <c r="I434" s="71"/>
      <c r="J434" s="71"/>
      <c r="K434" s="71"/>
      <c r="L434" s="71"/>
      <c r="M434" s="71"/>
      <c r="N434" s="71"/>
      <c r="O434" s="74"/>
      <c r="P434" s="71"/>
      <c r="T434" s="87">
        <f t="shared" si="66"/>
        <v>0</v>
      </c>
      <c r="U434" s="87">
        <f t="shared" si="60"/>
        <v>0</v>
      </c>
      <c r="V434" s="87">
        <f t="shared" si="61"/>
        <v>0</v>
      </c>
      <c r="W434" s="87">
        <f t="shared" si="67"/>
        <v>0</v>
      </c>
      <c r="X434" s="87">
        <f t="shared" si="62"/>
        <v>0</v>
      </c>
      <c r="Y434" s="86">
        <f t="shared" si="63"/>
        <v>0</v>
      </c>
      <c r="Z434" s="86">
        <f t="shared" si="64"/>
        <v>0</v>
      </c>
      <c r="AA434" s="86">
        <f t="shared" si="65"/>
        <v>0</v>
      </c>
      <c r="AB434" s="86">
        <f t="shared" si="68"/>
        <v>0</v>
      </c>
      <c r="AC434" s="86">
        <f>IF(ISBLANK(B434),0,IF(ISNA(VLOOKUP(B434,General!$B:$B,1,FALSE)),1,0))</f>
        <v>0</v>
      </c>
      <c r="AD434" s="86">
        <f>IF(ISBLANK(F434),0,IF(ISNA(VLOOKUP(F434,Dropdowns!$D$1:$D$13,1,FALSE)),1,0))</f>
        <v>0</v>
      </c>
      <c r="AE434" s="86">
        <f>IF(ISBLANK(I434),0,IF(ISNA(VLOOKUP(I434,Dropdowns!$E$1:$E$11,1,FALSE)),1,0))</f>
        <v>0</v>
      </c>
      <c r="AF434" s="86">
        <f>IF(ISBLANK(L434),0,IF(ISNA(VLOOKUP(L434,Dropdowns!$F$1:$F$18,1,FALSE)),1,0))</f>
        <v>0</v>
      </c>
      <c r="AG434" s="86">
        <f>IF(ISBLANK(P434),0,IF(ISNA(VLOOKUP(P434,Dropdowns!$K$1:$K$5,1,FALSE)),1,0))</f>
        <v>0</v>
      </c>
      <c r="AH434" s="86" t="str">
        <f t="shared" si="69"/>
        <v/>
      </c>
      <c r="AI434" s="86">
        <f>IF(ISBLANK(AH434),0,IF(ISNA(VLOOKUP(AH434,Investigation!$Q:$Q,1,FALSE)),1,0))</f>
        <v>0</v>
      </c>
    </row>
    <row r="435" spans="2:35" x14ac:dyDescent="0.25">
      <c r="B435" s="71"/>
      <c r="C435" s="71"/>
      <c r="D435" s="63"/>
      <c r="E435" s="73"/>
      <c r="F435" s="71"/>
      <c r="G435" s="71"/>
      <c r="H435" s="71"/>
      <c r="I435" s="71"/>
      <c r="J435" s="71"/>
      <c r="K435" s="71"/>
      <c r="L435" s="71"/>
      <c r="M435" s="71"/>
      <c r="N435" s="71"/>
      <c r="O435" s="74"/>
      <c r="P435" s="71"/>
      <c r="T435" s="87">
        <f t="shared" si="66"/>
        <v>0</v>
      </c>
      <c r="U435" s="87">
        <f t="shared" si="60"/>
        <v>0</v>
      </c>
      <c r="V435" s="87">
        <f t="shared" si="61"/>
        <v>0</v>
      </c>
      <c r="W435" s="87">
        <f t="shared" si="67"/>
        <v>0</v>
      </c>
      <c r="X435" s="87">
        <f t="shared" si="62"/>
        <v>0</v>
      </c>
      <c r="Y435" s="86">
        <f t="shared" si="63"/>
        <v>0</v>
      </c>
      <c r="Z435" s="86">
        <f t="shared" si="64"/>
        <v>0</v>
      </c>
      <c r="AA435" s="86">
        <f t="shared" si="65"/>
        <v>0</v>
      </c>
      <c r="AB435" s="86">
        <f t="shared" si="68"/>
        <v>0</v>
      </c>
      <c r="AC435" s="86">
        <f>IF(ISBLANK(B435),0,IF(ISNA(VLOOKUP(B435,General!$B:$B,1,FALSE)),1,0))</f>
        <v>0</v>
      </c>
      <c r="AD435" s="86">
        <f>IF(ISBLANK(F435),0,IF(ISNA(VLOOKUP(F435,Dropdowns!$D$1:$D$13,1,FALSE)),1,0))</f>
        <v>0</v>
      </c>
      <c r="AE435" s="86">
        <f>IF(ISBLANK(I435),0,IF(ISNA(VLOOKUP(I435,Dropdowns!$E$1:$E$11,1,FALSE)),1,0))</f>
        <v>0</v>
      </c>
      <c r="AF435" s="86">
        <f>IF(ISBLANK(L435),0,IF(ISNA(VLOOKUP(L435,Dropdowns!$F$1:$F$18,1,FALSE)),1,0))</f>
        <v>0</v>
      </c>
      <c r="AG435" s="86">
        <f>IF(ISBLANK(P435),0,IF(ISNA(VLOOKUP(P435,Dropdowns!$K$1:$K$5,1,FALSE)),1,0))</f>
        <v>0</v>
      </c>
      <c r="AH435" s="86" t="str">
        <f t="shared" si="69"/>
        <v/>
      </c>
      <c r="AI435" s="86">
        <f>IF(ISBLANK(AH435),0,IF(ISNA(VLOOKUP(AH435,Investigation!$Q:$Q,1,FALSE)),1,0))</f>
        <v>0</v>
      </c>
    </row>
    <row r="436" spans="2:35" x14ac:dyDescent="0.25">
      <c r="B436" s="71"/>
      <c r="C436" s="71"/>
      <c r="D436" s="63"/>
      <c r="E436" s="73"/>
      <c r="F436" s="71"/>
      <c r="G436" s="71"/>
      <c r="H436" s="71"/>
      <c r="I436" s="71"/>
      <c r="J436" s="71"/>
      <c r="K436" s="71"/>
      <c r="L436" s="71"/>
      <c r="M436" s="71"/>
      <c r="N436" s="71"/>
      <c r="O436" s="74"/>
      <c r="P436" s="71"/>
      <c r="T436" s="87">
        <f t="shared" si="66"/>
        <v>0</v>
      </c>
      <c r="U436" s="87">
        <f t="shared" si="60"/>
        <v>0</v>
      </c>
      <c r="V436" s="87">
        <f t="shared" si="61"/>
        <v>0</v>
      </c>
      <c r="W436" s="87">
        <f t="shared" si="67"/>
        <v>0</v>
      </c>
      <c r="X436" s="87">
        <f t="shared" si="62"/>
        <v>0</v>
      </c>
      <c r="Y436" s="86">
        <f t="shared" si="63"/>
        <v>0</v>
      </c>
      <c r="Z436" s="86">
        <f t="shared" si="64"/>
        <v>0</v>
      </c>
      <c r="AA436" s="86">
        <f t="shared" si="65"/>
        <v>0</v>
      </c>
      <c r="AB436" s="86">
        <f t="shared" si="68"/>
        <v>0</v>
      </c>
      <c r="AC436" s="86">
        <f>IF(ISBLANK(B436),0,IF(ISNA(VLOOKUP(B436,General!$B:$B,1,FALSE)),1,0))</f>
        <v>0</v>
      </c>
      <c r="AD436" s="86">
        <f>IF(ISBLANK(F436),0,IF(ISNA(VLOOKUP(F436,Dropdowns!$D$1:$D$13,1,FALSE)),1,0))</f>
        <v>0</v>
      </c>
      <c r="AE436" s="86">
        <f>IF(ISBLANK(I436),0,IF(ISNA(VLOOKUP(I436,Dropdowns!$E$1:$E$11,1,FALSE)),1,0))</f>
        <v>0</v>
      </c>
      <c r="AF436" s="86">
        <f>IF(ISBLANK(L436),0,IF(ISNA(VLOOKUP(L436,Dropdowns!$F$1:$F$18,1,FALSE)),1,0))</f>
        <v>0</v>
      </c>
      <c r="AG436" s="86">
        <f>IF(ISBLANK(P436),0,IF(ISNA(VLOOKUP(P436,Dropdowns!$K$1:$K$5,1,FALSE)),1,0))</f>
        <v>0</v>
      </c>
      <c r="AH436" s="86" t="str">
        <f t="shared" si="69"/>
        <v/>
      </c>
      <c r="AI436" s="86">
        <f>IF(ISBLANK(AH436),0,IF(ISNA(VLOOKUP(AH436,Investigation!$Q:$Q,1,FALSE)),1,0))</f>
        <v>0</v>
      </c>
    </row>
    <row r="437" spans="2:35" x14ac:dyDescent="0.25">
      <c r="B437" s="71"/>
      <c r="C437" s="71"/>
      <c r="D437" s="63"/>
      <c r="E437" s="73"/>
      <c r="F437" s="71"/>
      <c r="G437" s="71"/>
      <c r="H437" s="71"/>
      <c r="I437" s="71"/>
      <c r="J437" s="71"/>
      <c r="K437" s="71"/>
      <c r="L437" s="71"/>
      <c r="M437" s="71"/>
      <c r="N437" s="71"/>
      <c r="O437" s="74"/>
      <c r="P437" s="71"/>
      <c r="T437" s="87">
        <f t="shared" si="66"/>
        <v>0</v>
      </c>
      <c r="U437" s="87">
        <f t="shared" si="60"/>
        <v>0</v>
      </c>
      <c r="V437" s="87">
        <f t="shared" si="61"/>
        <v>0</v>
      </c>
      <c r="W437" s="87">
        <f t="shared" si="67"/>
        <v>0</v>
      </c>
      <c r="X437" s="87">
        <f t="shared" si="62"/>
        <v>0</v>
      </c>
      <c r="Y437" s="86">
        <f t="shared" si="63"/>
        <v>0</v>
      </c>
      <c r="Z437" s="86">
        <f t="shared" si="64"/>
        <v>0</v>
      </c>
      <c r="AA437" s="86">
        <f t="shared" si="65"/>
        <v>0</v>
      </c>
      <c r="AB437" s="86">
        <f t="shared" si="68"/>
        <v>0</v>
      </c>
      <c r="AC437" s="86">
        <f>IF(ISBLANK(B437),0,IF(ISNA(VLOOKUP(B437,General!$B:$B,1,FALSE)),1,0))</f>
        <v>0</v>
      </c>
      <c r="AD437" s="86">
        <f>IF(ISBLANK(F437),0,IF(ISNA(VLOOKUP(F437,Dropdowns!$D$1:$D$13,1,FALSE)),1,0))</f>
        <v>0</v>
      </c>
      <c r="AE437" s="86">
        <f>IF(ISBLANK(I437),0,IF(ISNA(VLOOKUP(I437,Dropdowns!$E$1:$E$11,1,FALSE)),1,0))</f>
        <v>0</v>
      </c>
      <c r="AF437" s="86">
        <f>IF(ISBLANK(L437),0,IF(ISNA(VLOOKUP(L437,Dropdowns!$F$1:$F$18,1,FALSE)),1,0))</f>
        <v>0</v>
      </c>
      <c r="AG437" s="86">
        <f>IF(ISBLANK(P437),0,IF(ISNA(VLOOKUP(P437,Dropdowns!$K$1:$K$5,1,FALSE)),1,0))</f>
        <v>0</v>
      </c>
      <c r="AH437" s="86" t="str">
        <f t="shared" si="69"/>
        <v/>
      </c>
      <c r="AI437" s="86">
        <f>IF(ISBLANK(AH437),0,IF(ISNA(VLOOKUP(AH437,Investigation!$Q:$Q,1,FALSE)),1,0))</f>
        <v>0</v>
      </c>
    </row>
    <row r="438" spans="2:35" x14ac:dyDescent="0.25">
      <c r="B438" s="71"/>
      <c r="C438" s="71"/>
      <c r="D438" s="63"/>
      <c r="E438" s="73"/>
      <c r="F438" s="71"/>
      <c r="G438" s="71"/>
      <c r="H438" s="71"/>
      <c r="I438" s="71"/>
      <c r="J438" s="71"/>
      <c r="K438" s="71"/>
      <c r="L438" s="71"/>
      <c r="M438" s="71"/>
      <c r="N438" s="71"/>
      <c r="O438" s="74"/>
      <c r="P438" s="71"/>
      <c r="T438" s="87">
        <f t="shared" si="66"/>
        <v>0</v>
      </c>
      <c r="U438" s="87">
        <f t="shared" si="60"/>
        <v>0</v>
      </c>
      <c r="V438" s="87">
        <f t="shared" si="61"/>
        <v>0</v>
      </c>
      <c r="W438" s="87">
        <f t="shared" si="67"/>
        <v>0</v>
      </c>
      <c r="X438" s="87">
        <f t="shared" si="62"/>
        <v>0</v>
      </c>
      <c r="Y438" s="86">
        <f t="shared" si="63"/>
        <v>0</v>
      </c>
      <c r="Z438" s="86">
        <f t="shared" si="64"/>
        <v>0</v>
      </c>
      <c r="AA438" s="86">
        <f t="shared" si="65"/>
        <v>0</v>
      </c>
      <c r="AB438" s="86">
        <f t="shared" si="68"/>
        <v>0</v>
      </c>
      <c r="AC438" s="86">
        <f>IF(ISBLANK(B438),0,IF(ISNA(VLOOKUP(B438,General!$B:$B,1,FALSE)),1,0))</f>
        <v>0</v>
      </c>
      <c r="AD438" s="86">
        <f>IF(ISBLANK(F438),0,IF(ISNA(VLOOKUP(F438,Dropdowns!$D$1:$D$13,1,FALSE)),1,0))</f>
        <v>0</v>
      </c>
      <c r="AE438" s="86">
        <f>IF(ISBLANK(I438),0,IF(ISNA(VLOOKUP(I438,Dropdowns!$E$1:$E$11,1,FALSE)),1,0))</f>
        <v>0</v>
      </c>
      <c r="AF438" s="86">
        <f>IF(ISBLANK(L438),0,IF(ISNA(VLOOKUP(L438,Dropdowns!$F$1:$F$18,1,FALSE)),1,0))</f>
        <v>0</v>
      </c>
      <c r="AG438" s="86">
        <f>IF(ISBLANK(P438),0,IF(ISNA(VLOOKUP(P438,Dropdowns!$K$1:$K$5,1,FALSE)),1,0))</f>
        <v>0</v>
      </c>
      <c r="AH438" s="86" t="str">
        <f t="shared" si="69"/>
        <v/>
      </c>
      <c r="AI438" s="86">
        <f>IF(ISBLANK(AH438),0,IF(ISNA(VLOOKUP(AH438,Investigation!$Q:$Q,1,FALSE)),1,0))</f>
        <v>0</v>
      </c>
    </row>
    <row r="439" spans="2:35" x14ac:dyDescent="0.25">
      <c r="B439" s="71"/>
      <c r="C439" s="71"/>
      <c r="D439" s="63"/>
      <c r="E439" s="73"/>
      <c r="F439" s="71"/>
      <c r="G439" s="71"/>
      <c r="H439" s="71"/>
      <c r="I439" s="71"/>
      <c r="J439" s="71"/>
      <c r="K439" s="71"/>
      <c r="L439" s="71"/>
      <c r="M439" s="71"/>
      <c r="N439" s="71"/>
      <c r="O439" s="74"/>
      <c r="P439" s="71"/>
      <c r="T439" s="87">
        <f t="shared" si="66"/>
        <v>0</v>
      </c>
      <c r="U439" s="87">
        <f t="shared" si="60"/>
        <v>0</v>
      </c>
      <c r="V439" s="87">
        <f t="shared" si="61"/>
        <v>0</v>
      </c>
      <c r="W439" s="87">
        <f t="shared" si="67"/>
        <v>0</v>
      </c>
      <c r="X439" s="87">
        <f t="shared" si="62"/>
        <v>0</v>
      </c>
      <c r="Y439" s="86">
        <f t="shared" si="63"/>
        <v>0</v>
      </c>
      <c r="Z439" s="86">
        <f t="shared" si="64"/>
        <v>0</v>
      </c>
      <c r="AA439" s="86">
        <f t="shared" si="65"/>
        <v>0</v>
      </c>
      <c r="AB439" s="86">
        <f t="shared" si="68"/>
        <v>0</v>
      </c>
      <c r="AC439" s="86">
        <f>IF(ISBLANK(B439),0,IF(ISNA(VLOOKUP(B439,General!$B:$B,1,FALSE)),1,0))</f>
        <v>0</v>
      </c>
      <c r="AD439" s="86">
        <f>IF(ISBLANK(F439),0,IF(ISNA(VLOOKUP(F439,Dropdowns!$D$1:$D$13,1,FALSE)),1,0))</f>
        <v>0</v>
      </c>
      <c r="AE439" s="86">
        <f>IF(ISBLANK(I439),0,IF(ISNA(VLOOKUP(I439,Dropdowns!$E$1:$E$11,1,FALSE)),1,0))</f>
        <v>0</v>
      </c>
      <c r="AF439" s="86">
        <f>IF(ISBLANK(L439),0,IF(ISNA(VLOOKUP(L439,Dropdowns!$F$1:$F$18,1,FALSE)),1,0))</f>
        <v>0</v>
      </c>
      <c r="AG439" s="86">
        <f>IF(ISBLANK(P439),0,IF(ISNA(VLOOKUP(P439,Dropdowns!$K$1:$K$5,1,FALSE)),1,0))</f>
        <v>0</v>
      </c>
      <c r="AH439" s="86" t="str">
        <f t="shared" si="69"/>
        <v/>
      </c>
      <c r="AI439" s="86">
        <f>IF(ISBLANK(AH439),0,IF(ISNA(VLOOKUP(AH439,Investigation!$Q:$Q,1,FALSE)),1,0))</f>
        <v>0</v>
      </c>
    </row>
    <row r="440" spans="2:35" x14ac:dyDescent="0.25">
      <c r="B440" s="71"/>
      <c r="C440" s="71"/>
      <c r="D440" s="63"/>
      <c r="E440" s="73"/>
      <c r="F440" s="71"/>
      <c r="G440" s="71"/>
      <c r="H440" s="71"/>
      <c r="I440" s="71"/>
      <c r="J440" s="71"/>
      <c r="K440" s="71"/>
      <c r="L440" s="71"/>
      <c r="M440" s="71"/>
      <c r="N440" s="71"/>
      <c r="O440" s="74"/>
      <c r="P440" s="71"/>
      <c r="T440" s="87">
        <f t="shared" si="66"/>
        <v>0</v>
      </c>
      <c r="U440" s="87">
        <f t="shared" si="60"/>
        <v>0</v>
      </c>
      <c r="V440" s="87">
        <f t="shared" si="61"/>
        <v>0</v>
      </c>
      <c r="W440" s="87">
        <f t="shared" si="67"/>
        <v>0</v>
      </c>
      <c r="X440" s="87">
        <f t="shared" si="62"/>
        <v>0</v>
      </c>
      <c r="Y440" s="86">
        <f t="shared" si="63"/>
        <v>0</v>
      </c>
      <c r="Z440" s="86">
        <f t="shared" si="64"/>
        <v>0</v>
      </c>
      <c r="AA440" s="86">
        <f t="shared" si="65"/>
        <v>0</v>
      </c>
      <c r="AB440" s="86">
        <f t="shared" si="68"/>
        <v>0</v>
      </c>
      <c r="AC440" s="86">
        <f>IF(ISBLANK(B440),0,IF(ISNA(VLOOKUP(B440,General!$B:$B,1,FALSE)),1,0))</f>
        <v>0</v>
      </c>
      <c r="AD440" s="86">
        <f>IF(ISBLANK(F440),0,IF(ISNA(VLOOKUP(F440,Dropdowns!$D$1:$D$13,1,FALSE)),1,0))</f>
        <v>0</v>
      </c>
      <c r="AE440" s="86">
        <f>IF(ISBLANK(I440),0,IF(ISNA(VLOOKUP(I440,Dropdowns!$E$1:$E$11,1,FALSE)),1,0))</f>
        <v>0</v>
      </c>
      <c r="AF440" s="86">
        <f>IF(ISBLANK(L440),0,IF(ISNA(VLOOKUP(L440,Dropdowns!$F$1:$F$18,1,FALSE)),1,0))</f>
        <v>0</v>
      </c>
      <c r="AG440" s="86">
        <f>IF(ISBLANK(P440),0,IF(ISNA(VLOOKUP(P440,Dropdowns!$K$1:$K$5,1,FALSE)),1,0))</f>
        <v>0</v>
      </c>
      <c r="AH440" s="86" t="str">
        <f t="shared" si="69"/>
        <v/>
      </c>
      <c r="AI440" s="86">
        <f>IF(ISBLANK(AH440),0,IF(ISNA(VLOOKUP(AH440,Investigation!$Q:$Q,1,FALSE)),1,0))</f>
        <v>0</v>
      </c>
    </row>
    <row r="441" spans="2:35" x14ac:dyDescent="0.25">
      <c r="B441" s="71"/>
      <c r="C441" s="71"/>
      <c r="D441" s="63"/>
      <c r="E441" s="73"/>
      <c r="F441" s="71"/>
      <c r="G441" s="71"/>
      <c r="H441" s="71"/>
      <c r="I441" s="71"/>
      <c r="J441" s="71"/>
      <c r="K441" s="71"/>
      <c r="L441" s="71"/>
      <c r="M441" s="71"/>
      <c r="N441" s="71"/>
      <c r="O441" s="74"/>
      <c r="P441" s="71"/>
      <c r="T441" s="87">
        <f t="shared" si="66"/>
        <v>0</v>
      </c>
      <c r="U441" s="87">
        <f t="shared" si="60"/>
        <v>0</v>
      </c>
      <c r="V441" s="87">
        <f t="shared" si="61"/>
        <v>0</v>
      </c>
      <c r="W441" s="87">
        <f t="shared" si="67"/>
        <v>0</v>
      </c>
      <c r="X441" s="87">
        <f t="shared" si="62"/>
        <v>0</v>
      </c>
      <c r="Y441" s="86">
        <f t="shared" si="63"/>
        <v>0</v>
      </c>
      <c r="Z441" s="86">
        <f t="shared" si="64"/>
        <v>0</v>
      </c>
      <c r="AA441" s="86">
        <f t="shared" si="65"/>
        <v>0</v>
      </c>
      <c r="AB441" s="86">
        <f t="shared" si="68"/>
        <v>0</v>
      </c>
      <c r="AC441" s="86">
        <f>IF(ISBLANK(B441),0,IF(ISNA(VLOOKUP(B441,General!$B:$B,1,FALSE)),1,0))</f>
        <v>0</v>
      </c>
      <c r="AD441" s="86">
        <f>IF(ISBLANK(F441),0,IF(ISNA(VLOOKUP(F441,Dropdowns!$D$1:$D$13,1,FALSE)),1,0))</f>
        <v>0</v>
      </c>
      <c r="AE441" s="86">
        <f>IF(ISBLANK(I441),0,IF(ISNA(VLOOKUP(I441,Dropdowns!$E$1:$E$11,1,FALSE)),1,0))</f>
        <v>0</v>
      </c>
      <c r="AF441" s="86">
        <f>IF(ISBLANK(L441),0,IF(ISNA(VLOOKUP(L441,Dropdowns!$F$1:$F$18,1,FALSE)),1,0))</f>
        <v>0</v>
      </c>
      <c r="AG441" s="86">
        <f>IF(ISBLANK(P441),0,IF(ISNA(VLOOKUP(P441,Dropdowns!$K$1:$K$5,1,FALSE)),1,0))</f>
        <v>0</v>
      </c>
      <c r="AH441" s="86" t="str">
        <f t="shared" si="69"/>
        <v/>
      </c>
      <c r="AI441" s="86">
        <f>IF(ISBLANK(AH441),0,IF(ISNA(VLOOKUP(AH441,Investigation!$Q:$Q,1,FALSE)),1,0))</f>
        <v>0</v>
      </c>
    </row>
    <row r="442" spans="2:35" x14ac:dyDescent="0.25">
      <c r="B442" s="71"/>
      <c r="C442" s="71"/>
      <c r="D442" s="63"/>
      <c r="E442" s="73"/>
      <c r="F442" s="71"/>
      <c r="G442" s="71"/>
      <c r="H442" s="71"/>
      <c r="I442" s="71"/>
      <c r="J442" s="71"/>
      <c r="K442" s="71"/>
      <c r="L442" s="71"/>
      <c r="M442" s="71"/>
      <c r="N442" s="71"/>
      <c r="O442" s="74"/>
      <c r="P442" s="71"/>
      <c r="T442" s="87">
        <f t="shared" si="66"/>
        <v>0</v>
      </c>
      <c r="U442" s="87">
        <f t="shared" si="60"/>
        <v>0</v>
      </c>
      <c r="V442" s="87">
        <f t="shared" si="61"/>
        <v>0</v>
      </c>
      <c r="W442" s="87">
        <f t="shared" si="67"/>
        <v>0</v>
      </c>
      <c r="X442" s="87">
        <f t="shared" si="62"/>
        <v>0</v>
      </c>
      <c r="Y442" s="86">
        <f t="shared" si="63"/>
        <v>0</v>
      </c>
      <c r="Z442" s="86">
        <f t="shared" si="64"/>
        <v>0</v>
      </c>
      <c r="AA442" s="86">
        <f t="shared" si="65"/>
        <v>0</v>
      </c>
      <c r="AB442" s="86">
        <f t="shared" si="68"/>
        <v>0</v>
      </c>
      <c r="AC442" s="86">
        <f>IF(ISBLANK(B442),0,IF(ISNA(VLOOKUP(B442,General!$B:$B,1,FALSE)),1,0))</f>
        <v>0</v>
      </c>
      <c r="AD442" s="86">
        <f>IF(ISBLANK(F442),0,IF(ISNA(VLOOKUP(F442,Dropdowns!$D$1:$D$13,1,FALSE)),1,0))</f>
        <v>0</v>
      </c>
      <c r="AE442" s="86">
        <f>IF(ISBLANK(I442),0,IF(ISNA(VLOOKUP(I442,Dropdowns!$E$1:$E$11,1,FALSE)),1,0))</f>
        <v>0</v>
      </c>
      <c r="AF442" s="86">
        <f>IF(ISBLANK(L442),0,IF(ISNA(VLOOKUP(L442,Dropdowns!$F$1:$F$18,1,FALSE)),1,0))</f>
        <v>0</v>
      </c>
      <c r="AG442" s="86">
        <f>IF(ISBLANK(P442),0,IF(ISNA(VLOOKUP(P442,Dropdowns!$K$1:$K$5,1,FALSE)),1,0))</f>
        <v>0</v>
      </c>
      <c r="AH442" s="86" t="str">
        <f t="shared" si="69"/>
        <v/>
      </c>
      <c r="AI442" s="86">
        <f>IF(ISBLANK(AH442),0,IF(ISNA(VLOOKUP(AH442,Investigation!$Q:$Q,1,FALSE)),1,0))</f>
        <v>0</v>
      </c>
    </row>
    <row r="443" spans="2:35" x14ac:dyDescent="0.25">
      <c r="B443" s="71"/>
      <c r="C443" s="71"/>
      <c r="D443" s="63"/>
      <c r="E443" s="73"/>
      <c r="F443" s="71"/>
      <c r="G443" s="71"/>
      <c r="H443" s="71"/>
      <c r="I443" s="71"/>
      <c r="J443" s="71"/>
      <c r="K443" s="71"/>
      <c r="L443" s="71"/>
      <c r="M443" s="71"/>
      <c r="N443" s="71"/>
      <c r="O443" s="74"/>
      <c r="P443" s="71"/>
      <c r="T443" s="87">
        <f t="shared" si="66"/>
        <v>0</v>
      </c>
      <c r="U443" s="87">
        <f t="shared" si="60"/>
        <v>0</v>
      </c>
      <c r="V443" s="87">
        <f t="shared" si="61"/>
        <v>0</v>
      </c>
      <c r="W443" s="87">
        <f t="shared" si="67"/>
        <v>0</v>
      </c>
      <c r="X443" s="87">
        <f t="shared" si="62"/>
        <v>0</v>
      </c>
      <c r="Y443" s="86">
        <f t="shared" si="63"/>
        <v>0</v>
      </c>
      <c r="Z443" s="86">
        <f t="shared" si="64"/>
        <v>0</v>
      </c>
      <c r="AA443" s="86">
        <f t="shared" si="65"/>
        <v>0</v>
      </c>
      <c r="AB443" s="86">
        <f t="shared" si="68"/>
        <v>0</v>
      </c>
      <c r="AC443" s="86">
        <f>IF(ISBLANK(B443),0,IF(ISNA(VLOOKUP(B443,General!$B:$B,1,FALSE)),1,0))</f>
        <v>0</v>
      </c>
      <c r="AD443" s="86">
        <f>IF(ISBLANK(F443),0,IF(ISNA(VLOOKUP(F443,Dropdowns!$D$1:$D$13,1,FALSE)),1,0))</f>
        <v>0</v>
      </c>
      <c r="AE443" s="86">
        <f>IF(ISBLANK(I443),0,IF(ISNA(VLOOKUP(I443,Dropdowns!$E$1:$E$11,1,FALSE)),1,0))</f>
        <v>0</v>
      </c>
      <c r="AF443" s="86">
        <f>IF(ISBLANK(L443),0,IF(ISNA(VLOOKUP(L443,Dropdowns!$F$1:$F$18,1,FALSE)),1,0))</f>
        <v>0</v>
      </c>
      <c r="AG443" s="86">
        <f>IF(ISBLANK(P443),0,IF(ISNA(VLOOKUP(P443,Dropdowns!$K$1:$K$5,1,FALSE)),1,0))</f>
        <v>0</v>
      </c>
      <c r="AH443" s="86" t="str">
        <f t="shared" si="69"/>
        <v/>
      </c>
      <c r="AI443" s="86">
        <f>IF(ISBLANK(AH443),0,IF(ISNA(VLOOKUP(AH443,Investigation!$Q:$Q,1,FALSE)),1,0))</f>
        <v>0</v>
      </c>
    </row>
    <row r="444" spans="2:35" x14ac:dyDescent="0.25">
      <c r="B444" s="71"/>
      <c r="C444" s="71"/>
      <c r="D444" s="63"/>
      <c r="E444" s="73"/>
      <c r="F444" s="71"/>
      <c r="G444" s="71"/>
      <c r="H444" s="71"/>
      <c r="I444" s="71"/>
      <c r="J444" s="71"/>
      <c r="K444" s="71"/>
      <c r="L444" s="71"/>
      <c r="M444" s="71"/>
      <c r="N444" s="71"/>
      <c r="O444" s="74"/>
      <c r="P444" s="71"/>
      <c r="T444" s="87">
        <f t="shared" si="66"/>
        <v>0</v>
      </c>
      <c r="U444" s="87">
        <f t="shared" si="60"/>
        <v>0</v>
      </c>
      <c r="V444" s="87">
        <f t="shared" si="61"/>
        <v>0</v>
      </c>
      <c r="W444" s="87">
        <f t="shared" si="67"/>
        <v>0</v>
      </c>
      <c r="X444" s="87">
        <f t="shared" si="62"/>
        <v>0</v>
      </c>
      <c r="Y444" s="86">
        <f t="shared" si="63"/>
        <v>0</v>
      </c>
      <c r="Z444" s="86">
        <f t="shared" si="64"/>
        <v>0</v>
      </c>
      <c r="AA444" s="86">
        <f t="shared" si="65"/>
        <v>0</v>
      </c>
      <c r="AB444" s="86">
        <f t="shared" si="68"/>
        <v>0</v>
      </c>
      <c r="AC444" s="86">
        <f>IF(ISBLANK(B444),0,IF(ISNA(VLOOKUP(B444,General!$B:$B,1,FALSE)),1,0))</f>
        <v>0</v>
      </c>
      <c r="AD444" s="86">
        <f>IF(ISBLANK(F444),0,IF(ISNA(VLOOKUP(F444,Dropdowns!$D$1:$D$13,1,FALSE)),1,0))</f>
        <v>0</v>
      </c>
      <c r="AE444" s="86">
        <f>IF(ISBLANK(I444),0,IF(ISNA(VLOOKUP(I444,Dropdowns!$E$1:$E$11,1,FALSE)),1,0))</f>
        <v>0</v>
      </c>
      <c r="AF444" s="86">
        <f>IF(ISBLANK(L444),0,IF(ISNA(VLOOKUP(L444,Dropdowns!$F$1:$F$18,1,FALSE)),1,0))</f>
        <v>0</v>
      </c>
      <c r="AG444" s="86">
        <f>IF(ISBLANK(P444),0,IF(ISNA(VLOOKUP(P444,Dropdowns!$K$1:$K$5,1,FALSE)),1,0))</f>
        <v>0</v>
      </c>
      <c r="AH444" s="86" t="str">
        <f t="shared" si="69"/>
        <v/>
      </c>
      <c r="AI444" s="86">
        <f>IF(ISBLANK(AH444),0,IF(ISNA(VLOOKUP(AH444,Investigation!$Q:$Q,1,FALSE)),1,0))</f>
        <v>0</v>
      </c>
    </row>
    <row r="445" spans="2:35" x14ac:dyDescent="0.25">
      <c r="B445" s="71"/>
      <c r="C445" s="71"/>
      <c r="D445" s="63"/>
      <c r="E445" s="73"/>
      <c r="F445" s="71"/>
      <c r="G445" s="71"/>
      <c r="H445" s="71"/>
      <c r="I445" s="71"/>
      <c r="J445" s="71"/>
      <c r="K445" s="71"/>
      <c r="L445" s="71"/>
      <c r="M445" s="71"/>
      <c r="N445" s="71"/>
      <c r="O445" s="74"/>
      <c r="P445" s="71"/>
      <c r="T445" s="87">
        <f t="shared" si="66"/>
        <v>0</v>
      </c>
      <c r="U445" s="87">
        <f t="shared" si="60"/>
        <v>0</v>
      </c>
      <c r="V445" s="87">
        <f t="shared" si="61"/>
        <v>0</v>
      </c>
      <c r="W445" s="87">
        <f t="shared" si="67"/>
        <v>0</v>
      </c>
      <c r="X445" s="87">
        <f t="shared" si="62"/>
        <v>0</v>
      </c>
      <c r="Y445" s="86">
        <f t="shared" si="63"/>
        <v>0</v>
      </c>
      <c r="Z445" s="86">
        <f t="shared" si="64"/>
        <v>0</v>
      </c>
      <c r="AA445" s="86">
        <f t="shared" si="65"/>
        <v>0</v>
      </c>
      <c r="AB445" s="86">
        <f t="shared" si="68"/>
        <v>0</v>
      </c>
      <c r="AC445" s="86">
        <f>IF(ISBLANK(B445),0,IF(ISNA(VLOOKUP(B445,General!$B:$B,1,FALSE)),1,0))</f>
        <v>0</v>
      </c>
      <c r="AD445" s="86">
        <f>IF(ISBLANK(F445),0,IF(ISNA(VLOOKUP(F445,Dropdowns!$D$1:$D$13,1,FALSE)),1,0))</f>
        <v>0</v>
      </c>
      <c r="AE445" s="86">
        <f>IF(ISBLANK(I445),0,IF(ISNA(VLOOKUP(I445,Dropdowns!$E$1:$E$11,1,FALSE)),1,0))</f>
        <v>0</v>
      </c>
      <c r="AF445" s="86">
        <f>IF(ISBLANK(L445),0,IF(ISNA(VLOOKUP(L445,Dropdowns!$F$1:$F$18,1,FALSE)),1,0))</f>
        <v>0</v>
      </c>
      <c r="AG445" s="86">
        <f>IF(ISBLANK(P445),0,IF(ISNA(VLOOKUP(P445,Dropdowns!$K$1:$K$5,1,FALSE)),1,0))</f>
        <v>0</v>
      </c>
      <c r="AH445" s="86" t="str">
        <f t="shared" si="69"/>
        <v/>
      </c>
      <c r="AI445" s="86">
        <f>IF(ISBLANK(AH445),0,IF(ISNA(VLOOKUP(AH445,Investigation!$Q:$Q,1,FALSE)),1,0))</f>
        <v>0</v>
      </c>
    </row>
    <row r="446" spans="2:35" x14ac:dyDescent="0.25">
      <c r="B446" s="71"/>
      <c r="C446" s="71"/>
      <c r="D446" s="63"/>
      <c r="E446" s="73"/>
      <c r="F446" s="71"/>
      <c r="G446" s="71"/>
      <c r="H446" s="71"/>
      <c r="I446" s="71"/>
      <c r="J446" s="71"/>
      <c r="K446" s="71"/>
      <c r="L446" s="71"/>
      <c r="M446" s="71"/>
      <c r="N446" s="71"/>
      <c r="O446" s="74"/>
      <c r="P446" s="71"/>
      <c r="T446" s="87">
        <f t="shared" si="66"/>
        <v>0</v>
      </c>
      <c r="U446" s="87">
        <f t="shared" si="60"/>
        <v>0</v>
      </c>
      <c r="V446" s="87">
        <f t="shared" si="61"/>
        <v>0</v>
      </c>
      <c r="W446" s="87">
        <f t="shared" si="67"/>
        <v>0</v>
      </c>
      <c r="X446" s="87">
        <f t="shared" si="62"/>
        <v>0</v>
      </c>
      <c r="Y446" s="86">
        <f t="shared" si="63"/>
        <v>0</v>
      </c>
      <c r="Z446" s="86">
        <f t="shared" si="64"/>
        <v>0</v>
      </c>
      <c r="AA446" s="86">
        <f t="shared" si="65"/>
        <v>0</v>
      </c>
      <c r="AB446" s="86">
        <f t="shared" si="68"/>
        <v>0</v>
      </c>
      <c r="AC446" s="86">
        <f>IF(ISBLANK(B446),0,IF(ISNA(VLOOKUP(B446,General!$B:$B,1,FALSE)),1,0))</f>
        <v>0</v>
      </c>
      <c r="AD446" s="86">
        <f>IF(ISBLANK(F446),0,IF(ISNA(VLOOKUP(F446,Dropdowns!$D$1:$D$13,1,FALSE)),1,0))</f>
        <v>0</v>
      </c>
      <c r="AE446" s="86">
        <f>IF(ISBLANK(I446),0,IF(ISNA(VLOOKUP(I446,Dropdowns!$E$1:$E$11,1,FALSE)),1,0))</f>
        <v>0</v>
      </c>
      <c r="AF446" s="86">
        <f>IF(ISBLANK(L446),0,IF(ISNA(VLOOKUP(L446,Dropdowns!$F$1:$F$18,1,FALSE)),1,0))</f>
        <v>0</v>
      </c>
      <c r="AG446" s="86">
        <f>IF(ISBLANK(P446),0,IF(ISNA(VLOOKUP(P446,Dropdowns!$K$1:$K$5,1,FALSE)),1,0))</f>
        <v>0</v>
      </c>
      <c r="AH446" s="86" t="str">
        <f t="shared" si="69"/>
        <v/>
      </c>
      <c r="AI446" s="86">
        <f>IF(ISBLANK(AH446),0,IF(ISNA(VLOOKUP(AH446,Investigation!$Q:$Q,1,FALSE)),1,0))</f>
        <v>0</v>
      </c>
    </row>
    <row r="447" spans="2:35" x14ac:dyDescent="0.25">
      <c r="B447" s="71"/>
      <c r="C447" s="71"/>
      <c r="D447" s="63"/>
      <c r="E447" s="73"/>
      <c r="F447" s="71"/>
      <c r="G447" s="71"/>
      <c r="H447" s="71"/>
      <c r="I447" s="71"/>
      <c r="J447" s="71"/>
      <c r="K447" s="71"/>
      <c r="L447" s="71"/>
      <c r="M447" s="71"/>
      <c r="N447" s="71"/>
      <c r="O447" s="74"/>
      <c r="P447" s="71"/>
      <c r="T447" s="87">
        <f t="shared" si="66"/>
        <v>0</v>
      </c>
      <c r="U447" s="87">
        <f t="shared" si="60"/>
        <v>0</v>
      </c>
      <c r="V447" s="87">
        <f t="shared" si="61"/>
        <v>0</v>
      </c>
      <c r="W447" s="87">
        <f t="shared" si="67"/>
        <v>0</v>
      </c>
      <c r="X447" s="87">
        <f t="shared" si="62"/>
        <v>0</v>
      </c>
      <c r="Y447" s="86">
        <f t="shared" si="63"/>
        <v>0</v>
      </c>
      <c r="Z447" s="86">
        <f t="shared" si="64"/>
        <v>0</v>
      </c>
      <c r="AA447" s="86">
        <f t="shared" si="65"/>
        <v>0</v>
      </c>
      <c r="AB447" s="86">
        <f t="shared" si="68"/>
        <v>0</v>
      </c>
      <c r="AC447" s="86">
        <f>IF(ISBLANK(B447),0,IF(ISNA(VLOOKUP(B447,General!$B:$B,1,FALSE)),1,0))</f>
        <v>0</v>
      </c>
      <c r="AD447" s="86">
        <f>IF(ISBLANK(F447),0,IF(ISNA(VLOOKUP(F447,Dropdowns!$D$1:$D$13,1,FALSE)),1,0))</f>
        <v>0</v>
      </c>
      <c r="AE447" s="86">
        <f>IF(ISBLANK(I447),0,IF(ISNA(VLOOKUP(I447,Dropdowns!$E$1:$E$11,1,FALSE)),1,0))</f>
        <v>0</v>
      </c>
      <c r="AF447" s="86">
        <f>IF(ISBLANK(L447),0,IF(ISNA(VLOOKUP(L447,Dropdowns!$F$1:$F$18,1,FALSE)),1,0))</f>
        <v>0</v>
      </c>
      <c r="AG447" s="86">
        <f>IF(ISBLANK(P447),0,IF(ISNA(VLOOKUP(P447,Dropdowns!$K$1:$K$5,1,FALSE)),1,0))</f>
        <v>0</v>
      </c>
      <c r="AH447" s="86" t="str">
        <f t="shared" si="69"/>
        <v/>
      </c>
      <c r="AI447" s="86">
        <f>IF(ISBLANK(AH447),0,IF(ISNA(VLOOKUP(AH447,Investigation!$Q:$Q,1,FALSE)),1,0))</f>
        <v>0</v>
      </c>
    </row>
    <row r="448" spans="2:35" x14ac:dyDescent="0.25">
      <c r="B448" s="71"/>
      <c r="C448" s="71"/>
      <c r="D448" s="63"/>
      <c r="E448" s="73"/>
      <c r="F448" s="71"/>
      <c r="G448" s="71"/>
      <c r="H448" s="71"/>
      <c r="I448" s="71"/>
      <c r="J448" s="71"/>
      <c r="K448" s="71"/>
      <c r="L448" s="71"/>
      <c r="M448" s="71"/>
      <c r="N448" s="71"/>
      <c r="O448" s="74"/>
      <c r="P448" s="71"/>
      <c r="T448" s="87">
        <f t="shared" si="66"/>
        <v>0</v>
      </c>
      <c r="U448" s="87">
        <f t="shared" si="60"/>
        <v>0</v>
      </c>
      <c r="V448" s="87">
        <f t="shared" si="61"/>
        <v>0</v>
      </c>
      <c r="W448" s="87">
        <f t="shared" si="67"/>
        <v>0</v>
      </c>
      <c r="X448" s="87">
        <f t="shared" si="62"/>
        <v>0</v>
      </c>
      <c r="Y448" s="86">
        <f t="shared" si="63"/>
        <v>0</v>
      </c>
      <c r="Z448" s="86">
        <f t="shared" si="64"/>
        <v>0</v>
      </c>
      <c r="AA448" s="86">
        <f t="shared" si="65"/>
        <v>0</v>
      </c>
      <c r="AB448" s="86">
        <f t="shared" si="68"/>
        <v>0</v>
      </c>
      <c r="AC448" s="86">
        <f>IF(ISBLANK(B448),0,IF(ISNA(VLOOKUP(B448,General!$B:$B,1,FALSE)),1,0))</f>
        <v>0</v>
      </c>
      <c r="AD448" s="86">
        <f>IF(ISBLANK(F448),0,IF(ISNA(VLOOKUP(F448,Dropdowns!$D$1:$D$13,1,FALSE)),1,0))</f>
        <v>0</v>
      </c>
      <c r="AE448" s="86">
        <f>IF(ISBLANK(I448),0,IF(ISNA(VLOOKUP(I448,Dropdowns!$E$1:$E$11,1,FALSE)),1,0))</f>
        <v>0</v>
      </c>
      <c r="AF448" s="86">
        <f>IF(ISBLANK(L448),0,IF(ISNA(VLOOKUP(L448,Dropdowns!$F$1:$F$18,1,FALSE)),1,0))</f>
        <v>0</v>
      </c>
      <c r="AG448" s="86">
        <f>IF(ISBLANK(P448),0,IF(ISNA(VLOOKUP(P448,Dropdowns!$K$1:$K$5,1,FALSE)),1,0))</f>
        <v>0</v>
      </c>
      <c r="AH448" s="86" t="str">
        <f t="shared" si="69"/>
        <v/>
      </c>
      <c r="AI448" s="86">
        <f>IF(ISBLANK(AH448),0,IF(ISNA(VLOOKUP(AH448,Investigation!$Q:$Q,1,FALSE)),1,0))</f>
        <v>0</v>
      </c>
    </row>
    <row r="449" spans="2:35" x14ac:dyDescent="0.25">
      <c r="B449" s="71"/>
      <c r="C449" s="71"/>
      <c r="D449" s="63"/>
      <c r="E449" s="73"/>
      <c r="F449" s="71"/>
      <c r="G449" s="71"/>
      <c r="H449" s="71"/>
      <c r="I449" s="71"/>
      <c r="J449" s="71"/>
      <c r="K449" s="71"/>
      <c r="L449" s="71"/>
      <c r="M449" s="71"/>
      <c r="N449" s="71"/>
      <c r="O449" s="74"/>
      <c r="P449" s="71"/>
      <c r="T449" s="87">
        <f t="shared" si="66"/>
        <v>0</v>
      </c>
      <c r="U449" s="87">
        <f t="shared" si="60"/>
        <v>0</v>
      </c>
      <c r="V449" s="87">
        <f t="shared" si="61"/>
        <v>0</v>
      </c>
      <c r="W449" s="87">
        <f t="shared" si="67"/>
        <v>0</v>
      </c>
      <c r="X449" s="87">
        <f t="shared" si="62"/>
        <v>0</v>
      </c>
      <c r="Y449" s="86">
        <f t="shared" si="63"/>
        <v>0</v>
      </c>
      <c r="Z449" s="86">
        <f t="shared" si="64"/>
        <v>0</v>
      </c>
      <c r="AA449" s="86">
        <f t="shared" si="65"/>
        <v>0</v>
      </c>
      <c r="AB449" s="86">
        <f t="shared" si="68"/>
        <v>0</v>
      </c>
      <c r="AC449" s="86">
        <f>IF(ISBLANK(B449),0,IF(ISNA(VLOOKUP(B449,General!$B:$B,1,FALSE)),1,0))</f>
        <v>0</v>
      </c>
      <c r="AD449" s="86">
        <f>IF(ISBLANK(F449),0,IF(ISNA(VLOOKUP(F449,Dropdowns!$D$1:$D$13,1,FALSE)),1,0))</f>
        <v>0</v>
      </c>
      <c r="AE449" s="86">
        <f>IF(ISBLANK(I449),0,IF(ISNA(VLOOKUP(I449,Dropdowns!$E$1:$E$11,1,FALSE)),1,0))</f>
        <v>0</v>
      </c>
      <c r="AF449" s="86">
        <f>IF(ISBLANK(L449),0,IF(ISNA(VLOOKUP(L449,Dropdowns!$F$1:$F$18,1,FALSE)),1,0))</f>
        <v>0</v>
      </c>
      <c r="AG449" s="86">
        <f>IF(ISBLANK(P449),0,IF(ISNA(VLOOKUP(P449,Dropdowns!$K$1:$K$5,1,FALSE)),1,0))</f>
        <v>0</v>
      </c>
      <c r="AH449" s="86" t="str">
        <f t="shared" si="69"/>
        <v/>
      </c>
      <c r="AI449" s="86">
        <f>IF(ISBLANK(AH449),0,IF(ISNA(VLOOKUP(AH449,Investigation!$Q:$Q,1,FALSE)),1,0))</f>
        <v>0</v>
      </c>
    </row>
    <row r="450" spans="2:35" x14ac:dyDescent="0.25">
      <c r="B450" s="71"/>
      <c r="C450" s="71"/>
      <c r="D450" s="63"/>
      <c r="E450" s="73"/>
      <c r="F450" s="71"/>
      <c r="G450" s="71"/>
      <c r="H450" s="71"/>
      <c r="I450" s="71"/>
      <c r="J450" s="71"/>
      <c r="K450" s="71"/>
      <c r="L450" s="71"/>
      <c r="M450" s="71"/>
      <c r="N450" s="71"/>
      <c r="O450" s="74"/>
      <c r="P450" s="71"/>
      <c r="T450" s="87">
        <f t="shared" si="66"/>
        <v>0</v>
      </c>
      <c r="U450" s="87">
        <f t="shared" si="60"/>
        <v>0</v>
      </c>
      <c r="V450" s="87">
        <f t="shared" si="61"/>
        <v>0</v>
      </c>
      <c r="W450" s="87">
        <f t="shared" si="67"/>
        <v>0</v>
      </c>
      <c r="X450" s="87">
        <f t="shared" si="62"/>
        <v>0</v>
      </c>
      <c r="Y450" s="86">
        <f t="shared" si="63"/>
        <v>0</v>
      </c>
      <c r="Z450" s="86">
        <f t="shared" si="64"/>
        <v>0</v>
      </c>
      <c r="AA450" s="86">
        <f t="shared" si="65"/>
        <v>0</v>
      </c>
      <c r="AB450" s="86">
        <f t="shared" si="68"/>
        <v>0</v>
      </c>
      <c r="AC450" s="86">
        <f>IF(ISBLANK(B450),0,IF(ISNA(VLOOKUP(B450,General!$B:$B,1,FALSE)),1,0))</f>
        <v>0</v>
      </c>
      <c r="AD450" s="86">
        <f>IF(ISBLANK(F450),0,IF(ISNA(VLOOKUP(F450,Dropdowns!$D$1:$D$13,1,FALSE)),1,0))</f>
        <v>0</v>
      </c>
      <c r="AE450" s="86">
        <f>IF(ISBLANK(I450),0,IF(ISNA(VLOOKUP(I450,Dropdowns!$E$1:$E$11,1,FALSE)),1,0))</f>
        <v>0</v>
      </c>
      <c r="AF450" s="86">
        <f>IF(ISBLANK(L450),0,IF(ISNA(VLOOKUP(L450,Dropdowns!$F$1:$F$18,1,FALSE)),1,0))</f>
        <v>0</v>
      </c>
      <c r="AG450" s="86">
        <f>IF(ISBLANK(P450),0,IF(ISNA(VLOOKUP(P450,Dropdowns!$K$1:$K$5,1,FALSE)),1,0))</f>
        <v>0</v>
      </c>
      <c r="AH450" s="86" t="str">
        <f t="shared" si="69"/>
        <v/>
      </c>
      <c r="AI450" s="86">
        <f>IF(ISBLANK(AH450),0,IF(ISNA(VLOOKUP(AH450,Investigation!$Q:$Q,1,FALSE)),1,0))</f>
        <v>0</v>
      </c>
    </row>
    <row r="451" spans="2:35" x14ac:dyDescent="0.25">
      <c r="B451" s="71"/>
      <c r="C451" s="71"/>
      <c r="D451" s="63"/>
      <c r="E451" s="73"/>
      <c r="F451" s="71"/>
      <c r="G451" s="71"/>
      <c r="H451" s="71"/>
      <c r="I451" s="71"/>
      <c r="J451" s="71"/>
      <c r="K451" s="71"/>
      <c r="L451" s="71"/>
      <c r="M451" s="71"/>
      <c r="N451" s="71"/>
      <c r="O451" s="74"/>
      <c r="P451" s="71"/>
      <c r="T451" s="87">
        <f t="shared" si="66"/>
        <v>0</v>
      </c>
      <c r="U451" s="87">
        <f t="shared" si="60"/>
        <v>0</v>
      </c>
      <c r="V451" s="87">
        <f t="shared" si="61"/>
        <v>0</v>
      </c>
      <c r="W451" s="87">
        <f t="shared" si="67"/>
        <v>0</v>
      </c>
      <c r="X451" s="87">
        <f t="shared" si="62"/>
        <v>0</v>
      </c>
      <c r="Y451" s="86">
        <f t="shared" si="63"/>
        <v>0</v>
      </c>
      <c r="Z451" s="86">
        <f t="shared" si="64"/>
        <v>0</v>
      </c>
      <c r="AA451" s="86">
        <f t="shared" si="65"/>
        <v>0</v>
      </c>
      <c r="AB451" s="86">
        <f t="shared" si="68"/>
        <v>0</v>
      </c>
      <c r="AC451" s="86">
        <f>IF(ISBLANK(B451),0,IF(ISNA(VLOOKUP(B451,General!$B:$B,1,FALSE)),1,0))</f>
        <v>0</v>
      </c>
      <c r="AD451" s="86">
        <f>IF(ISBLANK(F451),0,IF(ISNA(VLOOKUP(F451,Dropdowns!$D$1:$D$13,1,FALSE)),1,0))</f>
        <v>0</v>
      </c>
      <c r="AE451" s="86">
        <f>IF(ISBLANK(I451),0,IF(ISNA(VLOOKUP(I451,Dropdowns!$E$1:$E$11,1,FALSE)),1,0))</f>
        <v>0</v>
      </c>
      <c r="AF451" s="86">
        <f>IF(ISBLANK(L451),0,IF(ISNA(VLOOKUP(L451,Dropdowns!$F$1:$F$18,1,FALSE)),1,0))</f>
        <v>0</v>
      </c>
      <c r="AG451" s="86">
        <f>IF(ISBLANK(P451),0,IF(ISNA(VLOOKUP(P451,Dropdowns!$K$1:$K$5,1,FALSE)),1,0))</f>
        <v>0</v>
      </c>
      <c r="AH451" s="86" t="str">
        <f t="shared" si="69"/>
        <v/>
      </c>
      <c r="AI451" s="86">
        <f>IF(ISBLANK(AH451),0,IF(ISNA(VLOOKUP(AH451,Investigation!$Q:$Q,1,FALSE)),1,0))</f>
        <v>0</v>
      </c>
    </row>
    <row r="452" spans="2:35" x14ac:dyDescent="0.25">
      <c r="B452" s="71"/>
      <c r="C452" s="71"/>
      <c r="D452" s="63"/>
      <c r="E452" s="73"/>
      <c r="F452" s="71"/>
      <c r="G452" s="71"/>
      <c r="H452" s="71"/>
      <c r="I452" s="71"/>
      <c r="J452" s="71"/>
      <c r="K452" s="71"/>
      <c r="L452" s="71"/>
      <c r="M452" s="71"/>
      <c r="N452" s="71"/>
      <c r="O452" s="74"/>
      <c r="P452" s="71"/>
      <c r="T452" s="87">
        <f t="shared" si="66"/>
        <v>0</v>
      </c>
      <c r="U452" s="87">
        <f t="shared" si="60"/>
        <v>0</v>
      </c>
      <c r="V452" s="87">
        <f t="shared" si="61"/>
        <v>0</v>
      </c>
      <c r="W452" s="87">
        <f t="shared" si="67"/>
        <v>0</v>
      </c>
      <c r="X452" s="87">
        <f t="shared" si="62"/>
        <v>0</v>
      </c>
      <c r="Y452" s="86">
        <f t="shared" si="63"/>
        <v>0</v>
      </c>
      <c r="Z452" s="86">
        <f t="shared" si="64"/>
        <v>0</v>
      </c>
      <c r="AA452" s="86">
        <f t="shared" si="65"/>
        <v>0</v>
      </c>
      <c r="AB452" s="86">
        <f t="shared" si="68"/>
        <v>0</v>
      </c>
      <c r="AC452" s="86">
        <f>IF(ISBLANK(B452),0,IF(ISNA(VLOOKUP(B452,General!$B:$B,1,FALSE)),1,0))</f>
        <v>0</v>
      </c>
      <c r="AD452" s="86">
        <f>IF(ISBLANK(F452),0,IF(ISNA(VLOOKUP(F452,Dropdowns!$D$1:$D$13,1,FALSE)),1,0))</f>
        <v>0</v>
      </c>
      <c r="AE452" s="86">
        <f>IF(ISBLANK(I452),0,IF(ISNA(VLOOKUP(I452,Dropdowns!$E$1:$E$11,1,FALSE)),1,0))</f>
        <v>0</v>
      </c>
      <c r="AF452" s="86">
        <f>IF(ISBLANK(L452),0,IF(ISNA(VLOOKUP(L452,Dropdowns!$F$1:$F$18,1,FALSE)),1,0))</f>
        <v>0</v>
      </c>
      <c r="AG452" s="86">
        <f>IF(ISBLANK(P452),0,IF(ISNA(VLOOKUP(P452,Dropdowns!$K$1:$K$5,1,FALSE)),1,0))</f>
        <v>0</v>
      </c>
      <c r="AH452" s="86" t="str">
        <f t="shared" si="69"/>
        <v/>
      </c>
      <c r="AI452" s="86">
        <f>IF(ISBLANK(AH452),0,IF(ISNA(VLOOKUP(AH452,Investigation!$Q:$Q,1,FALSE)),1,0))</f>
        <v>0</v>
      </c>
    </row>
    <row r="453" spans="2:35" x14ac:dyDescent="0.25">
      <c r="B453" s="71"/>
      <c r="C453" s="71"/>
      <c r="D453" s="63"/>
      <c r="E453" s="73"/>
      <c r="F453" s="71"/>
      <c r="G453" s="71"/>
      <c r="H453" s="71"/>
      <c r="I453" s="71"/>
      <c r="J453" s="71"/>
      <c r="K453" s="71"/>
      <c r="L453" s="71"/>
      <c r="M453" s="71"/>
      <c r="N453" s="71"/>
      <c r="O453" s="74"/>
      <c r="P453" s="71"/>
      <c r="T453" s="87">
        <f t="shared" si="66"/>
        <v>0</v>
      </c>
      <c r="U453" s="87">
        <f t="shared" si="60"/>
        <v>0</v>
      </c>
      <c r="V453" s="87">
        <f t="shared" si="61"/>
        <v>0</v>
      </c>
      <c r="W453" s="87">
        <f t="shared" si="67"/>
        <v>0</v>
      </c>
      <c r="X453" s="87">
        <f t="shared" si="62"/>
        <v>0</v>
      </c>
      <c r="Y453" s="86">
        <f t="shared" si="63"/>
        <v>0</v>
      </c>
      <c r="Z453" s="86">
        <f t="shared" si="64"/>
        <v>0</v>
      </c>
      <c r="AA453" s="86">
        <f t="shared" si="65"/>
        <v>0</v>
      </c>
      <c r="AB453" s="86">
        <f t="shared" si="68"/>
        <v>0</v>
      </c>
      <c r="AC453" s="86">
        <f>IF(ISBLANK(B453),0,IF(ISNA(VLOOKUP(B453,General!$B:$B,1,FALSE)),1,0))</f>
        <v>0</v>
      </c>
      <c r="AD453" s="86">
        <f>IF(ISBLANK(F453),0,IF(ISNA(VLOOKUP(F453,Dropdowns!$D$1:$D$13,1,FALSE)),1,0))</f>
        <v>0</v>
      </c>
      <c r="AE453" s="86">
        <f>IF(ISBLANK(I453),0,IF(ISNA(VLOOKUP(I453,Dropdowns!$E$1:$E$11,1,FALSE)),1,0))</f>
        <v>0</v>
      </c>
      <c r="AF453" s="86">
        <f>IF(ISBLANK(L453),0,IF(ISNA(VLOOKUP(L453,Dropdowns!$F$1:$F$18,1,FALSE)),1,0))</f>
        <v>0</v>
      </c>
      <c r="AG453" s="86">
        <f>IF(ISBLANK(P453),0,IF(ISNA(VLOOKUP(P453,Dropdowns!$K$1:$K$5,1,FALSE)),1,0))</f>
        <v>0</v>
      </c>
      <c r="AH453" s="86" t="str">
        <f t="shared" si="69"/>
        <v/>
      </c>
      <c r="AI453" s="86">
        <f>IF(ISBLANK(AH453),0,IF(ISNA(VLOOKUP(AH453,Investigation!$Q:$Q,1,FALSE)),1,0))</f>
        <v>0</v>
      </c>
    </row>
    <row r="454" spans="2:35" x14ac:dyDescent="0.25">
      <c r="B454" s="71"/>
      <c r="C454" s="71"/>
      <c r="D454" s="63"/>
      <c r="E454" s="73"/>
      <c r="F454" s="71"/>
      <c r="G454" s="71"/>
      <c r="H454" s="71"/>
      <c r="I454" s="71"/>
      <c r="J454" s="71"/>
      <c r="K454" s="71"/>
      <c r="L454" s="71"/>
      <c r="M454" s="71"/>
      <c r="N454" s="71"/>
      <c r="O454" s="74"/>
      <c r="P454" s="71"/>
      <c r="T454" s="87">
        <f t="shared" si="66"/>
        <v>0</v>
      </c>
      <c r="U454" s="87">
        <f t="shared" si="60"/>
        <v>0</v>
      </c>
      <c r="V454" s="87">
        <f t="shared" si="61"/>
        <v>0</v>
      </c>
      <c r="W454" s="87">
        <f t="shared" si="67"/>
        <v>0</v>
      </c>
      <c r="X454" s="87">
        <f t="shared" si="62"/>
        <v>0</v>
      </c>
      <c r="Y454" s="86">
        <f t="shared" si="63"/>
        <v>0</v>
      </c>
      <c r="Z454" s="86">
        <f t="shared" si="64"/>
        <v>0</v>
      </c>
      <c r="AA454" s="86">
        <f t="shared" si="65"/>
        <v>0</v>
      </c>
      <c r="AB454" s="86">
        <f t="shared" si="68"/>
        <v>0</v>
      </c>
      <c r="AC454" s="86">
        <f>IF(ISBLANK(B454),0,IF(ISNA(VLOOKUP(B454,General!$B:$B,1,FALSE)),1,0))</f>
        <v>0</v>
      </c>
      <c r="AD454" s="86">
        <f>IF(ISBLANK(F454),0,IF(ISNA(VLOOKUP(F454,Dropdowns!$D$1:$D$13,1,FALSE)),1,0))</f>
        <v>0</v>
      </c>
      <c r="AE454" s="86">
        <f>IF(ISBLANK(I454),0,IF(ISNA(VLOOKUP(I454,Dropdowns!$E$1:$E$11,1,FALSE)),1,0))</f>
        <v>0</v>
      </c>
      <c r="AF454" s="86">
        <f>IF(ISBLANK(L454),0,IF(ISNA(VLOOKUP(L454,Dropdowns!$F$1:$F$18,1,FALSE)),1,0))</f>
        <v>0</v>
      </c>
      <c r="AG454" s="86">
        <f>IF(ISBLANK(P454),0,IF(ISNA(VLOOKUP(P454,Dropdowns!$K$1:$K$5,1,FALSE)),1,0))</f>
        <v>0</v>
      </c>
      <c r="AH454" s="86" t="str">
        <f t="shared" si="69"/>
        <v/>
      </c>
      <c r="AI454" s="86">
        <f>IF(ISBLANK(AH454),0,IF(ISNA(VLOOKUP(AH454,Investigation!$Q:$Q,1,FALSE)),1,0))</f>
        <v>0</v>
      </c>
    </row>
    <row r="455" spans="2:35" x14ac:dyDescent="0.25">
      <c r="B455" s="71"/>
      <c r="C455" s="71"/>
      <c r="D455" s="63"/>
      <c r="E455" s="73"/>
      <c r="F455" s="71"/>
      <c r="G455" s="71"/>
      <c r="H455" s="71"/>
      <c r="I455" s="71"/>
      <c r="J455" s="71"/>
      <c r="K455" s="71"/>
      <c r="L455" s="71"/>
      <c r="M455" s="71"/>
      <c r="N455" s="71"/>
      <c r="O455" s="74"/>
      <c r="P455" s="71"/>
      <c r="T455" s="87">
        <f t="shared" si="66"/>
        <v>0</v>
      </c>
      <c r="U455" s="87">
        <f t="shared" ref="U455:U500" si="70">IF(F455="Others",COUNTBLANK(G455),0)</f>
        <v>0</v>
      </c>
      <c r="V455" s="87">
        <f t="shared" ref="V455:V500" si="71">IF(OR(F455="Retailer (tie-up with FI) (e.g. long term arrangements)",F455="Roadshow (e.g. temporary / short-term arrangements)"),COUNTBLANK(H455),0)</f>
        <v>0</v>
      </c>
      <c r="W455" s="87">
        <f t="shared" si="67"/>
        <v>0</v>
      </c>
      <c r="X455" s="87">
        <f t="shared" ref="X455:X500" si="72">IF(I455="Others",COUNTBLANK(J455),0)</f>
        <v>0</v>
      </c>
      <c r="Y455" s="86">
        <f t="shared" ref="Y455:Y500" si="73">IF(OR(I455="Roadshow (e.g. temporary / short-term arrangements)",I455="Retailer (tie-up with FI) (e.g. long term arrangements)"),COUNTBLANK(K455),0)</f>
        <v>0</v>
      </c>
      <c r="Z455" s="86">
        <f t="shared" ref="Z455:Z500" si="74">IF(L455="Others (to specify)",COUNTBLANK(M455),0)</f>
        <v>0</v>
      </c>
      <c r="AA455" s="86">
        <f t="shared" ref="AA455:AA500" si="75">IF(ISBLANK(L455),0,COUNTBLANK(N455))</f>
        <v>0</v>
      </c>
      <c r="AB455" s="86">
        <f t="shared" si="68"/>
        <v>0</v>
      </c>
      <c r="AC455" s="86">
        <f>IF(ISBLANK(B455),0,IF(ISNA(VLOOKUP(B455,General!$B:$B,1,FALSE)),1,0))</f>
        <v>0</v>
      </c>
      <c r="AD455" s="86">
        <f>IF(ISBLANK(F455),0,IF(ISNA(VLOOKUP(F455,Dropdowns!$D$1:$D$13,1,FALSE)),1,0))</f>
        <v>0</v>
      </c>
      <c r="AE455" s="86">
        <f>IF(ISBLANK(I455),0,IF(ISNA(VLOOKUP(I455,Dropdowns!$E$1:$E$11,1,FALSE)),1,0))</f>
        <v>0</v>
      </c>
      <c r="AF455" s="86">
        <f>IF(ISBLANK(L455),0,IF(ISNA(VLOOKUP(L455,Dropdowns!$F$1:$F$18,1,FALSE)),1,0))</f>
        <v>0</v>
      </c>
      <c r="AG455" s="86">
        <f>IF(ISBLANK(P455),0,IF(ISNA(VLOOKUP(P455,Dropdowns!$K$1:$K$5,1,FALSE)),1,0))</f>
        <v>0</v>
      </c>
      <c r="AH455" s="86" t="str">
        <f t="shared" si="69"/>
        <v/>
      </c>
      <c r="AI455" s="86">
        <f>IF(ISBLANK(AH455),0,IF(ISNA(VLOOKUP(AH455,Investigation!$Q:$Q,1,FALSE)),1,0))</f>
        <v>0</v>
      </c>
    </row>
    <row r="456" spans="2:35" x14ac:dyDescent="0.25">
      <c r="B456" s="71"/>
      <c r="C456" s="71"/>
      <c r="D456" s="63"/>
      <c r="E456" s="73"/>
      <c r="F456" s="71"/>
      <c r="G456" s="71"/>
      <c r="H456" s="71"/>
      <c r="I456" s="71"/>
      <c r="J456" s="71"/>
      <c r="K456" s="71"/>
      <c r="L456" s="71"/>
      <c r="M456" s="71"/>
      <c r="N456" s="71"/>
      <c r="O456" s="74"/>
      <c r="P456" s="71"/>
      <c r="T456" s="87">
        <f t="shared" si="66"/>
        <v>0</v>
      </c>
      <c r="U456" s="87">
        <f t="shared" si="70"/>
        <v>0</v>
      </c>
      <c r="V456" s="87">
        <f t="shared" si="71"/>
        <v>0</v>
      </c>
      <c r="W456" s="87">
        <f t="shared" si="67"/>
        <v>0</v>
      </c>
      <c r="X456" s="87">
        <f t="shared" si="72"/>
        <v>0</v>
      </c>
      <c r="Y456" s="86">
        <f t="shared" si="73"/>
        <v>0</v>
      </c>
      <c r="Z456" s="86">
        <f t="shared" si="74"/>
        <v>0</v>
      </c>
      <c r="AA456" s="86">
        <f t="shared" si="75"/>
        <v>0</v>
      </c>
      <c r="AB456" s="86">
        <f t="shared" si="68"/>
        <v>0</v>
      </c>
      <c r="AC456" s="86">
        <f>IF(ISBLANK(B456),0,IF(ISNA(VLOOKUP(B456,General!$B:$B,1,FALSE)),1,0))</f>
        <v>0</v>
      </c>
      <c r="AD456" s="86">
        <f>IF(ISBLANK(F456),0,IF(ISNA(VLOOKUP(F456,Dropdowns!$D$1:$D$13,1,FALSE)),1,0))</f>
        <v>0</v>
      </c>
      <c r="AE456" s="86">
        <f>IF(ISBLANK(I456),0,IF(ISNA(VLOOKUP(I456,Dropdowns!$E$1:$E$11,1,FALSE)),1,0))</f>
        <v>0</v>
      </c>
      <c r="AF456" s="86">
        <f>IF(ISBLANK(L456),0,IF(ISNA(VLOOKUP(L456,Dropdowns!$F$1:$F$18,1,FALSE)),1,0))</f>
        <v>0</v>
      </c>
      <c r="AG456" s="86">
        <f>IF(ISBLANK(P456),0,IF(ISNA(VLOOKUP(P456,Dropdowns!$K$1:$K$5,1,FALSE)),1,0))</f>
        <v>0</v>
      </c>
      <c r="AH456" s="86" t="str">
        <f t="shared" si="69"/>
        <v/>
      </c>
      <c r="AI456" s="86">
        <f>IF(ISBLANK(AH456),0,IF(ISNA(VLOOKUP(AH456,Investigation!$Q:$Q,1,FALSE)),1,0))</f>
        <v>0</v>
      </c>
    </row>
    <row r="457" spans="2:35" x14ac:dyDescent="0.25">
      <c r="B457" s="71"/>
      <c r="C457" s="71"/>
      <c r="D457" s="63"/>
      <c r="E457" s="73"/>
      <c r="F457" s="71"/>
      <c r="G457" s="71"/>
      <c r="H457" s="71"/>
      <c r="I457" s="71"/>
      <c r="J457" s="71"/>
      <c r="K457" s="71"/>
      <c r="L457" s="71"/>
      <c r="M457" s="71"/>
      <c r="N457" s="71"/>
      <c r="O457" s="74"/>
      <c r="P457" s="71"/>
      <c r="T457" s="87">
        <f t="shared" si="66"/>
        <v>0</v>
      </c>
      <c r="U457" s="87">
        <f t="shared" si="70"/>
        <v>0</v>
      </c>
      <c r="V457" s="87">
        <f t="shared" si="71"/>
        <v>0</v>
      </c>
      <c r="W457" s="87">
        <f t="shared" si="67"/>
        <v>0</v>
      </c>
      <c r="X457" s="87">
        <f t="shared" si="72"/>
        <v>0</v>
      </c>
      <c r="Y457" s="86">
        <f t="shared" si="73"/>
        <v>0</v>
      </c>
      <c r="Z457" s="86">
        <f t="shared" si="74"/>
        <v>0</v>
      </c>
      <c r="AA457" s="86">
        <f t="shared" si="75"/>
        <v>0</v>
      </c>
      <c r="AB457" s="86">
        <f t="shared" si="68"/>
        <v>0</v>
      </c>
      <c r="AC457" s="86">
        <f>IF(ISBLANK(B457),0,IF(ISNA(VLOOKUP(B457,General!$B:$B,1,FALSE)),1,0))</f>
        <v>0</v>
      </c>
      <c r="AD457" s="86">
        <f>IF(ISBLANK(F457),0,IF(ISNA(VLOOKUP(F457,Dropdowns!$D$1:$D$13,1,FALSE)),1,0))</f>
        <v>0</v>
      </c>
      <c r="AE457" s="86">
        <f>IF(ISBLANK(I457),0,IF(ISNA(VLOOKUP(I457,Dropdowns!$E$1:$E$11,1,FALSE)),1,0))</f>
        <v>0</v>
      </c>
      <c r="AF457" s="86">
        <f>IF(ISBLANK(L457),0,IF(ISNA(VLOOKUP(L457,Dropdowns!$F$1:$F$18,1,FALSE)),1,0))</f>
        <v>0</v>
      </c>
      <c r="AG457" s="86">
        <f>IF(ISBLANK(P457),0,IF(ISNA(VLOOKUP(P457,Dropdowns!$K$1:$K$5,1,FALSE)),1,0))</f>
        <v>0</v>
      </c>
      <c r="AH457" s="86" t="str">
        <f t="shared" si="69"/>
        <v/>
      </c>
      <c r="AI457" s="86">
        <f>IF(ISBLANK(AH457),0,IF(ISNA(VLOOKUP(AH457,Investigation!$Q:$Q,1,FALSE)),1,0))</f>
        <v>0</v>
      </c>
    </row>
    <row r="458" spans="2:35" x14ac:dyDescent="0.25">
      <c r="B458" s="71"/>
      <c r="C458" s="71"/>
      <c r="D458" s="63"/>
      <c r="E458" s="73"/>
      <c r="F458" s="71"/>
      <c r="G458" s="71"/>
      <c r="H458" s="71"/>
      <c r="I458" s="71"/>
      <c r="J458" s="71"/>
      <c r="K458" s="71"/>
      <c r="L458" s="71"/>
      <c r="M458" s="71"/>
      <c r="N458" s="71"/>
      <c r="O458" s="74"/>
      <c r="P458" s="71"/>
      <c r="T458" s="87">
        <f t="shared" si="66"/>
        <v>0</v>
      </c>
      <c r="U458" s="87">
        <f t="shared" si="70"/>
        <v>0</v>
      </c>
      <c r="V458" s="87">
        <f t="shared" si="71"/>
        <v>0</v>
      </c>
      <c r="W458" s="87">
        <f t="shared" si="67"/>
        <v>0</v>
      </c>
      <c r="X458" s="87">
        <f t="shared" si="72"/>
        <v>0</v>
      </c>
      <c r="Y458" s="86">
        <f t="shared" si="73"/>
        <v>0</v>
      </c>
      <c r="Z458" s="86">
        <f t="shared" si="74"/>
        <v>0</v>
      </c>
      <c r="AA458" s="86">
        <f t="shared" si="75"/>
        <v>0</v>
      </c>
      <c r="AB458" s="86">
        <f t="shared" si="68"/>
        <v>0</v>
      </c>
      <c r="AC458" s="86">
        <f>IF(ISBLANK(B458),0,IF(ISNA(VLOOKUP(B458,General!$B:$B,1,FALSE)),1,0))</f>
        <v>0</v>
      </c>
      <c r="AD458" s="86">
        <f>IF(ISBLANK(F458),0,IF(ISNA(VLOOKUP(F458,Dropdowns!$D$1:$D$13,1,FALSE)),1,0))</f>
        <v>0</v>
      </c>
      <c r="AE458" s="86">
        <f>IF(ISBLANK(I458),0,IF(ISNA(VLOOKUP(I458,Dropdowns!$E$1:$E$11,1,FALSE)),1,0))</f>
        <v>0</v>
      </c>
      <c r="AF458" s="86">
        <f>IF(ISBLANK(L458),0,IF(ISNA(VLOOKUP(L458,Dropdowns!$F$1:$F$18,1,FALSE)),1,0))</f>
        <v>0</v>
      </c>
      <c r="AG458" s="86">
        <f>IF(ISBLANK(P458),0,IF(ISNA(VLOOKUP(P458,Dropdowns!$K$1:$K$5,1,FALSE)),1,0))</f>
        <v>0</v>
      </c>
      <c r="AH458" s="86" t="str">
        <f t="shared" si="69"/>
        <v/>
      </c>
      <c r="AI458" s="86">
        <f>IF(ISBLANK(AH458),0,IF(ISNA(VLOOKUP(AH458,Investigation!$Q:$Q,1,FALSE)),1,0))</f>
        <v>0</v>
      </c>
    </row>
    <row r="459" spans="2:35" x14ac:dyDescent="0.25">
      <c r="B459" s="71"/>
      <c r="C459" s="71"/>
      <c r="D459" s="63"/>
      <c r="E459" s="73"/>
      <c r="F459" s="71"/>
      <c r="G459" s="71"/>
      <c r="H459" s="71"/>
      <c r="I459" s="71"/>
      <c r="J459" s="71"/>
      <c r="K459" s="71"/>
      <c r="L459" s="71"/>
      <c r="M459" s="71"/>
      <c r="N459" s="71"/>
      <c r="O459" s="74"/>
      <c r="P459" s="71"/>
      <c r="T459" s="87">
        <f t="shared" si="66"/>
        <v>0</v>
      </c>
      <c r="U459" s="87">
        <f t="shared" si="70"/>
        <v>0</v>
      </c>
      <c r="V459" s="87">
        <f t="shared" si="71"/>
        <v>0</v>
      </c>
      <c r="W459" s="87">
        <f t="shared" si="67"/>
        <v>0</v>
      </c>
      <c r="X459" s="87">
        <f t="shared" si="72"/>
        <v>0</v>
      </c>
      <c r="Y459" s="86">
        <f t="shared" si="73"/>
        <v>0</v>
      </c>
      <c r="Z459" s="86">
        <f t="shared" si="74"/>
        <v>0</v>
      </c>
      <c r="AA459" s="86">
        <f t="shared" si="75"/>
        <v>0</v>
      </c>
      <c r="AB459" s="86">
        <f t="shared" si="68"/>
        <v>0</v>
      </c>
      <c r="AC459" s="86">
        <f>IF(ISBLANK(B459),0,IF(ISNA(VLOOKUP(B459,General!$B:$B,1,FALSE)),1,0))</f>
        <v>0</v>
      </c>
      <c r="AD459" s="86">
        <f>IF(ISBLANK(F459),0,IF(ISNA(VLOOKUP(F459,Dropdowns!$D$1:$D$13,1,FALSE)),1,0))</f>
        <v>0</v>
      </c>
      <c r="AE459" s="86">
        <f>IF(ISBLANK(I459),0,IF(ISNA(VLOOKUP(I459,Dropdowns!$E$1:$E$11,1,FALSE)),1,0))</f>
        <v>0</v>
      </c>
      <c r="AF459" s="86">
        <f>IF(ISBLANK(L459),0,IF(ISNA(VLOOKUP(L459,Dropdowns!$F$1:$F$18,1,FALSE)),1,0))</f>
        <v>0</v>
      </c>
      <c r="AG459" s="86">
        <f>IF(ISBLANK(P459),0,IF(ISNA(VLOOKUP(P459,Dropdowns!$K$1:$K$5,1,FALSE)),1,0))</f>
        <v>0</v>
      </c>
      <c r="AH459" s="86" t="str">
        <f t="shared" si="69"/>
        <v/>
      </c>
      <c r="AI459" s="86">
        <f>IF(ISBLANK(AH459),0,IF(ISNA(VLOOKUP(AH459,Investigation!$Q:$Q,1,FALSE)),1,0))</f>
        <v>0</v>
      </c>
    </row>
    <row r="460" spans="2:35" x14ac:dyDescent="0.25">
      <c r="B460" s="71"/>
      <c r="C460" s="71"/>
      <c r="D460" s="63"/>
      <c r="E460" s="73"/>
      <c r="F460" s="71"/>
      <c r="G460" s="71"/>
      <c r="H460" s="71"/>
      <c r="I460" s="71"/>
      <c r="J460" s="71"/>
      <c r="K460" s="71"/>
      <c r="L460" s="71"/>
      <c r="M460" s="71"/>
      <c r="N460" s="71"/>
      <c r="O460" s="74"/>
      <c r="P460" s="71"/>
      <c r="T460" s="87">
        <f t="shared" si="66"/>
        <v>0</v>
      </c>
      <c r="U460" s="87">
        <f t="shared" si="70"/>
        <v>0</v>
      </c>
      <c r="V460" s="87">
        <f t="shared" si="71"/>
        <v>0</v>
      </c>
      <c r="W460" s="87">
        <f t="shared" si="67"/>
        <v>0</v>
      </c>
      <c r="X460" s="87">
        <f t="shared" si="72"/>
        <v>0</v>
      </c>
      <c r="Y460" s="86">
        <f t="shared" si="73"/>
        <v>0</v>
      </c>
      <c r="Z460" s="86">
        <f t="shared" si="74"/>
        <v>0</v>
      </c>
      <c r="AA460" s="86">
        <f t="shared" si="75"/>
        <v>0</v>
      </c>
      <c r="AB460" s="86">
        <f t="shared" si="68"/>
        <v>0</v>
      </c>
      <c r="AC460" s="86">
        <f>IF(ISBLANK(B460),0,IF(ISNA(VLOOKUP(B460,General!$B:$B,1,FALSE)),1,0))</f>
        <v>0</v>
      </c>
      <c r="AD460" s="86">
        <f>IF(ISBLANK(F460),0,IF(ISNA(VLOOKUP(F460,Dropdowns!$D$1:$D$13,1,FALSE)),1,0))</f>
        <v>0</v>
      </c>
      <c r="AE460" s="86">
        <f>IF(ISBLANK(I460),0,IF(ISNA(VLOOKUP(I460,Dropdowns!$E$1:$E$11,1,FALSE)),1,0))</f>
        <v>0</v>
      </c>
      <c r="AF460" s="86">
        <f>IF(ISBLANK(L460),0,IF(ISNA(VLOOKUP(L460,Dropdowns!$F$1:$F$18,1,FALSE)),1,0))</f>
        <v>0</v>
      </c>
      <c r="AG460" s="86">
        <f>IF(ISBLANK(P460),0,IF(ISNA(VLOOKUP(P460,Dropdowns!$K$1:$K$5,1,FALSE)),1,0))</f>
        <v>0</v>
      </c>
      <c r="AH460" s="86" t="str">
        <f t="shared" si="69"/>
        <v/>
      </c>
      <c r="AI460" s="86">
        <f>IF(ISBLANK(AH460),0,IF(ISNA(VLOOKUP(AH460,Investigation!$Q:$Q,1,FALSE)),1,0))</f>
        <v>0</v>
      </c>
    </row>
    <row r="461" spans="2:35" x14ac:dyDescent="0.25">
      <c r="B461" s="71"/>
      <c r="C461" s="71"/>
      <c r="D461" s="63"/>
      <c r="E461" s="73"/>
      <c r="F461" s="71"/>
      <c r="G461" s="71"/>
      <c r="H461" s="71"/>
      <c r="I461" s="71"/>
      <c r="J461" s="71"/>
      <c r="K461" s="71"/>
      <c r="L461" s="71"/>
      <c r="M461" s="71"/>
      <c r="N461" s="71"/>
      <c r="O461" s="74"/>
      <c r="P461" s="71"/>
      <c r="T461" s="87">
        <f t="shared" ref="T461:T500" si="76">IF(COUNTA(B461:P461)&gt;0,2-COUNTA(B461,C461),0)</f>
        <v>0</v>
      </c>
      <c r="U461" s="87">
        <f t="shared" si="70"/>
        <v>0</v>
      </c>
      <c r="V461" s="87">
        <f t="shared" si="71"/>
        <v>0</v>
      </c>
      <c r="W461" s="87">
        <f t="shared" ref="W461:W500" si="77">IF(AND(NOT(ISBLANK(C461)),C461&lt;&gt;"-"),COUNTBLANK(I461),0)</f>
        <v>0</v>
      </c>
      <c r="X461" s="87">
        <f t="shared" si="72"/>
        <v>0</v>
      </c>
      <c r="Y461" s="86">
        <f t="shared" si="73"/>
        <v>0</v>
      </c>
      <c r="Z461" s="86">
        <f t="shared" si="74"/>
        <v>0</v>
      </c>
      <c r="AA461" s="86">
        <f t="shared" si="75"/>
        <v>0</v>
      </c>
      <c r="AB461" s="86">
        <f t="shared" ref="AB461:AB500" si="78">IF(ISBLANK(D461),0,IF(AND(LEN(D461)=8, VALUE(MID(D461,5,2))&lt;13,VALUE(RIGHT(D461,2))&lt;32),0,1))</f>
        <v>0</v>
      </c>
      <c r="AC461" s="86">
        <f>IF(ISBLANK(B461),0,IF(ISNA(VLOOKUP(B461,General!$B:$B,1,FALSE)),1,0))</f>
        <v>0</v>
      </c>
      <c r="AD461" s="86">
        <f>IF(ISBLANK(F461),0,IF(ISNA(VLOOKUP(F461,Dropdowns!$D$1:$D$13,1,FALSE)),1,0))</f>
        <v>0</v>
      </c>
      <c r="AE461" s="86">
        <f>IF(ISBLANK(I461),0,IF(ISNA(VLOOKUP(I461,Dropdowns!$E$1:$E$11,1,FALSE)),1,0))</f>
        <v>0</v>
      </c>
      <c r="AF461" s="86">
        <f>IF(ISBLANK(L461),0,IF(ISNA(VLOOKUP(L461,Dropdowns!$F$1:$F$18,1,FALSE)),1,0))</f>
        <v>0</v>
      </c>
      <c r="AG461" s="86">
        <f>IF(ISBLANK(P461),0,IF(ISNA(VLOOKUP(P461,Dropdowns!$K$1:$K$5,1,FALSE)),1,0))</f>
        <v>0</v>
      </c>
      <c r="AH461" s="86" t="str">
        <f t="shared" ref="AH461:AH500" si="79">_xlfn.CONCAT(B461:C461)</f>
        <v/>
      </c>
      <c r="AI461" s="86">
        <f>IF(ISBLANK(AH461),0,IF(ISNA(VLOOKUP(AH461,Investigation!$Q:$Q,1,FALSE)),1,0))</f>
        <v>0</v>
      </c>
    </row>
    <row r="462" spans="2:35" x14ac:dyDescent="0.25">
      <c r="B462" s="71"/>
      <c r="C462" s="71"/>
      <c r="D462" s="63"/>
      <c r="E462" s="73"/>
      <c r="F462" s="71"/>
      <c r="G462" s="71"/>
      <c r="H462" s="71"/>
      <c r="I462" s="71"/>
      <c r="J462" s="71"/>
      <c r="K462" s="71"/>
      <c r="L462" s="71"/>
      <c r="M462" s="71"/>
      <c r="N462" s="71"/>
      <c r="O462" s="74"/>
      <c r="P462" s="71"/>
      <c r="T462" s="87">
        <f t="shared" si="76"/>
        <v>0</v>
      </c>
      <c r="U462" s="87">
        <f t="shared" si="70"/>
        <v>0</v>
      </c>
      <c r="V462" s="87">
        <f t="shared" si="71"/>
        <v>0</v>
      </c>
      <c r="W462" s="87">
        <f t="shared" si="77"/>
        <v>0</v>
      </c>
      <c r="X462" s="87">
        <f t="shared" si="72"/>
        <v>0</v>
      </c>
      <c r="Y462" s="86">
        <f t="shared" si="73"/>
        <v>0</v>
      </c>
      <c r="Z462" s="86">
        <f t="shared" si="74"/>
        <v>0</v>
      </c>
      <c r="AA462" s="86">
        <f t="shared" si="75"/>
        <v>0</v>
      </c>
      <c r="AB462" s="86">
        <f t="shared" si="78"/>
        <v>0</v>
      </c>
      <c r="AC462" s="86">
        <f>IF(ISBLANK(B462),0,IF(ISNA(VLOOKUP(B462,General!$B:$B,1,FALSE)),1,0))</f>
        <v>0</v>
      </c>
      <c r="AD462" s="86">
        <f>IF(ISBLANK(F462),0,IF(ISNA(VLOOKUP(F462,Dropdowns!$D$1:$D$13,1,FALSE)),1,0))</f>
        <v>0</v>
      </c>
      <c r="AE462" s="86">
        <f>IF(ISBLANK(I462),0,IF(ISNA(VLOOKUP(I462,Dropdowns!$E$1:$E$11,1,FALSE)),1,0))</f>
        <v>0</v>
      </c>
      <c r="AF462" s="86">
        <f>IF(ISBLANK(L462),0,IF(ISNA(VLOOKUP(L462,Dropdowns!$F$1:$F$18,1,FALSE)),1,0))</f>
        <v>0</v>
      </c>
      <c r="AG462" s="86">
        <f>IF(ISBLANK(P462),0,IF(ISNA(VLOOKUP(P462,Dropdowns!$K$1:$K$5,1,FALSE)),1,0))</f>
        <v>0</v>
      </c>
      <c r="AH462" s="86" t="str">
        <f t="shared" si="79"/>
        <v/>
      </c>
      <c r="AI462" s="86">
        <f>IF(ISBLANK(AH462),0,IF(ISNA(VLOOKUP(AH462,Investigation!$Q:$Q,1,FALSE)),1,0))</f>
        <v>0</v>
      </c>
    </row>
    <row r="463" spans="2:35" x14ac:dyDescent="0.25">
      <c r="B463" s="71"/>
      <c r="C463" s="71"/>
      <c r="D463" s="63"/>
      <c r="E463" s="73"/>
      <c r="F463" s="71"/>
      <c r="G463" s="71"/>
      <c r="H463" s="71"/>
      <c r="I463" s="71"/>
      <c r="J463" s="71"/>
      <c r="K463" s="71"/>
      <c r="L463" s="71"/>
      <c r="M463" s="71"/>
      <c r="N463" s="71"/>
      <c r="O463" s="74"/>
      <c r="P463" s="71"/>
      <c r="T463" s="87">
        <f t="shared" si="76"/>
        <v>0</v>
      </c>
      <c r="U463" s="87">
        <f t="shared" si="70"/>
        <v>0</v>
      </c>
      <c r="V463" s="87">
        <f t="shared" si="71"/>
        <v>0</v>
      </c>
      <c r="W463" s="87">
        <f t="shared" si="77"/>
        <v>0</v>
      </c>
      <c r="X463" s="87">
        <f t="shared" si="72"/>
        <v>0</v>
      </c>
      <c r="Y463" s="86">
        <f t="shared" si="73"/>
        <v>0</v>
      </c>
      <c r="Z463" s="86">
        <f t="shared" si="74"/>
        <v>0</v>
      </c>
      <c r="AA463" s="86">
        <f t="shared" si="75"/>
        <v>0</v>
      </c>
      <c r="AB463" s="86">
        <f t="shared" si="78"/>
        <v>0</v>
      </c>
      <c r="AC463" s="86">
        <f>IF(ISBLANK(B463),0,IF(ISNA(VLOOKUP(B463,General!$B:$B,1,FALSE)),1,0))</f>
        <v>0</v>
      </c>
      <c r="AD463" s="86">
        <f>IF(ISBLANK(F463),0,IF(ISNA(VLOOKUP(F463,Dropdowns!$D$1:$D$13,1,FALSE)),1,0))</f>
        <v>0</v>
      </c>
      <c r="AE463" s="86">
        <f>IF(ISBLANK(I463),0,IF(ISNA(VLOOKUP(I463,Dropdowns!$E$1:$E$11,1,FALSE)),1,0))</f>
        <v>0</v>
      </c>
      <c r="AF463" s="86">
        <f>IF(ISBLANK(L463),0,IF(ISNA(VLOOKUP(L463,Dropdowns!$F$1:$F$18,1,FALSE)),1,0))</f>
        <v>0</v>
      </c>
      <c r="AG463" s="86">
        <f>IF(ISBLANK(P463),0,IF(ISNA(VLOOKUP(P463,Dropdowns!$K$1:$K$5,1,FALSE)),1,0))</f>
        <v>0</v>
      </c>
      <c r="AH463" s="86" t="str">
        <f t="shared" si="79"/>
        <v/>
      </c>
      <c r="AI463" s="86">
        <f>IF(ISBLANK(AH463),0,IF(ISNA(VLOOKUP(AH463,Investigation!$Q:$Q,1,FALSE)),1,0))</f>
        <v>0</v>
      </c>
    </row>
    <row r="464" spans="2:35" x14ac:dyDescent="0.25">
      <c r="B464" s="71"/>
      <c r="C464" s="71"/>
      <c r="D464" s="63"/>
      <c r="E464" s="73"/>
      <c r="F464" s="71"/>
      <c r="G464" s="71"/>
      <c r="H464" s="71"/>
      <c r="I464" s="71"/>
      <c r="J464" s="71"/>
      <c r="K464" s="71"/>
      <c r="L464" s="71"/>
      <c r="M464" s="71"/>
      <c r="N464" s="71"/>
      <c r="O464" s="74"/>
      <c r="P464" s="71"/>
      <c r="T464" s="87">
        <f t="shared" si="76"/>
        <v>0</v>
      </c>
      <c r="U464" s="87">
        <f t="shared" si="70"/>
        <v>0</v>
      </c>
      <c r="V464" s="87">
        <f t="shared" si="71"/>
        <v>0</v>
      </c>
      <c r="W464" s="87">
        <f t="shared" si="77"/>
        <v>0</v>
      </c>
      <c r="X464" s="87">
        <f t="shared" si="72"/>
        <v>0</v>
      </c>
      <c r="Y464" s="86">
        <f t="shared" si="73"/>
        <v>0</v>
      </c>
      <c r="Z464" s="86">
        <f t="shared" si="74"/>
        <v>0</v>
      </c>
      <c r="AA464" s="86">
        <f t="shared" si="75"/>
        <v>0</v>
      </c>
      <c r="AB464" s="86">
        <f t="shared" si="78"/>
        <v>0</v>
      </c>
      <c r="AC464" s="86">
        <f>IF(ISBLANK(B464),0,IF(ISNA(VLOOKUP(B464,General!$B:$B,1,FALSE)),1,0))</f>
        <v>0</v>
      </c>
      <c r="AD464" s="86">
        <f>IF(ISBLANK(F464),0,IF(ISNA(VLOOKUP(F464,Dropdowns!$D$1:$D$13,1,FALSE)),1,0))</f>
        <v>0</v>
      </c>
      <c r="AE464" s="86">
        <f>IF(ISBLANK(I464),0,IF(ISNA(VLOOKUP(I464,Dropdowns!$E$1:$E$11,1,FALSE)),1,0))</f>
        <v>0</v>
      </c>
      <c r="AF464" s="86">
        <f>IF(ISBLANK(L464),0,IF(ISNA(VLOOKUP(L464,Dropdowns!$F$1:$F$18,1,FALSE)),1,0))</f>
        <v>0</v>
      </c>
      <c r="AG464" s="86">
        <f>IF(ISBLANK(P464),0,IF(ISNA(VLOOKUP(P464,Dropdowns!$K$1:$K$5,1,FALSE)),1,0))</f>
        <v>0</v>
      </c>
      <c r="AH464" s="86" t="str">
        <f t="shared" si="79"/>
        <v/>
      </c>
      <c r="AI464" s="86">
        <f>IF(ISBLANK(AH464),0,IF(ISNA(VLOOKUP(AH464,Investigation!$Q:$Q,1,FALSE)),1,0))</f>
        <v>0</v>
      </c>
    </row>
    <row r="465" spans="2:35" x14ac:dyDescent="0.25">
      <c r="B465" s="71"/>
      <c r="C465" s="71"/>
      <c r="D465" s="63"/>
      <c r="E465" s="73"/>
      <c r="F465" s="71"/>
      <c r="G465" s="71"/>
      <c r="H465" s="71"/>
      <c r="I465" s="71"/>
      <c r="J465" s="71"/>
      <c r="K465" s="71"/>
      <c r="L465" s="71"/>
      <c r="M465" s="71"/>
      <c r="N465" s="71"/>
      <c r="O465" s="74"/>
      <c r="P465" s="71"/>
      <c r="T465" s="87">
        <f t="shared" si="76"/>
        <v>0</v>
      </c>
      <c r="U465" s="87">
        <f t="shared" si="70"/>
        <v>0</v>
      </c>
      <c r="V465" s="87">
        <f t="shared" si="71"/>
        <v>0</v>
      </c>
      <c r="W465" s="87">
        <f t="shared" si="77"/>
        <v>0</v>
      </c>
      <c r="X465" s="87">
        <f t="shared" si="72"/>
        <v>0</v>
      </c>
      <c r="Y465" s="86">
        <f t="shared" si="73"/>
        <v>0</v>
      </c>
      <c r="Z465" s="86">
        <f t="shared" si="74"/>
        <v>0</v>
      </c>
      <c r="AA465" s="86">
        <f t="shared" si="75"/>
        <v>0</v>
      </c>
      <c r="AB465" s="86">
        <f t="shared" si="78"/>
        <v>0</v>
      </c>
      <c r="AC465" s="86">
        <f>IF(ISBLANK(B465),0,IF(ISNA(VLOOKUP(B465,General!$B:$B,1,FALSE)),1,0))</f>
        <v>0</v>
      </c>
      <c r="AD465" s="86">
        <f>IF(ISBLANK(F465),0,IF(ISNA(VLOOKUP(F465,Dropdowns!$D$1:$D$13,1,FALSE)),1,0))</f>
        <v>0</v>
      </c>
      <c r="AE465" s="86">
        <f>IF(ISBLANK(I465),0,IF(ISNA(VLOOKUP(I465,Dropdowns!$E$1:$E$11,1,FALSE)),1,0))</f>
        <v>0</v>
      </c>
      <c r="AF465" s="86">
        <f>IF(ISBLANK(L465),0,IF(ISNA(VLOOKUP(L465,Dropdowns!$F$1:$F$18,1,FALSE)),1,0))</f>
        <v>0</v>
      </c>
      <c r="AG465" s="86">
        <f>IF(ISBLANK(P465),0,IF(ISNA(VLOOKUP(P465,Dropdowns!$K$1:$K$5,1,FALSE)),1,0))</f>
        <v>0</v>
      </c>
      <c r="AH465" s="86" t="str">
        <f t="shared" si="79"/>
        <v/>
      </c>
      <c r="AI465" s="86">
        <f>IF(ISBLANK(AH465),0,IF(ISNA(VLOOKUP(AH465,Investigation!$Q:$Q,1,FALSE)),1,0))</f>
        <v>0</v>
      </c>
    </row>
    <row r="466" spans="2:35" x14ac:dyDescent="0.25">
      <c r="B466" s="71"/>
      <c r="C466" s="71"/>
      <c r="D466" s="63"/>
      <c r="E466" s="73"/>
      <c r="F466" s="71"/>
      <c r="G466" s="71"/>
      <c r="H466" s="71"/>
      <c r="I466" s="71"/>
      <c r="J466" s="71"/>
      <c r="K466" s="71"/>
      <c r="L466" s="71"/>
      <c r="M466" s="71"/>
      <c r="N466" s="71"/>
      <c r="O466" s="74"/>
      <c r="P466" s="71"/>
      <c r="T466" s="87">
        <f t="shared" si="76"/>
        <v>0</v>
      </c>
      <c r="U466" s="87">
        <f t="shared" si="70"/>
        <v>0</v>
      </c>
      <c r="V466" s="87">
        <f t="shared" si="71"/>
        <v>0</v>
      </c>
      <c r="W466" s="87">
        <f t="shared" si="77"/>
        <v>0</v>
      </c>
      <c r="X466" s="87">
        <f t="shared" si="72"/>
        <v>0</v>
      </c>
      <c r="Y466" s="86">
        <f t="shared" si="73"/>
        <v>0</v>
      </c>
      <c r="Z466" s="86">
        <f t="shared" si="74"/>
        <v>0</v>
      </c>
      <c r="AA466" s="86">
        <f t="shared" si="75"/>
        <v>0</v>
      </c>
      <c r="AB466" s="86">
        <f t="shared" si="78"/>
        <v>0</v>
      </c>
      <c r="AC466" s="86">
        <f>IF(ISBLANK(B466),0,IF(ISNA(VLOOKUP(B466,General!$B:$B,1,FALSE)),1,0))</f>
        <v>0</v>
      </c>
      <c r="AD466" s="86">
        <f>IF(ISBLANK(F466),0,IF(ISNA(VLOOKUP(F466,Dropdowns!$D$1:$D$13,1,FALSE)),1,0))</f>
        <v>0</v>
      </c>
      <c r="AE466" s="86">
        <f>IF(ISBLANK(I466),0,IF(ISNA(VLOOKUP(I466,Dropdowns!$E$1:$E$11,1,FALSE)),1,0))</f>
        <v>0</v>
      </c>
      <c r="AF466" s="86">
        <f>IF(ISBLANK(L466),0,IF(ISNA(VLOOKUP(L466,Dropdowns!$F$1:$F$18,1,FALSE)),1,0))</f>
        <v>0</v>
      </c>
      <c r="AG466" s="86">
        <f>IF(ISBLANK(P466),0,IF(ISNA(VLOOKUP(P466,Dropdowns!$K$1:$K$5,1,FALSE)),1,0))</f>
        <v>0</v>
      </c>
      <c r="AH466" s="86" t="str">
        <f t="shared" si="79"/>
        <v/>
      </c>
      <c r="AI466" s="86">
        <f>IF(ISBLANK(AH466),0,IF(ISNA(VLOOKUP(AH466,Investigation!$Q:$Q,1,FALSE)),1,0))</f>
        <v>0</v>
      </c>
    </row>
    <row r="467" spans="2:35" x14ac:dyDescent="0.25">
      <c r="B467" s="71"/>
      <c r="C467" s="71"/>
      <c r="D467" s="63"/>
      <c r="E467" s="73"/>
      <c r="F467" s="71"/>
      <c r="G467" s="71"/>
      <c r="H467" s="71"/>
      <c r="I467" s="71"/>
      <c r="J467" s="71"/>
      <c r="K467" s="71"/>
      <c r="L467" s="71"/>
      <c r="M467" s="71"/>
      <c r="N467" s="71"/>
      <c r="O467" s="74"/>
      <c r="P467" s="71"/>
      <c r="T467" s="87">
        <f t="shared" si="76"/>
        <v>0</v>
      </c>
      <c r="U467" s="87">
        <f t="shared" si="70"/>
        <v>0</v>
      </c>
      <c r="V467" s="87">
        <f t="shared" si="71"/>
        <v>0</v>
      </c>
      <c r="W467" s="87">
        <f t="shared" si="77"/>
        <v>0</v>
      </c>
      <c r="X467" s="87">
        <f t="shared" si="72"/>
        <v>0</v>
      </c>
      <c r="Y467" s="86">
        <f t="shared" si="73"/>
        <v>0</v>
      </c>
      <c r="Z467" s="86">
        <f t="shared" si="74"/>
        <v>0</v>
      </c>
      <c r="AA467" s="86">
        <f t="shared" si="75"/>
        <v>0</v>
      </c>
      <c r="AB467" s="86">
        <f t="shared" si="78"/>
        <v>0</v>
      </c>
      <c r="AC467" s="86">
        <f>IF(ISBLANK(B467),0,IF(ISNA(VLOOKUP(B467,General!$B:$B,1,FALSE)),1,0))</f>
        <v>0</v>
      </c>
      <c r="AD467" s="86">
        <f>IF(ISBLANK(F467),0,IF(ISNA(VLOOKUP(F467,Dropdowns!$D$1:$D$13,1,FALSE)),1,0))</f>
        <v>0</v>
      </c>
      <c r="AE467" s="86">
        <f>IF(ISBLANK(I467),0,IF(ISNA(VLOOKUP(I467,Dropdowns!$E$1:$E$11,1,FALSE)),1,0))</f>
        <v>0</v>
      </c>
      <c r="AF467" s="86">
        <f>IF(ISBLANK(L467),0,IF(ISNA(VLOOKUP(L467,Dropdowns!$F$1:$F$18,1,FALSE)),1,0))</f>
        <v>0</v>
      </c>
      <c r="AG467" s="86">
        <f>IF(ISBLANK(P467),0,IF(ISNA(VLOOKUP(P467,Dropdowns!$K$1:$K$5,1,FALSE)),1,0))</f>
        <v>0</v>
      </c>
      <c r="AH467" s="86" t="str">
        <f t="shared" si="79"/>
        <v/>
      </c>
      <c r="AI467" s="86">
        <f>IF(ISBLANK(AH467),0,IF(ISNA(VLOOKUP(AH467,Investigation!$Q:$Q,1,FALSE)),1,0))</f>
        <v>0</v>
      </c>
    </row>
    <row r="468" spans="2:35" x14ac:dyDescent="0.25">
      <c r="B468" s="71"/>
      <c r="C468" s="71"/>
      <c r="D468" s="63"/>
      <c r="E468" s="73"/>
      <c r="F468" s="71"/>
      <c r="G468" s="71"/>
      <c r="H468" s="71"/>
      <c r="I468" s="71"/>
      <c r="J468" s="71"/>
      <c r="K468" s="71"/>
      <c r="L468" s="71"/>
      <c r="M468" s="71"/>
      <c r="N468" s="71"/>
      <c r="O468" s="74"/>
      <c r="P468" s="71"/>
      <c r="T468" s="87">
        <f t="shared" si="76"/>
        <v>0</v>
      </c>
      <c r="U468" s="87">
        <f t="shared" si="70"/>
        <v>0</v>
      </c>
      <c r="V468" s="87">
        <f t="shared" si="71"/>
        <v>0</v>
      </c>
      <c r="W468" s="87">
        <f t="shared" si="77"/>
        <v>0</v>
      </c>
      <c r="X468" s="87">
        <f t="shared" si="72"/>
        <v>0</v>
      </c>
      <c r="Y468" s="86">
        <f t="shared" si="73"/>
        <v>0</v>
      </c>
      <c r="Z468" s="86">
        <f t="shared" si="74"/>
        <v>0</v>
      </c>
      <c r="AA468" s="86">
        <f t="shared" si="75"/>
        <v>0</v>
      </c>
      <c r="AB468" s="86">
        <f t="shared" si="78"/>
        <v>0</v>
      </c>
      <c r="AC468" s="86">
        <f>IF(ISBLANK(B468),0,IF(ISNA(VLOOKUP(B468,General!$B:$B,1,FALSE)),1,0))</f>
        <v>0</v>
      </c>
      <c r="AD468" s="86">
        <f>IF(ISBLANK(F468),0,IF(ISNA(VLOOKUP(F468,Dropdowns!$D$1:$D$13,1,FALSE)),1,0))</f>
        <v>0</v>
      </c>
      <c r="AE468" s="86">
        <f>IF(ISBLANK(I468),0,IF(ISNA(VLOOKUP(I468,Dropdowns!$E$1:$E$11,1,FALSE)),1,0))</f>
        <v>0</v>
      </c>
      <c r="AF468" s="86">
        <f>IF(ISBLANK(L468),0,IF(ISNA(VLOOKUP(L468,Dropdowns!$F$1:$F$18,1,FALSE)),1,0))</f>
        <v>0</v>
      </c>
      <c r="AG468" s="86">
        <f>IF(ISBLANK(P468),0,IF(ISNA(VLOOKUP(P468,Dropdowns!$K$1:$K$5,1,FALSE)),1,0))</f>
        <v>0</v>
      </c>
      <c r="AH468" s="86" t="str">
        <f t="shared" si="79"/>
        <v/>
      </c>
      <c r="AI468" s="86">
        <f>IF(ISBLANK(AH468),0,IF(ISNA(VLOOKUP(AH468,Investigation!$Q:$Q,1,FALSE)),1,0))</f>
        <v>0</v>
      </c>
    </row>
    <row r="469" spans="2:35" x14ac:dyDescent="0.25">
      <c r="B469" s="71"/>
      <c r="C469" s="71"/>
      <c r="D469" s="63"/>
      <c r="E469" s="73"/>
      <c r="F469" s="71"/>
      <c r="G469" s="71"/>
      <c r="H469" s="71"/>
      <c r="I469" s="71"/>
      <c r="J469" s="71"/>
      <c r="K469" s="71"/>
      <c r="L469" s="71"/>
      <c r="M469" s="71"/>
      <c r="N469" s="71"/>
      <c r="O469" s="74"/>
      <c r="P469" s="71"/>
      <c r="T469" s="87">
        <f t="shared" si="76"/>
        <v>0</v>
      </c>
      <c r="U469" s="87">
        <f t="shared" si="70"/>
        <v>0</v>
      </c>
      <c r="V469" s="87">
        <f t="shared" si="71"/>
        <v>0</v>
      </c>
      <c r="W469" s="87">
        <f t="shared" si="77"/>
        <v>0</v>
      </c>
      <c r="X469" s="87">
        <f t="shared" si="72"/>
        <v>0</v>
      </c>
      <c r="Y469" s="86">
        <f t="shared" si="73"/>
        <v>0</v>
      </c>
      <c r="Z469" s="86">
        <f t="shared" si="74"/>
        <v>0</v>
      </c>
      <c r="AA469" s="86">
        <f t="shared" si="75"/>
        <v>0</v>
      </c>
      <c r="AB469" s="86">
        <f t="shared" si="78"/>
        <v>0</v>
      </c>
      <c r="AC469" s="86">
        <f>IF(ISBLANK(B469),0,IF(ISNA(VLOOKUP(B469,General!$B:$B,1,FALSE)),1,0))</f>
        <v>0</v>
      </c>
      <c r="AD469" s="86">
        <f>IF(ISBLANK(F469),0,IF(ISNA(VLOOKUP(F469,Dropdowns!$D$1:$D$13,1,FALSE)),1,0))</f>
        <v>0</v>
      </c>
      <c r="AE469" s="86">
        <f>IF(ISBLANK(I469),0,IF(ISNA(VLOOKUP(I469,Dropdowns!$E$1:$E$11,1,FALSE)),1,0))</f>
        <v>0</v>
      </c>
      <c r="AF469" s="86">
        <f>IF(ISBLANK(L469),0,IF(ISNA(VLOOKUP(L469,Dropdowns!$F$1:$F$18,1,FALSE)),1,0))</f>
        <v>0</v>
      </c>
      <c r="AG469" s="86">
        <f>IF(ISBLANK(P469),0,IF(ISNA(VLOOKUP(P469,Dropdowns!$K$1:$K$5,1,FALSE)),1,0))</f>
        <v>0</v>
      </c>
      <c r="AH469" s="86" t="str">
        <f t="shared" si="79"/>
        <v/>
      </c>
      <c r="AI469" s="86">
        <f>IF(ISBLANK(AH469),0,IF(ISNA(VLOOKUP(AH469,Investigation!$Q:$Q,1,FALSE)),1,0))</f>
        <v>0</v>
      </c>
    </row>
    <row r="470" spans="2:35" x14ac:dyDescent="0.25">
      <c r="B470" s="71"/>
      <c r="C470" s="71"/>
      <c r="D470" s="63"/>
      <c r="E470" s="73"/>
      <c r="F470" s="71"/>
      <c r="G470" s="71"/>
      <c r="H470" s="71"/>
      <c r="I470" s="71"/>
      <c r="J470" s="71"/>
      <c r="K470" s="71"/>
      <c r="L470" s="71"/>
      <c r="M470" s="71"/>
      <c r="N470" s="71"/>
      <c r="O470" s="74"/>
      <c r="P470" s="71"/>
      <c r="T470" s="87">
        <f t="shared" si="76"/>
        <v>0</v>
      </c>
      <c r="U470" s="87">
        <f t="shared" si="70"/>
        <v>0</v>
      </c>
      <c r="V470" s="87">
        <f t="shared" si="71"/>
        <v>0</v>
      </c>
      <c r="W470" s="87">
        <f t="shared" si="77"/>
        <v>0</v>
      </c>
      <c r="X470" s="87">
        <f t="shared" si="72"/>
        <v>0</v>
      </c>
      <c r="Y470" s="86">
        <f t="shared" si="73"/>
        <v>0</v>
      </c>
      <c r="Z470" s="86">
        <f t="shared" si="74"/>
        <v>0</v>
      </c>
      <c r="AA470" s="86">
        <f t="shared" si="75"/>
        <v>0</v>
      </c>
      <c r="AB470" s="86">
        <f t="shared" si="78"/>
        <v>0</v>
      </c>
      <c r="AC470" s="86">
        <f>IF(ISBLANK(B470),0,IF(ISNA(VLOOKUP(B470,General!$B:$B,1,FALSE)),1,0))</f>
        <v>0</v>
      </c>
      <c r="AD470" s="86">
        <f>IF(ISBLANK(F470),0,IF(ISNA(VLOOKUP(F470,Dropdowns!$D$1:$D$13,1,FALSE)),1,0))</f>
        <v>0</v>
      </c>
      <c r="AE470" s="86">
        <f>IF(ISBLANK(I470),0,IF(ISNA(VLOOKUP(I470,Dropdowns!$E$1:$E$11,1,FALSE)),1,0))</f>
        <v>0</v>
      </c>
      <c r="AF470" s="86">
        <f>IF(ISBLANK(L470),0,IF(ISNA(VLOOKUP(L470,Dropdowns!$F$1:$F$18,1,FALSE)),1,0))</f>
        <v>0</v>
      </c>
      <c r="AG470" s="86">
        <f>IF(ISBLANK(P470),0,IF(ISNA(VLOOKUP(P470,Dropdowns!$K$1:$K$5,1,FALSE)),1,0))</f>
        <v>0</v>
      </c>
      <c r="AH470" s="86" t="str">
        <f t="shared" si="79"/>
        <v/>
      </c>
      <c r="AI470" s="86">
        <f>IF(ISBLANK(AH470),0,IF(ISNA(VLOOKUP(AH470,Investigation!$Q:$Q,1,FALSE)),1,0))</f>
        <v>0</v>
      </c>
    </row>
    <row r="471" spans="2:35" x14ac:dyDescent="0.25">
      <c r="B471" s="71"/>
      <c r="C471" s="71"/>
      <c r="D471" s="63"/>
      <c r="E471" s="73"/>
      <c r="F471" s="71"/>
      <c r="G471" s="71"/>
      <c r="H471" s="71"/>
      <c r="I471" s="71"/>
      <c r="J471" s="71"/>
      <c r="K471" s="71"/>
      <c r="L471" s="71"/>
      <c r="M471" s="71"/>
      <c r="N471" s="71"/>
      <c r="O471" s="74"/>
      <c r="P471" s="71"/>
      <c r="T471" s="87">
        <f t="shared" si="76"/>
        <v>0</v>
      </c>
      <c r="U471" s="87">
        <f t="shared" si="70"/>
        <v>0</v>
      </c>
      <c r="V471" s="87">
        <f t="shared" si="71"/>
        <v>0</v>
      </c>
      <c r="W471" s="87">
        <f t="shared" si="77"/>
        <v>0</v>
      </c>
      <c r="X471" s="87">
        <f t="shared" si="72"/>
        <v>0</v>
      </c>
      <c r="Y471" s="86">
        <f t="shared" si="73"/>
        <v>0</v>
      </c>
      <c r="Z471" s="86">
        <f t="shared" si="74"/>
        <v>0</v>
      </c>
      <c r="AA471" s="86">
        <f t="shared" si="75"/>
        <v>0</v>
      </c>
      <c r="AB471" s="86">
        <f t="shared" si="78"/>
        <v>0</v>
      </c>
      <c r="AC471" s="86">
        <f>IF(ISBLANK(B471),0,IF(ISNA(VLOOKUP(B471,General!$B:$B,1,FALSE)),1,0))</f>
        <v>0</v>
      </c>
      <c r="AD471" s="86">
        <f>IF(ISBLANK(F471),0,IF(ISNA(VLOOKUP(F471,Dropdowns!$D$1:$D$13,1,FALSE)),1,0))</f>
        <v>0</v>
      </c>
      <c r="AE471" s="86">
        <f>IF(ISBLANK(I471),0,IF(ISNA(VLOOKUP(I471,Dropdowns!$E$1:$E$11,1,FALSE)),1,0))</f>
        <v>0</v>
      </c>
      <c r="AF471" s="86">
        <f>IF(ISBLANK(L471),0,IF(ISNA(VLOOKUP(L471,Dropdowns!$F$1:$F$18,1,FALSE)),1,0))</f>
        <v>0</v>
      </c>
      <c r="AG471" s="86">
        <f>IF(ISBLANK(P471),0,IF(ISNA(VLOOKUP(P471,Dropdowns!$K$1:$K$5,1,FALSE)),1,0))</f>
        <v>0</v>
      </c>
      <c r="AH471" s="86" t="str">
        <f t="shared" si="79"/>
        <v/>
      </c>
      <c r="AI471" s="86">
        <f>IF(ISBLANK(AH471),0,IF(ISNA(VLOOKUP(AH471,Investigation!$Q:$Q,1,FALSE)),1,0))</f>
        <v>0</v>
      </c>
    </row>
    <row r="472" spans="2:35" x14ac:dyDescent="0.25">
      <c r="B472" s="71"/>
      <c r="C472" s="71"/>
      <c r="D472" s="63"/>
      <c r="E472" s="73"/>
      <c r="F472" s="71"/>
      <c r="G472" s="71"/>
      <c r="H472" s="71"/>
      <c r="I472" s="71"/>
      <c r="J472" s="71"/>
      <c r="K472" s="71"/>
      <c r="L472" s="71"/>
      <c r="M472" s="71"/>
      <c r="N472" s="71"/>
      <c r="O472" s="74"/>
      <c r="P472" s="71"/>
      <c r="T472" s="87">
        <f t="shared" si="76"/>
        <v>0</v>
      </c>
      <c r="U472" s="87">
        <f t="shared" si="70"/>
        <v>0</v>
      </c>
      <c r="V472" s="87">
        <f t="shared" si="71"/>
        <v>0</v>
      </c>
      <c r="W472" s="87">
        <f t="shared" si="77"/>
        <v>0</v>
      </c>
      <c r="X472" s="87">
        <f t="shared" si="72"/>
        <v>0</v>
      </c>
      <c r="Y472" s="86">
        <f t="shared" si="73"/>
        <v>0</v>
      </c>
      <c r="Z472" s="86">
        <f t="shared" si="74"/>
        <v>0</v>
      </c>
      <c r="AA472" s="86">
        <f t="shared" si="75"/>
        <v>0</v>
      </c>
      <c r="AB472" s="86">
        <f t="shared" si="78"/>
        <v>0</v>
      </c>
      <c r="AC472" s="86">
        <f>IF(ISBLANK(B472),0,IF(ISNA(VLOOKUP(B472,General!$B:$B,1,FALSE)),1,0))</f>
        <v>0</v>
      </c>
      <c r="AD472" s="86">
        <f>IF(ISBLANK(F472),0,IF(ISNA(VLOOKUP(F472,Dropdowns!$D$1:$D$13,1,FALSE)),1,0))</f>
        <v>0</v>
      </c>
      <c r="AE472" s="86">
        <f>IF(ISBLANK(I472),0,IF(ISNA(VLOOKUP(I472,Dropdowns!$E$1:$E$11,1,FALSE)),1,0))</f>
        <v>0</v>
      </c>
      <c r="AF472" s="86">
        <f>IF(ISBLANK(L472),0,IF(ISNA(VLOOKUP(L472,Dropdowns!$F$1:$F$18,1,FALSE)),1,0))</f>
        <v>0</v>
      </c>
      <c r="AG472" s="86">
        <f>IF(ISBLANK(P472),0,IF(ISNA(VLOOKUP(P472,Dropdowns!$K$1:$K$5,1,FALSE)),1,0))</f>
        <v>0</v>
      </c>
      <c r="AH472" s="86" t="str">
        <f t="shared" si="79"/>
        <v/>
      </c>
      <c r="AI472" s="86">
        <f>IF(ISBLANK(AH472),0,IF(ISNA(VLOOKUP(AH472,Investigation!$Q:$Q,1,FALSE)),1,0))</f>
        <v>0</v>
      </c>
    </row>
    <row r="473" spans="2:35" x14ac:dyDescent="0.25">
      <c r="B473" s="71"/>
      <c r="C473" s="71"/>
      <c r="D473" s="63"/>
      <c r="E473" s="73"/>
      <c r="F473" s="71"/>
      <c r="G473" s="71"/>
      <c r="H473" s="71"/>
      <c r="I473" s="71"/>
      <c r="J473" s="71"/>
      <c r="K473" s="71"/>
      <c r="L473" s="71"/>
      <c r="M473" s="71"/>
      <c r="N473" s="71"/>
      <c r="O473" s="74"/>
      <c r="P473" s="71"/>
      <c r="T473" s="87">
        <f t="shared" si="76"/>
        <v>0</v>
      </c>
      <c r="U473" s="87">
        <f t="shared" si="70"/>
        <v>0</v>
      </c>
      <c r="V473" s="87">
        <f t="shared" si="71"/>
        <v>0</v>
      </c>
      <c r="W473" s="87">
        <f t="shared" si="77"/>
        <v>0</v>
      </c>
      <c r="X473" s="87">
        <f t="shared" si="72"/>
        <v>0</v>
      </c>
      <c r="Y473" s="86">
        <f t="shared" si="73"/>
        <v>0</v>
      </c>
      <c r="Z473" s="86">
        <f t="shared" si="74"/>
        <v>0</v>
      </c>
      <c r="AA473" s="86">
        <f t="shared" si="75"/>
        <v>0</v>
      </c>
      <c r="AB473" s="86">
        <f t="shared" si="78"/>
        <v>0</v>
      </c>
      <c r="AC473" s="86">
        <f>IF(ISBLANK(B473),0,IF(ISNA(VLOOKUP(B473,General!$B:$B,1,FALSE)),1,0))</f>
        <v>0</v>
      </c>
      <c r="AD473" s="86">
        <f>IF(ISBLANK(F473),0,IF(ISNA(VLOOKUP(F473,Dropdowns!$D$1:$D$13,1,FALSE)),1,0))</f>
        <v>0</v>
      </c>
      <c r="AE473" s="86">
        <f>IF(ISBLANK(I473),0,IF(ISNA(VLOOKUP(I473,Dropdowns!$E$1:$E$11,1,FALSE)),1,0))</f>
        <v>0</v>
      </c>
      <c r="AF473" s="86">
        <f>IF(ISBLANK(L473),0,IF(ISNA(VLOOKUP(L473,Dropdowns!$F$1:$F$18,1,FALSE)),1,0))</f>
        <v>0</v>
      </c>
      <c r="AG473" s="86">
        <f>IF(ISBLANK(P473),0,IF(ISNA(VLOOKUP(P473,Dropdowns!$K$1:$K$5,1,FALSE)),1,0))</f>
        <v>0</v>
      </c>
      <c r="AH473" s="86" t="str">
        <f t="shared" si="79"/>
        <v/>
      </c>
      <c r="AI473" s="86">
        <f>IF(ISBLANK(AH473),0,IF(ISNA(VLOOKUP(AH473,Investigation!$Q:$Q,1,FALSE)),1,0))</f>
        <v>0</v>
      </c>
    </row>
    <row r="474" spans="2:35" x14ac:dyDescent="0.25">
      <c r="B474" s="71"/>
      <c r="C474" s="71"/>
      <c r="D474" s="63"/>
      <c r="E474" s="73"/>
      <c r="F474" s="71"/>
      <c r="G474" s="71"/>
      <c r="H474" s="71"/>
      <c r="I474" s="71"/>
      <c r="J474" s="71"/>
      <c r="K474" s="71"/>
      <c r="L474" s="71"/>
      <c r="M474" s="71"/>
      <c r="N474" s="71"/>
      <c r="O474" s="74"/>
      <c r="P474" s="71"/>
      <c r="T474" s="87">
        <f t="shared" si="76"/>
        <v>0</v>
      </c>
      <c r="U474" s="87">
        <f t="shared" si="70"/>
        <v>0</v>
      </c>
      <c r="V474" s="87">
        <f t="shared" si="71"/>
        <v>0</v>
      </c>
      <c r="W474" s="87">
        <f t="shared" si="77"/>
        <v>0</v>
      </c>
      <c r="X474" s="87">
        <f t="shared" si="72"/>
        <v>0</v>
      </c>
      <c r="Y474" s="86">
        <f t="shared" si="73"/>
        <v>0</v>
      </c>
      <c r="Z474" s="86">
        <f t="shared" si="74"/>
        <v>0</v>
      </c>
      <c r="AA474" s="86">
        <f t="shared" si="75"/>
        <v>0</v>
      </c>
      <c r="AB474" s="86">
        <f t="shared" si="78"/>
        <v>0</v>
      </c>
      <c r="AC474" s="86">
        <f>IF(ISBLANK(B474),0,IF(ISNA(VLOOKUP(B474,General!$B:$B,1,FALSE)),1,0))</f>
        <v>0</v>
      </c>
      <c r="AD474" s="86">
        <f>IF(ISBLANK(F474),0,IF(ISNA(VLOOKUP(F474,Dropdowns!$D$1:$D$13,1,FALSE)),1,0))</f>
        <v>0</v>
      </c>
      <c r="AE474" s="86">
        <f>IF(ISBLANK(I474),0,IF(ISNA(VLOOKUP(I474,Dropdowns!$E$1:$E$11,1,FALSE)),1,0))</f>
        <v>0</v>
      </c>
      <c r="AF474" s="86">
        <f>IF(ISBLANK(L474),0,IF(ISNA(VLOOKUP(L474,Dropdowns!$F$1:$F$18,1,FALSE)),1,0))</f>
        <v>0</v>
      </c>
      <c r="AG474" s="86">
        <f>IF(ISBLANK(P474),0,IF(ISNA(VLOOKUP(P474,Dropdowns!$K$1:$K$5,1,FALSE)),1,0))</f>
        <v>0</v>
      </c>
      <c r="AH474" s="86" t="str">
        <f t="shared" si="79"/>
        <v/>
      </c>
      <c r="AI474" s="86">
        <f>IF(ISBLANK(AH474),0,IF(ISNA(VLOOKUP(AH474,Investigation!$Q:$Q,1,FALSE)),1,0))</f>
        <v>0</v>
      </c>
    </row>
    <row r="475" spans="2:35" x14ac:dyDescent="0.25">
      <c r="B475" s="71"/>
      <c r="C475" s="71"/>
      <c r="D475" s="63"/>
      <c r="E475" s="73"/>
      <c r="F475" s="71"/>
      <c r="G475" s="71"/>
      <c r="H475" s="71"/>
      <c r="I475" s="71"/>
      <c r="J475" s="71"/>
      <c r="K475" s="71"/>
      <c r="L475" s="71"/>
      <c r="M475" s="71"/>
      <c r="N475" s="71"/>
      <c r="O475" s="74"/>
      <c r="P475" s="71"/>
      <c r="T475" s="87">
        <f t="shared" si="76"/>
        <v>0</v>
      </c>
      <c r="U475" s="87">
        <f t="shared" si="70"/>
        <v>0</v>
      </c>
      <c r="V475" s="87">
        <f t="shared" si="71"/>
        <v>0</v>
      </c>
      <c r="W475" s="87">
        <f t="shared" si="77"/>
        <v>0</v>
      </c>
      <c r="X475" s="87">
        <f t="shared" si="72"/>
        <v>0</v>
      </c>
      <c r="Y475" s="86">
        <f t="shared" si="73"/>
        <v>0</v>
      </c>
      <c r="Z475" s="86">
        <f t="shared" si="74"/>
        <v>0</v>
      </c>
      <c r="AA475" s="86">
        <f t="shared" si="75"/>
        <v>0</v>
      </c>
      <c r="AB475" s="86">
        <f t="shared" si="78"/>
        <v>0</v>
      </c>
      <c r="AC475" s="86">
        <f>IF(ISBLANK(B475),0,IF(ISNA(VLOOKUP(B475,General!$B:$B,1,FALSE)),1,0))</f>
        <v>0</v>
      </c>
      <c r="AD475" s="86">
        <f>IF(ISBLANK(F475),0,IF(ISNA(VLOOKUP(F475,Dropdowns!$D$1:$D$13,1,FALSE)),1,0))</f>
        <v>0</v>
      </c>
      <c r="AE475" s="86">
        <f>IF(ISBLANK(I475),0,IF(ISNA(VLOOKUP(I475,Dropdowns!$E$1:$E$11,1,FALSE)),1,0))</f>
        <v>0</v>
      </c>
      <c r="AF475" s="86">
        <f>IF(ISBLANK(L475),0,IF(ISNA(VLOOKUP(L475,Dropdowns!$F$1:$F$18,1,FALSE)),1,0))</f>
        <v>0</v>
      </c>
      <c r="AG475" s="86">
        <f>IF(ISBLANK(P475),0,IF(ISNA(VLOOKUP(P475,Dropdowns!$K$1:$K$5,1,FALSE)),1,0))</f>
        <v>0</v>
      </c>
      <c r="AH475" s="86" t="str">
        <f t="shared" si="79"/>
        <v/>
      </c>
      <c r="AI475" s="86">
        <f>IF(ISBLANK(AH475),0,IF(ISNA(VLOOKUP(AH475,Investigation!$Q:$Q,1,FALSE)),1,0))</f>
        <v>0</v>
      </c>
    </row>
    <row r="476" spans="2:35" x14ac:dyDescent="0.25">
      <c r="B476" s="71"/>
      <c r="C476" s="71"/>
      <c r="D476" s="63"/>
      <c r="E476" s="73"/>
      <c r="F476" s="71"/>
      <c r="G476" s="71"/>
      <c r="H476" s="71"/>
      <c r="I476" s="71"/>
      <c r="J476" s="71"/>
      <c r="K476" s="71"/>
      <c r="L476" s="71"/>
      <c r="M476" s="71"/>
      <c r="N476" s="71"/>
      <c r="O476" s="74"/>
      <c r="P476" s="71"/>
      <c r="T476" s="87">
        <f t="shared" si="76"/>
        <v>0</v>
      </c>
      <c r="U476" s="87">
        <f t="shared" si="70"/>
        <v>0</v>
      </c>
      <c r="V476" s="87">
        <f t="shared" si="71"/>
        <v>0</v>
      </c>
      <c r="W476" s="87">
        <f t="shared" si="77"/>
        <v>0</v>
      </c>
      <c r="X476" s="87">
        <f t="shared" si="72"/>
        <v>0</v>
      </c>
      <c r="Y476" s="86">
        <f t="shared" si="73"/>
        <v>0</v>
      </c>
      <c r="Z476" s="86">
        <f t="shared" si="74"/>
        <v>0</v>
      </c>
      <c r="AA476" s="86">
        <f t="shared" si="75"/>
        <v>0</v>
      </c>
      <c r="AB476" s="86">
        <f t="shared" si="78"/>
        <v>0</v>
      </c>
      <c r="AC476" s="86">
        <f>IF(ISBLANK(B476),0,IF(ISNA(VLOOKUP(B476,General!$B:$B,1,FALSE)),1,0))</f>
        <v>0</v>
      </c>
      <c r="AD476" s="86">
        <f>IF(ISBLANK(F476),0,IF(ISNA(VLOOKUP(F476,Dropdowns!$D$1:$D$13,1,FALSE)),1,0))</f>
        <v>0</v>
      </c>
      <c r="AE476" s="86">
        <f>IF(ISBLANK(I476),0,IF(ISNA(VLOOKUP(I476,Dropdowns!$E$1:$E$11,1,FALSE)),1,0))</f>
        <v>0</v>
      </c>
      <c r="AF476" s="86">
        <f>IF(ISBLANK(L476),0,IF(ISNA(VLOOKUP(L476,Dropdowns!$F$1:$F$18,1,FALSE)),1,0))</f>
        <v>0</v>
      </c>
      <c r="AG476" s="86">
        <f>IF(ISBLANK(P476),0,IF(ISNA(VLOOKUP(P476,Dropdowns!$K$1:$K$5,1,FALSE)),1,0))</f>
        <v>0</v>
      </c>
      <c r="AH476" s="86" t="str">
        <f t="shared" si="79"/>
        <v/>
      </c>
      <c r="AI476" s="86">
        <f>IF(ISBLANK(AH476),0,IF(ISNA(VLOOKUP(AH476,Investigation!$Q:$Q,1,FALSE)),1,0))</f>
        <v>0</v>
      </c>
    </row>
    <row r="477" spans="2:35" x14ac:dyDescent="0.25">
      <c r="B477" s="71"/>
      <c r="C477" s="71"/>
      <c r="D477" s="63"/>
      <c r="E477" s="73"/>
      <c r="F477" s="71"/>
      <c r="G477" s="71"/>
      <c r="H477" s="71"/>
      <c r="I477" s="71"/>
      <c r="J477" s="71"/>
      <c r="K477" s="71"/>
      <c r="L477" s="71"/>
      <c r="M477" s="71"/>
      <c r="N477" s="71"/>
      <c r="O477" s="74"/>
      <c r="P477" s="71"/>
      <c r="T477" s="87">
        <f t="shared" si="76"/>
        <v>0</v>
      </c>
      <c r="U477" s="87">
        <f t="shared" si="70"/>
        <v>0</v>
      </c>
      <c r="V477" s="87">
        <f t="shared" si="71"/>
        <v>0</v>
      </c>
      <c r="W477" s="87">
        <f t="shared" si="77"/>
        <v>0</v>
      </c>
      <c r="X477" s="87">
        <f t="shared" si="72"/>
        <v>0</v>
      </c>
      <c r="Y477" s="86">
        <f t="shared" si="73"/>
        <v>0</v>
      </c>
      <c r="Z477" s="86">
        <f t="shared" si="74"/>
        <v>0</v>
      </c>
      <c r="AA477" s="86">
        <f t="shared" si="75"/>
        <v>0</v>
      </c>
      <c r="AB477" s="86">
        <f t="shared" si="78"/>
        <v>0</v>
      </c>
      <c r="AC477" s="86">
        <f>IF(ISBLANK(B477),0,IF(ISNA(VLOOKUP(B477,General!$B:$B,1,FALSE)),1,0))</f>
        <v>0</v>
      </c>
      <c r="AD477" s="86">
        <f>IF(ISBLANK(F477),0,IF(ISNA(VLOOKUP(F477,Dropdowns!$D$1:$D$13,1,FALSE)),1,0))</f>
        <v>0</v>
      </c>
      <c r="AE477" s="86">
        <f>IF(ISBLANK(I477),0,IF(ISNA(VLOOKUP(I477,Dropdowns!$E$1:$E$11,1,FALSE)),1,0))</f>
        <v>0</v>
      </c>
      <c r="AF477" s="86">
        <f>IF(ISBLANK(L477),0,IF(ISNA(VLOOKUP(L477,Dropdowns!$F$1:$F$18,1,FALSE)),1,0))</f>
        <v>0</v>
      </c>
      <c r="AG477" s="86">
        <f>IF(ISBLANK(P477),0,IF(ISNA(VLOOKUP(P477,Dropdowns!$K$1:$K$5,1,FALSE)),1,0))</f>
        <v>0</v>
      </c>
      <c r="AH477" s="86" t="str">
        <f t="shared" si="79"/>
        <v/>
      </c>
      <c r="AI477" s="86">
        <f>IF(ISBLANK(AH477),0,IF(ISNA(VLOOKUP(AH477,Investigation!$Q:$Q,1,FALSE)),1,0))</f>
        <v>0</v>
      </c>
    </row>
    <row r="478" spans="2:35" x14ac:dyDescent="0.25">
      <c r="B478" s="71"/>
      <c r="C478" s="71"/>
      <c r="D478" s="63"/>
      <c r="E478" s="73"/>
      <c r="F478" s="71"/>
      <c r="G478" s="71"/>
      <c r="H478" s="71"/>
      <c r="I478" s="71"/>
      <c r="J478" s="71"/>
      <c r="K478" s="71"/>
      <c r="L478" s="71"/>
      <c r="M478" s="71"/>
      <c r="N478" s="71"/>
      <c r="O478" s="74"/>
      <c r="P478" s="71"/>
      <c r="T478" s="87">
        <f t="shared" si="76"/>
        <v>0</v>
      </c>
      <c r="U478" s="87">
        <f t="shared" si="70"/>
        <v>0</v>
      </c>
      <c r="V478" s="87">
        <f t="shared" si="71"/>
        <v>0</v>
      </c>
      <c r="W478" s="87">
        <f t="shared" si="77"/>
        <v>0</v>
      </c>
      <c r="X478" s="87">
        <f t="shared" si="72"/>
        <v>0</v>
      </c>
      <c r="Y478" s="86">
        <f t="shared" si="73"/>
        <v>0</v>
      </c>
      <c r="Z478" s="86">
        <f t="shared" si="74"/>
        <v>0</v>
      </c>
      <c r="AA478" s="86">
        <f t="shared" si="75"/>
        <v>0</v>
      </c>
      <c r="AB478" s="86">
        <f t="shared" si="78"/>
        <v>0</v>
      </c>
      <c r="AC478" s="86">
        <f>IF(ISBLANK(B478),0,IF(ISNA(VLOOKUP(B478,General!$B:$B,1,FALSE)),1,0))</f>
        <v>0</v>
      </c>
      <c r="AD478" s="86">
        <f>IF(ISBLANK(F478),0,IF(ISNA(VLOOKUP(F478,Dropdowns!$D$1:$D$13,1,FALSE)),1,0))</f>
        <v>0</v>
      </c>
      <c r="AE478" s="86">
        <f>IF(ISBLANK(I478),0,IF(ISNA(VLOOKUP(I478,Dropdowns!$E$1:$E$11,1,FALSE)),1,0))</f>
        <v>0</v>
      </c>
      <c r="AF478" s="86">
        <f>IF(ISBLANK(L478),0,IF(ISNA(VLOOKUP(L478,Dropdowns!$F$1:$F$18,1,FALSE)),1,0))</f>
        <v>0</v>
      </c>
      <c r="AG478" s="86">
        <f>IF(ISBLANK(P478),0,IF(ISNA(VLOOKUP(P478,Dropdowns!$K$1:$K$5,1,FALSE)),1,0))</f>
        <v>0</v>
      </c>
      <c r="AH478" s="86" t="str">
        <f t="shared" si="79"/>
        <v/>
      </c>
      <c r="AI478" s="86">
        <f>IF(ISBLANK(AH478),0,IF(ISNA(VLOOKUP(AH478,Investigation!$Q:$Q,1,FALSE)),1,0))</f>
        <v>0</v>
      </c>
    </row>
    <row r="479" spans="2:35" x14ac:dyDescent="0.25">
      <c r="B479" s="71"/>
      <c r="C479" s="71"/>
      <c r="D479" s="63"/>
      <c r="E479" s="73"/>
      <c r="F479" s="71"/>
      <c r="G479" s="71"/>
      <c r="H479" s="71"/>
      <c r="I479" s="71"/>
      <c r="J479" s="71"/>
      <c r="K479" s="71"/>
      <c r="L479" s="71"/>
      <c r="M479" s="71"/>
      <c r="N479" s="71"/>
      <c r="O479" s="74"/>
      <c r="P479" s="71"/>
      <c r="T479" s="87">
        <f t="shared" si="76"/>
        <v>0</v>
      </c>
      <c r="U479" s="87">
        <f t="shared" si="70"/>
        <v>0</v>
      </c>
      <c r="V479" s="87">
        <f t="shared" si="71"/>
        <v>0</v>
      </c>
      <c r="W479" s="87">
        <f t="shared" si="77"/>
        <v>0</v>
      </c>
      <c r="X479" s="87">
        <f t="shared" si="72"/>
        <v>0</v>
      </c>
      <c r="Y479" s="86">
        <f t="shared" si="73"/>
        <v>0</v>
      </c>
      <c r="Z479" s="86">
        <f t="shared" si="74"/>
        <v>0</v>
      </c>
      <c r="AA479" s="86">
        <f t="shared" si="75"/>
        <v>0</v>
      </c>
      <c r="AB479" s="86">
        <f t="shared" si="78"/>
        <v>0</v>
      </c>
      <c r="AC479" s="86">
        <f>IF(ISBLANK(B479),0,IF(ISNA(VLOOKUP(B479,General!$B:$B,1,FALSE)),1,0))</f>
        <v>0</v>
      </c>
      <c r="AD479" s="86">
        <f>IF(ISBLANK(F479),0,IF(ISNA(VLOOKUP(F479,Dropdowns!$D$1:$D$13,1,FALSE)),1,0))</f>
        <v>0</v>
      </c>
      <c r="AE479" s="86">
        <f>IF(ISBLANK(I479),0,IF(ISNA(VLOOKUP(I479,Dropdowns!$E$1:$E$11,1,FALSE)),1,0))</f>
        <v>0</v>
      </c>
      <c r="AF479" s="86">
        <f>IF(ISBLANK(L479),0,IF(ISNA(VLOOKUP(L479,Dropdowns!$F$1:$F$18,1,FALSE)),1,0))</f>
        <v>0</v>
      </c>
      <c r="AG479" s="86">
        <f>IF(ISBLANK(P479),0,IF(ISNA(VLOOKUP(P479,Dropdowns!$K$1:$K$5,1,FALSE)),1,0))</f>
        <v>0</v>
      </c>
      <c r="AH479" s="86" t="str">
        <f t="shared" si="79"/>
        <v/>
      </c>
      <c r="AI479" s="86">
        <f>IF(ISBLANK(AH479),0,IF(ISNA(VLOOKUP(AH479,Investigation!$Q:$Q,1,FALSE)),1,0))</f>
        <v>0</v>
      </c>
    </row>
    <row r="480" spans="2:35" x14ac:dyDescent="0.25">
      <c r="B480" s="71"/>
      <c r="C480" s="71"/>
      <c r="D480" s="63"/>
      <c r="E480" s="73"/>
      <c r="F480" s="71"/>
      <c r="G480" s="71"/>
      <c r="H480" s="71"/>
      <c r="I480" s="71"/>
      <c r="J480" s="71"/>
      <c r="K480" s="71"/>
      <c r="L480" s="71"/>
      <c r="M480" s="71"/>
      <c r="N480" s="71"/>
      <c r="O480" s="74"/>
      <c r="P480" s="71"/>
      <c r="T480" s="87">
        <f t="shared" si="76"/>
        <v>0</v>
      </c>
      <c r="U480" s="87">
        <f t="shared" si="70"/>
        <v>0</v>
      </c>
      <c r="V480" s="87">
        <f t="shared" si="71"/>
        <v>0</v>
      </c>
      <c r="W480" s="87">
        <f t="shared" si="77"/>
        <v>0</v>
      </c>
      <c r="X480" s="87">
        <f t="shared" si="72"/>
        <v>0</v>
      </c>
      <c r="Y480" s="86">
        <f t="shared" si="73"/>
        <v>0</v>
      </c>
      <c r="Z480" s="86">
        <f t="shared" si="74"/>
        <v>0</v>
      </c>
      <c r="AA480" s="86">
        <f t="shared" si="75"/>
        <v>0</v>
      </c>
      <c r="AB480" s="86">
        <f t="shared" si="78"/>
        <v>0</v>
      </c>
      <c r="AC480" s="86">
        <f>IF(ISBLANK(B480),0,IF(ISNA(VLOOKUP(B480,General!$B:$B,1,FALSE)),1,0))</f>
        <v>0</v>
      </c>
      <c r="AD480" s="86">
        <f>IF(ISBLANK(F480),0,IF(ISNA(VLOOKUP(F480,Dropdowns!$D$1:$D$13,1,FALSE)),1,0))</f>
        <v>0</v>
      </c>
      <c r="AE480" s="86">
        <f>IF(ISBLANK(I480),0,IF(ISNA(VLOOKUP(I480,Dropdowns!$E$1:$E$11,1,FALSE)),1,0))</f>
        <v>0</v>
      </c>
      <c r="AF480" s="86">
        <f>IF(ISBLANK(L480),0,IF(ISNA(VLOOKUP(L480,Dropdowns!$F$1:$F$18,1,FALSE)),1,0))</f>
        <v>0</v>
      </c>
      <c r="AG480" s="86">
        <f>IF(ISBLANK(P480),0,IF(ISNA(VLOOKUP(P480,Dropdowns!$K$1:$K$5,1,FALSE)),1,0))</f>
        <v>0</v>
      </c>
      <c r="AH480" s="86" t="str">
        <f t="shared" si="79"/>
        <v/>
      </c>
      <c r="AI480" s="86">
        <f>IF(ISBLANK(AH480),0,IF(ISNA(VLOOKUP(AH480,Investigation!$Q:$Q,1,FALSE)),1,0))</f>
        <v>0</v>
      </c>
    </row>
    <row r="481" spans="2:35" x14ac:dyDescent="0.25">
      <c r="B481" s="71"/>
      <c r="C481" s="71"/>
      <c r="D481" s="63"/>
      <c r="E481" s="73"/>
      <c r="F481" s="71"/>
      <c r="G481" s="71"/>
      <c r="H481" s="71"/>
      <c r="I481" s="71"/>
      <c r="J481" s="71"/>
      <c r="K481" s="71"/>
      <c r="L481" s="71"/>
      <c r="M481" s="71"/>
      <c r="N481" s="71"/>
      <c r="O481" s="74"/>
      <c r="P481" s="71"/>
      <c r="T481" s="87">
        <f t="shared" si="76"/>
        <v>0</v>
      </c>
      <c r="U481" s="87">
        <f t="shared" si="70"/>
        <v>0</v>
      </c>
      <c r="V481" s="87">
        <f t="shared" si="71"/>
        <v>0</v>
      </c>
      <c r="W481" s="87">
        <f t="shared" si="77"/>
        <v>0</v>
      </c>
      <c r="X481" s="87">
        <f t="shared" si="72"/>
        <v>0</v>
      </c>
      <c r="Y481" s="86">
        <f t="shared" si="73"/>
        <v>0</v>
      </c>
      <c r="Z481" s="86">
        <f t="shared" si="74"/>
        <v>0</v>
      </c>
      <c r="AA481" s="86">
        <f t="shared" si="75"/>
        <v>0</v>
      </c>
      <c r="AB481" s="86">
        <f t="shared" si="78"/>
        <v>0</v>
      </c>
      <c r="AC481" s="86">
        <f>IF(ISBLANK(B481),0,IF(ISNA(VLOOKUP(B481,General!$B:$B,1,FALSE)),1,0))</f>
        <v>0</v>
      </c>
      <c r="AD481" s="86">
        <f>IF(ISBLANK(F481),0,IF(ISNA(VLOOKUP(F481,Dropdowns!$D$1:$D$13,1,FALSE)),1,0))</f>
        <v>0</v>
      </c>
      <c r="AE481" s="86">
        <f>IF(ISBLANK(I481),0,IF(ISNA(VLOOKUP(I481,Dropdowns!$E$1:$E$11,1,FALSE)),1,0))</f>
        <v>0</v>
      </c>
      <c r="AF481" s="86">
        <f>IF(ISBLANK(L481),0,IF(ISNA(VLOOKUP(L481,Dropdowns!$F$1:$F$18,1,FALSE)),1,0))</f>
        <v>0</v>
      </c>
      <c r="AG481" s="86">
        <f>IF(ISBLANK(P481),0,IF(ISNA(VLOOKUP(P481,Dropdowns!$K$1:$K$5,1,FALSE)),1,0))</f>
        <v>0</v>
      </c>
      <c r="AH481" s="86" t="str">
        <f t="shared" si="79"/>
        <v/>
      </c>
      <c r="AI481" s="86">
        <f>IF(ISBLANK(AH481),0,IF(ISNA(VLOOKUP(AH481,Investigation!$Q:$Q,1,FALSE)),1,0))</f>
        <v>0</v>
      </c>
    </row>
    <row r="482" spans="2:35" x14ac:dyDescent="0.25">
      <c r="B482" s="71"/>
      <c r="C482" s="71"/>
      <c r="D482" s="63"/>
      <c r="E482" s="73"/>
      <c r="F482" s="71"/>
      <c r="G482" s="71"/>
      <c r="H482" s="71"/>
      <c r="I482" s="71"/>
      <c r="J482" s="71"/>
      <c r="K482" s="71"/>
      <c r="L482" s="71"/>
      <c r="M482" s="71"/>
      <c r="N482" s="71"/>
      <c r="O482" s="74"/>
      <c r="P482" s="71"/>
      <c r="T482" s="87">
        <f t="shared" si="76"/>
        <v>0</v>
      </c>
      <c r="U482" s="87">
        <f t="shared" si="70"/>
        <v>0</v>
      </c>
      <c r="V482" s="87">
        <f t="shared" si="71"/>
        <v>0</v>
      </c>
      <c r="W482" s="87">
        <f t="shared" si="77"/>
        <v>0</v>
      </c>
      <c r="X482" s="87">
        <f t="shared" si="72"/>
        <v>0</v>
      </c>
      <c r="Y482" s="86">
        <f t="shared" si="73"/>
        <v>0</v>
      </c>
      <c r="Z482" s="86">
        <f t="shared" si="74"/>
        <v>0</v>
      </c>
      <c r="AA482" s="86">
        <f t="shared" si="75"/>
        <v>0</v>
      </c>
      <c r="AB482" s="86">
        <f t="shared" si="78"/>
        <v>0</v>
      </c>
      <c r="AC482" s="86">
        <f>IF(ISBLANK(B482),0,IF(ISNA(VLOOKUP(B482,General!$B:$B,1,FALSE)),1,0))</f>
        <v>0</v>
      </c>
      <c r="AD482" s="86">
        <f>IF(ISBLANK(F482),0,IF(ISNA(VLOOKUP(F482,Dropdowns!$D$1:$D$13,1,FALSE)),1,0))</f>
        <v>0</v>
      </c>
      <c r="AE482" s="86">
        <f>IF(ISBLANK(I482),0,IF(ISNA(VLOOKUP(I482,Dropdowns!$E$1:$E$11,1,FALSE)),1,0))</f>
        <v>0</v>
      </c>
      <c r="AF482" s="86">
        <f>IF(ISBLANK(L482),0,IF(ISNA(VLOOKUP(L482,Dropdowns!$F$1:$F$18,1,FALSE)),1,0))</f>
        <v>0</v>
      </c>
      <c r="AG482" s="86">
        <f>IF(ISBLANK(P482),0,IF(ISNA(VLOOKUP(P482,Dropdowns!$K$1:$K$5,1,FALSE)),1,0))</f>
        <v>0</v>
      </c>
      <c r="AH482" s="86" t="str">
        <f t="shared" si="79"/>
        <v/>
      </c>
      <c r="AI482" s="86">
        <f>IF(ISBLANK(AH482),0,IF(ISNA(VLOOKUP(AH482,Investigation!$Q:$Q,1,FALSE)),1,0))</f>
        <v>0</v>
      </c>
    </row>
    <row r="483" spans="2:35" x14ac:dyDescent="0.25">
      <c r="B483" s="71"/>
      <c r="C483" s="71"/>
      <c r="D483" s="63"/>
      <c r="E483" s="73"/>
      <c r="F483" s="71"/>
      <c r="G483" s="71"/>
      <c r="H483" s="71"/>
      <c r="I483" s="71"/>
      <c r="J483" s="71"/>
      <c r="K483" s="71"/>
      <c r="L483" s="71"/>
      <c r="M483" s="71"/>
      <c r="N483" s="71"/>
      <c r="O483" s="74"/>
      <c r="P483" s="71"/>
      <c r="T483" s="87">
        <f t="shared" si="76"/>
        <v>0</v>
      </c>
      <c r="U483" s="87">
        <f t="shared" si="70"/>
        <v>0</v>
      </c>
      <c r="V483" s="87">
        <f t="shared" si="71"/>
        <v>0</v>
      </c>
      <c r="W483" s="87">
        <f t="shared" si="77"/>
        <v>0</v>
      </c>
      <c r="X483" s="87">
        <f t="shared" si="72"/>
        <v>0</v>
      </c>
      <c r="Y483" s="86">
        <f t="shared" si="73"/>
        <v>0</v>
      </c>
      <c r="Z483" s="86">
        <f t="shared" si="74"/>
        <v>0</v>
      </c>
      <c r="AA483" s="86">
        <f t="shared" si="75"/>
        <v>0</v>
      </c>
      <c r="AB483" s="86">
        <f t="shared" si="78"/>
        <v>0</v>
      </c>
      <c r="AC483" s="86">
        <f>IF(ISBLANK(B483),0,IF(ISNA(VLOOKUP(B483,General!$B:$B,1,FALSE)),1,0))</f>
        <v>0</v>
      </c>
      <c r="AD483" s="86">
        <f>IF(ISBLANK(F483),0,IF(ISNA(VLOOKUP(F483,Dropdowns!$D$1:$D$13,1,FALSE)),1,0))</f>
        <v>0</v>
      </c>
      <c r="AE483" s="86">
        <f>IF(ISBLANK(I483),0,IF(ISNA(VLOOKUP(I483,Dropdowns!$E$1:$E$11,1,FALSE)),1,0))</f>
        <v>0</v>
      </c>
      <c r="AF483" s="86">
        <f>IF(ISBLANK(L483),0,IF(ISNA(VLOOKUP(L483,Dropdowns!$F$1:$F$18,1,FALSE)),1,0))</f>
        <v>0</v>
      </c>
      <c r="AG483" s="86">
        <f>IF(ISBLANK(P483),0,IF(ISNA(VLOOKUP(P483,Dropdowns!$K$1:$K$5,1,FALSE)),1,0))</f>
        <v>0</v>
      </c>
      <c r="AH483" s="86" t="str">
        <f t="shared" si="79"/>
        <v/>
      </c>
      <c r="AI483" s="86">
        <f>IF(ISBLANK(AH483),0,IF(ISNA(VLOOKUP(AH483,Investigation!$Q:$Q,1,FALSE)),1,0))</f>
        <v>0</v>
      </c>
    </row>
    <row r="484" spans="2:35" x14ac:dyDescent="0.25">
      <c r="B484" s="71"/>
      <c r="C484" s="71"/>
      <c r="D484" s="63"/>
      <c r="E484" s="73"/>
      <c r="F484" s="71"/>
      <c r="G484" s="71"/>
      <c r="H484" s="71"/>
      <c r="I484" s="71"/>
      <c r="J484" s="71"/>
      <c r="K484" s="71"/>
      <c r="L484" s="71"/>
      <c r="M484" s="71"/>
      <c r="N484" s="71"/>
      <c r="O484" s="74"/>
      <c r="P484" s="71"/>
      <c r="T484" s="87">
        <f t="shared" si="76"/>
        <v>0</v>
      </c>
      <c r="U484" s="87">
        <f t="shared" si="70"/>
        <v>0</v>
      </c>
      <c r="V484" s="87">
        <f t="shared" si="71"/>
        <v>0</v>
      </c>
      <c r="W484" s="87">
        <f t="shared" si="77"/>
        <v>0</v>
      </c>
      <c r="X484" s="87">
        <f t="shared" si="72"/>
        <v>0</v>
      </c>
      <c r="Y484" s="86">
        <f t="shared" si="73"/>
        <v>0</v>
      </c>
      <c r="Z484" s="86">
        <f t="shared" si="74"/>
        <v>0</v>
      </c>
      <c r="AA484" s="86">
        <f t="shared" si="75"/>
        <v>0</v>
      </c>
      <c r="AB484" s="86">
        <f t="shared" si="78"/>
        <v>0</v>
      </c>
      <c r="AC484" s="86">
        <f>IF(ISBLANK(B484),0,IF(ISNA(VLOOKUP(B484,General!$B:$B,1,FALSE)),1,0))</f>
        <v>0</v>
      </c>
      <c r="AD484" s="86">
        <f>IF(ISBLANK(F484),0,IF(ISNA(VLOOKUP(F484,Dropdowns!$D$1:$D$13,1,FALSE)),1,0))</f>
        <v>0</v>
      </c>
      <c r="AE484" s="86">
        <f>IF(ISBLANK(I484),0,IF(ISNA(VLOOKUP(I484,Dropdowns!$E$1:$E$11,1,FALSE)),1,0))</f>
        <v>0</v>
      </c>
      <c r="AF484" s="86">
        <f>IF(ISBLANK(L484),0,IF(ISNA(VLOOKUP(L484,Dropdowns!$F$1:$F$18,1,FALSE)),1,0))</f>
        <v>0</v>
      </c>
      <c r="AG484" s="86">
        <f>IF(ISBLANK(P484),0,IF(ISNA(VLOOKUP(P484,Dropdowns!$K$1:$K$5,1,FALSE)),1,0))</f>
        <v>0</v>
      </c>
      <c r="AH484" s="86" t="str">
        <f t="shared" si="79"/>
        <v/>
      </c>
      <c r="AI484" s="86">
        <f>IF(ISBLANK(AH484),0,IF(ISNA(VLOOKUP(AH484,Investigation!$Q:$Q,1,FALSE)),1,0))</f>
        <v>0</v>
      </c>
    </row>
    <row r="485" spans="2:35" x14ac:dyDescent="0.25">
      <c r="B485" s="71"/>
      <c r="C485" s="71"/>
      <c r="D485" s="63"/>
      <c r="E485" s="73"/>
      <c r="F485" s="71"/>
      <c r="G485" s="71"/>
      <c r="H485" s="71"/>
      <c r="I485" s="71"/>
      <c r="J485" s="71"/>
      <c r="K485" s="71"/>
      <c r="L485" s="71"/>
      <c r="M485" s="71"/>
      <c r="N485" s="71"/>
      <c r="O485" s="74"/>
      <c r="P485" s="71"/>
      <c r="T485" s="87">
        <f t="shared" si="76"/>
        <v>0</v>
      </c>
      <c r="U485" s="87">
        <f t="shared" si="70"/>
        <v>0</v>
      </c>
      <c r="V485" s="87">
        <f t="shared" si="71"/>
        <v>0</v>
      </c>
      <c r="W485" s="87">
        <f t="shared" si="77"/>
        <v>0</v>
      </c>
      <c r="X485" s="87">
        <f t="shared" si="72"/>
        <v>0</v>
      </c>
      <c r="Y485" s="86">
        <f t="shared" si="73"/>
        <v>0</v>
      </c>
      <c r="Z485" s="86">
        <f t="shared" si="74"/>
        <v>0</v>
      </c>
      <c r="AA485" s="86">
        <f t="shared" si="75"/>
        <v>0</v>
      </c>
      <c r="AB485" s="86">
        <f t="shared" si="78"/>
        <v>0</v>
      </c>
      <c r="AC485" s="86">
        <f>IF(ISBLANK(B485),0,IF(ISNA(VLOOKUP(B485,General!$B:$B,1,FALSE)),1,0))</f>
        <v>0</v>
      </c>
      <c r="AD485" s="86">
        <f>IF(ISBLANK(F485),0,IF(ISNA(VLOOKUP(F485,Dropdowns!$D$1:$D$13,1,FALSE)),1,0))</f>
        <v>0</v>
      </c>
      <c r="AE485" s="86">
        <f>IF(ISBLANK(I485),0,IF(ISNA(VLOOKUP(I485,Dropdowns!$E$1:$E$11,1,FALSE)),1,0))</f>
        <v>0</v>
      </c>
      <c r="AF485" s="86">
        <f>IF(ISBLANK(L485),0,IF(ISNA(VLOOKUP(L485,Dropdowns!$F$1:$F$18,1,FALSE)),1,0))</f>
        <v>0</v>
      </c>
      <c r="AG485" s="86">
        <f>IF(ISBLANK(P485),0,IF(ISNA(VLOOKUP(P485,Dropdowns!$K$1:$K$5,1,FALSE)),1,0))</f>
        <v>0</v>
      </c>
      <c r="AH485" s="86" t="str">
        <f t="shared" si="79"/>
        <v/>
      </c>
      <c r="AI485" s="86">
        <f>IF(ISBLANK(AH485),0,IF(ISNA(VLOOKUP(AH485,Investigation!$Q:$Q,1,FALSE)),1,0))</f>
        <v>0</v>
      </c>
    </row>
    <row r="486" spans="2:35" x14ac:dyDescent="0.25">
      <c r="B486" s="71"/>
      <c r="C486" s="71"/>
      <c r="D486" s="63"/>
      <c r="E486" s="73"/>
      <c r="F486" s="71"/>
      <c r="G486" s="71"/>
      <c r="H486" s="71"/>
      <c r="I486" s="71"/>
      <c r="J486" s="71"/>
      <c r="K486" s="71"/>
      <c r="L486" s="71"/>
      <c r="M486" s="71"/>
      <c r="N486" s="71"/>
      <c r="O486" s="74"/>
      <c r="P486" s="71"/>
      <c r="T486" s="87">
        <f t="shared" si="76"/>
        <v>0</v>
      </c>
      <c r="U486" s="87">
        <f t="shared" si="70"/>
        <v>0</v>
      </c>
      <c r="V486" s="87">
        <f t="shared" si="71"/>
        <v>0</v>
      </c>
      <c r="W486" s="87">
        <f t="shared" si="77"/>
        <v>0</v>
      </c>
      <c r="X486" s="87">
        <f t="shared" si="72"/>
        <v>0</v>
      </c>
      <c r="Y486" s="86">
        <f t="shared" si="73"/>
        <v>0</v>
      </c>
      <c r="Z486" s="86">
        <f t="shared" si="74"/>
        <v>0</v>
      </c>
      <c r="AA486" s="86">
        <f t="shared" si="75"/>
        <v>0</v>
      </c>
      <c r="AB486" s="86">
        <f t="shared" si="78"/>
        <v>0</v>
      </c>
      <c r="AC486" s="86">
        <f>IF(ISBLANK(B486),0,IF(ISNA(VLOOKUP(B486,General!$B:$B,1,FALSE)),1,0))</f>
        <v>0</v>
      </c>
      <c r="AD486" s="86">
        <f>IF(ISBLANK(F486),0,IF(ISNA(VLOOKUP(F486,Dropdowns!$D$1:$D$13,1,FALSE)),1,0))</f>
        <v>0</v>
      </c>
      <c r="AE486" s="86">
        <f>IF(ISBLANK(I486),0,IF(ISNA(VLOOKUP(I486,Dropdowns!$E$1:$E$11,1,FALSE)),1,0))</f>
        <v>0</v>
      </c>
      <c r="AF486" s="86">
        <f>IF(ISBLANK(L486),0,IF(ISNA(VLOOKUP(L486,Dropdowns!$F$1:$F$18,1,FALSE)),1,0))</f>
        <v>0</v>
      </c>
      <c r="AG486" s="86">
        <f>IF(ISBLANK(P486),0,IF(ISNA(VLOOKUP(P486,Dropdowns!$K$1:$K$5,1,FALSE)),1,0))</f>
        <v>0</v>
      </c>
      <c r="AH486" s="86" t="str">
        <f t="shared" si="79"/>
        <v/>
      </c>
      <c r="AI486" s="86">
        <f>IF(ISBLANK(AH486),0,IF(ISNA(VLOOKUP(AH486,Investigation!$Q:$Q,1,FALSE)),1,0))</f>
        <v>0</v>
      </c>
    </row>
    <row r="487" spans="2:35" x14ac:dyDescent="0.25">
      <c r="B487" s="71"/>
      <c r="C487" s="71"/>
      <c r="D487" s="63"/>
      <c r="E487" s="73"/>
      <c r="F487" s="71"/>
      <c r="G487" s="71"/>
      <c r="H487" s="71"/>
      <c r="I487" s="71"/>
      <c r="J487" s="71"/>
      <c r="K487" s="71"/>
      <c r="L487" s="71"/>
      <c r="M487" s="71"/>
      <c r="N487" s="71"/>
      <c r="O487" s="74"/>
      <c r="P487" s="71"/>
      <c r="T487" s="87">
        <f t="shared" si="76"/>
        <v>0</v>
      </c>
      <c r="U487" s="87">
        <f t="shared" si="70"/>
        <v>0</v>
      </c>
      <c r="V487" s="87">
        <f t="shared" si="71"/>
        <v>0</v>
      </c>
      <c r="W487" s="87">
        <f t="shared" si="77"/>
        <v>0</v>
      </c>
      <c r="X487" s="87">
        <f t="shared" si="72"/>
        <v>0</v>
      </c>
      <c r="Y487" s="86">
        <f t="shared" si="73"/>
        <v>0</v>
      </c>
      <c r="Z487" s="86">
        <f t="shared" si="74"/>
        <v>0</v>
      </c>
      <c r="AA487" s="86">
        <f t="shared" si="75"/>
        <v>0</v>
      </c>
      <c r="AB487" s="86">
        <f t="shared" si="78"/>
        <v>0</v>
      </c>
      <c r="AC487" s="86">
        <f>IF(ISBLANK(B487),0,IF(ISNA(VLOOKUP(B487,General!$B:$B,1,FALSE)),1,0))</f>
        <v>0</v>
      </c>
      <c r="AD487" s="86">
        <f>IF(ISBLANK(F487),0,IF(ISNA(VLOOKUP(F487,Dropdowns!$D$1:$D$13,1,FALSE)),1,0))</f>
        <v>0</v>
      </c>
      <c r="AE487" s="86">
        <f>IF(ISBLANK(I487),0,IF(ISNA(VLOOKUP(I487,Dropdowns!$E$1:$E$11,1,FALSE)),1,0))</f>
        <v>0</v>
      </c>
      <c r="AF487" s="86">
        <f>IF(ISBLANK(L487),0,IF(ISNA(VLOOKUP(L487,Dropdowns!$F$1:$F$18,1,FALSE)),1,0))</f>
        <v>0</v>
      </c>
      <c r="AG487" s="86">
        <f>IF(ISBLANK(P487),0,IF(ISNA(VLOOKUP(P487,Dropdowns!$K$1:$K$5,1,FALSE)),1,0))</f>
        <v>0</v>
      </c>
      <c r="AH487" s="86" t="str">
        <f t="shared" si="79"/>
        <v/>
      </c>
      <c r="AI487" s="86">
        <f>IF(ISBLANK(AH487),0,IF(ISNA(VLOOKUP(AH487,Investigation!$Q:$Q,1,FALSE)),1,0))</f>
        <v>0</v>
      </c>
    </row>
    <row r="488" spans="2:35" x14ac:dyDescent="0.25">
      <c r="B488" s="71"/>
      <c r="C488" s="71"/>
      <c r="D488" s="63"/>
      <c r="E488" s="73"/>
      <c r="F488" s="71"/>
      <c r="G488" s="71"/>
      <c r="H488" s="71"/>
      <c r="I488" s="71"/>
      <c r="J488" s="71"/>
      <c r="K488" s="71"/>
      <c r="L488" s="71"/>
      <c r="M488" s="71"/>
      <c r="N488" s="71"/>
      <c r="O488" s="74"/>
      <c r="P488" s="71"/>
      <c r="T488" s="87">
        <f t="shared" si="76"/>
        <v>0</v>
      </c>
      <c r="U488" s="87">
        <f t="shared" si="70"/>
        <v>0</v>
      </c>
      <c r="V488" s="87">
        <f t="shared" si="71"/>
        <v>0</v>
      </c>
      <c r="W488" s="87">
        <f t="shared" si="77"/>
        <v>0</v>
      </c>
      <c r="X488" s="87">
        <f t="shared" si="72"/>
        <v>0</v>
      </c>
      <c r="Y488" s="86">
        <f t="shared" si="73"/>
        <v>0</v>
      </c>
      <c r="Z488" s="86">
        <f t="shared" si="74"/>
        <v>0</v>
      </c>
      <c r="AA488" s="86">
        <f t="shared" si="75"/>
        <v>0</v>
      </c>
      <c r="AB488" s="86">
        <f t="shared" si="78"/>
        <v>0</v>
      </c>
      <c r="AC488" s="86">
        <f>IF(ISBLANK(B488),0,IF(ISNA(VLOOKUP(B488,General!$B:$B,1,FALSE)),1,0))</f>
        <v>0</v>
      </c>
      <c r="AD488" s="86">
        <f>IF(ISBLANK(F488),0,IF(ISNA(VLOOKUP(F488,Dropdowns!$D$1:$D$13,1,FALSE)),1,0))</f>
        <v>0</v>
      </c>
      <c r="AE488" s="86">
        <f>IF(ISBLANK(I488),0,IF(ISNA(VLOOKUP(I488,Dropdowns!$E$1:$E$11,1,FALSE)),1,0))</f>
        <v>0</v>
      </c>
      <c r="AF488" s="86">
        <f>IF(ISBLANK(L488),0,IF(ISNA(VLOOKUP(L488,Dropdowns!$F$1:$F$18,1,FALSE)),1,0))</f>
        <v>0</v>
      </c>
      <c r="AG488" s="86">
        <f>IF(ISBLANK(P488),0,IF(ISNA(VLOOKUP(P488,Dropdowns!$K$1:$K$5,1,FALSE)),1,0))</f>
        <v>0</v>
      </c>
      <c r="AH488" s="86" t="str">
        <f t="shared" si="79"/>
        <v/>
      </c>
      <c r="AI488" s="86">
        <f>IF(ISBLANK(AH488),0,IF(ISNA(VLOOKUP(AH488,Investigation!$Q:$Q,1,FALSE)),1,0))</f>
        <v>0</v>
      </c>
    </row>
    <row r="489" spans="2:35" x14ac:dyDescent="0.25">
      <c r="B489" s="71"/>
      <c r="C489" s="71"/>
      <c r="D489" s="63"/>
      <c r="E489" s="73"/>
      <c r="F489" s="71"/>
      <c r="G489" s="71"/>
      <c r="H489" s="71"/>
      <c r="I489" s="71"/>
      <c r="J489" s="71"/>
      <c r="K489" s="71"/>
      <c r="L489" s="71"/>
      <c r="M489" s="71"/>
      <c r="N489" s="71"/>
      <c r="O489" s="74"/>
      <c r="P489" s="71"/>
      <c r="T489" s="87">
        <f t="shared" si="76"/>
        <v>0</v>
      </c>
      <c r="U489" s="87">
        <f t="shared" si="70"/>
        <v>0</v>
      </c>
      <c r="V489" s="87">
        <f t="shared" si="71"/>
        <v>0</v>
      </c>
      <c r="W489" s="87">
        <f t="shared" si="77"/>
        <v>0</v>
      </c>
      <c r="X489" s="87">
        <f t="shared" si="72"/>
        <v>0</v>
      </c>
      <c r="Y489" s="86">
        <f t="shared" si="73"/>
        <v>0</v>
      </c>
      <c r="Z489" s="86">
        <f t="shared" si="74"/>
        <v>0</v>
      </c>
      <c r="AA489" s="86">
        <f t="shared" si="75"/>
        <v>0</v>
      </c>
      <c r="AB489" s="86">
        <f t="shared" si="78"/>
        <v>0</v>
      </c>
      <c r="AC489" s="86">
        <f>IF(ISBLANK(B489),0,IF(ISNA(VLOOKUP(B489,General!$B:$B,1,FALSE)),1,0))</f>
        <v>0</v>
      </c>
      <c r="AD489" s="86">
        <f>IF(ISBLANK(F489),0,IF(ISNA(VLOOKUP(F489,Dropdowns!$D$1:$D$13,1,FALSE)),1,0))</f>
        <v>0</v>
      </c>
      <c r="AE489" s="86">
        <f>IF(ISBLANK(I489),0,IF(ISNA(VLOOKUP(I489,Dropdowns!$E$1:$E$11,1,FALSE)),1,0))</f>
        <v>0</v>
      </c>
      <c r="AF489" s="86">
        <f>IF(ISBLANK(L489),0,IF(ISNA(VLOOKUP(L489,Dropdowns!$F$1:$F$18,1,FALSE)),1,0))</f>
        <v>0</v>
      </c>
      <c r="AG489" s="86">
        <f>IF(ISBLANK(P489),0,IF(ISNA(VLOOKUP(P489,Dropdowns!$K$1:$K$5,1,FALSE)),1,0))</f>
        <v>0</v>
      </c>
      <c r="AH489" s="86" t="str">
        <f t="shared" si="79"/>
        <v/>
      </c>
      <c r="AI489" s="86">
        <f>IF(ISBLANK(AH489),0,IF(ISNA(VLOOKUP(AH489,Investigation!$Q:$Q,1,FALSE)),1,0))</f>
        <v>0</v>
      </c>
    </row>
    <row r="490" spans="2:35" x14ac:dyDescent="0.25">
      <c r="B490" s="71"/>
      <c r="C490" s="71"/>
      <c r="D490" s="63"/>
      <c r="E490" s="73"/>
      <c r="F490" s="71"/>
      <c r="G490" s="71"/>
      <c r="H490" s="71"/>
      <c r="I490" s="71"/>
      <c r="J490" s="71"/>
      <c r="K490" s="71"/>
      <c r="L490" s="71"/>
      <c r="M490" s="71"/>
      <c r="N490" s="71"/>
      <c r="O490" s="74"/>
      <c r="P490" s="71"/>
      <c r="T490" s="87">
        <f t="shared" si="76"/>
        <v>0</v>
      </c>
      <c r="U490" s="87">
        <f t="shared" si="70"/>
        <v>0</v>
      </c>
      <c r="V490" s="87">
        <f t="shared" si="71"/>
        <v>0</v>
      </c>
      <c r="W490" s="87">
        <f t="shared" si="77"/>
        <v>0</v>
      </c>
      <c r="X490" s="87">
        <f t="shared" si="72"/>
        <v>0</v>
      </c>
      <c r="Y490" s="86">
        <f t="shared" si="73"/>
        <v>0</v>
      </c>
      <c r="Z490" s="86">
        <f t="shared" si="74"/>
        <v>0</v>
      </c>
      <c r="AA490" s="86">
        <f t="shared" si="75"/>
        <v>0</v>
      </c>
      <c r="AB490" s="86">
        <f t="shared" si="78"/>
        <v>0</v>
      </c>
      <c r="AC490" s="86">
        <f>IF(ISBLANK(B490),0,IF(ISNA(VLOOKUP(B490,General!$B:$B,1,FALSE)),1,0))</f>
        <v>0</v>
      </c>
      <c r="AD490" s="86">
        <f>IF(ISBLANK(F490),0,IF(ISNA(VLOOKUP(F490,Dropdowns!$D$1:$D$13,1,FALSE)),1,0))</f>
        <v>0</v>
      </c>
      <c r="AE490" s="86">
        <f>IF(ISBLANK(I490),0,IF(ISNA(VLOOKUP(I490,Dropdowns!$E$1:$E$11,1,FALSE)),1,0))</f>
        <v>0</v>
      </c>
      <c r="AF490" s="86">
        <f>IF(ISBLANK(L490),0,IF(ISNA(VLOOKUP(L490,Dropdowns!$F$1:$F$18,1,FALSE)),1,0))</f>
        <v>0</v>
      </c>
      <c r="AG490" s="86">
        <f>IF(ISBLANK(P490),0,IF(ISNA(VLOOKUP(P490,Dropdowns!$K$1:$K$5,1,FALSE)),1,0))</f>
        <v>0</v>
      </c>
      <c r="AH490" s="86" t="str">
        <f t="shared" si="79"/>
        <v/>
      </c>
      <c r="AI490" s="86">
        <f>IF(ISBLANK(AH490),0,IF(ISNA(VLOOKUP(AH490,Investigation!$Q:$Q,1,FALSE)),1,0))</f>
        <v>0</v>
      </c>
    </row>
    <row r="491" spans="2:35" x14ac:dyDescent="0.25">
      <c r="B491" s="71"/>
      <c r="C491" s="71"/>
      <c r="D491" s="63"/>
      <c r="E491" s="73"/>
      <c r="F491" s="71"/>
      <c r="G491" s="71"/>
      <c r="H491" s="71"/>
      <c r="I491" s="71"/>
      <c r="J491" s="71"/>
      <c r="K491" s="71"/>
      <c r="L491" s="71"/>
      <c r="M491" s="71"/>
      <c r="N491" s="71"/>
      <c r="O491" s="74"/>
      <c r="P491" s="71"/>
      <c r="T491" s="87">
        <f t="shared" si="76"/>
        <v>0</v>
      </c>
      <c r="U491" s="87">
        <f t="shared" si="70"/>
        <v>0</v>
      </c>
      <c r="V491" s="87">
        <f t="shared" si="71"/>
        <v>0</v>
      </c>
      <c r="W491" s="87">
        <f t="shared" si="77"/>
        <v>0</v>
      </c>
      <c r="X491" s="87">
        <f t="shared" si="72"/>
        <v>0</v>
      </c>
      <c r="Y491" s="86">
        <f t="shared" si="73"/>
        <v>0</v>
      </c>
      <c r="Z491" s="86">
        <f t="shared" si="74"/>
        <v>0</v>
      </c>
      <c r="AA491" s="86">
        <f t="shared" si="75"/>
        <v>0</v>
      </c>
      <c r="AB491" s="86">
        <f t="shared" si="78"/>
        <v>0</v>
      </c>
      <c r="AC491" s="86">
        <f>IF(ISBLANK(B491),0,IF(ISNA(VLOOKUP(B491,General!$B:$B,1,FALSE)),1,0))</f>
        <v>0</v>
      </c>
      <c r="AD491" s="86">
        <f>IF(ISBLANK(F491),0,IF(ISNA(VLOOKUP(F491,Dropdowns!$D$1:$D$13,1,FALSE)),1,0))</f>
        <v>0</v>
      </c>
      <c r="AE491" s="86">
        <f>IF(ISBLANK(I491),0,IF(ISNA(VLOOKUP(I491,Dropdowns!$E$1:$E$11,1,FALSE)),1,0))</f>
        <v>0</v>
      </c>
      <c r="AF491" s="86">
        <f>IF(ISBLANK(L491),0,IF(ISNA(VLOOKUP(L491,Dropdowns!$F$1:$F$18,1,FALSE)),1,0))</f>
        <v>0</v>
      </c>
      <c r="AG491" s="86">
        <f>IF(ISBLANK(P491),0,IF(ISNA(VLOOKUP(P491,Dropdowns!$K$1:$K$5,1,FALSE)),1,0))</f>
        <v>0</v>
      </c>
      <c r="AH491" s="86" t="str">
        <f t="shared" si="79"/>
        <v/>
      </c>
      <c r="AI491" s="86">
        <f>IF(ISBLANK(AH491),0,IF(ISNA(VLOOKUP(AH491,Investigation!$Q:$Q,1,FALSE)),1,0))</f>
        <v>0</v>
      </c>
    </row>
    <row r="492" spans="2:35" x14ac:dyDescent="0.25">
      <c r="B492" s="71"/>
      <c r="C492" s="71"/>
      <c r="D492" s="63"/>
      <c r="E492" s="73"/>
      <c r="F492" s="71"/>
      <c r="G492" s="71"/>
      <c r="H492" s="71"/>
      <c r="I492" s="71"/>
      <c r="J492" s="71"/>
      <c r="K492" s="71"/>
      <c r="L492" s="71"/>
      <c r="M492" s="71"/>
      <c r="N492" s="71"/>
      <c r="O492" s="74"/>
      <c r="P492" s="71"/>
      <c r="T492" s="87">
        <f t="shared" si="76"/>
        <v>0</v>
      </c>
      <c r="U492" s="87">
        <f t="shared" si="70"/>
        <v>0</v>
      </c>
      <c r="V492" s="87">
        <f t="shared" si="71"/>
        <v>0</v>
      </c>
      <c r="W492" s="87">
        <f t="shared" si="77"/>
        <v>0</v>
      </c>
      <c r="X492" s="87">
        <f t="shared" si="72"/>
        <v>0</v>
      </c>
      <c r="Y492" s="86">
        <f t="shared" si="73"/>
        <v>0</v>
      </c>
      <c r="Z492" s="86">
        <f t="shared" si="74"/>
        <v>0</v>
      </c>
      <c r="AA492" s="86">
        <f t="shared" si="75"/>
        <v>0</v>
      </c>
      <c r="AB492" s="86">
        <f t="shared" si="78"/>
        <v>0</v>
      </c>
      <c r="AC492" s="86">
        <f>IF(ISBLANK(B492),0,IF(ISNA(VLOOKUP(B492,General!$B:$B,1,FALSE)),1,0))</f>
        <v>0</v>
      </c>
      <c r="AD492" s="86">
        <f>IF(ISBLANK(F492),0,IF(ISNA(VLOOKUP(F492,Dropdowns!$D$1:$D$13,1,FALSE)),1,0))</f>
        <v>0</v>
      </c>
      <c r="AE492" s="86">
        <f>IF(ISBLANK(I492),0,IF(ISNA(VLOOKUP(I492,Dropdowns!$E$1:$E$11,1,FALSE)),1,0))</f>
        <v>0</v>
      </c>
      <c r="AF492" s="86">
        <f>IF(ISBLANK(L492),0,IF(ISNA(VLOOKUP(L492,Dropdowns!$F$1:$F$18,1,FALSE)),1,0))</f>
        <v>0</v>
      </c>
      <c r="AG492" s="86">
        <f>IF(ISBLANK(P492),0,IF(ISNA(VLOOKUP(P492,Dropdowns!$K$1:$K$5,1,FALSE)),1,0))</f>
        <v>0</v>
      </c>
      <c r="AH492" s="86" t="str">
        <f t="shared" si="79"/>
        <v/>
      </c>
      <c r="AI492" s="86">
        <f>IF(ISBLANK(AH492),0,IF(ISNA(VLOOKUP(AH492,Investigation!$Q:$Q,1,FALSE)),1,0))</f>
        <v>0</v>
      </c>
    </row>
    <row r="493" spans="2:35" x14ac:dyDescent="0.25">
      <c r="B493" s="71"/>
      <c r="C493" s="71"/>
      <c r="D493" s="63"/>
      <c r="E493" s="73"/>
      <c r="F493" s="71"/>
      <c r="G493" s="71"/>
      <c r="H493" s="71"/>
      <c r="I493" s="71"/>
      <c r="J493" s="71"/>
      <c r="K493" s="71"/>
      <c r="L493" s="71"/>
      <c r="M493" s="71"/>
      <c r="N493" s="71"/>
      <c r="O493" s="74"/>
      <c r="P493" s="71"/>
      <c r="T493" s="87">
        <f t="shared" si="76"/>
        <v>0</v>
      </c>
      <c r="U493" s="87">
        <f t="shared" si="70"/>
        <v>0</v>
      </c>
      <c r="V493" s="87">
        <f t="shared" si="71"/>
        <v>0</v>
      </c>
      <c r="W493" s="87">
        <f t="shared" si="77"/>
        <v>0</v>
      </c>
      <c r="X493" s="87">
        <f t="shared" si="72"/>
        <v>0</v>
      </c>
      <c r="Y493" s="86">
        <f t="shared" si="73"/>
        <v>0</v>
      </c>
      <c r="Z493" s="86">
        <f t="shared" si="74"/>
        <v>0</v>
      </c>
      <c r="AA493" s="86">
        <f t="shared" si="75"/>
        <v>0</v>
      </c>
      <c r="AB493" s="86">
        <f t="shared" si="78"/>
        <v>0</v>
      </c>
      <c r="AC493" s="86">
        <f>IF(ISBLANK(B493),0,IF(ISNA(VLOOKUP(B493,General!$B:$B,1,FALSE)),1,0))</f>
        <v>0</v>
      </c>
      <c r="AD493" s="86">
        <f>IF(ISBLANK(F493),0,IF(ISNA(VLOOKUP(F493,Dropdowns!$D$1:$D$13,1,FALSE)),1,0))</f>
        <v>0</v>
      </c>
      <c r="AE493" s="86">
        <f>IF(ISBLANK(I493),0,IF(ISNA(VLOOKUP(I493,Dropdowns!$E$1:$E$11,1,FALSE)),1,0))</f>
        <v>0</v>
      </c>
      <c r="AF493" s="86">
        <f>IF(ISBLANK(L493),0,IF(ISNA(VLOOKUP(L493,Dropdowns!$F$1:$F$18,1,FALSE)),1,0))</f>
        <v>0</v>
      </c>
      <c r="AG493" s="86">
        <f>IF(ISBLANK(P493),0,IF(ISNA(VLOOKUP(P493,Dropdowns!$K$1:$K$5,1,FALSE)),1,0))</f>
        <v>0</v>
      </c>
      <c r="AH493" s="86" t="str">
        <f t="shared" si="79"/>
        <v/>
      </c>
      <c r="AI493" s="86">
        <f>IF(ISBLANK(AH493),0,IF(ISNA(VLOOKUP(AH493,Investigation!$Q:$Q,1,FALSE)),1,0))</f>
        <v>0</v>
      </c>
    </row>
    <row r="494" spans="2:35" x14ac:dyDescent="0.25">
      <c r="B494" s="71"/>
      <c r="C494" s="71"/>
      <c r="D494" s="63"/>
      <c r="E494" s="73"/>
      <c r="F494" s="71"/>
      <c r="G494" s="71"/>
      <c r="H494" s="71"/>
      <c r="I494" s="71"/>
      <c r="J494" s="71"/>
      <c r="K494" s="71"/>
      <c r="L494" s="71"/>
      <c r="M494" s="71"/>
      <c r="N494" s="71"/>
      <c r="O494" s="74"/>
      <c r="P494" s="71"/>
      <c r="T494" s="87">
        <f t="shared" si="76"/>
        <v>0</v>
      </c>
      <c r="U494" s="87">
        <f t="shared" si="70"/>
        <v>0</v>
      </c>
      <c r="V494" s="87">
        <f t="shared" si="71"/>
        <v>0</v>
      </c>
      <c r="W494" s="87">
        <f t="shared" si="77"/>
        <v>0</v>
      </c>
      <c r="X494" s="87">
        <f t="shared" si="72"/>
        <v>0</v>
      </c>
      <c r="Y494" s="86">
        <f t="shared" si="73"/>
        <v>0</v>
      </c>
      <c r="Z494" s="86">
        <f t="shared" si="74"/>
        <v>0</v>
      </c>
      <c r="AA494" s="86">
        <f t="shared" si="75"/>
        <v>0</v>
      </c>
      <c r="AB494" s="86">
        <f t="shared" si="78"/>
        <v>0</v>
      </c>
      <c r="AC494" s="86">
        <f>IF(ISBLANK(B494),0,IF(ISNA(VLOOKUP(B494,General!$B:$B,1,FALSE)),1,0))</f>
        <v>0</v>
      </c>
      <c r="AD494" s="86">
        <f>IF(ISBLANK(F494),0,IF(ISNA(VLOOKUP(F494,Dropdowns!$D$1:$D$13,1,FALSE)),1,0))</f>
        <v>0</v>
      </c>
      <c r="AE494" s="86">
        <f>IF(ISBLANK(I494),0,IF(ISNA(VLOOKUP(I494,Dropdowns!$E$1:$E$11,1,FALSE)),1,0))</f>
        <v>0</v>
      </c>
      <c r="AF494" s="86">
        <f>IF(ISBLANK(L494),0,IF(ISNA(VLOOKUP(L494,Dropdowns!$F$1:$F$18,1,FALSE)),1,0))</f>
        <v>0</v>
      </c>
      <c r="AG494" s="86">
        <f>IF(ISBLANK(P494),0,IF(ISNA(VLOOKUP(P494,Dropdowns!$K$1:$K$5,1,FALSE)),1,0))</f>
        <v>0</v>
      </c>
      <c r="AH494" s="86" t="str">
        <f t="shared" si="79"/>
        <v/>
      </c>
      <c r="AI494" s="86">
        <f>IF(ISBLANK(AH494),0,IF(ISNA(VLOOKUP(AH494,Investigation!$Q:$Q,1,FALSE)),1,0))</f>
        <v>0</v>
      </c>
    </row>
    <row r="495" spans="2:35" x14ac:dyDescent="0.25">
      <c r="B495" s="71"/>
      <c r="C495" s="71"/>
      <c r="D495" s="63"/>
      <c r="E495" s="73"/>
      <c r="F495" s="71"/>
      <c r="G495" s="71"/>
      <c r="H495" s="71"/>
      <c r="I495" s="71"/>
      <c r="J495" s="71"/>
      <c r="K495" s="71"/>
      <c r="L495" s="71"/>
      <c r="M495" s="71"/>
      <c r="N495" s="71"/>
      <c r="O495" s="74"/>
      <c r="P495" s="71"/>
      <c r="T495" s="87">
        <f t="shared" si="76"/>
        <v>0</v>
      </c>
      <c r="U495" s="87">
        <f t="shared" si="70"/>
        <v>0</v>
      </c>
      <c r="V495" s="87">
        <f t="shared" si="71"/>
        <v>0</v>
      </c>
      <c r="W495" s="87">
        <f t="shared" si="77"/>
        <v>0</v>
      </c>
      <c r="X495" s="87">
        <f t="shared" si="72"/>
        <v>0</v>
      </c>
      <c r="Y495" s="86">
        <f t="shared" si="73"/>
        <v>0</v>
      </c>
      <c r="Z495" s="86">
        <f t="shared" si="74"/>
        <v>0</v>
      </c>
      <c r="AA495" s="86">
        <f t="shared" si="75"/>
        <v>0</v>
      </c>
      <c r="AB495" s="86">
        <f t="shared" si="78"/>
        <v>0</v>
      </c>
      <c r="AC495" s="86">
        <f>IF(ISBLANK(B495),0,IF(ISNA(VLOOKUP(B495,General!$B:$B,1,FALSE)),1,0))</f>
        <v>0</v>
      </c>
      <c r="AD495" s="86">
        <f>IF(ISBLANK(F495),0,IF(ISNA(VLOOKUP(F495,Dropdowns!$D$1:$D$13,1,FALSE)),1,0))</f>
        <v>0</v>
      </c>
      <c r="AE495" s="86">
        <f>IF(ISBLANK(I495),0,IF(ISNA(VLOOKUP(I495,Dropdowns!$E$1:$E$11,1,FALSE)),1,0))</f>
        <v>0</v>
      </c>
      <c r="AF495" s="86">
        <f>IF(ISBLANK(L495),0,IF(ISNA(VLOOKUP(L495,Dropdowns!$F$1:$F$18,1,FALSE)),1,0))</f>
        <v>0</v>
      </c>
      <c r="AG495" s="86">
        <f>IF(ISBLANK(P495),0,IF(ISNA(VLOOKUP(P495,Dropdowns!$K$1:$K$5,1,FALSE)),1,0))</f>
        <v>0</v>
      </c>
      <c r="AH495" s="86" t="str">
        <f t="shared" si="79"/>
        <v/>
      </c>
      <c r="AI495" s="86">
        <f>IF(ISBLANK(AH495),0,IF(ISNA(VLOOKUP(AH495,Investigation!$Q:$Q,1,FALSE)),1,0))</f>
        <v>0</v>
      </c>
    </row>
    <row r="496" spans="2:35" x14ac:dyDescent="0.25">
      <c r="B496" s="71"/>
      <c r="C496" s="71"/>
      <c r="D496" s="63"/>
      <c r="E496" s="73"/>
      <c r="F496" s="71"/>
      <c r="G496" s="71"/>
      <c r="H496" s="71"/>
      <c r="I496" s="71"/>
      <c r="J496" s="71"/>
      <c r="K496" s="71"/>
      <c r="L496" s="71"/>
      <c r="M496" s="71"/>
      <c r="N496" s="71"/>
      <c r="O496" s="74"/>
      <c r="P496" s="71"/>
      <c r="T496" s="87">
        <f t="shared" si="76"/>
        <v>0</v>
      </c>
      <c r="U496" s="87">
        <f t="shared" si="70"/>
        <v>0</v>
      </c>
      <c r="V496" s="87">
        <f t="shared" si="71"/>
        <v>0</v>
      </c>
      <c r="W496" s="87">
        <f t="shared" si="77"/>
        <v>0</v>
      </c>
      <c r="X496" s="87">
        <f t="shared" si="72"/>
        <v>0</v>
      </c>
      <c r="Y496" s="86">
        <f t="shared" si="73"/>
        <v>0</v>
      </c>
      <c r="Z496" s="86">
        <f t="shared" si="74"/>
        <v>0</v>
      </c>
      <c r="AA496" s="86">
        <f t="shared" si="75"/>
        <v>0</v>
      </c>
      <c r="AB496" s="86">
        <f t="shared" si="78"/>
        <v>0</v>
      </c>
      <c r="AC496" s="86">
        <f>IF(ISBLANK(B496),0,IF(ISNA(VLOOKUP(B496,General!$B:$B,1,FALSE)),1,0))</f>
        <v>0</v>
      </c>
      <c r="AD496" s="86">
        <f>IF(ISBLANK(F496),0,IF(ISNA(VLOOKUP(F496,Dropdowns!$D$1:$D$13,1,FALSE)),1,0))</f>
        <v>0</v>
      </c>
      <c r="AE496" s="86">
        <f>IF(ISBLANK(I496),0,IF(ISNA(VLOOKUP(I496,Dropdowns!$E$1:$E$11,1,FALSE)),1,0))</f>
        <v>0</v>
      </c>
      <c r="AF496" s="86">
        <f>IF(ISBLANK(L496),0,IF(ISNA(VLOOKUP(L496,Dropdowns!$F$1:$F$18,1,FALSE)),1,0))</f>
        <v>0</v>
      </c>
      <c r="AG496" s="86">
        <f>IF(ISBLANK(P496),0,IF(ISNA(VLOOKUP(P496,Dropdowns!$K$1:$K$5,1,FALSE)),1,0))</f>
        <v>0</v>
      </c>
      <c r="AH496" s="86" t="str">
        <f t="shared" si="79"/>
        <v/>
      </c>
      <c r="AI496" s="86">
        <f>IF(ISBLANK(AH496),0,IF(ISNA(VLOOKUP(AH496,Investigation!$Q:$Q,1,FALSE)),1,0))</f>
        <v>0</v>
      </c>
    </row>
    <row r="497" spans="2:35" x14ac:dyDescent="0.25">
      <c r="B497" s="71"/>
      <c r="C497" s="71"/>
      <c r="D497" s="63"/>
      <c r="E497" s="73"/>
      <c r="F497" s="71"/>
      <c r="G497" s="71"/>
      <c r="H497" s="71"/>
      <c r="I497" s="71"/>
      <c r="J497" s="71"/>
      <c r="K497" s="71"/>
      <c r="L497" s="71"/>
      <c r="M497" s="71"/>
      <c r="N497" s="71"/>
      <c r="O497" s="74"/>
      <c r="P497" s="71"/>
      <c r="T497" s="87">
        <f t="shared" si="76"/>
        <v>0</v>
      </c>
      <c r="U497" s="87">
        <f t="shared" si="70"/>
        <v>0</v>
      </c>
      <c r="V497" s="87">
        <f t="shared" si="71"/>
        <v>0</v>
      </c>
      <c r="W497" s="87">
        <f t="shared" si="77"/>
        <v>0</v>
      </c>
      <c r="X497" s="87">
        <f t="shared" si="72"/>
        <v>0</v>
      </c>
      <c r="Y497" s="86">
        <f t="shared" si="73"/>
        <v>0</v>
      </c>
      <c r="Z497" s="86">
        <f t="shared" si="74"/>
        <v>0</v>
      </c>
      <c r="AA497" s="86">
        <f t="shared" si="75"/>
        <v>0</v>
      </c>
      <c r="AB497" s="86">
        <f t="shared" si="78"/>
        <v>0</v>
      </c>
      <c r="AC497" s="86">
        <f>IF(ISBLANK(B497),0,IF(ISNA(VLOOKUP(B497,General!$B:$B,1,FALSE)),1,0))</f>
        <v>0</v>
      </c>
      <c r="AD497" s="86">
        <f>IF(ISBLANK(F497),0,IF(ISNA(VLOOKUP(F497,Dropdowns!$D$1:$D$13,1,FALSE)),1,0))</f>
        <v>0</v>
      </c>
      <c r="AE497" s="86">
        <f>IF(ISBLANK(I497),0,IF(ISNA(VLOOKUP(I497,Dropdowns!$E$1:$E$11,1,FALSE)),1,0))</f>
        <v>0</v>
      </c>
      <c r="AF497" s="86">
        <f>IF(ISBLANK(L497),0,IF(ISNA(VLOOKUP(L497,Dropdowns!$F$1:$F$18,1,FALSE)),1,0))</f>
        <v>0</v>
      </c>
      <c r="AG497" s="86">
        <f>IF(ISBLANK(P497),0,IF(ISNA(VLOOKUP(P497,Dropdowns!$K$1:$K$5,1,FALSE)),1,0))</f>
        <v>0</v>
      </c>
      <c r="AH497" s="86" t="str">
        <f t="shared" si="79"/>
        <v/>
      </c>
      <c r="AI497" s="86">
        <f>IF(ISBLANK(AH497),0,IF(ISNA(VLOOKUP(AH497,Investigation!$Q:$Q,1,FALSE)),1,0))</f>
        <v>0</v>
      </c>
    </row>
    <row r="498" spans="2:35" x14ac:dyDescent="0.25">
      <c r="B498" s="71"/>
      <c r="C498" s="71"/>
      <c r="D498" s="63"/>
      <c r="E498" s="73"/>
      <c r="F498" s="71"/>
      <c r="G498" s="71"/>
      <c r="H498" s="71"/>
      <c r="I498" s="71"/>
      <c r="J498" s="71"/>
      <c r="K498" s="71"/>
      <c r="L498" s="71"/>
      <c r="M498" s="71"/>
      <c r="N498" s="71"/>
      <c r="O498" s="74"/>
      <c r="P498" s="71"/>
      <c r="T498" s="87">
        <f t="shared" si="76"/>
        <v>0</v>
      </c>
      <c r="U498" s="87">
        <f t="shared" si="70"/>
        <v>0</v>
      </c>
      <c r="V498" s="87">
        <f t="shared" si="71"/>
        <v>0</v>
      </c>
      <c r="W498" s="87">
        <f t="shared" si="77"/>
        <v>0</v>
      </c>
      <c r="X498" s="87">
        <f t="shared" si="72"/>
        <v>0</v>
      </c>
      <c r="Y498" s="86">
        <f t="shared" si="73"/>
        <v>0</v>
      </c>
      <c r="Z498" s="86">
        <f t="shared" si="74"/>
        <v>0</v>
      </c>
      <c r="AA498" s="86">
        <f t="shared" si="75"/>
        <v>0</v>
      </c>
      <c r="AB498" s="86">
        <f t="shared" si="78"/>
        <v>0</v>
      </c>
      <c r="AC498" s="86">
        <f>IF(ISBLANK(B498),0,IF(ISNA(VLOOKUP(B498,General!$B:$B,1,FALSE)),1,0))</f>
        <v>0</v>
      </c>
      <c r="AD498" s="86">
        <f>IF(ISBLANK(F498),0,IF(ISNA(VLOOKUP(F498,Dropdowns!$D$1:$D$13,1,FALSE)),1,0))</f>
        <v>0</v>
      </c>
      <c r="AE498" s="86">
        <f>IF(ISBLANK(I498),0,IF(ISNA(VLOOKUP(I498,Dropdowns!$E$1:$E$11,1,FALSE)),1,0))</f>
        <v>0</v>
      </c>
      <c r="AF498" s="86">
        <f>IF(ISBLANK(L498),0,IF(ISNA(VLOOKUP(L498,Dropdowns!$F$1:$F$18,1,FALSE)),1,0))</f>
        <v>0</v>
      </c>
      <c r="AG498" s="86">
        <f>IF(ISBLANK(P498),0,IF(ISNA(VLOOKUP(P498,Dropdowns!$K$1:$K$5,1,FALSE)),1,0))</f>
        <v>0</v>
      </c>
      <c r="AH498" s="86" t="str">
        <f t="shared" si="79"/>
        <v/>
      </c>
      <c r="AI498" s="86">
        <f>IF(ISBLANK(AH498),0,IF(ISNA(VLOOKUP(AH498,Investigation!$Q:$Q,1,FALSE)),1,0))</f>
        <v>0</v>
      </c>
    </row>
    <row r="499" spans="2:35" x14ac:dyDescent="0.25">
      <c r="B499" s="71"/>
      <c r="C499" s="71"/>
      <c r="D499" s="63"/>
      <c r="E499" s="73"/>
      <c r="F499" s="71"/>
      <c r="G499" s="71"/>
      <c r="H499" s="71"/>
      <c r="I499" s="71"/>
      <c r="J499" s="71"/>
      <c r="K499" s="71"/>
      <c r="L499" s="71"/>
      <c r="M499" s="71"/>
      <c r="N499" s="71"/>
      <c r="O499" s="74"/>
      <c r="P499" s="71"/>
      <c r="T499" s="87">
        <f t="shared" si="76"/>
        <v>0</v>
      </c>
      <c r="U499" s="87">
        <f t="shared" si="70"/>
        <v>0</v>
      </c>
      <c r="V499" s="87">
        <f t="shared" si="71"/>
        <v>0</v>
      </c>
      <c r="W499" s="87">
        <f t="shared" si="77"/>
        <v>0</v>
      </c>
      <c r="X499" s="87">
        <f t="shared" si="72"/>
        <v>0</v>
      </c>
      <c r="Y499" s="86">
        <f t="shared" si="73"/>
        <v>0</v>
      </c>
      <c r="Z499" s="86">
        <f t="shared" si="74"/>
        <v>0</v>
      </c>
      <c r="AA499" s="86">
        <f t="shared" si="75"/>
        <v>0</v>
      </c>
      <c r="AB499" s="86">
        <f t="shared" si="78"/>
        <v>0</v>
      </c>
      <c r="AC499" s="86">
        <f>IF(ISBLANK(B499),0,IF(ISNA(VLOOKUP(B499,General!$B:$B,1,FALSE)),1,0))</f>
        <v>0</v>
      </c>
      <c r="AD499" s="86">
        <f>IF(ISBLANK(F499),0,IF(ISNA(VLOOKUP(F499,Dropdowns!$D$1:$D$13,1,FALSE)),1,0))</f>
        <v>0</v>
      </c>
      <c r="AE499" s="86">
        <f>IF(ISBLANK(I499),0,IF(ISNA(VLOOKUP(I499,Dropdowns!$E$1:$E$11,1,FALSE)),1,0))</f>
        <v>0</v>
      </c>
      <c r="AF499" s="86">
        <f>IF(ISBLANK(L499),0,IF(ISNA(VLOOKUP(L499,Dropdowns!$F$1:$F$18,1,FALSE)),1,0))</f>
        <v>0</v>
      </c>
      <c r="AG499" s="86">
        <f>IF(ISBLANK(P499),0,IF(ISNA(VLOOKUP(P499,Dropdowns!$K$1:$K$5,1,FALSE)),1,0))</f>
        <v>0</v>
      </c>
      <c r="AH499" s="86" t="str">
        <f t="shared" si="79"/>
        <v/>
      </c>
      <c r="AI499" s="86">
        <f>IF(ISBLANK(AH499),0,IF(ISNA(VLOOKUP(AH499,Investigation!$Q:$Q,1,FALSE)),1,0))</f>
        <v>0</v>
      </c>
    </row>
    <row r="500" spans="2:35" x14ac:dyDescent="0.25">
      <c r="B500" s="71"/>
      <c r="C500" s="71"/>
      <c r="D500" s="63"/>
      <c r="E500" s="73"/>
      <c r="F500" s="71"/>
      <c r="G500" s="71"/>
      <c r="H500" s="71"/>
      <c r="I500" s="71"/>
      <c r="J500" s="71"/>
      <c r="K500" s="71"/>
      <c r="L500" s="71"/>
      <c r="M500" s="71"/>
      <c r="N500" s="71"/>
      <c r="O500" s="74"/>
      <c r="P500" s="71"/>
      <c r="T500" s="87">
        <f t="shared" si="76"/>
        <v>0</v>
      </c>
      <c r="U500" s="87">
        <f t="shared" si="70"/>
        <v>0</v>
      </c>
      <c r="V500" s="87">
        <f t="shared" si="71"/>
        <v>0</v>
      </c>
      <c r="W500" s="87">
        <f t="shared" si="77"/>
        <v>0</v>
      </c>
      <c r="X500" s="87">
        <f t="shared" si="72"/>
        <v>0</v>
      </c>
      <c r="Y500" s="86">
        <f t="shared" si="73"/>
        <v>0</v>
      </c>
      <c r="Z500" s="86">
        <f t="shared" si="74"/>
        <v>0</v>
      </c>
      <c r="AA500" s="86">
        <f t="shared" si="75"/>
        <v>0</v>
      </c>
      <c r="AB500" s="86">
        <f t="shared" si="78"/>
        <v>0</v>
      </c>
      <c r="AC500" s="86">
        <f>IF(ISBLANK(B500),0,IF(ISNA(VLOOKUP(B500,General!$B:$B,1,FALSE)),1,0))</f>
        <v>0</v>
      </c>
      <c r="AD500" s="86">
        <f>IF(ISBLANK(F500),0,IF(ISNA(VLOOKUP(F500,Dropdowns!$D$1:$D$13,1,FALSE)),1,0))</f>
        <v>0</v>
      </c>
      <c r="AE500" s="86">
        <f>IF(ISBLANK(I500),0,IF(ISNA(VLOOKUP(I500,Dropdowns!$E$1:$E$11,1,FALSE)),1,0))</f>
        <v>0</v>
      </c>
      <c r="AF500" s="86">
        <f>IF(ISBLANK(L500),0,IF(ISNA(VLOOKUP(L500,Dropdowns!$F$1:$F$18,1,FALSE)),1,0))</f>
        <v>0</v>
      </c>
      <c r="AG500" s="86">
        <f>IF(ISBLANK(P500),0,IF(ISNA(VLOOKUP(P500,Dropdowns!$K$1:$K$5,1,FALSE)),1,0))</f>
        <v>0</v>
      </c>
      <c r="AH500" s="86" t="str">
        <f t="shared" si="79"/>
        <v/>
      </c>
      <c r="AI500" s="86">
        <f>IF(ISBLANK(AH500),0,IF(ISNA(VLOOKUP(AH500,Investigation!$Q:$Q,1,FALSE)),1,0))</f>
        <v>0</v>
      </c>
    </row>
  </sheetData>
  <sheetProtection algorithmName="SHA-512" hashValue="O9LH/RfO2x/IDcU3n5VWP3K35TLmYMBV0/0yN5eeBD3xbuBt3CCtzg/3TIxyrclcHeNypEaaOUHlVNHtKnAGTw==" saltValue="8qrd5uv0DkQYBPJslvxiwQ==" spinCount="100000" sheet="1" objects="1" scenarios="1"/>
  <mergeCells count="3">
    <mergeCell ref="B1:P1"/>
    <mergeCell ref="A6:A7"/>
    <mergeCell ref="T10:AI10"/>
  </mergeCells>
  <dataValidations count="3">
    <dataValidation type="decimal" operator="greaterThanOrEqual" allowBlank="1" showInputMessage="1" showErrorMessage="1" sqref="O3 O12:O500" xr:uid="{00000000-0002-0000-0300-000000000000}">
      <formula1>0</formula1>
    </dataValidation>
    <dataValidation type="list" allowBlank="1" showInputMessage="1" showErrorMessage="1" sqref="E12:E500" xr:uid="{ADF7A27B-D794-4FB2-9EDD-6463875ED440}">
      <formula1>"Yes"</formula1>
    </dataValidation>
    <dataValidation type="whole" allowBlank="1" showInputMessage="1" showErrorMessage="1" sqref="D12:D500" xr:uid="{BB5D1316-4C02-4D51-9437-EBB5DEBC4BB5}">
      <formula1>19750101</formula1>
      <formula2>20501231</formula2>
    </dataValidation>
  </dataValidations>
  <pageMargins left="0.25" right="0.25" top="0.75" bottom="0.75" header="0.3" footer="0.3"/>
  <pageSetup paperSize="8" scale="65" fitToHeight="0" orientation="landscape"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300-000002000000}">
          <x14:formula1>
            <xm:f>Dropdowns!$F$1:$F$17</xm:f>
          </x14:formula1>
          <xm:sqref>L3 L5:L10</xm:sqref>
        </x14:dataValidation>
        <x14:dataValidation type="list" allowBlank="1" showInputMessage="1" showErrorMessage="1" xr:uid="{00000000-0002-0000-0300-000003000000}">
          <x14:formula1>
            <xm:f>Dropdowns!$E$1:$E$8</xm:f>
          </x14:formula1>
          <xm:sqref>I3 I5:I10</xm:sqref>
        </x14:dataValidation>
        <x14:dataValidation type="list" allowBlank="1" showInputMessage="1" showErrorMessage="1" xr:uid="{00000000-0002-0000-0300-000004000000}">
          <x14:formula1>
            <xm:f>Dropdowns!$D$1:$D$13</xm:f>
          </x14:formula1>
          <xm:sqref>F3 F5:F10 F12:F500</xm:sqref>
        </x14:dataValidation>
        <x14:dataValidation type="list" allowBlank="1" showInputMessage="1" showErrorMessage="1" xr:uid="{00000000-0002-0000-0300-000001000000}">
          <x14:formula1>
            <xm:f>Dropdowns!$K$1:$K$5</xm:f>
          </x14:formula1>
          <xm:sqref>P3 P5:P500</xm:sqref>
        </x14:dataValidation>
        <x14:dataValidation type="list" allowBlank="1" showInputMessage="1" showErrorMessage="1" xr:uid="{73BA9BD2-6A84-48B4-8EE6-06E9A9A91ABE}">
          <x14:formula1>
            <xm:f>Dropdowns!$E$1:$E$11</xm:f>
          </x14:formula1>
          <xm:sqref>I12:I500</xm:sqref>
        </x14:dataValidation>
        <x14:dataValidation type="list" allowBlank="1" showInputMessage="1" showErrorMessage="1" xr:uid="{AD476BEF-3A01-448D-ABBA-142189919990}">
          <x14:formula1>
            <xm:f>Dropdowns!$F$1:$F$18</xm:f>
          </x14:formula1>
          <xm:sqref>L12:L500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R500"/>
  <sheetViews>
    <sheetView zoomScale="85" zoomScaleNormal="85" workbookViewId="0">
      <selection activeCell="B13" sqref="B13"/>
    </sheetView>
  </sheetViews>
  <sheetFormatPr defaultRowHeight="15" x14ac:dyDescent="0.25"/>
  <cols>
    <col min="1" max="1" width="42.7109375" customWidth="1"/>
    <col min="2" max="2" width="17.5703125" customWidth="1"/>
    <col min="3" max="3" width="28.140625" customWidth="1"/>
    <col min="4" max="4" width="36" customWidth="1"/>
    <col min="5" max="5" width="63.28515625" customWidth="1"/>
    <col min="6" max="6" width="29.42578125" customWidth="1"/>
    <col min="7" max="7" width="50" customWidth="1"/>
  </cols>
  <sheetData>
    <row r="1" spans="1:18" x14ac:dyDescent="0.25">
      <c r="A1" s="97"/>
      <c r="B1" t="s">
        <v>187</v>
      </c>
      <c r="H1" s="97"/>
      <c r="I1" s="101" t="s">
        <v>205</v>
      </c>
      <c r="J1" s="101">
        <f>MAX(K:R)</f>
        <v>0</v>
      </c>
      <c r="M1" s="97"/>
    </row>
    <row r="2" spans="1:18" ht="30" x14ac:dyDescent="0.25">
      <c r="A2" s="97"/>
      <c r="B2" s="1" t="s">
        <v>12</v>
      </c>
      <c r="C2" s="2" t="s">
        <v>55</v>
      </c>
      <c r="D2" s="1" t="s">
        <v>182</v>
      </c>
      <c r="E2" s="1" t="s">
        <v>181</v>
      </c>
      <c r="F2" s="1" t="s">
        <v>184</v>
      </c>
      <c r="G2" s="1" t="s">
        <v>56</v>
      </c>
      <c r="H2" s="97"/>
      <c r="I2" s="101" t="s">
        <v>204</v>
      </c>
      <c r="J2" s="101">
        <f>MIN(K:R)</f>
        <v>0</v>
      </c>
      <c r="M2" s="97"/>
    </row>
    <row r="3" spans="1:18" x14ac:dyDescent="0.25">
      <c r="A3" s="97"/>
      <c r="B3" s="4"/>
      <c r="C3" s="4"/>
      <c r="D3" s="4"/>
      <c r="E3" s="4"/>
      <c r="F3" s="4"/>
      <c r="G3" s="3"/>
      <c r="H3" s="97"/>
      <c r="I3" s="97"/>
      <c r="J3" s="97"/>
      <c r="K3" s="97"/>
      <c r="L3" s="97"/>
      <c r="M3" s="97"/>
    </row>
    <row r="4" spans="1:18" ht="45" x14ac:dyDescent="0.25">
      <c r="A4" s="99" t="s">
        <v>33</v>
      </c>
      <c r="B4" s="51"/>
      <c r="C4" s="51"/>
      <c r="D4" s="50" t="s">
        <v>34</v>
      </c>
      <c r="E4" s="50" t="s">
        <v>34</v>
      </c>
      <c r="F4" s="50" t="s">
        <v>34</v>
      </c>
      <c r="G4" s="50" t="s">
        <v>34</v>
      </c>
      <c r="H4" s="97"/>
      <c r="I4" s="97"/>
      <c r="J4" s="97"/>
      <c r="K4" s="97"/>
      <c r="L4" s="97"/>
      <c r="M4" s="97"/>
    </row>
    <row r="5" spans="1:18" x14ac:dyDescent="0.25">
      <c r="A5" s="103" t="s">
        <v>57</v>
      </c>
      <c r="B5" s="9" t="s">
        <v>40</v>
      </c>
      <c r="C5" s="36">
        <v>20190000003</v>
      </c>
      <c r="D5" s="9" t="s">
        <v>58</v>
      </c>
      <c r="E5" s="36" t="s">
        <v>59</v>
      </c>
      <c r="F5" s="9"/>
      <c r="G5" s="9" t="s">
        <v>60</v>
      </c>
      <c r="H5" s="97"/>
      <c r="I5" s="97"/>
      <c r="J5" s="97"/>
      <c r="K5" s="97"/>
      <c r="L5" s="97"/>
      <c r="M5" s="97"/>
    </row>
    <row r="6" spans="1:18" x14ac:dyDescent="0.25">
      <c r="A6" s="103" t="s">
        <v>61</v>
      </c>
      <c r="B6" s="9" t="s">
        <v>40</v>
      </c>
      <c r="C6" s="36">
        <v>20160000001</v>
      </c>
      <c r="D6" s="9" t="s">
        <v>58</v>
      </c>
      <c r="E6" s="36" t="s">
        <v>62</v>
      </c>
      <c r="F6" s="9"/>
      <c r="G6" s="9" t="s">
        <v>60</v>
      </c>
      <c r="H6" s="97"/>
      <c r="I6" s="97"/>
      <c r="J6" s="97"/>
      <c r="K6" s="97"/>
      <c r="L6" s="97"/>
      <c r="M6" s="97"/>
    </row>
    <row r="7" spans="1:18" x14ac:dyDescent="0.25">
      <c r="A7" s="103"/>
      <c r="B7" s="9" t="s">
        <v>40</v>
      </c>
      <c r="C7" s="36">
        <v>20170000002</v>
      </c>
      <c r="D7" s="9" t="s">
        <v>183</v>
      </c>
      <c r="E7" s="36" t="s">
        <v>62</v>
      </c>
      <c r="F7" s="9"/>
      <c r="G7" s="9" t="s">
        <v>60</v>
      </c>
      <c r="H7" s="97"/>
      <c r="I7" s="97"/>
      <c r="J7" s="97"/>
      <c r="K7" s="97"/>
      <c r="L7" s="97"/>
      <c r="M7" s="97"/>
    </row>
    <row r="8" spans="1:18" x14ac:dyDescent="0.25">
      <c r="A8" s="103"/>
      <c r="B8" s="9" t="s">
        <v>40</v>
      </c>
      <c r="C8" s="36">
        <v>20160000001</v>
      </c>
      <c r="D8" s="9" t="s">
        <v>58</v>
      </c>
      <c r="E8" s="37" t="s">
        <v>63</v>
      </c>
      <c r="F8" s="9"/>
      <c r="G8" s="9" t="s">
        <v>64</v>
      </c>
      <c r="H8" s="97"/>
      <c r="I8" s="97"/>
      <c r="J8" s="97"/>
      <c r="K8" s="97"/>
      <c r="L8" s="97"/>
      <c r="M8" s="97"/>
    </row>
    <row r="9" spans="1:18" x14ac:dyDescent="0.25">
      <c r="A9" s="103"/>
      <c r="B9" s="9" t="s">
        <v>40</v>
      </c>
      <c r="C9" s="36">
        <v>20170000002</v>
      </c>
      <c r="D9" s="9" t="s">
        <v>58</v>
      </c>
      <c r="E9" s="37" t="s">
        <v>63</v>
      </c>
      <c r="F9" s="9"/>
      <c r="G9" s="9" t="s">
        <v>64</v>
      </c>
      <c r="H9" s="97"/>
      <c r="I9" s="97"/>
      <c r="J9" s="97"/>
      <c r="K9" s="97"/>
      <c r="L9" s="97"/>
      <c r="M9" s="97"/>
    </row>
    <row r="10" spans="1:18" x14ac:dyDescent="0.25">
      <c r="A10" s="36"/>
      <c r="B10" s="9" t="s">
        <v>40</v>
      </c>
      <c r="C10" s="36">
        <v>20190000003</v>
      </c>
      <c r="D10" s="9" t="s">
        <v>183</v>
      </c>
      <c r="E10" s="37" t="s">
        <v>63</v>
      </c>
      <c r="F10" s="10"/>
      <c r="G10" s="9" t="s">
        <v>60</v>
      </c>
      <c r="H10" s="97"/>
      <c r="I10" s="97"/>
      <c r="J10" s="97"/>
      <c r="K10" s="97"/>
      <c r="L10" s="97"/>
      <c r="M10" s="97"/>
    </row>
    <row r="11" spans="1:18" x14ac:dyDescent="0.25">
      <c r="A11" s="36"/>
      <c r="B11" s="9"/>
      <c r="C11" s="36"/>
      <c r="D11" s="9"/>
      <c r="E11" s="37"/>
      <c r="F11" s="10"/>
      <c r="G11" s="9"/>
      <c r="H11" s="97"/>
      <c r="I11" s="97"/>
      <c r="J11" s="97"/>
      <c r="K11" s="152" t="s">
        <v>210</v>
      </c>
      <c r="L11" s="152"/>
      <c r="M11" s="152"/>
      <c r="N11" s="152"/>
      <c r="O11" s="152"/>
      <c r="P11" s="152"/>
      <c r="Q11" s="152"/>
      <c r="R11" s="152"/>
    </row>
    <row r="12" spans="1:18" ht="90" x14ac:dyDescent="0.25">
      <c r="A12" s="104"/>
      <c r="B12" s="1" t="s">
        <v>12</v>
      </c>
      <c r="C12" s="2" t="s">
        <v>55</v>
      </c>
      <c r="D12" s="1" t="s">
        <v>182</v>
      </c>
      <c r="E12" s="1" t="s">
        <v>181</v>
      </c>
      <c r="F12" s="1" t="s">
        <v>184</v>
      </c>
      <c r="G12" s="1" t="s">
        <v>56</v>
      </c>
      <c r="H12" s="97"/>
      <c r="I12" s="97"/>
      <c r="J12" s="97"/>
      <c r="K12" s="85" t="s">
        <v>208</v>
      </c>
      <c r="L12" s="85" t="s">
        <v>209</v>
      </c>
      <c r="M12" s="85" t="s">
        <v>240</v>
      </c>
      <c r="N12" s="88" t="s">
        <v>227</v>
      </c>
      <c r="O12" s="88" t="s">
        <v>228</v>
      </c>
      <c r="P12" s="88" t="s">
        <v>229</v>
      </c>
      <c r="Q12" s="88" t="s">
        <v>237</v>
      </c>
      <c r="R12" s="88" t="s">
        <v>238</v>
      </c>
    </row>
    <row r="13" spans="1:18" s="67" customFormat="1" x14ac:dyDescent="0.25">
      <c r="A13" s="97"/>
      <c r="B13" s="71"/>
      <c r="C13" s="71"/>
      <c r="D13" s="71"/>
      <c r="E13" s="71"/>
      <c r="F13" s="71"/>
      <c r="G13" s="72"/>
      <c r="H13" s="97"/>
      <c r="I13" s="97"/>
      <c r="J13" s="97"/>
      <c r="K13" s="86">
        <f>IF(COUNTA(B13:G13)&gt;0,2-(COUNTA(B13:C13)),0)</f>
        <v>0</v>
      </c>
      <c r="L13" s="86">
        <f>IF(E13="Others",COUNTBLANK(F13),0)</f>
        <v>0</v>
      </c>
      <c r="M13" s="86">
        <f>IF(ISBLANK(B13),0,IF(ISNA(VLOOKUP(B13,General!$B:$B,1,FALSE)),1,0))</f>
        <v>0</v>
      </c>
      <c r="N13" s="86">
        <f>IF(ISBLANK(D13),0,IF(ISNA(VLOOKUP(D13,Dropdowns!$G$1:$G$2,1,FALSE)),1,0))</f>
        <v>0</v>
      </c>
      <c r="O13" s="86">
        <f>IF(ISBLANK(E13),0,IF(ISNA(VLOOKUP(E13,Dropdowns!$H$1:$H$12,1,FALSE)),1,0))</f>
        <v>0</v>
      </c>
      <c r="P13" s="86">
        <f>IF(ISBLANK(G13),0,IF(ISNA(VLOOKUP(G13,Dropdowns!$M$1:$M$4,1,FALSE)),1,0))</f>
        <v>0</v>
      </c>
      <c r="Q13" s="86" t="str">
        <f>_xlfn.CONCAT(B13:C13)</f>
        <v/>
      </c>
      <c r="R13" s="86">
        <f>IF(ISBLANK(Q13),0,IF(ISNA(VLOOKUP(Q13,Transaction!$AH:$AH,1,FALSE)),1,0))</f>
        <v>0</v>
      </c>
    </row>
    <row r="14" spans="1:18" s="67" customFormat="1" x14ac:dyDescent="0.25">
      <c r="A14" s="97"/>
      <c r="B14" s="71"/>
      <c r="C14" s="71"/>
      <c r="D14" s="71"/>
      <c r="E14" s="71"/>
      <c r="F14" s="71"/>
      <c r="G14" s="72"/>
      <c r="H14" s="97"/>
      <c r="I14" s="97"/>
      <c r="J14" s="97"/>
      <c r="K14" s="86">
        <f t="shared" ref="K14:K48" si="0">IF(COUNTA(B14:G14)&gt;0,2-(COUNTA(B14:C14)),0)</f>
        <v>0</v>
      </c>
      <c r="L14" s="86">
        <f t="shared" ref="L14:L48" si="1">IF(E14="Others",COUNTBLANK(F14),0)</f>
        <v>0</v>
      </c>
      <c r="M14" s="86">
        <f>IF(ISBLANK(B14),0,IF(ISNA(VLOOKUP(B14,General!$B:$B,1,FALSE)),1,0))</f>
        <v>0</v>
      </c>
      <c r="N14" s="86">
        <f>IF(ISBLANK(D14),0,IF(ISNA(VLOOKUP(D14,Dropdowns!$G$1:$G$2,1,FALSE)),1,0))</f>
        <v>0</v>
      </c>
      <c r="O14" s="86">
        <f>IF(ISBLANK(E14),0,IF(ISNA(VLOOKUP(E14,Dropdowns!$H$1:$H$12,1,FALSE)),1,0))</f>
        <v>0</v>
      </c>
      <c r="P14" s="86">
        <f>IF(ISBLANK(G14),0,IF(ISNA(VLOOKUP(G14,Dropdowns!$M$1:$M$4,1,FALSE)),1,0))</f>
        <v>0</v>
      </c>
      <c r="Q14" s="86" t="str">
        <f t="shared" ref="Q14:Q77" si="2">_xlfn.CONCAT(B14:C14)</f>
        <v/>
      </c>
      <c r="R14" s="86">
        <f>IF(ISBLANK(Q14),0,IF(ISNA(VLOOKUP(Q14,Transaction!$AH:$AH,1,FALSE)),1,0))</f>
        <v>0</v>
      </c>
    </row>
    <row r="15" spans="1:18" s="67" customFormat="1" x14ac:dyDescent="0.25">
      <c r="A15" s="97"/>
      <c r="B15" s="71"/>
      <c r="C15" s="71"/>
      <c r="D15" s="71"/>
      <c r="E15" s="71"/>
      <c r="F15" s="71"/>
      <c r="G15" s="72"/>
      <c r="H15" s="97"/>
      <c r="I15" s="97"/>
      <c r="J15" s="97"/>
      <c r="K15" s="86">
        <f t="shared" si="0"/>
        <v>0</v>
      </c>
      <c r="L15" s="86">
        <f t="shared" si="1"/>
        <v>0</v>
      </c>
      <c r="M15" s="86">
        <f>IF(ISBLANK(B15),0,IF(ISNA(VLOOKUP(B15,General!$B:$B,1,FALSE)),1,0))</f>
        <v>0</v>
      </c>
      <c r="N15" s="86">
        <f>IF(ISBLANK(D15),0,IF(ISNA(VLOOKUP(D15,Dropdowns!$G$1:$G$2,1,FALSE)),1,0))</f>
        <v>0</v>
      </c>
      <c r="O15" s="86">
        <f>IF(ISBLANK(E15),0,IF(ISNA(VLOOKUP(E15,Dropdowns!$H$1:$H$12,1,FALSE)),1,0))</f>
        <v>0</v>
      </c>
      <c r="P15" s="86">
        <f>IF(ISBLANK(G15),0,IF(ISNA(VLOOKUP(G15,Dropdowns!$M$1:$M$4,1,FALSE)),1,0))</f>
        <v>0</v>
      </c>
      <c r="Q15" s="86" t="str">
        <f t="shared" si="2"/>
        <v/>
      </c>
      <c r="R15" s="86">
        <f>IF(ISBLANK(Q15),0,IF(ISNA(VLOOKUP(Q15,Transaction!$AH:$AH,1,FALSE)),1,0))</f>
        <v>0</v>
      </c>
    </row>
    <row r="16" spans="1:18" s="67" customFormat="1" x14ac:dyDescent="0.25">
      <c r="A16" s="97"/>
      <c r="B16" s="71"/>
      <c r="C16" s="71"/>
      <c r="D16" s="71"/>
      <c r="E16" s="71"/>
      <c r="F16" s="71"/>
      <c r="G16" s="72"/>
      <c r="H16" s="97"/>
      <c r="I16" s="97"/>
      <c r="J16" s="97"/>
      <c r="K16" s="86">
        <f t="shared" si="0"/>
        <v>0</v>
      </c>
      <c r="L16" s="86">
        <f t="shared" si="1"/>
        <v>0</v>
      </c>
      <c r="M16" s="86">
        <f>IF(ISBLANK(B16),0,IF(ISNA(VLOOKUP(B16,General!$B:$B,1,FALSE)),1,0))</f>
        <v>0</v>
      </c>
      <c r="N16" s="86">
        <f>IF(ISBLANK(D16),0,IF(ISNA(VLOOKUP(D16,Dropdowns!$G$1:$G$2,1,FALSE)),1,0))</f>
        <v>0</v>
      </c>
      <c r="O16" s="86">
        <f>IF(ISBLANK(E16),0,IF(ISNA(VLOOKUP(E16,Dropdowns!$H$1:$H$12,1,FALSE)),1,0))</f>
        <v>0</v>
      </c>
      <c r="P16" s="86">
        <f>IF(ISBLANK(G16),0,IF(ISNA(VLOOKUP(G16,Dropdowns!$M$1:$M$4,1,FALSE)),1,0))</f>
        <v>0</v>
      </c>
      <c r="Q16" s="86" t="str">
        <f t="shared" si="2"/>
        <v/>
      </c>
      <c r="R16" s="86">
        <f>IF(ISBLANK(Q16),0,IF(ISNA(VLOOKUP(Q16,Transaction!$AH:$AH,1,FALSE)),1,0))</f>
        <v>0</v>
      </c>
    </row>
    <row r="17" spans="1:18" s="67" customFormat="1" x14ac:dyDescent="0.25">
      <c r="A17" s="97"/>
      <c r="B17" s="71"/>
      <c r="C17" s="71"/>
      <c r="D17" s="71"/>
      <c r="E17" s="71"/>
      <c r="F17" s="71"/>
      <c r="G17" s="72"/>
      <c r="H17" s="97"/>
      <c r="I17" s="97"/>
      <c r="J17" s="97"/>
      <c r="K17" s="86">
        <f t="shared" si="0"/>
        <v>0</v>
      </c>
      <c r="L17" s="86">
        <f t="shared" si="1"/>
        <v>0</v>
      </c>
      <c r="M17" s="86">
        <f>IF(ISBLANK(B17),0,IF(ISNA(VLOOKUP(B17,General!$B:$B,1,FALSE)),1,0))</f>
        <v>0</v>
      </c>
      <c r="N17" s="86">
        <f>IF(ISBLANK(D17),0,IF(ISNA(VLOOKUP(D17,Dropdowns!$G$1:$G$2,1,FALSE)),1,0))</f>
        <v>0</v>
      </c>
      <c r="O17" s="86">
        <f>IF(ISBLANK(E17),0,IF(ISNA(VLOOKUP(E17,Dropdowns!$H$1:$H$12,1,FALSE)),1,0))</f>
        <v>0</v>
      </c>
      <c r="P17" s="86">
        <f>IF(ISBLANK(G17),0,IF(ISNA(VLOOKUP(G17,Dropdowns!$M$1:$M$4,1,FALSE)),1,0))</f>
        <v>0</v>
      </c>
      <c r="Q17" s="86" t="str">
        <f t="shared" si="2"/>
        <v/>
      </c>
      <c r="R17" s="86">
        <f>IF(ISBLANK(Q17),0,IF(ISNA(VLOOKUP(Q17,Transaction!$AH:$AH,1,FALSE)),1,0))</f>
        <v>0</v>
      </c>
    </row>
    <row r="18" spans="1:18" s="67" customFormat="1" x14ac:dyDescent="0.25">
      <c r="A18" s="97"/>
      <c r="B18" s="71"/>
      <c r="C18" s="71"/>
      <c r="D18" s="71"/>
      <c r="E18" s="71"/>
      <c r="F18" s="71"/>
      <c r="G18" s="72"/>
      <c r="H18" s="97"/>
      <c r="I18" s="97"/>
      <c r="J18" s="97"/>
      <c r="K18" s="86">
        <f t="shared" si="0"/>
        <v>0</v>
      </c>
      <c r="L18" s="86">
        <f t="shared" si="1"/>
        <v>0</v>
      </c>
      <c r="M18" s="86">
        <f>IF(ISBLANK(B18),0,IF(ISNA(VLOOKUP(B18,General!$B:$B,1,FALSE)),1,0))</f>
        <v>0</v>
      </c>
      <c r="N18" s="86">
        <f>IF(ISBLANK(D18),0,IF(ISNA(VLOOKUP(D18,Dropdowns!$G$1:$G$2,1,FALSE)),1,0))</f>
        <v>0</v>
      </c>
      <c r="O18" s="86">
        <f>IF(ISBLANK(E18),0,IF(ISNA(VLOOKUP(E18,Dropdowns!$H$1:$H$12,1,FALSE)),1,0))</f>
        <v>0</v>
      </c>
      <c r="P18" s="86">
        <f>IF(ISBLANK(G18),0,IF(ISNA(VLOOKUP(G18,Dropdowns!$M$1:$M$4,1,FALSE)),1,0))</f>
        <v>0</v>
      </c>
      <c r="Q18" s="86" t="str">
        <f t="shared" si="2"/>
        <v/>
      </c>
      <c r="R18" s="86">
        <f>IF(ISBLANK(Q18),0,IF(ISNA(VLOOKUP(Q18,Transaction!$AH:$AH,1,FALSE)),1,0))</f>
        <v>0</v>
      </c>
    </row>
    <row r="19" spans="1:18" s="67" customFormat="1" x14ac:dyDescent="0.25">
      <c r="A19" s="97"/>
      <c r="B19" s="71"/>
      <c r="C19" s="71"/>
      <c r="D19" s="71"/>
      <c r="E19" s="71"/>
      <c r="F19" s="71"/>
      <c r="G19" s="72"/>
      <c r="H19" s="97"/>
      <c r="I19" s="97"/>
      <c r="J19" s="97"/>
      <c r="K19" s="86">
        <f t="shared" si="0"/>
        <v>0</v>
      </c>
      <c r="L19" s="86">
        <f t="shared" si="1"/>
        <v>0</v>
      </c>
      <c r="M19" s="86">
        <f>IF(ISBLANK(B19),0,IF(ISNA(VLOOKUP(B19,General!$B:$B,1,FALSE)),1,0))</f>
        <v>0</v>
      </c>
      <c r="N19" s="86">
        <f>IF(ISBLANK(D19),0,IF(ISNA(VLOOKUP(D19,Dropdowns!$G$1:$G$2,1,FALSE)),1,0))</f>
        <v>0</v>
      </c>
      <c r="O19" s="86">
        <f>IF(ISBLANK(E19),0,IF(ISNA(VLOOKUP(E19,Dropdowns!$H$1:$H$12,1,FALSE)),1,0))</f>
        <v>0</v>
      </c>
      <c r="P19" s="86">
        <f>IF(ISBLANK(G19),0,IF(ISNA(VLOOKUP(G19,Dropdowns!$M$1:$M$4,1,FALSE)),1,0))</f>
        <v>0</v>
      </c>
      <c r="Q19" s="86" t="str">
        <f t="shared" si="2"/>
        <v/>
      </c>
      <c r="R19" s="86">
        <f>IF(ISBLANK(Q19),0,IF(ISNA(VLOOKUP(Q19,Transaction!$AH:$AH,1,FALSE)),1,0))</f>
        <v>0</v>
      </c>
    </row>
    <row r="20" spans="1:18" s="67" customFormat="1" x14ac:dyDescent="0.25">
      <c r="A20" s="97"/>
      <c r="B20" s="71"/>
      <c r="C20" s="71"/>
      <c r="D20" s="71"/>
      <c r="E20" s="71"/>
      <c r="F20" s="71"/>
      <c r="G20" s="72"/>
      <c r="H20" s="97"/>
      <c r="I20" s="97"/>
      <c r="J20" s="97"/>
      <c r="K20" s="86">
        <f t="shared" si="0"/>
        <v>0</v>
      </c>
      <c r="L20" s="86">
        <f t="shared" si="1"/>
        <v>0</v>
      </c>
      <c r="M20" s="86">
        <f>IF(ISBLANK(B20),0,IF(ISNA(VLOOKUP(B20,General!$B:$B,1,FALSE)),1,0))</f>
        <v>0</v>
      </c>
      <c r="N20" s="86">
        <f>IF(ISBLANK(D20),0,IF(ISNA(VLOOKUP(D20,Dropdowns!$G$1:$G$2,1,FALSE)),1,0))</f>
        <v>0</v>
      </c>
      <c r="O20" s="86">
        <f>IF(ISBLANK(E20),0,IF(ISNA(VLOOKUP(E20,Dropdowns!$H$1:$H$12,1,FALSE)),1,0))</f>
        <v>0</v>
      </c>
      <c r="P20" s="86">
        <f>IF(ISBLANK(G20),0,IF(ISNA(VLOOKUP(G20,Dropdowns!$M$1:$M$4,1,FALSE)),1,0))</f>
        <v>0</v>
      </c>
      <c r="Q20" s="86" t="str">
        <f t="shared" si="2"/>
        <v/>
      </c>
      <c r="R20" s="86">
        <f>IF(ISBLANK(Q20),0,IF(ISNA(VLOOKUP(Q20,Transaction!$AH:$AH,1,FALSE)),1,0))</f>
        <v>0</v>
      </c>
    </row>
    <row r="21" spans="1:18" s="67" customFormat="1" x14ac:dyDescent="0.25">
      <c r="A21" s="97"/>
      <c r="B21" s="71"/>
      <c r="C21" s="71"/>
      <c r="D21" s="71"/>
      <c r="E21" s="71"/>
      <c r="F21" s="71"/>
      <c r="G21" s="72"/>
      <c r="H21" s="97"/>
      <c r="I21" s="97"/>
      <c r="J21" s="97"/>
      <c r="K21" s="86">
        <f t="shared" si="0"/>
        <v>0</v>
      </c>
      <c r="L21" s="86">
        <f t="shared" si="1"/>
        <v>0</v>
      </c>
      <c r="M21" s="86">
        <f>IF(ISBLANK(B21),0,IF(ISNA(VLOOKUP(B21,General!$B:$B,1,FALSE)),1,0))</f>
        <v>0</v>
      </c>
      <c r="N21" s="86">
        <f>IF(ISBLANK(D21),0,IF(ISNA(VLOOKUP(D21,Dropdowns!$G$1:$G$2,1,FALSE)),1,0))</f>
        <v>0</v>
      </c>
      <c r="O21" s="86">
        <f>IF(ISBLANK(E21),0,IF(ISNA(VLOOKUP(E21,Dropdowns!$H$1:$H$12,1,FALSE)),1,0))</f>
        <v>0</v>
      </c>
      <c r="P21" s="86">
        <f>IF(ISBLANK(G21),0,IF(ISNA(VLOOKUP(G21,Dropdowns!$M$1:$M$4,1,FALSE)),1,0))</f>
        <v>0</v>
      </c>
      <c r="Q21" s="86" t="str">
        <f t="shared" si="2"/>
        <v/>
      </c>
      <c r="R21" s="86">
        <f>IF(ISBLANK(Q21),0,IF(ISNA(VLOOKUP(Q21,Transaction!$AH:$AH,1,FALSE)),1,0))</f>
        <v>0</v>
      </c>
    </row>
    <row r="22" spans="1:18" s="67" customFormat="1" x14ac:dyDescent="0.25">
      <c r="A22" s="97"/>
      <c r="B22" s="71"/>
      <c r="C22" s="71"/>
      <c r="D22" s="71"/>
      <c r="E22" s="71"/>
      <c r="F22" s="71"/>
      <c r="G22" s="72"/>
      <c r="H22" s="97"/>
      <c r="I22" s="97"/>
      <c r="J22" s="97"/>
      <c r="K22" s="86">
        <f t="shared" si="0"/>
        <v>0</v>
      </c>
      <c r="L22" s="86">
        <f t="shared" si="1"/>
        <v>0</v>
      </c>
      <c r="M22" s="86">
        <f>IF(ISBLANK(B22),0,IF(ISNA(VLOOKUP(B22,General!$B:$B,1,FALSE)),1,0))</f>
        <v>0</v>
      </c>
      <c r="N22" s="86">
        <f>IF(ISBLANK(D22),0,IF(ISNA(VLOOKUP(D22,Dropdowns!$G$1:$G$2,1,FALSE)),1,0))</f>
        <v>0</v>
      </c>
      <c r="O22" s="86">
        <f>IF(ISBLANK(E22),0,IF(ISNA(VLOOKUP(E22,Dropdowns!$H$1:$H$12,1,FALSE)),1,0))</f>
        <v>0</v>
      </c>
      <c r="P22" s="86">
        <f>IF(ISBLANK(G22),0,IF(ISNA(VLOOKUP(G22,Dropdowns!$M$1:$M$4,1,FALSE)),1,0))</f>
        <v>0</v>
      </c>
      <c r="Q22" s="86" t="str">
        <f t="shared" si="2"/>
        <v/>
      </c>
      <c r="R22" s="86">
        <f>IF(ISBLANK(Q22),0,IF(ISNA(VLOOKUP(Q22,Transaction!$AH:$AH,1,FALSE)),1,0))</f>
        <v>0</v>
      </c>
    </row>
    <row r="23" spans="1:18" s="67" customFormat="1" x14ac:dyDescent="0.25">
      <c r="A23" s="97"/>
      <c r="B23" s="71"/>
      <c r="C23" s="71"/>
      <c r="D23" s="71"/>
      <c r="E23" s="71"/>
      <c r="F23" s="71"/>
      <c r="G23" s="72"/>
      <c r="H23" s="97"/>
      <c r="I23" s="97"/>
      <c r="J23" s="97"/>
      <c r="K23" s="86">
        <f t="shared" si="0"/>
        <v>0</v>
      </c>
      <c r="L23" s="86">
        <f t="shared" si="1"/>
        <v>0</v>
      </c>
      <c r="M23" s="86">
        <f>IF(ISBLANK(B23),0,IF(ISNA(VLOOKUP(B23,General!$B:$B,1,FALSE)),1,0))</f>
        <v>0</v>
      </c>
      <c r="N23" s="86">
        <f>IF(ISBLANK(D23),0,IF(ISNA(VLOOKUP(D23,Dropdowns!$G$1:$G$2,1,FALSE)),1,0))</f>
        <v>0</v>
      </c>
      <c r="O23" s="86">
        <f>IF(ISBLANK(E23),0,IF(ISNA(VLOOKUP(E23,Dropdowns!$H$1:$H$12,1,FALSE)),1,0))</f>
        <v>0</v>
      </c>
      <c r="P23" s="86">
        <f>IF(ISBLANK(G23),0,IF(ISNA(VLOOKUP(G23,Dropdowns!$M$1:$M$4,1,FALSE)),1,0))</f>
        <v>0</v>
      </c>
      <c r="Q23" s="86" t="str">
        <f t="shared" si="2"/>
        <v/>
      </c>
      <c r="R23" s="86">
        <f>IF(ISBLANK(Q23),0,IF(ISNA(VLOOKUP(Q23,Transaction!$AH:$AH,1,FALSE)),1,0))</f>
        <v>0</v>
      </c>
    </row>
    <row r="24" spans="1:18" s="67" customFormat="1" x14ac:dyDescent="0.25">
      <c r="A24" s="97"/>
      <c r="B24" s="71"/>
      <c r="C24" s="71"/>
      <c r="D24" s="71"/>
      <c r="E24" s="71"/>
      <c r="F24" s="71"/>
      <c r="G24" s="72"/>
      <c r="H24" s="97"/>
      <c r="I24" s="97"/>
      <c r="J24" s="97"/>
      <c r="K24" s="86">
        <f t="shared" si="0"/>
        <v>0</v>
      </c>
      <c r="L24" s="86">
        <f t="shared" si="1"/>
        <v>0</v>
      </c>
      <c r="M24" s="86">
        <f>IF(ISBLANK(B24),0,IF(ISNA(VLOOKUP(B24,General!$B:$B,1,FALSE)),1,0))</f>
        <v>0</v>
      </c>
      <c r="N24" s="86">
        <f>IF(ISBLANK(D24),0,IF(ISNA(VLOOKUP(D24,Dropdowns!$G$1:$G$2,1,FALSE)),1,0))</f>
        <v>0</v>
      </c>
      <c r="O24" s="86">
        <f>IF(ISBLANK(E24),0,IF(ISNA(VLOOKUP(E24,Dropdowns!$H$1:$H$12,1,FALSE)),1,0))</f>
        <v>0</v>
      </c>
      <c r="P24" s="86">
        <f>IF(ISBLANK(G24),0,IF(ISNA(VLOOKUP(G24,Dropdowns!$M$1:$M$4,1,FALSE)),1,0))</f>
        <v>0</v>
      </c>
      <c r="Q24" s="86" t="str">
        <f t="shared" si="2"/>
        <v/>
      </c>
      <c r="R24" s="86">
        <f>IF(ISBLANK(Q24),0,IF(ISNA(VLOOKUP(Q24,Transaction!$AH:$AH,1,FALSE)),1,0))</f>
        <v>0</v>
      </c>
    </row>
    <row r="25" spans="1:18" s="67" customFormat="1" x14ac:dyDescent="0.25">
      <c r="A25" s="97"/>
      <c r="B25" s="71"/>
      <c r="C25" s="71"/>
      <c r="D25" s="71"/>
      <c r="E25" s="71"/>
      <c r="F25" s="71"/>
      <c r="G25" s="72"/>
      <c r="H25" s="97"/>
      <c r="I25" s="97"/>
      <c r="J25" s="97"/>
      <c r="K25" s="86">
        <f t="shared" si="0"/>
        <v>0</v>
      </c>
      <c r="L25" s="86">
        <f t="shared" si="1"/>
        <v>0</v>
      </c>
      <c r="M25" s="86">
        <f>IF(ISBLANK(B25),0,IF(ISNA(VLOOKUP(B25,General!$B:$B,1,FALSE)),1,0))</f>
        <v>0</v>
      </c>
      <c r="N25" s="86">
        <f>IF(ISBLANK(D25),0,IF(ISNA(VLOOKUP(D25,Dropdowns!$G$1:$G$2,1,FALSE)),1,0))</f>
        <v>0</v>
      </c>
      <c r="O25" s="86">
        <f>IF(ISBLANK(E25),0,IF(ISNA(VLOOKUP(E25,Dropdowns!$H$1:$H$12,1,FALSE)),1,0))</f>
        <v>0</v>
      </c>
      <c r="P25" s="86">
        <f>IF(ISBLANK(G25),0,IF(ISNA(VLOOKUP(G25,Dropdowns!$M$1:$M$4,1,FALSE)),1,0))</f>
        <v>0</v>
      </c>
      <c r="Q25" s="86" t="str">
        <f t="shared" si="2"/>
        <v/>
      </c>
      <c r="R25" s="86">
        <f>IF(ISBLANK(Q25),0,IF(ISNA(VLOOKUP(Q25,Transaction!$AH:$AH,1,FALSE)),1,0))</f>
        <v>0</v>
      </c>
    </row>
    <row r="26" spans="1:18" x14ac:dyDescent="0.25">
      <c r="A26" s="97"/>
      <c r="B26" s="71"/>
      <c r="C26" s="71"/>
      <c r="D26" s="71"/>
      <c r="E26" s="71"/>
      <c r="F26" s="71"/>
      <c r="G26" s="72"/>
      <c r="H26" s="97"/>
      <c r="I26" s="97"/>
      <c r="J26" s="97"/>
      <c r="K26" s="86">
        <f t="shared" si="0"/>
        <v>0</v>
      </c>
      <c r="L26" s="86">
        <f t="shared" si="1"/>
        <v>0</v>
      </c>
      <c r="M26" s="86">
        <f>IF(ISBLANK(B26),0,IF(ISNA(VLOOKUP(B26,General!$B:$B,1,FALSE)),1,0))</f>
        <v>0</v>
      </c>
      <c r="N26" s="86">
        <f>IF(ISBLANK(D26),0,IF(ISNA(VLOOKUP(D26,Dropdowns!$G$1:$G$2,1,FALSE)),1,0))</f>
        <v>0</v>
      </c>
      <c r="O26" s="86">
        <f>IF(ISBLANK(E26),0,IF(ISNA(VLOOKUP(E26,Dropdowns!$H$1:$H$12,1,FALSE)),1,0))</f>
        <v>0</v>
      </c>
      <c r="P26" s="86">
        <f>IF(ISBLANK(G26),0,IF(ISNA(VLOOKUP(G26,Dropdowns!$M$1:$M$4,1,FALSE)),1,0))</f>
        <v>0</v>
      </c>
      <c r="Q26" s="86" t="str">
        <f t="shared" si="2"/>
        <v/>
      </c>
      <c r="R26" s="86">
        <f>IF(ISBLANK(Q26),0,IF(ISNA(VLOOKUP(Q26,Transaction!$AH:$AH,1,FALSE)),1,0))</f>
        <v>0</v>
      </c>
    </row>
    <row r="27" spans="1:18" x14ac:dyDescent="0.25">
      <c r="A27" s="97"/>
      <c r="B27" s="71"/>
      <c r="C27" s="71"/>
      <c r="D27" s="71"/>
      <c r="E27" s="71"/>
      <c r="F27" s="71"/>
      <c r="G27" s="72"/>
      <c r="H27" s="97"/>
      <c r="I27" s="97"/>
      <c r="J27" s="97"/>
      <c r="K27" s="86">
        <f t="shared" si="0"/>
        <v>0</v>
      </c>
      <c r="L27" s="86">
        <f t="shared" si="1"/>
        <v>0</v>
      </c>
      <c r="M27" s="86">
        <f>IF(ISBLANK(B27),0,IF(ISNA(VLOOKUP(B27,General!$B:$B,1,FALSE)),1,0))</f>
        <v>0</v>
      </c>
      <c r="N27" s="86">
        <f>IF(ISBLANK(D27),0,IF(ISNA(VLOOKUP(D27,Dropdowns!$G$1:$G$2,1,FALSE)),1,0))</f>
        <v>0</v>
      </c>
      <c r="O27" s="86">
        <f>IF(ISBLANK(E27),0,IF(ISNA(VLOOKUP(E27,Dropdowns!$H$1:$H$12,1,FALSE)),1,0))</f>
        <v>0</v>
      </c>
      <c r="P27" s="86">
        <f>IF(ISBLANK(G27),0,IF(ISNA(VLOOKUP(G27,Dropdowns!$M$1:$M$4,1,FALSE)),1,0))</f>
        <v>0</v>
      </c>
      <c r="Q27" s="86" t="str">
        <f t="shared" si="2"/>
        <v/>
      </c>
      <c r="R27" s="86">
        <f>IF(ISBLANK(Q27),0,IF(ISNA(VLOOKUP(Q27,Transaction!$AH:$AH,1,FALSE)),1,0))</f>
        <v>0</v>
      </c>
    </row>
    <row r="28" spans="1:18" x14ac:dyDescent="0.25">
      <c r="A28" s="97"/>
      <c r="B28" s="71"/>
      <c r="C28" s="71"/>
      <c r="D28" s="71"/>
      <c r="E28" s="71"/>
      <c r="F28" s="71"/>
      <c r="G28" s="72"/>
      <c r="H28" s="97"/>
      <c r="I28" s="97"/>
      <c r="J28" s="97"/>
      <c r="K28" s="86">
        <f t="shared" si="0"/>
        <v>0</v>
      </c>
      <c r="L28" s="86">
        <f t="shared" si="1"/>
        <v>0</v>
      </c>
      <c r="M28" s="86">
        <f>IF(ISBLANK(B28),0,IF(ISNA(VLOOKUP(B28,General!$B:$B,1,FALSE)),1,0))</f>
        <v>0</v>
      </c>
      <c r="N28" s="86">
        <f>IF(ISBLANK(D28),0,IF(ISNA(VLOOKUP(D28,Dropdowns!$G$1:$G$2,1,FALSE)),1,0))</f>
        <v>0</v>
      </c>
      <c r="O28" s="86">
        <f>IF(ISBLANK(E28),0,IF(ISNA(VLOOKUP(E28,Dropdowns!$H$1:$H$12,1,FALSE)),1,0))</f>
        <v>0</v>
      </c>
      <c r="P28" s="86">
        <f>IF(ISBLANK(G28),0,IF(ISNA(VLOOKUP(G28,Dropdowns!$M$1:$M$4,1,FALSE)),1,0))</f>
        <v>0</v>
      </c>
      <c r="Q28" s="86" t="str">
        <f t="shared" si="2"/>
        <v/>
      </c>
      <c r="R28" s="86">
        <f>IF(ISBLANK(Q28),0,IF(ISNA(VLOOKUP(Q28,Transaction!$AH:$AH,1,FALSE)),1,0))</f>
        <v>0</v>
      </c>
    </row>
    <row r="29" spans="1:18" x14ac:dyDescent="0.25">
      <c r="A29" s="97"/>
      <c r="B29" s="71"/>
      <c r="C29" s="71"/>
      <c r="D29" s="71"/>
      <c r="E29" s="71"/>
      <c r="F29" s="71"/>
      <c r="G29" s="72"/>
      <c r="H29" s="97"/>
      <c r="I29" s="97"/>
      <c r="J29" s="97"/>
      <c r="K29" s="86">
        <f t="shared" si="0"/>
        <v>0</v>
      </c>
      <c r="L29" s="86">
        <f t="shared" si="1"/>
        <v>0</v>
      </c>
      <c r="M29" s="86">
        <f>IF(ISBLANK(B29),0,IF(ISNA(VLOOKUP(B29,General!$B:$B,1,FALSE)),1,0))</f>
        <v>0</v>
      </c>
      <c r="N29" s="86">
        <f>IF(ISBLANK(D29),0,IF(ISNA(VLOOKUP(D29,Dropdowns!$G$1:$G$2,1,FALSE)),1,0))</f>
        <v>0</v>
      </c>
      <c r="O29" s="86">
        <f>IF(ISBLANK(E29),0,IF(ISNA(VLOOKUP(E29,Dropdowns!$H$1:$H$12,1,FALSE)),1,0))</f>
        <v>0</v>
      </c>
      <c r="P29" s="86">
        <f>IF(ISBLANK(G29),0,IF(ISNA(VLOOKUP(G29,Dropdowns!$M$1:$M$4,1,FALSE)),1,0))</f>
        <v>0</v>
      </c>
      <c r="Q29" s="86" t="str">
        <f t="shared" si="2"/>
        <v/>
      </c>
      <c r="R29" s="86">
        <f>IF(ISBLANK(Q29),0,IF(ISNA(VLOOKUP(Q29,Transaction!$AH:$AH,1,FALSE)),1,0))</f>
        <v>0</v>
      </c>
    </row>
    <row r="30" spans="1:18" x14ac:dyDescent="0.25">
      <c r="A30" s="97"/>
      <c r="B30" s="71"/>
      <c r="C30" s="71"/>
      <c r="D30" s="71"/>
      <c r="E30" s="71"/>
      <c r="F30" s="71"/>
      <c r="G30" s="72"/>
      <c r="H30" s="97"/>
      <c r="I30" s="97"/>
      <c r="J30" s="97"/>
      <c r="K30" s="86">
        <f t="shared" si="0"/>
        <v>0</v>
      </c>
      <c r="L30" s="86">
        <f t="shared" si="1"/>
        <v>0</v>
      </c>
      <c r="M30" s="86">
        <f>IF(ISBLANK(B30),0,IF(ISNA(VLOOKUP(B30,General!$B:$B,1,FALSE)),1,0))</f>
        <v>0</v>
      </c>
      <c r="N30" s="86">
        <f>IF(ISBLANK(D30),0,IF(ISNA(VLOOKUP(D30,Dropdowns!$G$1:$G$2,1,FALSE)),1,0))</f>
        <v>0</v>
      </c>
      <c r="O30" s="86">
        <f>IF(ISBLANK(E30),0,IF(ISNA(VLOOKUP(E30,Dropdowns!$H$1:$H$12,1,FALSE)),1,0))</f>
        <v>0</v>
      </c>
      <c r="P30" s="86">
        <f>IF(ISBLANK(G30),0,IF(ISNA(VLOOKUP(G30,Dropdowns!$M$1:$M$4,1,FALSE)),1,0))</f>
        <v>0</v>
      </c>
      <c r="Q30" s="86" t="str">
        <f t="shared" si="2"/>
        <v/>
      </c>
      <c r="R30" s="86">
        <f>IF(ISBLANK(Q30),0,IF(ISNA(VLOOKUP(Q30,Transaction!$AH:$AH,1,FALSE)),1,0))</f>
        <v>0</v>
      </c>
    </row>
    <row r="31" spans="1:18" x14ac:dyDescent="0.25">
      <c r="A31" s="97"/>
      <c r="B31" s="71"/>
      <c r="C31" s="71"/>
      <c r="D31" s="71"/>
      <c r="E31" s="71"/>
      <c r="F31" s="71"/>
      <c r="G31" s="72"/>
      <c r="H31" s="97"/>
      <c r="I31" s="97"/>
      <c r="J31" s="97"/>
      <c r="K31" s="86">
        <f t="shared" si="0"/>
        <v>0</v>
      </c>
      <c r="L31" s="86">
        <f t="shared" si="1"/>
        <v>0</v>
      </c>
      <c r="M31" s="86">
        <f>IF(ISBLANK(B31),0,IF(ISNA(VLOOKUP(B31,General!$B:$B,1,FALSE)),1,0))</f>
        <v>0</v>
      </c>
      <c r="N31" s="86">
        <f>IF(ISBLANK(D31),0,IF(ISNA(VLOOKUP(D31,Dropdowns!$G$1:$G$2,1,FALSE)),1,0))</f>
        <v>0</v>
      </c>
      <c r="O31" s="86">
        <f>IF(ISBLANK(E31),0,IF(ISNA(VLOOKUP(E31,Dropdowns!$H$1:$H$12,1,FALSE)),1,0))</f>
        <v>0</v>
      </c>
      <c r="P31" s="86">
        <f>IF(ISBLANK(G31),0,IF(ISNA(VLOOKUP(G31,Dropdowns!$M$1:$M$4,1,FALSE)),1,0))</f>
        <v>0</v>
      </c>
      <c r="Q31" s="86" t="str">
        <f t="shared" si="2"/>
        <v/>
      </c>
      <c r="R31" s="86">
        <f>IF(ISBLANK(Q31),0,IF(ISNA(VLOOKUP(Q31,Transaction!$AH:$AH,1,FALSE)),1,0))</f>
        <v>0</v>
      </c>
    </row>
    <row r="32" spans="1:18" x14ac:dyDescent="0.25">
      <c r="A32" s="97"/>
      <c r="B32" s="71"/>
      <c r="C32" s="71"/>
      <c r="D32" s="71"/>
      <c r="E32" s="71"/>
      <c r="F32" s="71"/>
      <c r="G32" s="72"/>
      <c r="H32" s="97"/>
      <c r="I32" s="97"/>
      <c r="J32" s="97"/>
      <c r="K32" s="86">
        <f t="shared" si="0"/>
        <v>0</v>
      </c>
      <c r="L32" s="86">
        <f t="shared" si="1"/>
        <v>0</v>
      </c>
      <c r="M32" s="86">
        <f>IF(ISBLANK(B32),0,IF(ISNA(VLOOKUP(B32,General!$B:$B,1,FALSE)),1,0))</f>
        <v>0</v>
      </c>
      <c r="N32" s="86">
        <f>IF(ISBLANK(D32),0,IF(ISNA(VLOOKUP(D32,Dropdowns!$G$1:$G$2,1,FALSE)),1,0))</f>
        <v>0</v>
      </c>
      <c r="O32" s="86">
        <f>IF(ISBLANK(E32),0,IF(ISNA(VLOOKUP(E32,Dropdowns!$H$1:$H$12,1,FALSE)),1,0))</f>
        <v>0</v>
      </c>
      <c r="P32" s="86">
        <f>IF(ISBLANK(G32),0,IF(ISNA(VLOOKUP(G32,Dropdowns!$M$1:$M$4,1,FALSE)),1,0))</f>
        <v>0</v>
      </c>
      <c r="Q32" s="86" t="str">
        <f t="shared" si="2"/>
        <v/>
      </c>
      <c r="R32" s="86">
        <f>IF(ISBLANK(Q32),0,IF(ISNA(VLOOKUP(Q32,Transaction!$AH:$AH,1,FALSE)),1,0))</f>
        <v>0</v>
      </c>
    </row>
    <row r="33" spans="1:18" x14ac:dyDescent="0.25">
      <c r="A33" s="97"/>
      <c r="B33" s="71"/>
      <c r="C33" s="71"/>
      <c r="D33" s="71"/>
      <c r="E33" s="71"/>
      <c r="F33" s="71"/>
      <c r="G33" s="72"/>
      <c r="H33" s="97"/>
      <c r="I33" s="97"/>
      <c r="J33" s="97"/>
      <c r="K33" s="86">
        <f t="shared" si="0"/>
        <v>0</v>
      </c>
      <c r="L33" s="86">
        <f t="shared" si="1"/>
        <v>0</v>
      </c>
      <c r="M33" s="86">
        <f>IF(ISBLANK(B33),0,IF(ISNA(VLOOKUP(B33,General!$B:$B,1,FALSE)),1,0))</f>
        <v>0</v>
      </c>
      <c r="N33" s="86">
        <f>IF(ISBLANK(D33),0,IF(ISNA(VLOOKUP(D33,Dropdowns!$G$1:$G$2,1,FALSE)),1,0))</f>
        <v>0</v>
      </c>
      <c r="O33" s="86">
        <f>IF(ISBLANK(E33),0,IF(ISNA(VLOOKUP(E33,Dropdowns!$H$1:$H$12,1,FALSE)),1,0))</f>
        <v>0</v>
      </c>
      <c r="P33" s="86">
        <f>IF(ISBLANK(G33),0,IF(ISNA(VLOOKUP(G33,Dropdowns!$M$1:$M$4,1,FALSE)),1,0))</f>
        <v>0</v>
      </c>
      <c r="Q33" s="86" t="str">
        <f t="shared" si="2"/>
        <v/>
      </c>
      <c r="R33" s="86">
        <f>IF(ISBLANK(Q33),0,IF(ISNA(VLOOKUP(Q33,Transaction!$AH:$AH,1,FALSE)),1,0))</f>
        <v>0</v>
      </c>
    </row>
    <row r="34" spans="1:18" x14ac:dyDescent="0.25">
      <c r="A34" s="97"/>
      <c r="B34" s="71"/>
      <c r="C34" s="71"/>
      <c r="D34" s="71"/>
      <c r="E34" s="71"/>
      <c r="F34" s="71"/>
      <c r="G34" s="72"/>
      <c r="H34" s="97"/>
      <c r="I34" s="97"/>
      <c r="J34" s="97"/>
      <c r="K34" s="86">
        <f t="shared" si="0"/>
        <v>0</v>
      </c>
      <c r="L34" s="86">
        <f t="shared" si="1"/>
        <v>0</v>
      </c>
      <c r="M34" s="86">
        <f>IF(ISBLANK(B34),0,IF(ISNA(VLOOKUP(B34,General!$B:$B,1,FALSE)),1,0))</f>
        <v>0</v>
      </c>
      <c r="N34" s="86">
        <f>IF(ISBLANK(D34),0,IF(ISNA(VLOOKUP(D34,Dropdowns!$G$1:$G$2,1,FALSE)),1,0))</f>
        <v>0</v>
      </c>
      <c r="O34" s="86">
        <f>IF(ISBLANK(E34),0,IF(ISNA(VLOOKUP(E34,Dropdowns!$H$1:$H$12,1,FALSE)),1,0))</f>
        <v>0</v>
      </c>
      <c r="P34" s="86">
        <f>IF(ISBLANK(G34),0,IF(ISNA(VLOOKUP(G34,Dropdowns!$M$1:$M$4,1,FALSE)),1,0))</f>
        <v>0</v>
      </c>
      <c r="Q34" s="86" t="str">
        <f t="shared" si="2"/>
        <v/>
      </c>
      <c r="R34" s="86">
        <f>IF(ISBLANK(Q34),0,IF(ISNA(VLOOKUP(Q34,Transaction!$AH:$AH,1,FALSE)),1,0))</f>
        <v>0</v>
      </c>
    </row>
    <row r="35" spans="1:18" x14ac:dyDescent="0.25">
      <c r="A35" s="97"/>
      <c r="B35" s="71"/>
      <c r="C35" s="71"/>
      <c r="D35" s="71"/>
      <c r="E35" s="71"/>
      <c r="F35" s="71"/>
      <c r="G35" s="72"/>
      <c r="H35" s="97"/>
      <c r="I35" s="97"/>
      <c r="J35" s="97"/>
      <c r="K35" s="86">
        <f t="shared" si="0"/>
        <v>0</v>
      </c>
      <c r="L35" s="86">
        <f t="shared" si="1"/>
        <v>0</v>
      </c>
      <c r="M35" s="86">
        <f>IF(ISBLANK(B35),0,IF(ISNA(VLOOKUP(B35,General!$B:$B,1,FALSE)),1,0))</f>
        <v>0</v>
      </c>
      <c r="N35" s="86">
        <f>IF(ISBLANK(D35),0,IF(ISNA(VLOOKUP(D35,Dropdowns!$G$1:$G$2,1,FALSE)),1,0))</f>
        <v>0</v>
      </c>
      <c r="O35" s="86">
        <f>IF(ISBLANK(E35),0,IF(ISNA(VLOOKUP(E35,Dropdowns!$H$1:$H$12,1,FALSE)),1,0))</f>
        <v>0</v>
      </c>
      <c r="P35" s="86">
        <f>IF(ISBLANK(G35),0,IF(ISNA(VLOOKUP(G35,Dropdowns!$M$1:$M$4,1,FALSE)),1,0))</f>
        <v>0</v>
      </c>
      <c r="Q35" s="86" t="str">
        <f t="shared" si="2"/>
        <v/>
      </c>
      <c r="R35" s="86">
        <f>IF(ISBLANK(Q35),0,IF(ISNA(VLOOKUP(Q35,Transaction!$AH:$AH,1,FALSE)),1,0))</f>
        <v>0</v>
      </c>
    </row>
    <row r="36" spans="1:18" x14ac:dyDescent="0.25">
      <c r="A36" s="97"/>
      <c r="B36" s="71"/>
      <c r="C36" s="71"/>
      <c r="D36" s="71"/>
      <c r="E36" s="71"/>
      <c r="F36" s="71"/>
      <c r="G36" s="72"/>
      <c r="H36" s="97"/>
      <c r="I36" s="97"/>
      <c r="J36" s="97"/>
      <c r="K36" s="86">
        <f t="shared" si="0"/>
        <v>0</v>
      </c>
      <c r="L36" s="86">
        <f t="shared" si="1"/>
        <v>0</v>
      </c>
      <c r="M36" s="86">
        <f>IF(ISBLANK(B36),0,IF(ISNA(VLOOKUP(B36,General!$B:$B,1,FALSE)),1,0))</f>
        <v>0</v>
      </c>
      <c r="N36" s="86">
        <f>IF(ISBLANK(D36),0,IF(ISNA(VLOOKUP(D36,Dropdowns!$G$1:$G$2,1,FALSE)),1,0))</f>
        <v>0</v>
      </c>
      <c r="O36" s="86">
        <f>IF(ISBLANK(E36),0,IF(ISNA(VLOOKUP(E36,Dropdowns!$H$1:$H$12,1,FALSE)),1,0))</f>
        <v>0</v>
      </c>
      <c r="P36" s="86">
        <f>IF(ISBLANK(G36),0,IF(ISNA(VLOOKUP(G36,Dropdowns!$M$1:$M$4,1,FALSE)),1,0))</f>
        <v>0</v>
      </c>
      <c r="Q36" s="86" t="str">
        <f t="shared" si="2"/>
        <v/>
      </c>
      <c r="R36" s="86">
        <f>IF(ISBLANK(Q36),0,IF(ISNA(VLOOKUP(Q36,Transaction!$AH:$AH,1,FALSE)),1,0))</f>
        <v>0</v>
      </c>
    </row>
    <row r="37" spans="1:18" x14ac:dyDescent="0.25">
      <c r="A37" s="97"/>
      <c r="B37" s="71"/>
      <c r="C37" s="71"/>
      <c r="D37" s="71"/>
      <c r="E37" s="71"/>
      <c r="F37" s="71"/>
      <c r="G37" s="72"/>
      <c r="H37" s="97"/>
      <c r="I37" s="97"/>
      <c r="J37" s="97"/>
      <c r="K37" s="86">
        <f t="shared" si="0"/>
        <v>0</v>
      </c>
      <c r="L37" s="86">
        <f t="shared" si="1"/>
        <v>0</v>
      </c>
      <c r="M37" s="86">
        <f>IF(ISBLANK(B37),0,IF(ISNA(VLOOKUP(B37,General!$B:$B,1,FALSE)),1,0))</f>
        <v>0</v>
      </c>
      <c r="N37" s="86">
        <f>IF(ISBLANK(D37),0,IF(ISNA(VLOOKUP(D37,Dropdowns!$G$1:$G$2,1,FALSE)),1,0))</f>
        <v>0</v>
      </c>
      <c r="O37" s="86">
        <f>IF(ISBLANK(E37),0,IF(ISNA(VLOOKUP(E37,Dropdowns!$H$1:$H$12,1,FALSE)),1,0))</f>
        <v>0</v>
      </c>
      <c r="P37" s="86">
        <f>IF(ISBLANK(G37),0,IF(ISNA(VLOOKUP(G37,Dropdowns!$M$1:$M$4,1,FALSE)),1,0))</f>
        <v>0</v>
      </c>
      <c r="Q37" s="86" t="str">
        <f t="shared" si="2"/>
        <v/>
      </c>
      <c r="R37" s="86">
        <f>IF(ISBLANK(Q37),0,IF(ISNA(VLOOKUP(Q37,Transaction!$AH:$AH,1,FALSE)),1,0))</f>
        <v>0</v>
      </c>
    </row>
    <row r="38" spans="1:18" x14ac:dyDescent="0.25">
      <c r="A38" s="97"/>
      <c r="B38" s="71"/>
      <c r="C38" s="71"/>
      <c r="D38" s="71"/>
      <c r="E38" s="71"/>
      <c r="F38" s="71"/>
      <c r="G38" s="72"/>
      <c r="H38" s="97"/>
      <c r="I38" s="97"/>
      <c r="J38" s="97"/>
      <c r="K38" s="86">
        <f t="shared" si="0"/>
        <v>0</v>
      </c>
      <c r="L38" s="86">
        <f t="shared" si="1"/>
        <v>0</v>
      </c>
      <c r="M38" s="86">
        <f>IF(ISBLANK(B38),0,IF(ISNA(VLOOKUP(B38,General!$B:$B,1,FALSE)),1,0))</f>
        <v>0</v>
      </c>
      <c r="N38" s="86">
        <f>IF(ISBLANK(D38),0,IF(ISNA(VLOOKUP(D38,Dropdowns!$G$1:$G$2,1,FALSE)),1,0))</f>
        <v>0</v>
      </c>
      <c r="O38" s="86">
        <f>IF(ISBLANK(E38),0,IF(ISNA(VLOOKUP(E38,Dropdowns!$H$1:$H$12,1,FALSE)),1,0))</f>
        <v>0</v>
      </c>
      <c r="P38" s="86">
        <f>IF(ISBLANK(G38),0,IF(ISNA(VLOOKUP(G38,Dropdowns!$M$1:$M$4,1,FALSE)),1,0))</f>
        <v>0</v>
      </c>
      <c r="Q38" s="86" t="str">
        <f t="shared" si="2"/>
        <v/>
      </c>
      <c r="R38" s="86">
        <f>IF(ISBLANK(Q38),0,IF(ISNA(VLOOKUP(Q38,Transaction!$AH:$AH,1,FALSE)),1,0))</f>
        <v>0</v>
      </c>
    </row>
    <row r="39" spans="1:18" x14ac:dyDescent="0.25">
      <c r="A39" s="97"/>
      <c r="B39" s="71"/>
      <c r="C39" s="71"/>
      <c r="D39" s="71"/>
      <c r="E39" s="71"/>
      <c r="F39" s="71"/>
      <c r="G39" s="72"/>
      <c r="H39" s="97"/>
      <c r="I39" s="97"/>
      <c r="J39" s="97"/>
      <c r="K39" s="86">
        <f t="shared" si="0"/>
        <v>0</v>
      </c>
      <c r="L39" s="86">
        <f t="shared" si="1"/>
        <v>0</v>
      </c>
      <c r="M39" s="86">
        <f>IF(ISBLANK(B39),0,IF(ISNA(VLOOKUP(B39,General!$B:$B,1,FALSE)),1,0))</f>
        <v>0</v>
      </c>
      <c r="N39" s="86">
        <f>IF(ISBLANK(D39),0,IF(ISNA(VLOOKUP(D39,Dropdowns!$G$1:$G$2,1,FALSE)),1,0))</f>
        <v>0</v>
      </c>
      <c r="O39" s="86">
        <f>IF(ISBLANK(E39),0,IF(ISNA(VLOOKUP(E39,Dropdowns!$H$1:$H$12,1,FALSE)),1,0))</f>
        <v>0</v>
      </c>
      <c r="P39" s="86">
        <f>IF(ISBLANK(G39),0,IF(ISNA(VLOOKUP(G39,Dropdowns!$M$1:$M$4,1,FALSE)),1,0))</f>
        <v>0</v>
      </c>
      <c r="Q39" s="86" t="str">
        <f t="shared" si="2"/>
        <v/>
      </c>
      <c r="R39" s="86">
        <f>IF(ISBLANK(Q39),0,IF(ISNA(VLOOKUP(Q39,Transaction!$AH:$AH,1,FALSE)),1,0))</f>
        <v>0</v>
      </c>
    </row>
    <row r="40" spans="1:18" x14ac:dyDescent="0.25">
      <c r="A40" s="97"/>
      <c r="B40" s="71"/>
      <c r="C40" s="71"/>
      <c r="D40" s="71"/>
      <c r="E40" s="71"/>
      <c r="F40" s="71"/>
      <c r="G40" s="72"/>
      <c r="H40" s="97"/>
      <c r="I40" s="97"/>
      <c r="J40" s="97"/>
      <c r="K40" s="86">
        <f t="shared" si="0"/>
        <v>0</v>
      </c>
      <c r="L40" s="86">
        <f t="shared" si="1"/>
        <v>0</v>
      </c>
      <c r="M40" s="86">
        <f>IF(ISBLANK(B40),0,IF(ISNA(VLOOKUP(B40,General!$B:$B,1,FALSE)),1,0))</f>
        <v>0</v>
      </c>
      <c r="N40" s="86">
        <f>IF(ISBLANK(D40),0,IF(ISNA(VLOOKUP(D40,Dropdowns!$G$1:$G$2,1,FALSE)),1,0))</f>
        <v>0</v>
      </c>
      <c r="O40" s="86">
        <f>IF(ISBLANK(E40),0,IF(ISNA(VLOOKUP(E40,Dropdowns!$H$1:$H$12,1,FALSE)),1,0))</f>
        <v>0</v>
      </c>
      <c r="P40" s="86">
        <f>IF(ISBLANK(G40),0,IF(ISNA(VLOOKUP(G40,Dropdowns!$M$1:$M$4,1,FALSE)),1,0))</f>
        <v>0</v>
      </c>
      <c r="Q40" s="86" t="str">
        <f t="shared" si="2"/>
        <v/>
      </c>
      <c r="R40" s="86">
        <f>IF(ISBLANK(Q40),0,IF(ISNA(VLOOKUP(Q40,Transaction!$AH:$AH,1,FALSE)),1,0))</f>
        <v>0</v>
      </c>
    </row>
    <row r="41" spans="1:18" x14ac:dyDescent="0.25">
      <c r="A41" s="97"/>
      <c r="B41" s="71"/>
      <c r="C41" s="71"/>
      <c r="D41" s="71"/>
      <c r="E41" s="71"/>
      <c r="F41" s="71"/>
      <c r="G41" s="72"/>
      <c r="H41" s="97"/>
      <c r="I41" s="97"/>
      <c r="J41" s="97"/>
      <c r="K41" s="86">
        <f t="shared" si="0"/>
        <v>0</v>
      </c>
      <c r="L41" s="86">
        <f t="shared" si="1"/>
        <v>0</v>
      </c>
      <c r="M41" s="86">
        <f>IF(ISBLANK(B41),0,IF(ISNA(VLOOKUP(B41,General!$B:$B,1,FALSE)),1,0))</f>
        <v>0</v>
      </c>
      <c r="N41" s="86">
        <f>IF(ISBLANK(D41),0,IF(ISNA(VLOOKUP(D41,Dropdowns!$G$1:$G$2,1,FALSE)),1,0))</f>
        <v>0</v>
      </c>
      <c r="O41" s="86">
        <f>IF(ISBLANK(E41),0,IF(ISNA(VLOOKUP(E41,Dropdowns!$H$1:$H$12,1,FALSE)),1,0))</f>
        <v>0</v>
      </c>
      <c r="P41" s="86">
        <f>IF(ISBLANK(G41),0,IF(ISNA(VLOOKUP(G41,Dropdowns!$M$1:$M$4,1,FALSE)),1,0))</f>
        <v>0</v>
      </c>
      <c r="Q41" s="86" t="str">
        <f t="shared" si="2"/>
        <v/>
      </c>
      <c r="R41" s="86">
        <f>IF(ISBLANK(Q41),0,IF(ISNA(VLOOKUP(Q41,Transaction!$AH:$AH,1,FALSE)),1,0))</f>
        <v>0</v>
      </c>
    </row>
    <row r="42" spans="1:18" x14ac:dyDescent="0.25">
      <c r="A42" s="97"/>
      <c r="B42" s="71"/>
      <c r="C42" s="71"/>
      <c r="D42" s="71"/>
      <c r="E42" s="71"/>
      <c r="F42" s="71"/>
      <c r="G42" s="72"/>
      <c r="H42" s="97"/>
      <c r="I42" s="97"/>
      <c r="J42" s="97"/>
      <c r="K42" s="86">
        <f t="shared" si="0"/>
        <v>0</v>
      </c>
      <c r="L42" s="86">
        <f t="shared" si="1"/>
        <v>0</v>
      </c>
      <c r="M42" s="86">
        <f>IF(ISBLANK(B42),0,IF(ISNA(VLOOKUP(B42,General!$B:$B,1,FALSE)),1,0))</f>
        <v>0</v>
      </c>
      <c r="N42" s="86">
        <f>IF(ISBLANK(D42),0,IF(ISNA(VLOOKUP(D42,Dropdowns!$G$1:$G$2,1,FALSE)),1,0))</f>
        <v>0</v>
      </c>
      <c r="O42" s="86">
        <f>IF(ISBLANK(E42),0,IF(ISNA(VLOOKUP(E42,Dropdowns!$H$1:$H$12,1,FALSE)),1,0))</f>
        <v>0</v>
      </c>
      <c r="P42" s="86">
        <f>IF(ISBLANK(G42),0,IF(ISNA(VLOOKUP(G42,Dropdowns!$M$1:$M$4,1,FALSE)),1,0))</f>
        <v>0</v>
      </c>
      <c r="Q42" s="86" t="str">
        <f t="shared" si="2"/>
        <v/>
      </c>
      <c r="R42" s="86">
        <f>IF(ISBLANK(Q42),0,IF(ISNA(VLOOKUP(Q42,Transaction!$AH:$AH,1,FALSE)),1,0))</f>
        <v>0</v>
      </c>
    </row>
    <row r="43" spans="1:18" x14ac:dyDescent="0.25">
      <c r="A43" s="97"/>
      <c r="B43" s="71"/>
      <c r="C43" s="71"/>
      <c r="D43" s="71"/>
      <c r="E43" s="71"/>
      <c r="F43" s="71"/>
      <c r="G43" s="72"/>
      <c r="H43" s="97"/>
      <c r="I43" s="97"/>
      <c r="J43" s="97"/>
      <c r="K43" s="86">
        <f t="shared" si="0"/>
        <v>0</v>
      </c>
      <c r="L43" s="86">
        <f t="shared" si="1"/>
        <v>0</v>
      </c>
      <c r="M43" s="86">
        <f>IF(ISBLANK(B43),0,IF(ISNA(VLOOKUP(B43,General!$B:$B,1,FALSE)),1,0))</f>
        <v>0</v>
      </c>
      <c r="N43" s="86">
        <f>IF(ISBLANK(D43),0,IF(ISNA(VLOOKUP(D43,Dropdowns!$G$1:$G$2,1,FALSE)),1,0))</f>
        <v>0</v>
      </c>
      <c r="O43" s="86">
        <f>IF(ISBLANK(E43),0,IF(ISNA(VLOOKUP(E43,Dropdowns!$H$1:$H$12,1,FALSE)),1,0))</f>
        <v>0</v>
      </c>
      <c r="P43" s="86">
        <f>IF(ISBLANK(G43),0,IF(ISNA(VLOOKUP(G43,Dropdowns!$M$1:$M$4,1,FALSE)),1,0))</f>
        <v>0</v>
      </c>
      <c r="Q43" s="86" t="str">
        <f t="shared" si="2"/>
        <v/>
      </c>
      <c r="R43" s="86">
        <f>IF(ISBLANK(Q43),0,IF(ISNA(VLOOKUP(Q43,Transaction!$AH:$AH,1,FALSE)),1,0))</f>
        <v>0</v>
      </c>
    </row>
    <row r="44" spans="1:18" x14ac:dyDescent="0.25">
      <c r="A44" s="97"/>
      <c r="B44" s="71"/>
      <c r="C44" s="71"/>
      <c r="D44" s="71"/>
      <c r="E44" s="71"/>
      <c r="F44" s="71"/>
      <c r="G44" s="72"/>
      <c r="H44" s="97"/>
      <c r="I44" s="97"/>
      <c r="J44" s="97"/>
      <c r="K44" s="86">
        <f t="shared" si="0"/>
        <v>0</v>
      </c>
      <c r="L44" s="86">
        <f t="shared" si="1"/>
        <v>0</v>
      </c>
      <c r="M44" s="86">
        <f>IF(ISBLANK(B44),0,IF(ISNA(VLOOKUP(B44,General!$B:$B,1,FALSE)),1,0))</f>
        <v>0</v>
      </c>
      <c r="N44" s="86">
        <f>IF(ISBLANK(D44),0,IF(ISNA(VLOOKUP(D44,Dropdowns!$G$1:$G$2,1,FALSE)),1,0))</f>
        <v>0</v>
      </c>
      <c r="O44" s="86">
        <f>IF(ISBLANK(E44),0,IF(ISNA(VLOOKUP(E44,Dropdowns!$H$1:$H$12,1,FALSE)),1,0))</f>
        <v>0</v>
      </c>
      <c r="P44" s="86">
        <f>IF(ISBLANK(G44),0,IF(ISNA(VLOOKUP(G44,Dropdowns!$M$1:$M$4,1,FALSE)),1,0))</f>
        <v>0</v>
      </c>
      <c r="Q44" s="86" t="str">
        <f t="shared" si="2"/>
        <v/>
      </c>
      <c r="R44" s="86">
        <f>IF(ISBLANK(Q44),0,IF(ISNA(VLOOKUP(Q44,Transaction!$AH:$AH,1,FALSE)),1,0))</f>
        <v>0</v>
      </c>
    </row>
    <row r="45" spans="1:18" x14ac:dyDescent="0.25">
      <c r="A45" s="97"/>
      <c r="B45" s="71"/>
      <c r="C45" s="71"/>
      <c r="D45" s="71"/>
      <c r="E45" s="71"/>
      <c r="F45" s="71"/>
      <c r="G45" s="72"/>
      <c r="H45" s="97"/>
      <c r="I45" s="97"/>
      <c r="J45" s="97"/>
      <c r="K45" s="86">
        <f t="shared" si="0"/>
        <v>0</v>
      </c>
      <c r="L45" s="86">
        <f t="shared" si="1"/>
        <v>0</v>
      </c>
      <c r="M45" s="86">
        <f>IF(ISBLANK(B45),0,IF(ISNA(VLOOKUP(B45,General!$B:$B,1,FALSE)),1,0))</f>
        <v>0</v>
      </c>
      <c r="N45" s="86">
        <f>IF(ISBLANK(D45),0,IF(ISNA(VLOOKUP(D45,Dropdowns!$G$1:$G$2,1,FALSE)),1,0))</f>
        <v>0</v>
      </c>
      <c r="O45" s="86">
        <f>IF(ISBLANK(E45),0,IF(ISNA(VLOOKUP(E45,Dropdowns!$H$1:$H$12,1,FALSE)),1,0))</f>
        <v>0</v>
      </c>
      <c r="P45" s="86">
        <f>IF(ISBLANK(G45),0,IF(ISNA(VLOOKUP(G45,Dropdowns!$M$1:$M$4,1,FALSE)),1,0))</f>
        <v>0</v>
      </c>
      <c r="Q45" s="86" t="str">
        <f t="shared" si="2"/>
        <v/>
      </c>
      <c r="R45" s="86">
        <f>IF(ISBLANK(Q45),0,IF(ISNA(VLOOKUP(Q45,Transaction!$AH:$AH,1,FALSE)),1,0))</f>
        <v>0</v>
      </c>
    </row>
    <row r="46" spans="1:18" x14ac:dyDescent="0.25">
      <c r="A46" s="97"/>
      <c r="B46" s="71"/>
      <c r="C46" s="71"/>
      <c r="D46" s="71"/>
      <c r="E46" s="71"/>
      <c r="F46" s="71"/>
      <c r="G46" s="72"/>
      <c r="H46" s="97"/>
      <c r="I46" s="97"/>
      <c r="J46" s="97"/>
      <c r="K46" s="86">
        <f t="shared" si="0"/>
        <v>0</v>
      </c>
      <c r="L46" s="86">
        <f t="shared" si="1"/>
        <v>0</v>
      </c>
      <c r="M46" s="86">
        <f>IF(ISBLANK(B46),0,IF(ISNA(VLOOKUP(B46,General!$B:$B,1,FALSE)),1,0))</f>
        <v>0</v>
      </c>
      <c r="N46" s="86">
        <f>IF(ISBLANK(D46),0,IF(ISNA(VLOOKUP(D46,Dropdowns!$G$1:$G$2,1,FALSE)),1,0))</f>
        <v>0</v>
      </c>
      <c r="O46" s="86">
        <f>IF(ISBLANK(E46),0,IF(ISNA(VLOOKUP(E46,Dropdowns!$H$1:$H$12,1,FALSE)),1,0))</f>
        <v>0</v>
      </c>
      <c r="P46" s="86">
        <f>IF(ISBLANK(G46),0,IF(ISNA(VLOOKUP(G46,Dropdowns!$M$1:$M$4,1,FALSE)),1,0))</f>
        <v>0</v>
      </c>
      <c r="Q46" s="86" t="str">
        <f t="shared" si="2"/>
        <v/>
      </c>
      <c r="R46" s="86">
        <f>IF(ISBLANK(Q46),0,IF(ISNA(VLOOKUP(Q46,Transaction!$AH:$AH,1,FALSE)),1,0))</f>
        <v>0</v>
      </c>
    </row>
    <row r="47" spans="1:18" x14ac:dyDescent="0.25">
      <c r="A47" s="97"/>
      <c r="B47" s="71"/>
      <c r="C47" s="71"/>
      <c r="D47" s="71"/>
      <c r="E47" s="71"/>
      <c r="F47" s="71"/>
      <c r="G47" s="72"/>
      <c r="H47" s="97"/>
      <c r="I47" s="97"/>
      <c r="J47" s="97"/>
      <c r="K47" s="86">
        <f t="shared" si="0"/>
        <v>0</v>
      </c>
      <c r="L47" s="86">
        <f t="shared" si="1"/>
        <v>0</v>
      </c>
      <c r="M47" s="86">
        <f>IF(ISBLANK(B47),0,IF(ISNA(VLOOKUP(B47,General!$B:$B,1,FALSE)),1,0))</f>
        <v>0</v>
      </c>
      <c r="N47" s="86">
        <f>IF(ISBLANK(D47),0,IF(ISNA(VLOOKUP(D47,Dropdowns!$G$1:$G$2,1,FALSE)),1,0))</f>
        <v>0</v>
      </c>
      <c r="O47" s="86">
        <f>IF(ISBLANK(E47),0,IF(ISNA(VLOOKUP(E47,Dropdowns!$H$1:$H$12,1,FALSE)),1,0))</f>
        <v>0</v>
      </c>
      <c r="P47" s="86">
        <f>IF(ISBLANK(G47),0,IF(ISNA(VLOOKUP(G47,Dropdowns!$M$1:$M$4,1,FALSE)),1,0))</f>
        <v>0</v>
      </c>
      <c r="Q47" s="86" t="str">
        <f t="shared" si="2"/>
        <v/>
      </c>
      <c r="R47" s="86">
        <f>IF(ISBLANK(Q47),0,IF(ISNA(VLOOKUP(Q47,Transaction!$AH:$AH,1,FALSE)),1,0))</f>
        <v>0</v>
      </c>
    </row>
    <row r="48" spans="1:18" x14ac:dyDescent="0.25">
      <c r="A48" s="97"/>
      <c r="B48" s="71"/>
      <c r="C48" s="71"/>
      <c r="D48" s="71"/>
      <c r="E48" s="71"/>
      <c r="F48" s="71"/>
      <c r="G48" s="72"/>
      <c r="H48" s="97"/>
      <c r="I48" s="97"/>
      <c r="J48" s="97"/>
      <c r="K48" s="86">
        <f t="shared" si="0"/>
        <v>0</v>
      </c>
      <c r="L48" s="86">
        <f t="shared" si="1"/>
        <v>0</v>
      </c>
      <c r="M48" s="86">
        <f>IF(ISBLANK(B48),0,IF(ISNA(VLOOKUP(B48,General!$B:$B,1,FALSE)),1,0))</f>
        <v>0</v>
      </c>
      <c r="N48" s="86">
        <f>IF(ISBLANK(D48),0,IF(ISNA(VLOOKUP(D48,Dropdowns!$G$1:$G$2,1,FALSE)),1,0))</f>
        <v>0</v>
      </c>
      <c r="O48" s="86">
        <f>IF(ISBLANK(E48),0,IF(ISNA(VLOOKUP(E48,Dropdowns!$H$1:$H$12,1,FALSE)),1,0))</f>
        <v>0</v>
      </c>
      <c r="P48" s="86">
        <f>IF(ISBLANK(G48),0,IF(ISNA(VLOOKUP(G48,Dropdowns!$M$1:$M$4,1,FALSE)),1,0))</f>
        <v>0</v>
      </c>
      <c r="Q48" s="86" t="str">
        <f t="shared" si="2"/>
        <v/>
      </c>
      <c r="R48" s="86">
        <f>IF(ISBLANK(Q48),0,IF(ISNA(VLOOKUP(Q48,Transaction!$AH:$AH,1,FALSE)),1,0))</f>
        <v>0</v>
      </c>
    </row>
    <row r="49" spans="2:18" x14ac:dyDescent="0.25">
      <c r="B49" s="71"/>
      <c r="C49" s="71"/>
      <c r="D49" s="71"/>
      <c r="E49" s="71"/>
      <c r="F49" s="71"/>
      <c r="G49" s="72"/>
      <c r="K49" s="86">
        <f t="shared" ref="K49:K112" si="3">IF(COUNTA(B49:G49)&gt;0,2-(COUNTA(B49:C49)),0)</f>
        <v>0</v>
      </c>
      <c r="L49" s="86">
        <f t="shared" ref="L49:L112" si="4">IF(E49="Others",COUNTBLANK(F49),0)</f>
        <v>0</v>
      </c>
      <c r="M49" s="86">
        <f>IF(ISBLANK(B49),0,IF(ISNA(VLOOKUP(B49,General!$B:$B,1,FALSE)),1,0))</f>
        <v>0</v>
      </c>
      <c r="N49" s="86">
        <f>IF(ISBLANK(D49),0,IF(ISNA(VLOOKUP(D49,Dropdowns!$G$1:$G$2,1,FALSE)),1,0))</f>
        <v>0</v>
      </c>
      <c r="O49" s="86">
        <f>IF(ISBLANK(E49),0,IF(ISNA(VLOOKUP(E49,Dropdowns!$H$1:$H$12,1,FALSE)),1,0))</f>
        <v>0</v>
      </c>
      <c r="P49" s="86">
        <f>IF(ISBLANK(G49),0,IF(ISNA(VLOOKUP(G49,Dropdowns!$M$1:$M$4,1,FALSE)),1,0))</f>
        <v>0</v>
      </c>
      <c r="Q49" s="86" t="str">
        <f t="shared" si="2"/>
        <v/>
      </c>
      <c r="R49" s="86">
        <f>IF(ISBLANK(Q49),0,IF(ISNA(VLOOKUP(Q49,Transaction!$AH:$AH,1,FALSE)),1,0))</f>
        <v>0</v>
      </c>
    </row>
    <row r="50" spans="2:18" x14ac:dyDescent="0.25">
      <c r="B50" s="71"/>
      <c r="C50" s="71"/>
      <c r="D50" s="71"/>
      <c r="E50" s="71"/>
      <c r="F50" s="71"/>
      <c r="G50" s="72"/>
      <c r="K50" s="86">
        <f t="shared" si="3"/>
        <v>0</v>
      </c>
      <c r="L50" s="86">
        <f t="shared" si="4"/>
        <v>0</v>
      </c>
      <c r="M50" s="86">
        <f>IF(ISBLANK(B50),0,IF(ISNA(VLOOKUP(B50,General!$B:$B,1,FALSE)),1,0))</f>
        <v>0</v>
      </c>
      <c r="N50" s="86">
        <f>IF(ISBLANK(D50),0,IF(ISNA(VLOOKUP(D50,Dropdowns!$G$1:$G$2,1,FALSE)),1,0))</f>
        <v>0</v>
      </c>
      <c r="O50" s="86">
        <f>IF(ISBLANK(E50),0,IF(ISNA(VLOOKUP(E50,Dropdowns!$H$1:$H$12,1,FALSE)),1,0))</f>
        <v>0</v>
      </c>
      <c r="P50" s="86">
        <f>IF(ISBLANK(G50),0,IF(ISNA(VLOOKUP(G50,Dropdowns!$M$1:$M$4,1,FALSE)),1,0))</f>
        <v>0</v>
      </c>
      <c r="Q50" s="86" t="str">
        <f t="shared" si="2"/>
        <v/>
      </c>
      <c r="R50" s="86">
        <f>IF(ISBLANK(Q50),0,IF(ISNA(VLOOKUP(Q50,Transaction!$AH:$AH,1,FALSE)),1,0))</f>
        <v>0</v>
      </c>
    </row>
    <row r="51" spans="2:18" x14ac:dyDescent="0.25">
      <c r="B51" s="71"/>
      <c r="C51" s="71"/>
      <c r="D51" s="71"/>
      <c r="E51" s="71"/>
      <c r="F51" s="71"/>
      <c r="G51" s="72"/>
      <c r="K51" s="86">
        <f t="shared" si="3"/>
        <v>0</v>
      </c>
      <c r="L51" s="86">
        <f t="shared" si="4"/>
        <v>0</v>
      </c>
      <c r="M51" s="86">
        <f>IF(ISBLANK(B51),0,IF(ISNA(VLOOKUP(B51,General!$B:$B,1,FALSE)),1,0))</f>
        <v>0</v>
      </c>
      <c r="N51" s="86">
        <f>IF(ISBLANK(D51),0,IF(ISNA(VLOOKUP(D51,Dropdowns!$G$1:$G$2,1,FALSE)),1,0))</f>
        <v>0</v>
      </c>
      <c r="O51" s="86">
        <f>IF(ISBLANK(E51),0,IF(ISNA(VLOOKUP(E51,Dropdowns!$H$1:$H$12,1,FALSE)),1,0))</f>
        <v>0</v>
      </c>
      <c r="P51" s="86">
        <f>IF(ISBLANK(G51),0,IF(ISNA(VLOOKUP(G51,Dropdowns!$M$1:$M$4,1,FALSE)),1,0))</f>
        <v>0</v>
      </c>
      <c r="Q51" s="86" t="str">
        <f t="shared" si="2"/>
        <v/>
      </c>
      <c r="R51" s="86">
        <f>IF(ISBLANK(Q51),0,IF(ISNA(VLOOKUP(Q51,Transaction!$AH:$AH,1,FALSE)),1,0))</f>
        <v>0</v>
      </c>
    </row>
    <row r="52" spans="2:18" x14ac:dyDescent="0.25">
      <c r="B52" s="71"/>
      <c r="C52" s="71"/>
      <c r="D52" s="71"/>
      <c r="E52" s="71"/>
      <c r="F52" s="71"/>
      <c r="G52" s="72"/>
      <c r="K52" s="86">
        <f t="shared" si="3"/>
        <v>0</v>
      </c>
      <c r="L52" s="86">
        <f t="shared" si="4"/>
        <v>0</v>
      </c>
      <c r="M52" s="86">
        <f>IF(ISBLANK(B52),0,IF(ISNA(VLOOKUP(B52,General!$B:$B,1,FALSE)),1,0))</f>
        <v>0</v>
      </c>
      <c r="N52" s="86">
        <f>IF(ISBLANK(D52),0,IF(ISNA(VLOOKUP(D52,Dropdowns!$G$1:$G$2,1,FALSE)),1,0))</f>
        <v>0</v>
      </c>
      <c r="O52" s="86">
        <f>IF(ISBLANK(E52),0,IF(ISNA(VLOOKUP(E52,Dropdowns!$H$1:$H$12,1,FALSE)),1,0))</f>
        <v>0</v>
      </c>
      <c r="P52" s="86">
        <f>IF(ISBLANK(G52),0,IF(ISNA(VLOOKUP(G52,Dropdowns!$M$1:$M$4,1,FALSE)),1,0))</f>
        <v>0</v>
      </c>
      <c r="Q52" s="86" t="str">
        <f t="shared" si="2"/>
        <v/>
      </c>
      <c r="R52" s="86">
        <f>IF(ISBLANK(Q52),0,IF(ISNA(VLOOKUP(Q52,Transaction!$AH:$AH,1,FALSE)),1,0))</f>
        <v>0</v>
      </c>
    </row>
    <row r="53" spans="2:18" x14ac:dyDescent="0.25">
      <c r="B53" s="71"/>
      <c r="C53" s="71"/>
      <c r="D53" s="71"/>
      <c r="E53" s="71"/>
      <c r="F53" s="71"/>
      <c r="G53" s="72"/>
      <c r="K53" s="86">
        <f t="shared" si="3"/>
        <v>0</v>
      </c>
      <c r="L53" s="86">
        <f t="shared" si="4"/>
        <v>0</v>
      </c>
      <c r="M53" s="86">
        <f>IF(ISBLANK(B53),0,IF(ISNA(VLOOKUP(B53,General!$B:$B,1,FALSE)),1,0))</f>
        <v>0</v>
      </c>
      <c r="N53" s="86">
        <f>IF(ISBLANK(D53),0,IF(ISNA(VLOOKUP(D53,Dropdowns!$G$1:$G$2,1,FALSE)),1,0))</f>
        <v>0</v>
      </c>
      <c r="O53" s="86">
        <f>IF(ISBLANK(E53),0,IF(ISNA(VLOOKUP(E53,Dropdowns!$H$1:$H$12,1,FALSE)),1,0))</f>
        <v>0</v>
      </c>
      <c r="P53" s="86">
        <f>IF(ISBLANK(G53),0,IF(ISNA(VLOOKUP(G53,Dropdowns!$M$1:$M$4,1,FALSE)),1,0))</f>
        <v>0</v>
      </c>
      <c r="Q53" s="86" t="str">
        <f t="shared" si="2"/>
        <v/>
      </c>
      <c r="R53" s="86">
        <f>IF(ISBLANK(Q53),0,IF(ISNA(VLOOKUP(Q53,Transaction!$AH:$AH,1,FALSE)),1,0))</f>
        <v>0</v>
      </c>
    </row>
    <row r="54" spans="2:18" x14ac:dyDescent="0.25">
      <c r="B54" s="71"/>
      <c r="C54" s="71"/>
      <c r="D54" s="71"/>
      <c r="E54" s="71"/>
      <c r="F54" s="71"/>
      <c r="G54" s="72"/>
      <c r="K54" s="86">
        <f t="shared" si="3"/>
        <v>0</v>
      </c>
      <c r="L54" s="86">
        <f t="shared" si="4"/>
        <v>0</v>
      </c>
      <c r="M54" s="86">
        <f>IF(ISBLANK(B54),0,IF(ISNA(VLOOKUP(B54,General!$B:$B,1,FALSE)),1,0))</f>
        <v>0</v>
      </c>
      <c r="N54" s="86">
        <f>IF(ISBLANK(D54),0,IF(ISNA(VLOOKUP(D54,Dropdowns!$G$1:$G$2,1,FALSE)),1,0))</f>
        <v>0</v>
      </c>
      <c r="O54" s="86">
        <f>IF(ISBLANK(E54),0,IF(ISNA(VLOOKUP(E54,Dropdowns!$H$1:$H$12,1,FALSE)),1,0))</f>
        <v>0</v>
      </c>
      <c r="P54" s="86">
        <f>IF(ISBLANK(G54),0,IF(ISNA(VLOOKUP(G54,Dropdowns!$M$1:$M$4,1,FALSE)),1,0))</f>
        <v>0</v>
      </c>
      <c r="Q54" s="86" t="str">
        <f t="shared" si="2"/>
        <v/>
      </c>
      <c r="R54" s="86">
        <f>IF(ISBLANK(Q54),0,IF(ISNA(VLOOKUP(Q54,Transaction!$AH:$AH,1,FALSE)),1,0))</f>
        <v>0</v>
      </c>
    </row>
    <row r="55" spans="2:18" x14ac:dyDescent="0.25">
      <c r="B55" s="71"/>
      <c r="C55" s="71"/>
      <c r="D55" s="71"/>
      <c r="E55" s="71"/>
      <c r="F55" s="71"/>
      <c r="G55" s="72"/>
      <c r="K55" s="86">
        <f t="shared" si="3"/>
        <v>0</v>
      </c>
      <c r="L55" s="86">
        <f t="shared" si="4"/>
        <v>0</v>
      </c>
      <c r="M55" s="86">
        <f>IF(ISBLANK(B55),0,IF(ISNA(VLOOKUP(B55,General!$B:$B,1,FALSE)),1,0))</f>
        <v>0</v>
      </c>
      <c r="N55" s="86">
        <f>IF(ISBLANK(D55),0,IF(ISNA(VLOOKUP(D55,Dropdowns!$G$1:$G$2,1,FALSE)),1,0))</f>
        <v>0</v>
      </c>
      <c r="O55" s="86">
        <f>IF(ISBLANK(E55),0,IF(ISNA(VLOOKUP(E55,Dropdowns!$H$1:$H$12,1,FALSE)),1,0))</f>
        <v>0</v>
      </c>
      <c r="P55" s="86">
        <f>IF(ISBLANK(G55),0,IF(ISNA(VLOOKUP(G55,Dropdowns!$M$1:$M$4,1,FALSE)),1,0))</f>
        <v>0</v>
      </c>
      <c r="Q55" s="86" t="str">
        <f t="shared" si="2"/>
        <v/>
      </c>
      <c r="R55" s="86">
        <f>IF(ISBLANK(Q55),0,IF(ISNA(VLOOKUP(Q55,Transaction!$AH:$AH,1,FALSE)),1,0))</f>
        <v>0</v>
      </c>
    </row>
    <row r="56" spans="2:18" x14ac:dyDescent="0.25">
      <c r="B56" s="71"/>
      <c r="C56" s="71"/>
      <c r="D56" s="71"/>
      <c r="E56" s="71"/>
      <c r="F56" s="71"/>
      <c r="G56" s="72"/>
      <c r="K56" s="86">
        <f t="shared" si="3"/>
        <v>0</v>
      </c>
      <c r="L56" s="86">
        <f t="shared" si="4"/>
        <v>0</v>
      </c>
      <c r="M56" s="86">
        <f>IF(ISBLANK(B56),0,IF(ISNA(VLOOKUP(B56,General!$B:$B,1,FALSE)),1,0))</f>
        <v>0</v>
      </c>
      <c r="N56" s="86">
        <f>IF(ISBLANK(D56),0,IF(ISNA(VLOOKUP(D56,Dropdowns!$G$1:$G$2,1,FALSE)),1,0))</f>
        <v>0</v>
      </c>
      <c r="O56" s="86">
        <f>IF(ISBLANK(E56),0,IF(ISNA(VLOOKUP(E56,Dropdowns!$H$1:$H$12,1,FALSE)),1,0))</f>
        <v>0</v>
      </c>
      <c r="P56" s="86">
        <f>IF(ISBLANK(G56),0,IF(ISNA(VLOOKUP(G56,Dropdowns!$M$1:$M$4,1,FALSE)),1,0))</f>
        <v>0</v>
      </c>
      <c r="Q56" s="86" t="str">
        <f t="shared" si="2"/>
        <v/>
      </c>
      <c r="R56" s="86">
        <f>IF(ISBLANK(Q56),0,IF(ISNA(VLOOKUP(Q56,Transaction!$AH:$AH,1,FALSE)),1,0))</f>
        <v>0</v>
      </c>
    </row>
    <row r="57" spans="2:18" x14ac:dyDescent="0.25">
      <c r="B57" s="71"/>
      <c r="C57" s="71"/>
      <c r="D57" s="71"/>
      <c r="E57" s="71"/>
      <c r="F57" s="71"/>
      <c r="G57" s="72"/>
      <c r="K57" s="86">
        <f t="shared" si="3"/>
        <v>0</v>
      </c>
      <c r="L57" s="86">
        <f t="shared" si="4"/>
        <v>0</v>
      </c>
      <c r="M57" s="86">
        <f>IF(ISBLANK(B57),0,IF(ISNA(VLOOKUP(B57,General!$B:$B,1,FALSE)),1,0))</f>
        <v>0</v>
      </c>
      <c r="N57" s="86">
        <f>IF(ISBLANK(D57),0,IF(ISNA(VLOOKUP(D57,Dropdowns!$G$1:$G$2,1,FALSE)),1,0))</f>
        <v>0</v>
      </c>
      <c r="O57" s="86">
        <f>IF(ISBLANK(E57),0,IF(ISNA(VLOOKUP(E57,Dropdowns!$H$1:$H$12,1,FALSE)),1,0))</f>
        <v>0</v>
      </c>
      <c r="P57" s="86">
        <f>IF(ISBLANK(G57),0,IF(ISNA(VLOOKUP(G57,Dropdowns!$M$1:$M$4,1,FALSE)),1,0))</f>
        <v>0</v>
      </c>
      <c r="Q57" s="86" t="str">
        <f t="shared" si="2"/>
        <v/>
      </c>
      <c r="R57" s="86">
        <f>IF(ISBLANK(Q57),0,IF(ISNA(VLOOKUP(Q57,Transaction!$AH:$AH,1,FALSE)),1,0))</f>
        <v>0</v>
      </c>
    </row>
    <row r="58" spans="2:18" x14ac:dyDescent="0.25">
      <c r="B58" s="71"/>
      <c r="C58" s="71"/>
      <c r="D58" s="71"/>
      <c r="E58" s="71"/>
      <c r="F58" s="71"/>
      <c r="G58" s="72"/>
      <c r="K58" s="86">
        <f t="shared" si="3"/>
        <v>0</v>
      </c>
      <c r="L58" s="86">
        <f t="shared" si="4"/>
        <v>0</v>
      </c>
      <c r="M58" s="86">
        <f>IF(ISBLANK(B58),0,IF(ISNA(VLOOKUP(B58,General!$B:$B,1,FALSE)),1,0))</f>
        <v>0</v>
      </c>
      <c r="N58" s="86">
        <f>IF(ISBLANK(D58),0,IF(ISNA(VLOOKUP(D58,Dropdowns!$G$1:$G$2,1,FALSE)),1,0))</f>
        <v>0</v>
      </c>
      <c r="O58" s="86">
        <f>IF(ISBLANK(E58),0,IF(ISNA(VLOOKUP(E58,Dropdowns!$H$1:$H$12,1,FALSE)),1,0))</f>
        <v>0</v>
      </c>
      <c r="P58" s="86">
        <f>IF(ISBLANK(G58),0,IF(ISNA(VLOOKUP(G58,Dropdowns!$M$1:$M$4,1,FALSE)),1,0))</f>
        <v>0</v>
      </c>
      <c r="Q58" s="86" t="str">
        <f t="shared" si="2"/>
        <v/>
      </c>
      <c r="R58" s="86">
        <f>IF(ISBLANK(Q58),0,IF(ISNA(VLOOKUP(Q58,Transaction!$AH:$AH,1,FALSE)),1,0))</f>
        <v>0</v>
      </c>
    </row>
    <row r="59" spans="2:18" x14ac:dyDescent="0.25">
      <c r="B59" s="71"/>
      <c r="C59" s="71"/>
      <c r="D59" s="71"/>
      <c r="E59" s="71"/>
      <c r="F59" s="71"/>
      <c r="G59" s="72"/>
      <c r="K59" s="86">
        <f t="shared" si="3"/>
        <v>0</v>
      </c>
      <c r="L59" s="86">
        <f t="shared" si="4"/>
        <v>0</v>
      </c>
      <c r="M59" s="86">
        <f>IF(ISBLANK(B59),0,IF(ISNA(VLOOKUP(B59,General!$B:$B,1,FALSE)),1,0))</f>
        <v>0</v>
      </c>
      <c r="N59" s="86">
        <f>IF(ISBLANK(D59),0,IF(ISNA(VLOOKUP(D59,Dropdowns!$G$1:$G$2,1,FALSE)),1,0))</f>
        <v>0</v>
      </c>
      <c r="O59" s="86">
        <f>IF(ISBLANK(E59),0,IF(ISNA(VLOOKUP(E59,Dropdowns!$H$1:$H$12,1,FALSE)),1,0))</f>
        <v>0</v>
      </c>
      <c r="P59" s="86">
        <f>IF(ISBLANK(G59),0,IF(ISNA(VLOOKUP(G59,Dropdowns!$M$1:$M$4,1,FALSE)),1,0))</f>
        <v>0</v>
      </c>
      <c r="Q59" s="86" t="str">
        <f t="shared" si="2"/>
        <v/>
      </c>
      <c r="R59" s="86">
        <f>IF(ISBLANK(Q59),0,IF(ISNA(VLOOKUP(Q59,Transaction!$AH:$AH,1,FALSE)),1,0))</f>
        <v>0</v>
      </c>
    </row>
    <row r="60" spans="2:18" x14ac:dyDescent="0.25">
      <c r="B60" s="71"/>
      <c r="C60" s="71"/>
      <c r="D60" s="71"/>
      <c r="E60" s="71"/>
      <c r="F60" s="71"/>
      <c r="G60" s="72"/>
      <c r="K60" s="86">
        <f t="shared" si="3"/>
        <v>0</v>
      </c>
      <c r="L60" s="86">
        <f t="shared" si="4"/>
        <v>0</v>
      </c>
      <c r="M60" s="86">
        <f>IF(ISBLANK(B60),0,IF(ISNA(VLOOKUP(B60,General!$B:$B,1,FALSE)),1,0))</f>
        <v>0</v>
      </c>
      <c r="N60" s="86">
        <f>IF(ISBLANK(D60),0,IF(ISNA(VLOOKUP(D60,Dropdowns!$G$1:$G$2,1,FALSE)),1,0))</f>
        <v>0</v>
      </c>
      <c r="O60" s="86">
        <f>IF(ISBLANK(E60),0,IF(ISNA(VLOOKUP(E60,Dropdowns!$H$1:$H$12,1,FALSE)),1,0))</f>
        <v>0</v>
      </c>
      <c r="P60" s="86">
        <f>IF(ISBLANK(G60),0,IF(ISNA(VLOOKUP(G60,Dropdowns!$M$1:$M$4,1,FALSE)),1,0))</f>
        <v>0</v>
      </c>
      <c r="Q60" s="86" t="str">
        <f t="shared" si="2"/>
        <v/>
      </c>
      <c r="R60" s="86">
        <f>IF(ISBLANK(Q60),0,IF(ISNA(VLOOKUP(Q60,Transaction!$AH:$AH,1,FALSE)),1,0))</f>
        <v>0</v>
      </c>
    </row>
    <row r="61" spans="2:18" x14ac:dyDescent="0.25">
      <c r="B61" s="71"/>
      <c r="C61" s="71"/>
      <c r="D61" s="71"/>
      <c r="E61" s="71"/>
      <c r="F61" s="71"/>
      <c r="G61" s="72"/>
      <c r="K61" s="86">
        <f t="shared" si="3"/>
        <v>0</v>
      </c>
      <c r="L61" s="86">
        <f t="shared" si="4"/>
        <v>0</v>
      </c>
      <c r="M61" s="86">
        <f>IF(ISBLANK(B61),0,IF(ISNA(VLOOKUP(B61,General!$B:$B,1,FALSE)),1,0))</f>
        <v>0</v>
      </c>
      <c r="N61" s="86">
        <f>IF(ISBLANK(D61),0,IF(ISNA(VLOOKUP(D61,Dropdowns!$G$1:$G$2,1,FALSE)),1,0))</f>
        <v>0</v>
      </c>
      <c r="O61" s="86">
        <f>IF(ISBLANK(E61),0,IF(ISNA(VLOOKUP(E61,Dropdowns!$H$1:$H$12,1,FALSE)),1,0))</f>
        <v>0</v>
      </c>
      <c r="P61" s="86">
        <f>IF(ISBLANK(G61),0,IF(ISNA(VLOOKUP(G61,Dropdowns!$M$1:$M$4,1,FALSE)),1,0))</f>
        <v>0</v>
      </c>
      <c r="Q61" s="86" t="str">
        <f t="shared" si="2"/>
        <v/>
      </c>
      <c r="R61" s="86">
        <f>IF(ISBLANK(Q61),0,IF(ISNA(VLOOKUP(Q61,Transaction!$AH:$AH,1,FALSE)),1,0))</f>
        <v>0</v>
      </c>
    </row>
    <row r="62" spans="2:18" x14ac:dyDescent="0.25">
      <c r="B62" s="71"/>
      <c r="C62" s="71"/>
      <c r="D62" s="71"/>
      <c r="E62" s="71"/>
      <c r="F62" s="71"/>
      <c r="G62" s="72"/>
      <c r="K62" s="86">
        <f t="shared" si="3"/>
        <v>0</v>
      </c>
      <c r="L62" s="86">
        <f t="shared" si="4"/>
        <v>0</v>
      </c>
      <c r="M62" s="86">
        <f>IF(ISBLANK(B62),0,IF(ISNA(VLOOKUP(B62,General!$B:$B,1,FALSE)),1,0))</f>
        <v>0</v>
      </c>
      <c r="N62" s="86">
        <f>IF(ISBLANK(D62),0,IF(ISNA(VLOOKUP(D62,Dropdowns!$G$1:$G$2,1,FALSE)),1,0))</f>
        <v>0</v>
      </c>
      <c r="O62" s="86">
        <f>IF(ISBLANK(E62),0,IF(ISNA(VLOOKUP(E62,Dropdowns!$H$1:$H$12,1,FALSE)),1,0))</f>
        <v>0</v>
      </c>
      <c r="P62" s="86">
        <f>IF(ISBLANK(G62),0,IF(ISNA(VLOOKUP(G62,Dropdowns!$M$1:$M$4,1,FALSE)),1,0))</f>
        <v>0</v>
      </c>
      <c r="Q62" s="86" t="str">
        <f t="shared" si="2"/>
        <v/>
      </c>
      <c r="R62" s="86">
        <f>IF(ISBLANK(Q62),0,IF(ISNA(VLOOKUP(Q62,Transaction!$AH:$AH,1,FALSE)),1,0))</f>
        <v>0</v>
      </c>
    </row>
    <row r="63" spans="2:18" x14ac:dyDescent="0.25">
      <c r="B63" s="71"/>
      <c r="C63" s="71"/>
      <c r="D63" s="71"/>
      <c r="E63" s="71"/>
      <c r="F63" s="71"/>
      <c r="G63" s="72"/>
      <c r="K63" s="86">
        <f t="shared" si="3"/>
        <v>0</v>
      </c>
      <c r="L63" s="86">
        <f t="shared" si="4"/>
        <v>0</v>
      </c>
      <c r="M63" s="86">
        <f>IF(ISBLANK(B63),0,IF(ISNA(VLOOKUP(B63,General!$B:$B,1,FALSE)),1,0))</f>
        <v>0</v>
      </c>
      <c r="N63" s="86">
        <f>IF(ISBLANK(D63),0,IF(ISNA(VLOOKUP(D63,Dropdowns!$G$1:$G$2,1,FALSE)),1,0))</f>
        <v>0</v>
      </c>
      <c r="O63" s="86">
        <f>IF(ISBLANK(E63),0,IF(ISNA(VLOOKUP(E63,Dropdowns!$H$1:$H$12,1,FALSE)),1,0))</f>
        <v>0</v>
      </c>
      <c r="P63" s="86">
        <f>IF(ISBLANK(G63),0,IF(ISNA(VLOOKUP(G63,Dropdowns!$M$1:$M$4,1,FALSE)),1,0))</f>
        <v>0</v>
      </c>
      <c r="Q63" s="86" t="str">
        <f t="shared" si="2"/>
        <v/>
      </c>
      <c r="R63" s="86">
        <f>IF(ISBLANK(Q63),0,IF(ISNA(VLOOKUP(Q63,Transaction!$AH:$AH,1,FALSE)),1,0))</f>
        <v>0</v>
      </c>
    </row>
    <row r="64" spans="2:18" x14ac:dyDescent="0.25">
      <c r="B64" s="71"/>
      <c r="C64" s="71"/>
      <c r="D64" s="71"/>
      <c r="E64" s="71"/>
      <c r="F64" s="71"/>
      <c r="G64" s="72"/>
      <c r="K64" s="86">
        <f t="shared" si="3"/>
        <v>0</v>
      </c>
      <c r="L64" s="86">
        <f t="shared" si="4"/>
        <v>0</v>
      </c>
      <c r="M64" s="86">
        <f>IF(ISBLANK(B64),0,IF(ISNA(VLOOKUP(B64,General!$B:$B,1,FALSE)),1,0))</f>
        <v>0</v>
      </c>
      <c r="N64" s="86">
        <f>IF(ISBLANK(D64),0,IF(ISNA(VLOOKUP(D64,Dropdowns!$G$1:$G$2,1,FALSE)),1,0))</f>
        <v>0</v>
      </c>
      <c r="O64" s="86">
        <f>IF(ISBLANK(E64),0,IF(ISNA(VLOOKUP(E64,Dropdowns!$H$1:$H$12,1,FALSE)),1,0))</f>
        <v>0</v>
      </c>
      <c r="P64" s="86">
        <f>IF(ISBLANK(G64),0,IF(ISNA(VLOOKUP(G64,Dropdowns!$M$1:$M$4,1,FALSE)),1,0))</f>
        <v>0</v>
      </c>
      <c r="Q64" s="86" t="str">
        <f t="shared" si="2"/>
        <v/>
      </c>
      <c r="R64" s="86">
        <f>IF(ISBLANK(Q64),0,IF(ISNA(VLOOKUP(Q64,Transaction!$AH:$AH,1,FALSE)),1,0))</f>
        <v>0</v>
      </c>
    </row>
    <row r="65" spans="2:18" x14ac:dyDescent="0.25">
      <c r="B65" s="71"/>
      <c r="C65" s="71"/>
      <c r="D65" s="71"/>
      <c r="E65" s="71"/>
      <c r="F65" s="71"/>
      <c r="G65" s="72"/>
      <c r="K65" s="86">
        <f t="shared" si="3"/>
        <v>0</v>
      </c>
      <c r="L65" s="86">
        <f t="shared" si="4"/>
        <v>0</v>
      </c>
      <c r="M65" s="86">
        <f>IF(ISBLANK(B65),0,IF(ISNA(VLOOKUP(B65,General!$B:$B,1,FALSE)),1,0))</f>
        <v>0</v>
      </c>
      <c r="N65" s="86">
        <f>IF(ISBLANK(D65),0,IF(ISNA(VLOOKUP(D65,Dropdowns!$G$1:$G$2,1,FALSE)),1,0))</f>
        <v>0</v>
      </c>
      <c r="O65" s="86">
        <f>IF(ISBLANK(E65),0,IF(ISNA(VLOOKUP(E65,Dropdowns!$H$1:$H$12,1,FALSE)),1,0))</f>
        <v>0</v>
      </c>
      <c r="P65" s="86">
        <f>IF(ISBLANK(G65),0,IF(ISNA(VLOOKUP(G65,Dropdowns!$M$1:$M$4,1,FALSE)),1,0))</f>
        <v>0</v>
      </c>
      <c r="Q65" s="86" t="str">
        <f t="shared" si="2"/>
        <v/>
      </c>
      <c r="R65" s="86">
        <f>IF(ISBLANK(Q65),0,IF(ISNA(VLOOKUP(Q65,Transaction!$AH:$AH,1,FALSE)),1,0))</f>
        <v>0</v>
      </c>
    </row>
    <row r="66" spans="2:18" x14ac:dyDescent="0.25">
      <c r="B66" s="71"/>
      <c r="C66" s="71"/>
      <c r="D66" s="71"/>
      <c r="E66" s="71"/>
      <c r="F66" s="71"/>
      <c r="G66" s="72"/>
      <c r="K66" s="86">
        <f t="shared" si="3"/>
        <v>0</v>
      </c>
      <c r="L66" s="86">
        <f t="shared" si="4"/>
        <v>0</v>
      </c>
      <c r="M66" s="86">
        <f>IF(ISBLANK(B66),0,IF(ISNA(VLOOKUP(B66,General!$B:$B,1,FALSE)),1,0))</f>
        <v>0</v>
      </c>
      <c r="N66" s="86">
        <f>IF(ISBLANK(D66),0,IF(ISNA(VLOOKUP(D66,Dropdowns!$G$1:$G$2,1,FALSE)),1,0))</f>
        <v>0</v>
      </c>
      <c r="O66" s="86">
        <f>IF(ISBLANK(E66),0,IF(ISNA(VLOOKUP(E66,Dropdowns!$H$1:$H$12,1,FALSE)),1,0))</f>
        <v>0</v>
      </c>
      <c r="P66" s="86">
        <f>IF(ISBLANK(G66),0,IF(ISNA(VLOOKUP(G66,Dropdowns!$M$1:$M$4,1,FALSE)),1,0))</f>
        <v>0</v>
      </c>
      <c r="Q66" s="86" t="str">
        <f t="shared" si="2"/>
        <v/>
      </c>
      <c r="R66" s="86">
        <f>IF(ISBLANK(Q66),0,IF(ISNA(VLOOKUP(Q66,Transaction!$AH:$AH,1,FALSE)),1,0))</f>
        <v>0</v>
      </c>
    </row>
    <row r="67" spans="2:18" x14ac:dyDescent="0.25">
      <c r="B67" s="71"/>
      <c r="C67" s="71"/>
      <c r="D67" s="71"/>
      <c r="E67" s="71"/>
      <c r="F67" s="71"/>
      <c r="G67" s="72"/>
      <c r="K67" s="86">
        <f t="shared" si="3"/>
        <v>0</v>
      </c>
      <c r="L67" s="86">
        <f t="shared" si="4"/>
        <v>0</v>
      </c>
      <c r="M67" s="86">
        <f>IF(ISBLANK(B67),0,IF(ISNA(VLOOKUP(B67,General!$B:$B,1,FALSE)),1,0))</f>
        <v>0</v>
      </c>
      <c r="N67" s="86">
        <f>IF(ISBLANK(D67),0,IF(ISNA(VLOOKUP(D67,Dropdowns!$G$1:$G$2,1,FALSE)),1,0))</f>
        <v>0</v>
      </c>
      <c r="O67" s="86">
        <f>IF(ISBLANK(E67),0,IF(ISNA(VLOOKUP(E67,Dropdowns!$H$1:$H$12,1,FALSE)),1,0))</f>
        <v>0</v>
      </c>
      <c r="P67" s="86">
        <f>IF(ISBLANK(G67),0,IF(ISNA(VLOOKUP(G67,Dropdowns!$M$1:$M$4,1,FALSE)),1,0))</f>
        <v>0</v>
      </c>
      <c r="Q67" s="86" t="str">
        <f t="shared" si="2"/>
        <v/>
      </c>
      <c r="R67" s="86">
        <f>IF(ISBLANK(Q67),0,IF(ISNA(VLOOKUP(Q67,Transaction!$AH:$AH,1,FALSE)),1,0))</f>
        <v>0</v>
      </c>
    </row>
    <row r="68" spans="2:18" x14ac:dyDescent="0.25">
      <c r="B68" s="71"/>
      <c r="C68" s="71"/>
      <c r="D68" s="71"/>
      <c r="E68" s="71"/>
      <c r="F68" s="71"/>
      <c r="G68" s="72"/>
      <c r="K68" s="86">
        <f t="shared" si="3"/>
        <v>0</v>
      </c>
      <c r="L68" s="86">
        <f t="shared" si="4"/>
        <v>0</v>
      </c>
      <c r="M68" s="86">
        <f>IF(ISBLANK(B68),0,IF(ISNA(VLOOKUP(B68,General!$B:$B,1,FALSE)),1,0))</f>
        <v>0</v>
      </c>
      <c r="N68" s="86">
        <f>IF(ISBLANK(D68),0,IF(ISNA(VLOOKUP(D68,Dropdowns!$G$1:$G$2,1,FALSE)),1,0))</f>
        <v>0</v>
      </c>
      <c r="O68" s="86">
        <f>IF(ISBLANK(E68),0,IF(ISNA(VLOOKUP(E68,Dropdowns!$H$1:$H$12,1,FALSE)),1,0))</f>
        <v>0</v>
      </c>
      <c r="P68" s="86">
        <f>IF(ISBLANK(G68),0,IF(ISNA(VLOOKUP(G68,Dropdowns!$M$1:$M$4,1,FALSE)),1,0))</f>
        <v>0</v>
      </c>
      <c r="Q68" s="86" t="str">
        <f t="shared" si="2"/>
        <v/>
      </c>
      <c r="R68" s="86">
        <f>IF(ISBLANK(Q68),0,IF(ISNA(VLOOKUP(Q68,Transaction!$AH:$AH,1,FALSE)),1,0))</f>
        <v>0</v>
      </c>
    </row>
    <row r="69" spans="2:18" x14ac:dyDescent="0.25">
      <c r="B69" s="71"/>
      <c r="C69" s="71"/>
      <c r="D69" s="71"/>
      <c r="E69" s="71"/>
      <c r="F69" s="71"/>
      <c r="G69" s="72"/>
      <c r="K69" s="86">
        <f t="shared" si="3"/>
        <v>0</v>
      </c>
      <c r="L69" s="86">
        <f t="shared" si="4"/>
        <v>0</v>
      </c>
      <c r="M69" s="86">
        <f>IF(ISBLANK(B69),0,IF(ISNA(VLOOKUP(B69,General!$B:$B,1,FALSE)),1,0))</f>
        <v>0</v>
      </c>
      <c r="N69" s="86">
        <f>IF(ISBLANK(D69),0,IF(ISNA(VLOOKUP(D69,Dropdowns!$G$1:$G$2,1,FALSE)),1,0))</f>
        <v>0</v>
      </c>
      <c r="O69" s="86">
        <f>IF(ISBLANK(E69),0,IF(ISNA(VLOOKUP(E69,Dropdowns!$H$1:$H$12,1,FALSE)),1,0))</f>
        <v>0</v>
      </c>
      <c r="P69" s="86">
        <f>IF(ISBLANK(G69),0,IF(ISNA(VLOOKUP(G69,Dropdowns!$M$1:$M$4,1,FALSE)),1,0))</f>
        <v>0</v>
      </c>
      <c r="Q69" s="86" t="str">
        <f t="shared" si="2"/>
        <v/>
      </c>
      <c r="R69" s="86">
        <f>IF(ISBLANK(Q69),0,IF(ISNA(VLOOKUP(Q69,Transaction!$AH:$AH,1,FALSE)),1,0))</f>
        <v>0</v>
      </c>
    </row>
    <row r="70" spans="2:18" x14ac:dyDescent="0.25">
      <c r="B70" s="71"/>
      <c r="C70" s="71"/>
      <c r="D70" s="71"/>
      <c r="E70" s="71"/>
      <c r="F70" s="71"/>
      <c r="G70" s="72"/>
      <c r="K70" s="86">
        <f t="shared" si="3"/>
        <v>0</v>
      </c>
      <c r="L70" s="86">
        <f t="shared" si="4"/>
        <v>0</v>
      </c>
      <c r="M70" s="86">
        <f>IF(ISBLANK(B70),0,IF(ISNA(VLOOKUP(B70,General!$B:$B,1,FALSE)),1,0))</f>
        <v>0</v>
      </c>
      <c r="N70" s="86">
        <f>IF(ISBLANK(D70),0,IF(ISNA(VLOOKUP(D70,Dropdowns!$G$1:$G$2,1,FALSE)),1,0))</f>
        <v>0</v>
      </c>
      <c r="O70" s="86">
        <f>IF(ISBLANK(E70),0,IF(ISNA(VLOOKUP(E70,Dropdowns!$H$1:$H$12,1,FALSE)),1,0))</f>
        <v>0</v>
      </c>
      <c r="P70" s="86">
        <f>IF(ISBLANK(G70),0,IF(ISNA(VLOOKUP(G70,Dropdowns!$M$1:$M$4,1,FALSE)),1,0))</f>
        <v>0</v>
      </c>
      <c r="Q70" s="86" t="str">
        <f t="shared" si="2"/>
        <v/>
      </c>
      <c r="R70" s="86">
        <f>IF(ISBLANK(Q70),0,IF(ISNA(VLOOKUP(Q70,Transaction!$AH:$AH,1,FALSE)),1,0))</f>
        <v>0</v>
      </c>
    </row>
    <row r="71" spans="2:18" x14ac:dyDescent="0.25">
      <c r="B71" s="71"/>
      <c r="C71" s="71"/>
      <c r="D71" s="71"/>
      <c r="E71" s="71"/>
      <c r="F71" s="71"/>
      <c r="G71" s="72"/>
      <c r="K71" s="86">
        <f t="shared" si="3"/>
        <v>0</v>
      </c>
      <c r="L71" s="86">
        <f t="shared" si="4"/>
        <v>0</v>
      </c>
      <c r="M71" s="86">
        <f>IF(ISBLANK(B71),0,IF(ISNA(VLOOKUP(B71,General!$B:$B,1,FALSE)),1,0))</f>
        <v>0</v>
      </c>
      <c r="N71" s="86">
        <f>IF(ISBLANK(D71),0,IF(ISNA(VLOOKUP(D71,Dropdowns!$G$1:$G$2,1,FALSE)),1,0))</f>
        <v>0</v>
      </c>
      <c r="O71" s="86">
        <f>IF(ISBLANK(E71),0,IF(ISNA(VLOOKUP(E71,Dropdowns!$H$1:$H$12,1,FALSE)),1,0))</f>
        <v>0</v>
      </c>
      <c r="P71" s="86">
        <f>IF(ISBLANK(G71),0,IF(ISNA(VLOOKUP(G71,Dropdowns!$M$1:$M$4,1,FALSE)),1,0))</f>
        <v>0</v>
      </c>
      <c r="Q71" s="86" t="str">
        <f t="shared" si="2"/>
        <v/>
      </c>
      <c r="R71" s="86">
        <f>IF(ISBLANK(Q71),0,IF(ISNA(VLOOKUP(Q71,Transaction!$AH:$AH,1,FALSE)),1,0))</f>
        <v>0</v>
      </c>
    </row>
    <row r="72" spans="2:18" x14ac:dyDescent="0.25">
      <c r="B72" s="71"/>
      <c r="C72" s="71"/>
      <c r="D72" s="71"/>
      <c r="E72" s="71"/>
      <c r="F72" s="71"/>
      <c r="G72" s="72"/>
      <c r="K72" s="86">
        <f t="shared" si="3"/>
        <v>0</v>
      </c>
      <c r="L72" s="86">
        <f t="shared" si="4"/>
        <v>0</v>
      </c>
      <c r="M72" s="86">
        <f>IF(ISBLANK(B72),0,IF(ISNA(VLOOKUP(B72,General!$B:$B,1,FALSE)),1,0))</f>
        <v>0</v>
      </c>
      <c r="N72" s="86">
        <f>IF(ISBLANK(D72),0,IF(ISNA(VLOOKUP(D72,Dropdowns!$G$1:$G$2,1,FALSE)),1,0))</f>
        <v>0</v>
      </c>
      <c r="O72" s="86">
        <f>IF(ISBLANK(E72),0,IF(ISNA(VLOOKUP(E72,Dropdowns!$H$1:$H$12,1,FALSE)),1,0))</f>
        <v>0</v>
      </c>
      <c r="P72" s="86">
        <f>IF(ISBLANK(G72),0,IF(ISNA(VLOOKUP(G72,Dropdowns!$M$1:$M$4,1,FALSE)),1,0))</f>
        <v>0</v>
      </c>
      <c r="Q72" s="86" t="str">
        <f t="shared" si="2"/>
        <v/>
      </c>
      <c r="R72" s="86">
        <f>IF(ISBLANK(Q72),0,IF(ISNA(VLOOKUP(Q72,Transaction!$AH:$AH,1,FALSE)),1,0))</f>
        <v>0</v>
      </c>
    </row>
    <row r="73" spans="2:18" x14ac:dyDescent="0.25">
      <c r="B73" s="71"/>
      <c r="C73" s="71"/>
      <c r="D73" s="71"/>
      <c r="E73" s="71"/>
      <c r="F73" s="71"/>
      <c r="G73" s="72"/>
      <c r="K73" s="86">
        <f t="shared" si="3"/>
        <v>0</v>
      </c>
      <c r="L73" s="86">
        <f t="shared" si="4"/>
        <v>0</v>
      </c>
      <c r="M73" s="86">
        <f>IF(ISBLANK(B73),0,IF(ISNA(VLOOKUP(B73,General!$B:$B,1,FALSE)),1,0))</f>
        <v>0</v>
      </c>
      <c r="N73" s="86">
        <f>IF(ISBLANK(D73),0,IF(ISNA(VLOOKUP(D73,Dropdowns!$G$1:$G$2,1,FALSE)),1,0))</f>
        <v>0</v>
      </c>
      <c r="O73" s="86">
        <f>IF(ISBLANK(E73),0,IF(ISNA(VLOOKUP(E73,Dropdowns!$H$1:$H$12,1,FALSE)),1,0))</f>
        <v>0</v>
      </c>
      <c r="P73" s="86">
        <f>IF(ISBLANK(G73),0,IF(ISNA(VLOOKUP(G73,Dropdowns!$M$1:$M$4,1,FALSE)),1,0))</f>
        <v>0</v>
      </c>
      <c r="Q73" s="86" t="str">
        <f t="shared" si="2"/>
        <v/>
      </c>
      <c r="R73" s="86">
        <f>IF(ISBLANK(Q73),0,IF(ISNA(VLOOKUP(Q73,Transaction!$AH:$AH,1,FALSE)),1,0))</f>
        <v>0</v>
      </c>
    </row>
    <row r="74" spans="2:18" x14ac:dyDescent="0.25">
      <c r="B74" s="71"/>
      <c r="C74" s="71"/>
      <c r="D74" s="71"/>
      <c r="E74" s="71"/>
      <c r="F74" s="71"/>
      <c r="G74" s="72"/>
      <c r="K74" s="86">
        <f t="shared" si="3"/>
        <v>0</v>
      </c>
      <c r="L74" s="86">
        <f t="shared" si="4"/>
        <v>0</v>
      </c>
      <c r="M74" s="86">
        <f>IF(ISBLANK(B74),0,IF(ISNA(VLOOKUP(B74,General!$B:$B,1,FALSE)),1,0))</f>
        <v>0</v>
      </c>
      <c r="N74" s="86">
        <f>IF(ISBLANK(D74),0,IF(ISNA(VLOOKUP(D74,Dropdowns!$G$1:$G$2,1,FALSE)),1,0))</f>
        <v>0</v>
      </c>
      <c r="O74" s="86">
        <f>IF(ISBLANK(E74),0,IF(ISNA(VLOOKUP(E74,Dropdowns!$H$1:$H$12,1,FALSE)),1,0))</f>
        <v>0</v>
      </c>
      <c r="P74" s="86">
        <f>IF(ISBLANK(G74),0,IF(ISNA(VLOOKUP(G74,Dropdowns!$M$1:$M$4,1,FALSE)),1,0))</f>
        <v>0</v>
      </c>
      <c r="Q74" s="86" t="str">
        <f t="shared" si="2"/>
        <v/>
      </c>
      <c r="R74" s="86">
        <f>IF(ISBLANK(Q74),0,IF(ISNA(VLOOKUP(Q74,Transaction!$AH:$AH,1,FALSE)),1,0))</f>
        <v>0</v>
      </c>
    </row>
    <row r="75" spans="2:18" x14ac:dyDescent="0.25">
      <c r="B75" s="71"/>
      <c r="C75" s="71"/>
      <c r="D75" s="71"/>
      <c r="E75" s="71"/>
      <c r="F75" s="71"/>
      <c r="G75" s="72"/>
      <c r="K75" s="86">
        <f t="shared" si="3"/>
        <v>0</v>
      </c>
      <c r="L75" s="86">
        <f t="shared" si="4"/>
        <v>0</v>
      </c>
      <c r="M75" s="86">
        <f>IF(ISBLANK(B75),0,IF(ISNA(VLOOKUP(B75,General!$B:$B,1,FALSE)),1,0))</f>
        <v>0</v>
      </c>
      <c r="N75" s="86">
        <f>IF(ISBLANK(D75),0,IF(ISNA(VLOOKUP(D75,Dropdowns!$G$1:$G$2,1,FALSE)),1,0))</f>
        <v>0</v>
      </c>
      <c r="O75" s="86">
        <f>IF(ISBLANK(E75),0,IF(ISNA(VLOOKUP(E75,Dropdowns!$H$1:$H$12,1,FALSE)),1,0))</f>
        <v>0</v>
      </c>
      <c r="P75" s="86">
        <f>IF(ISBLANK(G75),0,IF(ISNA(VLOOKUP(G75,Dropdowns!$M$1:$M$4,1,FALSE)),1,0))</f>
        <v>0</v>
      </c>
      <c r="Q75" s="86" t="str">
        <f t="shared" si="2"/>
        <v/>
      </c>
      <c r="R75" s="86">
        <f>IF(ISBLANK(Q75),0,IF(ISNA(VLOOKUP(Q75,Transaction!$AH:$AH,1,FALSE)),1,0))</f>
        <v>0</v>
      </c>
    </row>
    <row r="76" spans="2:18" x14ac:dyDescent="0.25">
      <c r="B76" s="71"/>
      <c r="C76" s="71"/>
      <c r="D76" s="71"/>
      <c r="E76" s="71"/>
      <c r="F76" s="71"/>
      <c r="G76" s="72"/>
      <c r="K76" s="86">
        <f t="shared" si="3"/>
        <v>0</v>
      </c>
      <c r="L76" s="86">
        <f t="shared" si="4"/>
        <v>0</v>
      </c>
      <c r="M76" s="86">
        <f>IF(ISBLANK(B76),0,IF(ISNA(VLOOKUP(B76,General!$B:$B,1,FALSE)),1,0))</f>
        <v>0</v>
      </c>
      <c r="N76" s="86">
        <f>IF(ISBLANK(D76),0,IF(ISNA(VLOOKUP(D76,Dropdowns!$G$1:$G$2,1,FALSE)),1,0))</f>
        <v>0</v>
      </c>
      <c r="O76" s="86">
        <f>IF(ISBLANK(E76),0,IF(ISNA(VLOOKUP(E76,Dropdowns!$H$1:$H$12,1,FALSE)),1,0))</f>
        <v>0</v>
      </c>
      <c r="P76" s="86">
        <f>IF(ISBLANK(G76),0,IF(ISNA(VLOOKUP(G76,Dropdowns!$M$1:$M$4,1,FALSE)),1,0))</f>
        <v>0</v>
      </c>
      <c r="Q76" s="86" t="str">
        <f t="shared" si="2"/>
        <v/>
      </c>
      <c r="R76" s="86">
        <f>IF(ISBLANK(Q76),0,IF(ISNA(VLOOKUP(Q76,Transaction!$AH:$AH,1,FALSE)),1,0))</f>
        <v>0</v>
      </c>
    </row>
    <row r="77" spans="2:18" x14ac:dyDescent="0.25">
      <c r="B77" s="71"/>
      <c r="C77" s="71"/>
      <c r="D77" s="71"/>
      <c r="E77" s="71"/>
      <c r="F77" s="71"/>
      <c r="G77" s="72"/>
      <c r="K77" s="86">
        <f t="shared" si="3"/>
        <v>0</v>
      </c>
      <c r="L77" s="86">
        <f t="shared" si="4"/>
        <v>0</v>
      </c>
      <c r="M77" s="86">
        <f>IF(ISBLANK(B77),0,IF(ISNA(VLOOKUP(B77,General!$B:$B,1,FALSE)),1,0))</f>
        <v>0</v>
      </c>
      <c r="N77" s="86">
        <f>IF(ISBLANK(D77),0,IF(ISNA(VLOOKUP(D77,Dropdowns!$G$1:$G$2,1,FALSE)),1,0))</f>
        <v>0</v>
      </c>
      <c r="O77" s="86">
        <f>IF(ISBLANK(E77),0,IF(ISNA(VLOOKUP(E77,Dropdowns!$H$1:$H$12,1,FALSE)),1,0))</f>
        <v>0</v>
      </c>
      <c r="P77" s="86">
        <f>IF(ISBLANK(G77),0,IF(ISNA(VLOOKUP(G77,Dropdowns!$M$1:$M$4,1,FALSE)),1,0))</f>
        <v>0</v>
      </c>
      <c r="Q77" s="86" t="str">
        <f t="shared" si="2"/>
        <v/>
      </c>
      <c r="R77" s="86">
        <f>IF(ISBLANK(Q77),0,IF(ISNA(VLOOKUP(Q77,Transaction!$AH:$AH,1,FALSE)),1,0))</f>
        <v>0</v>
      </c>
    </row>
    <row r="78" spans="2:18" x14ac:dyDescent="0.25">
      <c r="B78" s="71"/>
      <c r="C78" s="71"/>
      <c r="D78" s="71"/>
      <c r="E78" s="71"/>
      <c r="F78" s="71"/>
      <c r="G78" s="72"/>
      <c r="K78" s="86">
        <f t="shared" si="3"/>
        <v>0</v>
      </c>
      <c r="L78" s="86">
        <f t="shared" si="4"/>
        <v>0</v>
      </c>
      <c r="M78" s="86">
        <f>IF(ISBLANK(B78),0,IF(ISNA(VLOOKUP(B78,General!$B:$B,1,FALSE)),1,0))</f>
        <v>0</v>
      </c>
      <c r="N78" s="86">
        <f>IF(ISBLANK(D78),0,IF(ISNA(VLOOKUP(D78,Dropdowns!$G$1:$G$2,1,FALSE)),1,0))</f>
        <v>0</v>
      </c>
      <c r="O78" s="86">
        <f>IF(ISBLANK(E78),0,IF(ISNA(VLOOKUP(E78,Dropdowns!$H$1:$H$12,1,FALSE)),1,0))</f>
        <v>0</v>
      </c>
      <c r="P78" s="86">
        <f>IF(ISBLANK(G78),0,IF(ISNA(VLOOKUP(G78,Dropdowns!$M$1:$M$4,1,FALSE)),1,0))</f>
        <v>0</v>
      </c>
      <c r="Q78" s="86" t="str">
        <f t="shared" ref="Q78:Q141" si="5">_xlfn.CONCAT(B78:C78)</f>
        <v/>
      </c>
      <c r="R78" s="86">
        <f>IF(ISBLANK(Q78),0,IF(ISNA(VLOOKUP(Q78,Transaction!$AH:$AH,1,FALSE)),1,0))</f>
        <v>0</v>
      </c>
    </row>
    <row r="79" spans="2:18" x14ac:dyDescent="0.25">
      <c r="B79" s="71"/>
      <c r="C79" s="71"/>
      <c r="D79" s="71"/>
      <c r="E79" s="71"/>
      <c r="F79" s="71"/>
      <c r="G79" s="72"/>
      <c r="K79" s="86">
        <f t="shared" si="3"/>
        <v>0</v>
      </c>
      <c r="L79" s="86">
        <f t="shared" si="4"/>
        <v>0</v>
      </c>
      <c r="M79" s="86">
        <f>IF(ISBLANK(B79),0,IF(ISNA(VLOOKUP(B79,General!$B:$B,1,FALSE)),1,0))</f>
        <v>0</v>
      </c>
      <c r="N79" s="86">
        <f>IF(ISBLANK(D79),0,IF(ISNA(VLOOKUP(D79,Dropdowns!$G$1:$G$2,1,FALSE)),1,0))</f>
        <v>0</v>
      </c>
      <c r="O79" s="86">
        <f>IF(ISBLANK(E79),0,IF(ISNA(VLOOKUP(E79,Dropdowns!$H$1:$H$12,1,FALSE)),1,0))</f>
        <v>0</v>
      </c>
      <c r="P79" s="86">
        <f>IF(ISBLANK(G79),0,IF(ISNA(VLOOKUP(G79,Dropdowns!$M$1:$M$4,1,FALSE)),1,0))</f>
        <v>0</v>
      </c>
      <c r="Q79" s="86" t="str">
        <f t="shared" si="5"/>
        <v/>
      </c>
      <c r="R79" s="86">
        <f>IF(ISBLANK(Q79),0,IF(ISNA(VLOOKUP(Q79,Transaction!$AH:$AH,1,FALSE)),1,0))</f>
        <v>0</v>
      </c>
    </row>
    <row r="80" spans="2:18" x14ac:dyDescent="0.25">
      <c r="B80" s="71"/>
      <c r="C80" s="71"/>
      <c r="D80" s="71"/>
      <c r="E80" s="71"/>
      <c r="F80" s="71"/>
      <c r="G80" s="72"/>
      <c r="K80" s="86">
        <f t="shared" si="3"/>
        <v>0</v>
      </c>
      <c r="L80" s="86">
        <f t="shared" si="4"/>
        <v>0</v>
      </c>
      <c r="M80" s="86">
        <f>IF(ISBLANK(B80),0,IF(ISNA(VLOOKUP(B80,General!$B:$B,1,FALSE)),1,0))</f>
        <v>0</v>
      </c>
      <c r="N80" s="86">
        <f>IF(ISBLANK(D80),0,IF(ISNA(VLOOKUP(D80,Dropdowns!$G$1:$G$2,1,FALSE)),1,0))</f>
        <v>0</v>
      </c>
      <c r="O80" s="86">
        <f>IF(ISBLANK(E80),0,IF(ISNA(VLOOKUP(E80,Dropdowns!$H$1:$H$12,1,FALSE)),1,0))</f>
        <v>0</v>
      </c>
      <c r="P80" s="86">
        <f>IF(ISBLANK(G80),0,IF(ISNA(VLOOKUP(G80,Dropdowns!$M$1:$M$4,1,FALSE)),1,0))</f>
        <v>0</v>
      </c>
      <c r="Q80" s="86" t="str">
        <f t="shared" si="5"/>
        <v/>
      </c>
      <c r="R80" s="86">
        <f>IF(ISBLANK(Q80),0,IF(ISNA(VLOOKUP(Q80,Transaction!$AH:$AH,1,FALSE)),1,0))</f>
        <v>0</v>
      </c>
    </row>
    <row r="81" spans="2:18" x14ac:dyDescent="0.25">
      <c r="B81" s="71"/>
      <c r="C81" s="71"/>
      <c r="D81" s="71"/>
      <c r="E81" s="71"/>
      <c r="F81" s="71"/>
      <c r="G81" s="72"/>
      <c r="K81" s="86">
        <f t="shared" si="3"/>
        <v>0</v>
      </c>
      <c r="L81" s="86">
        <f t="shared" si="4"/>
        <v>0</v>
      </c>
      <c r="M81" s="86">
        <f>IF(ISBLANK(B81),0,IF(ISNA(VLOOKUP(B81,General!$B:$B,1,FALSE)),1,0))</f>
        <v>0</v>
      </c>
      <c r="N81" s="86">
        <f>IF(ISBLANK(D81),0,IF(ISNA(VLOOKUP(D81,Dropdowns!$G$1:$G$2,1,FALSE)),1,0))</f>
        <v>0</v>
      </c>
      <c r="O81" s="86">
        <f>IF(ISBLANK(E81),0,IF(ISNA(VLOOKUP(E81,Dropdowns!$H$1:$H$12,1,FALSE)),1,0))</f>
        <v>0</v>
      </c>
      <c r="P81" s="86">
        <f>IF(ISBLANK(G81),0,IF(ISNA(VLOOKUP(G81,Dropdowns!$M$1:$M$4,1,FALSE)),1,0))</f>
        <v>0</v>
      </c>
      <c r="Q81" s="86" t="str">
        <f t="shared" si="5"/>
        <v/>
      </c>
      <c r="R81" s="86">
        <f>IF(ISBLANK(Q81),0,IF(ISNA(VLOOKUP(Q81,Transaction!$AH:$AH,1,FALSE)),1,0))</f>
        <v>0</v>
      </c>
    </row>
    <row r="82" spans="2:18" x14ac:dyDescent="0.25">
      <c r="B82" s="71"/>
      <c r="C82" s="71"/>
      <c r="D82" s="71"/>
      <c r="E82" s="71"/>
      <c r="F82" s="71"/>
      <c r="G82" s="72"/>
      <c r="K82" s="86">
        <f t="shared" si="3"/>
        <v>0</v>
      </c>
      <c r="L82" s="86">
        <f t="shared" si="4"/>
        <v>0</v>
      </c>
      <c r="M82" s="86">
        <f>IF(ISBLANK(B82),0,IF(ISNA(VLOOKUP(B82,General!$B:$B,1,FALSE)),1,0))</f>
        <v>0</v>
      </c>
      <c r="N82" s="86">
        <f>IF(ISBLANK(D82),0,IF(ISNA(VLOOKUP(D82,Dropdowns!$G$1:$G$2,1,FALSE)),1,0))</f>
        <v>0</v>
      </c>
      <c r="O82" s="86">
        <f>IF(ISBLANK(E82),0,IF(ISNA(VLOOKUP(E82,Dropdowns!$H$1:$H$12,1,FALSE)),1,0))</f>
        <v>0</v>
      </c>
      <c r="P82" s="86">
        <f>IF(ISBLANK(G82),0,IF(ISNA(VLOOKUP(G82,Dropdowns!$M$1:$M$4,1,FALSE)),1,0))</f>
        <v>0</v>
      </c>
      <c r="Q82" s="86" t="str">
        <f t="shared" si="5"/>
        <v/>
      </c>
      <c r="R82" s="86">
        <f>IF(ISBLANK(Q82),0,IF(ISNA(VLOOKUP(Q82,Transaction!$AH:$AH,1,FALSE)),1,0))</f>
        <v>0</v>
      </c>
    </row>
    <row r="83" spans="2:18" x14ac:dyDescent="0.25">
      <c r="B83" s="71"/>
      <c r="C83" s="71"/>
      <c r="D83" s="71"/>
      <c r="E83" s="71"/>
      <c r="F83" s="71"/>
      <c r="G83" s="72"/>
      <c r="K83" s="86">
        <f t="shared" si="3"/>
        <v>0</v>
      </c>
      <c r="L83" s="86">
        <f t="shared" si="4"/>
        <v>0</v>
      </c>
      <c r="M83" s="86">
        <f>IF(ISBLANK(B83),0,IF(ISNA(VLOOKUP(B83,General!$B:$B,1,FALSE)),1,0))</f>
        <v>0</v>
      </c>
      <c r="N83" s="86">
        <f>IF(ISBLANK(D83),0,IF(ISNA(VLOOKUP(D83,Dropdowns!$G$1:$G$2,1,FALSE)),1,0))</f>
        <v>0</v>
      </c>
      <c r="O83" s="86">
        <f>IF(ISBLANK(E83),0,IF(ISNA(VLOOKUP(E83,Dropdowns!$H$1:$H$12,1,FALSE)),1,0))</f>
        <v>0</v>
      </c>
      <c r="P83" s="86">
        <f>IF(ISBLANK(G83),0,IF(ISNA(VLOOKUP(G83,Dropdowns!$M$1:$M$4,1,FALSE)),1,0))</f>
        <v>0</v>
      </c>
      <c r="Q83" s="86" t="str">
        <f t="shared" si="5"/>
        <v/>
      </c>
      <c r="R83" s="86">
        <f>IF(ISBLANK(Q83),0,IF(ISNA(VLOOKUP(Q83,Transaction!$AH:$AH,1,FALSE)),1,0))</f>
        <v>0</v>
      </c>
    </row>
    <row r="84" spans="2:18" x14ac:dyDescent="0.25">
      <c r="B84" s="71"/>
      <c r="C84" s="71"/>
      <c r="D84" s="71"/>
      <c r="E84" s="71"/>
      <c r="F84" s="71"/>
      <c r="G84" s="72"/>
      <c r="K84" s="86">
        <f t="shared" si="3"/>
        <v>0</v>
      </c>
      <c r="L84" s="86">
        <f t="shared" si="4"/>
        <v>0</v>
      </c>
      <c r="M84" s="86">
        <f>IF(ISBLANK(B84),0,IF(ISNA(VLOOKUP(B84,General!$B:$B,1,FALSE)),1,0))</f>
        <v>0</v>
      </c>
      <c r="N84" s="86">
        <f>IF(ISBLANK(D84),0,IF(ISNA(VLOOKUP(D84,Dropdowns!$G$1:$G$2,1,FALSE)),1,0))</f>
        <v>0</v>
      </c>
      <c r="O84" s="86">
        <f>IF(ISBLANK(E84),0,IF(ISNA(VLOOKUP(E84,Dropdowns!$H$1:$H$12,1,FALSE)),1,0))</f>
        <v>0</v>
      </c>
      <c r="P84" s="86">
        <f>IF(ISBLANK(G84),0,IF(ISNA(VLOOKUP(G84,Dropdowns!$M$1:$M$4,1,FALSE)),1,0))</f>
        <v>0</v>
      </c>
      <c r="Q84" s="86" t="str">
        <f t="shared" si="5"/>
        <v/>
      </c>
      <c r="R84" s="86">
        <f>IF(ISBLANK(Q84),0,IF(ISNA(VLOOKUP(Q84,Transaction!$AH:$AH,1,FALSE)),1,0))</f>
        <v>0</v>
      </c>
    </row>
    <row r="85" spans="2:18" x14ac:dyDescent="0.25">
      <c r="B85" s="71"/>
      <c r="C85" s="71"/>
      <c r="D85" s="71"/>
      <c r="E85" s="71"/>
      <c r="F85" s="71"/>
      <c r="G85" s="72"/>
      <c r="K85" s="86">
        <f t="shared" si="3"/>
        <v>0</v>
      </c>
      <c r="L85" s="86">
        <f t="shared" si="4"/>
        <v>0</v>
      </c>
      <c r="M85" s="86">
        <f>IF(ISBLANK(B85),0,IF(ISNA(VLOOKUP(B85,General!$B:$B,1,FALSE)),1,0))</f>
        <v>0</v>
      </c>
      <c r="N85" s="86">
        <f>IF(ISBLANK(D85),0,IF(ISNA(VLOOKUP(D85,Dropdowns!$G$1:$G$2,1,FALSE)),1,0))</f>
        <v>0</v>
      </c>
      <c r="O85" s="86">
        <f>IF(ISBLANK(E85),0,IF(ISNA(VLOOKUP(E85,Dropdowns!$H$1:$H$12,1,FALSE)),1,0))</f>
        <v>0</v>
      </c>
      <c r="P85" s="86">
        <f>IF(ISBLANK(G85),0,IF(ISNA(VLOOKUP(G85,Dropdowns!$M$1:$M$4,1,FALSE)),1,0))</f>
        <v>0</v>
      </c>
      <c r="Q85" s="86" t="str">
        <f t="shared" si="5"/>
        <v/>
      </c>
      <c r="R85" s="86">
        <f>IF(ISBLANK(Q85),0,IF(ISNA(VLOOKUP(Q85,Transaction!$AH:$AH,1,FALSE)),1,0))</f>
        <v>0</v>
      </c>
    </row>
    <row r="86" spans="2:18" x14ac:dyDescent="0.25">
      <c r="B86" s="71"/>
      <c r="C86" s="71"/>
      <c r="D86" s="71"/>
      <c r="E86" s="71"/>
      <c r="F86" s="71"/>
      <c r="G86" s="72"/>
      <c r="K86" s="86">
        <f t="shared" si="3"/>
        <v>0</v>
      </c>
      <c r="L86" s="86">
        <f t="shared" si="4"/>
        <v>0</v>
      </c>
      <c r="M86" s="86">
        <f>IF(ISBLANK(B86),0,IF(ISNA(VLOOKUP(B86,General!$B:$B,1,FALSE)),1,0))</f>
        <v>0</v>
      </c>
      <c r="N86" s="86">
        <f>IF(ISBLANK(D86),0,IF(ISNA(VLOOKUP(D86,Dropdowns!$G$1:$G$2,1,FALSE)),1,0))</f>
        <v>0</v>
      </c>
      <c r="O86" s="86">
        <f>IF(ISBLANK(E86),0,IF(ISNA(VLOOKUP(E86,Dropdowns!$H$1:$H$12,1,FALSE)),1,0))</f>
        <v>0</v>
      </c>
      <c r="P86" s="86">
        <f>IF(ISBLANK(G86),0,IF(ISNA(VLOOKUP(G86,Dropdowns!$M$1:$M$4,1,FALSE)),1,0))</f>
        <v>0</v>
      </c>
      <c r="Q86" s="86" t="str">
        <f t="shared" si="5"/>
        <v/>
      </c>
      <c r="R86" s="86">
        <f>IF(ISBLANK(Q86),0,IF(ISNA(VLOOKUP(Q86,Transaction!$AH:$AH,1,FALSE)),1,0))</f>
        <v>0</v>
      </c>
    </row>
    <row r="87" spans="2:18" x14ac:dyDescent="0.25">
      <c r="B87" s="71"/>
      <c r="C87" s="71"/>
      <c r="D87" s="71"/>
      <c r="E87" s="71"/>
      <c r="F87" s="71"/>
      <c r="G87" s="72"/>
      <c r="K87" s="86">
        <f t="shared" si="3"/>
        <v>0</v>
      </c>
      <c r="L87" s="86">
        <f t="shared" si="4"/>
        <v>0</v>
      </c>
      <c r="M87" s="86">
        <f>IF(ISBLANK(B87),0,IF(ISNA(VLOOKUP(B87,General!$B:$B,1,FALSE)),1,0))</f>
        <v>0</v>
      </c>
      <c r="N87" s="86">
        <f>IF(ISBLANK(D87),0,IF(ISNA(VLOOKUP(D87,Dropdowns!$G$1:$G$2,1,FALSE)),1,0))</f>
        <v>0</v>
      </c>
      <c r="O87" s="86">
        <f>IF(ISBLANK(E87),0,IF(ISNA(VLOOKUP(E87,Dropdowns!$H$1:$H$12,1,FALSE)),1,0))</f>
        <v>0</v>
      </c>
      <c r="P87" s="86">
        <f>IF(ISBLANK(G87),0,IF(ISNA(VLOOKUP(G87,Dropdowns!$M$1:$M$4,1,FALSE)),1,0))</f>
        <v>0</v>
      </c>
      <c r="Q87" s="86" t="str">
        <f t="shared" si="5"/>
        <v/>
      </c>
      <c r="R87" s="86">
        <f>IF(ISBLANK(Q87),0,IF(ISNA(VLOOKUP(Q87,Transaction!$AH:$AH,1,FALSE)),1,0))</f>
        <v>0</v>
      </c>
    </row>
    <row r="88" spans="2:18" x14ac:dyDescent="0.25">
      <c r="B88" s="71"/>
      <c r="C88" s="71"/>
      <c r="D88" s="71"/>
      <c r="E88" s="71"/>
      <c r="F88" s="71"/>
      <c r="G88" s="72"/>
      <c r="K88" s="86">
        <f t="shared" si="3"/>
        <v>0</v>
      </c>
      <c r="L88" s="86">
        <f t="shared" si="4"/>
        <v>0</v>
      </c>
      <c r="M88" s="86">
        <f>IF(ISBLANK(B88),0,IF(ISNA(VLOOKUP(B88,General!$B:$B,1,FALSE)),1,0))</f>
        <v>0</v>
      </c>
      <c r="N88" s="86">
        <f>IF(ISBLANK(D88),0,IF(ISNA(VLOOKUP(D88,Dropdowns!$G$1:$G$2,1,FALSE)),1,0))</f>
        <v>0</v>
      </c>
      <c r="O88" s="86">
        <f>IF(ISBLANK(E88),0,IF(ISNA(VLOOKUP(E88,Dropdowns!$H$1:$H$12,1,FALSE)),1,0))</f>
        <v>0</v>
      </c>
      <c r="P88" s="86">
        <f>IF(ISBLANK(G88),0,IF(ISNA(VLOOKUP(G88,Dropdowns!$M$1:$M$4,1,FALSE)),1,0))</f>
        <v>0</v>
      </c>
      <c r="Q88" s="86" t="str">
        <f t="shared" si="5"/>
        <v/>
      </c>
      <c r="R88" s="86">
        <f>IF(ISBLANK(Q88),0,IF(ISNA(VLOOKUP(Q88,Transaction!$AH:$AH,1,FALSE)),1,0))</f>
        <v>0</v>
      </c>
    </row>
    <row r="89" spans="2:18" x14ac:dyDescent="0.25">
      <c r="B89" s="71"/>
      <c r="C89" s="71"/>
      <c r="D89" s="71"/>
      <c r="E89" s="71"/>
      <c r="F89" s="71"/>
      <c r="G89" s="72"/>
      <c r="K89" s="86">
        <f t="shared" si="3"/>
        <v>0</v>
      </c>
      <c r="L89" s="86">
        <f t="shared" si="4"/>
        <v>0</v>
      </c>
      <c r="M89" s="86">
        <f>IF(ISBLANK(B89),0,IF(ISNA(VLOOKUP(B89,General!$B:$B,1,FALSE)),1,0))</f>
        <v>0</v>
      </c>
      <c r="N89" s="86">
        <f>IF(ISBLANK(D89),0,IF(ISNA(VLOOKUP(D89,Dropdowns!$G$1:$G$2,1,FALSE)),1,0))</f>
        <v>0</v>
      </c>
      <c r="O89" s="86">
        <f>IF(ISBLANK(E89),0,IF(ISNA(VLOOKUP(E89,Dropdowns!$H$1:$H$12,1,FALSE)),1,0))</f>
        <v>0</v>
      </c>
      <c r="P89" s="86">
        <f>IF(ISBLANK(G89),0,IF(ISNA(VLOOKUP(G89,Dropdowns!$M$1:$M$4,1,FALSE)),1,0))</f>
        <v>0</v>
      </c>
      <c r="Q89" s="86" t="str">
        <f t="shared" si="5"/>
        <v/>
      </c>
      <c r="R89" s="86">
        <f>IF(ISBLANK(Q89),0,IF(ISNA(VLOOKUP(Q89,Transaction!$AH:$AH,1,FALSE)),1,0))</f>
        <v>0</v>
      </c>
    </row>
    <row r="90" spans="2:18" x14ac:dyDescent="0.25">
      <c r="B90" s="71"/>
      <c r="C90" s="71"/>
      <c r="D90" s="71"/>
      <c r="E90" s="71"/>
      <c r="F90" s="71"/>
      <c r="G90" s="72"/>
      <c r="K90" s="86">
        <f t="shared" si="3"/>
        <v>0</v>
      </c>
      <c r="L90" s="86">
        <f t="shared" si="4"/>
        <v>0</v>
      </c>
      <c r="M90" s="86">
        <f>IF(ISBLANK(B90),0,IF(ISNA(VLOOKUP(B90,General!$B:$B,1,FALSE)),1,0))</f>
        <v>0</v>
      </c>
      <c r="N90" s="86">
        <f>IF(ISBLANK(D90),0,IF(ISNA(VLOOKUP(D90,Dropdowns!$G$1:$G$2,1,FALSE)),1,0))</f>
        <v>0</v>
      </c>
      <c r="O90" s="86">
        <f>IF(ISBLANK(E90),0,IF(ISNA(VLOOKUP(E90,Dropdowns!$H$1:$H$12,1,FALSE)),1,0))</f>
        <v>0</v>
      </c>
      <c r="P90" s="86">
        <f>IF(ISBLANK(G90),0,IF(ISNA(VLOOKUP(G90,Dropdowns!$M$1:$M$4,1,FALSE)),1,0))</f>
        <v>0</v>
      </c>
      <c r="Q90" s="86" t="str">
        <f t="shared" si="5"/>
        <v/>
      </c>
      <c r="R90" s="86">
        <f>IF(ISBLANK(Q90),0,IF(ISNA(VLOOKUP(Q90,Transaction!$AH:$AH,1,FALSE)),1,0))</f>
        <v>0</v>
      </c>
    </row>
    <row r="91" spans="2:18" x14ac:dyDescent="0.25">
      <c r="B91" s="71"/>
      <c r="C91" s="71"/>
      <c r="D91" s="71"/>
      <c r="E91" s="71"/>
      <c r="F91" s="71"/>
      <c r="G91" s="72"/>
      <c r="K91" s="86">
        <f t="shared" si="3"/>
        <v>0</v>
      </c>
      <c r="L91" s="86">
        <f t="shared" si="4"/>
        <v>0</v>
      </c>
      <c r="M91" s="86">
        <f>IF(ISBLANK(B91),0,IF(ISNA(VLOOKUP(B91,General!$B:$B,1,FALSE)),1,0))</f>
        <v>0</v>
      </c>
      <c r="N91" s="86">
        <f>IF(ISBLANK(D91),0,IF(ISNA(VLOOKUP(D91,Dropdowns!$G$1:$G$2,1,FALSE)),1,0))</f>
        <v>0</v>
      </c>
      <c r="O91" s="86">
        <f>IF(ISBLANK(E91),0,IF(ISNA(VLOOKUP(E91,Dropdowns!$H$1:$H$12,1,FALSE)),1,0))</f>
        <v>0</v>
      </c>
      <c r="P91" s="86">
        <f>IF(ISBLANK(G91),0,IF(ISNA(VLOOKUP(G91,Dropdowns!$M$1:$M$4,1,FALSE)),1,0))</f>
        <v>0</v>
      </c>
      <c r="Q91" s="86" t="str">
        <f t="shared" si="5"/>
        <v/>
      </c>
      <c r="R91" s="86">
        <f>IF(ISBLANK(Q91),0,IF(ISNA(VLOOKUP(Q91,Transaction!$AH:$AH,1,FALSE)),1,0))</f>
        <v>0</v>
      </c>
    </row>
    <row r="92" spans="2:18" x14ac:dyDescent="0.25">
      <c r="B92" s="71"/>
      <c r="C92" s="71"/>
      <c r="D92" s="71"/>
      <c r="E92" s="71"/>
      <c r="F92" s="71"/>
      <c r="G92" s="72"/>
      <c r="K92" s="86">
        <f t="shared" si="3"/>
        <v>0</v>
      </c>
      <c r="L92" s="86">
        <f t="shared" si="4"/>
        <v>0</v>
      </c>
      <c r="M92" s="86">
        <f>IF(ISBLANK(B92),0,IF(ISNA(VLOOKUP(B92,General!$B:$B,1,FALSE)),1,0))</f>
        <v>0</v>
      </c>
      <c r="N92" s="86">
        <f>IF(ISBLANK(D92),0,IF(ISNA(VLOOKUP(D92,Dropdowns!$G$1:$G$2,1,FALSE)),1,0))</f>
        <v>0</v>
      </c>
      <c r="O92" s="86">
        <f>IF(ISBLANK(E92),0,IF(ISNA(VLOOKUP(E92,Dropdowns!$H$1:$H$12,1,FALSE)),1,0))</f>
        <v>0</v>
      </c>
      <c r="P92" s="86">
        <f>IF(ISBLANK(G92),0,IF(ISNA(VLOOKUP(G92,Dropdowns!$M$1:$M$4,1,FALSE)),1,0))</f>
        <v>0</v>
      </c>
      <c r="Q92" s="86" t="str">
        <f t="shared" si="5"/>
        <v/>
      </c>
      <c r="R92" s="86">
        <f>IF(ISBLANK(Q92),0,IF(ISNA(VLOOKUP(Q92,Transaction!$AH:$AH,1,FALSE)),1,0))</f>
        <v>0</v>
      </c>
    </row>
    <row r="93" spans="2:18" x14ac:dyDescent="0.25">
      <c r="B93" s="71"/>
      <c r="C93" s="71"/>
      <c r="D93" s="71"/>
      <c r="E93" s="71"/>
      <c r="F93" s="71"/>
      <c r="G93" s="72"/>
      <c r="K93" s="86">
        <f t="shared" si="3"/>
        <v>0</v>
      </c>
      <c r="L93" s="86">
        <f t="shared" si="4"/>
        <v>0</v>
      </c>
      <c r="M93" s="86">
        <f>IF(ISBLANK(B93),0,IF(ISNA(VLOOKUP(B93,General!$B:$B,1,FALSE)),1,0))</f>
        <v>0</v>
      </c>
      <c r="N93" s="86">
        <f>IF(ISBLANK(D93),0,IF(ISNA(VLOOKUP(D93,Dropdowns!$G$1:$G$2,1,FALSE)),1,0))</f>
        <v>0</v>
      </c>
      <c r="O93" s="86">
        <f>IF(ISBLANK(E93),0,IF(ISNA(VLOOKUP(E93,Dropdowns!$H$1:$H$12,1,FALSE)),1,0))</f>
        <v>0</v>
      </c>
      <c r="P93" s="86">
        <f>IF(ISBLANK(G93),0,IF(ISNA(VLOOKUP(G93,Dropdowns!$M$1:$M$4,1,FALSE)),1,0))</f>
        <v>0</v>
      </c>
      <c r="Q93" s="86" t="str">
        <f t="shared" si="5"/>
        <v/>
      </c>
      <c r="R93" s="86">
        <f>IF(ISBLANK(Q93),0,IF(ISNA(VLOOKUP(Q93,Transaction!$AH:$AH,1,FALSE)),1,0))</f>
        <v>0</v>
      </c>
    </row>
    <row r="94" spans="2:18" x14ac:dyDescent="0.25">
      <c r="B94" s="71"/>
      <c r="C94" s="71"/>
      <c r="D94" s="71"/>
      <c r="E94" s="71"/>
      <c r="F94" s="71"/>
      <c r="G94" s="72"/>
      <c r="K94" s="86">
        <f t="shared" si="3"/>
        <v>0</v>
      </c>
      <c r="L94" s="86">
        <f t="shared" si="4"/>
        <v>0</v>
      </c>
      <c r="M94" s="86">
        <f>IF(ISBLANK(B94),0,IF(ISNA(VLOOKUP(B94,General!$B:$B,1,FALSE)),1,0))</f>
        <v>0</v>
      </c>
      <c r="N94" s="86">
        <f>IF(ISBLANK(D94),0,IF(ISNA(VLOOKUP(D94,Dropdowns!$G$1:$G$2,1,FALSE)),1,0))</f>
        <v>0</v>
      </c>
      <c r="O94" s="86">
        <f>IF(ISBLANK(E94),0,IF(ISNA(VLOOKUP(E94,Dropdowns!$H$1:$H$12,1,FALSE)),1,0))</f>
        <v>0</v>
      </c>
      <c r="P94" s="86">
        <f>IF(ISBLANK(G94),0,IF(ISNA(VLOOKUP(G94,Dropdowns!$M$1:$M$4,1,FALSE)),1,0))</f>
        <v>0</v>
      </c>
      <c r="Q94" s="86" t="str">
        <f t="shared" si="5"/>
        <v/>
      </c>
      <c r="R94" s="86">
        <f>IF(ISBLANK(Q94),0,IF(ISNA(VLOOKUP(Q94,Transaction!$AH:$AH,1,FALSE)),1,0))</f>
        <v>0</v>
      </c>
    </row>
    <row r="95" spans="2:18" x14ac:dyDescent="0.25">
      <c r="B95" s="71"/>
      <c r="C95" s="71"/>
      <c r="D95" s="71"/>
      <c r="E95" s="71"/>
      <c r="F95" s="71"/>
      <c r="G95" s="72"/>
      <c r="K95" s="86">
        <f t="shared" si="3"/>
        <v>0</v>
      </c>
      <c r="L95" s="86">
        <f t="shared" si="4"/>
        <v>0</v>
      </c>
      <c r="M95" s="86">
        <f>IF(ISBLANK(B95),0,IF(ISNA(VLOOKUP(B95,General!$B:$B,1,FALSE)),1,0))</f>
        <v>0</v>
      </c>
      <c r="N95" s="86">
        <f>IF(ISBLANK(D95),0,IF(ISNA(VLOOKUP(D95,Dropdowns!$G$1:$G$2,1,FALSE)),1,0))</f>
        <v>0</v>
      </c>
      <c r="O95" s="86">
        <f>IF(ISBLANK(E95),0,IF(ISNA(VLOOKUP(E95,Dropdowns!$H$1:$H$12,1,FALSE)),1,0))</f>
        <v>0</v>
      </c>
      <c r="P95" s="86">
        <f>IF(ISBLANK(G95),0,IF(ISNA(VLOOKUP(G95,Dropdowns!$M$1:$M$4,1,FALSE)),1,0))</f>
        <v>0</v>
      </c>
      <c r="Q95" s="86" t="str">
        <f t="shared" si="5"/>
        <v/>
      </c>
      <c r="R95" s="86">
        <f>IF(ISBLANK(Q95),0,IF(ISNA(VLOOKUP(Q95,Transaction!$AH:$AH,1,FALSE)),1,0))</f>
        <v>0</v>
      </c>
    </row>
    <row r="96" spans="2:18" x14ac:dyDescent="0.25">
      <c r="B96" s="71"/>
      <c r="C96" s="71"/>
      <c r="D96" s="71"/>
      <c r="E96" s="71"/>
      <c r="F96" s="71"/>
      <c r="G96" s="72"/>
      <c r="K96" s="86">
        <f t="shared" si="3"/>
        <v>0</v>
      </c>
      <c r="L96" s="86">
        <f t="shared" si="4"/>
        <v>0</v>
      </c>
      <c r="M96" s="86">
        <f>IF(ISBLANK(B96),0,IF(ISNA(VLOOKUP(B96,General!$B:$B,1,FALSE)),1,0))</f>
        <v>0</v>
      </c>
      <c r="N96" s="86">
        <f>IF(ISBLANK(D96),0,IF(ISNA(VLOOKUP(D96,Dropdowns!$G$1:$G$2,1,FALSE)),1,0))</f>
        <v>0</v>
      </c>
      <c r="O96" s="86">
        <f>IF(ISBLANK(E96),0,IF(ISNA(VLOOKUP(E96,Dropdowns!$H$1:$H$12,1,FALSE)),1,0))</f>
        <v>0</v>
      </c>
      <c r="P96" s="86">
        <f>IF(ISBLANK(G96),0,IF(ISNA(VLOOKUP(G96,Dropdowns!$M$1:$M$4,1,FALSE)),1,0))</f>
        <v>0</v>
      </c>
      <c r="Q96" s="86" t="str">
        <f t="shared" si="5"/>
        <v/>
      </c>
      <c r="R96" s="86">
        <f>IF(ISBLANK(Q96),0,IF(ISNA(VLOOKUP(Q96,Transaction!$AH:$AH,1,FALSE)),1,0))</f>
        <v>0</v>
      </c>
    </row>
    <row r="97" spans="2:18" x14ac:dyDescent="0.25">
      <c r="B97" s="71"/>
      <c r="C97" s="71"/>
      <c r="D97" s="71"/>
      <c r="E97" s="71"/>
      <c r="F97" s="71"/>
      <c r="G97" s="72"/>
      <c r="K97" s="86">
        <f t="shared" si="3"/>
        <v>0</v>
      </c>
      <c r="L97" s="86">
        <f t="shared" si="4"/>
        <v>0</v>
      </c>
      <c r="M97" s="86">
        <f>IF(ISBLANK(B97),0,IF(ISNA(VLOOKUP(B97,General!$B:$B,1,FALSE)),1,0))</f>
        <v>0</v>
      </c>
      <c r="N97" s="86">
        <f>IF(ISBLANK(D97),0,IF(ISNA(VLOOKUP(D97,Dropdowns!$G$1:$G$2,1,FALSE)),1,0))</f>
        <v>0</v>
      </c>
      <c r="O97" s="86">
        <f>IF(ISBLANK(E97),0,IF(ISNA(VLOOKUP(E97,Dropdowns!$H$1:$H$12,1,FALSE)),1,0))</f>
        <v>0</v>
      </c>
      <c r="P97" s="86">
        <f>IF(ISBLANK(G97),0,IF(ISNA(VLOOKUP(G97,Dropdowns!$M$1:$M$4,1,FALSE)),1,0))</f>
        <v>0</v>
      </c>
      <c r="Q97" s="86" t="str">
        <f t="shared" si="5"/>
        <v/>
      </c>
      <c r="R97" s="86">
        <f>IF(ISBLANK(Q97),0,IF(ISNA(VLOOKUP(Q97,Transaction!$AH:$AH,1,FALSE)),1,0))</f>
        <v>0</v>
      </c>
    </row>
    <row r="98" spans="2:18" x14ac:dyDescent="0.25">
      <c r="B98" s="71"/>
      <c r="C98" s="71"/>
      <c r="D98" s="71"/>
      <c r="E98" s="71"/>
      <c r="F98" s="71"/>
      <c r="G98" s="72"/>
      <c r="K98" s="86">
        <f t="shared" si="3"/>
        <v>0</v>
      </c>
      <c r="L98" s="86">
        <f t="shared" si="4"/>
        <v>0</v>
      </c>
      <c r="M98" s="86">
        <f>IF(ISBLANK(B98),0,IF(ISNA(VLOOKUP(B98,General!$B:$B,1,FALSE)),1,0))</f>
        <v>0</v>
      </c>
      <c r="N98" s="86">
        <f>IF(ISBLANK(D98),0,IF(ISNA(VLOOKUP(D98,Dropdowns!$G$1:$G$2,1,FALSE)),1,0))</f>
        <v>0</v>
      </c>
      <c r="O98" s="86">
        <f>IF(ISBLANK(E98),0,IF(ISNA(VLOOKUP(E98,Dropdowns!$H$1:$H$12,1,FALSE)),1,0))</f>
        <v>0</v>
      </c>
      <c r="P98" s="86">
        <f>IF(ISBLANK(G98),0,IF(ISNA(VLOOKUP(G98,Dropdowns!$M$1:$M$4,1,FALSE)),1,0))</f>
        <v>0</v>
      </c>
      <c r="Q98" s="86" t="str">
        <f t="shared" si="5"/>
        <v/>
      </c>
      <c r="R98" s="86">
        <f>IF(ISBLANK(Q98),0,IF(ISNA(VLOOKUP(Q98,Transaction!$AH:$AH,1,FALSE)),1,0))</f>
        <v>0</v>
      </c>
    </row>
    <row r="99" spans="2:18" x14ac:dyDescent="0.25">
      <c r="B99" s="71"/>
      <c r="C99" s="71"/>
      <c r="D99" s="71"/>
      <c r="E99" s="71"/>
      <c r="F99" s="71"/>
      <c r="G99" s="72"/>
      <c r="K99" s="86">
        <f t="shared" si="3"/>
        <v>0</v>
      </c>
      <c r="L99" s="86">
        <f t="shared" si="4"/>
        <v>0</v>
      </c>
      <c r="M99" s="86">
        <f>IF(ISBLANK(B99),0,IF(ISNA(VLOOKUP(B99,General!$B:$B,1,FALSE)),1,0))</f>
        <v>0</v>
      </c>
      <c r="N99" s="86">
        <f>IF(ISBLANK(D99),0,IF(ISNA(VLOOKUP(D99,Dropdowns!$G$1:$G$2,1,FALSE)),1,0))</f>
        <v>0</v>
      </c>
      <c r="O99" s="86">
        <f>IF(ISBLANK(E99),0,IF(ISNA(VLOOKUP(E99,Dropdowns!$H$1:$H$12,1,FALSE)),1,0))</f>
        <v>0</v>
      </c>
      <c r="P99" s="86">
        <f>IF(ISBLANK(G99),0,IF(ISNA(VLOOKUP(G99,Dropdowns!$M$1:$M$4,1,FALSE)),1,0))</f>
        <v>0</v>
      </c>
      <c r="Q99" s="86" t="str">
        <f t="shared" si="5"/>
        <v/>
      </c>
      <c r="R99" s="86">
        <f>IF(ISBLANK(Q99),0,IF(ISNA(VLOOKUP(Q99,Transaction!$AH:$AH,1,FALSE)),1,0))</f>
        <v>0</v>
      </c>
    </row>
    <row r="100" spans="2:18" x14ac:dyDescent="0.25">
      <c r="B100" s="71"/>
      <c r="C100" s="71"/>
      <c r="D100" s="71"/>
      <c r="E100" s="71"/>
      <c r="F100" s="71"/>
      <c r="G100" s="72"/>
      <c r="K100" s="86">
        <f t="shared" si="3"/>
        <v>0</v>
      </c>
      <c r="L100" s="86">
        <f t="shared" si="4"/>
        <v>0</v>
      </c>
      <c r="M100" s="86">
        <f>IF(ISBLANK(B100),0,IF(ISNA(VLOOKUP(B100,General!$B:$B,1,FALSE)),1,0))</f>
        <v>0</v>
      </c>
      <c r="N100" s="86">
        <f>IF(ISBLANK(D100),0,IF(ISNA(VLOOKUP(D100,Dropdowns!$G$1:$G$2,1,FALSE)),1,0))</f>
        <v>0</v>
      </c>
      <c r="O100" s="86">
        <f>IF(ISBLANK(E100),0,IF(ISNA(VLOOKUP(E100,Dropdowns!$H$1:$H$12,1,FALSE)),1,0))</f>
        <v>0</v>
      </c>
      <c r="P100" s="86">
        <f>IF(ISBLANK(G100),0,IF(ISNA(VLOOKUP(G100,Dropdowns!$M$1:$M$4,1,FALSE)),1,0))</f>
        <v>0</v>
      </c>
      <c r="Q100" s="86" t="str">
        <f t="shared" si="5"/>
        <v/>
      </c>
      <c r="R100" s="86">
        <f>IF(ISBLANK(Q100),0,IF(ISNA(VLOOKUP(Q100,Transaction!$AH:$AH,1,FALSE)),1,0))</f>
        <v>0</v>
      </c>
    </row>
    <row r="101" spans="2:18" x14ac:dyDescent="0.25">
      <c r="B101" s="71"/>
      <c r="C101" s="71"/>
      <c r="D101" s="71"/>
      <c r="E101" s="71"/>
      <c r="F101" s="71"/>
      <c r="G101" s="72"/>
      <c r="K101" s="86">
        <f t="shared" si="3"/>
        <v>0</v>
      </c>
      <c r="L101" s="86">
        <f t="shared" si="4"/>
        <v>0</v>
      </c>
      <c r="M101" s="86">
        <f>IF(ISBLANK(B101),0,IF(ISNA(VLOOKUP(B101,General!$B:$B,1,FALSE)),1,0))</f>
        <v>0</v>
      </c>
      <c r="N101" s="86">
        <f>IF(ISBLANK(D101),0,IF(ISNA(VLOOKUP(D101,Dropdowns!$G$1:$G$2,1,FALSE)),1,0))</f>
        <v>0</v>
      </c>
      <c r="O101" s="86">
        <f>IF(ISBLANK(E101),0,IF(ISNA(VLOOKUP(E101,Dropdowns!$H$1:$H$12,1,FALSE)),1,0))</f>
        <v>0</v>
      </c>
      <c r="P101" s="86">
        <f>IF(ISBLANK(G101),0,IF(ISNA(VLOOKUP(G101,Dropdowns!$M$1:$M$4,1,FALSE)),1,0))</f>
        <v>0</v>
      </c>
      <c r="Q101" s="86" t="str">
        <f t="shared" si="5"/>
        <v/>
      </c>
      <c r="R101" s="86">
        <f>IF(ISBLANK(Q101),0,IF(ISNA(VLOOKUP(Q101,Transaction!$AH:$AH,1,FALSE)),1,0))</f>
        <v>0</v>
      </c>
    </row>
    <row r="102" spans="2:18" x14ac:dyDescent="0.25">
      <c r="B102" s="71"/>
      <c r="C102" s="71"/>
      <c r="D102" s="71"/>
      <c r="E102" s="71"/>
      <c r="F102" s="71"/>
      <c r="G102" s="72"/>
      <c r="K102" s="86">
        <f t="shared" si="3"/>
        <v>0</v>
      </c>
      <c r="L102" s="86">
        <f t="shared" si="4"/>
        <v>0</v>
      </c>
      <c r="M102" s="86">
        <f>IF(ISBLANK(B102),0,IF(ISNA(VLOOKUP(B102,General!$B:$B,1,FALSE)),1,0))</f>
        <v>0</v>
      </c>
      <c r="N102" s="86">
        <f>IF(ISBLANK(D102),0,IF(ISNA(VLOOKUP(D102,Dropdowns!$G$1:$G$2,1,FALSE)),1,0))</f>
        <v>0</v>
      </c>
      <c r="O102" s="86">
        <f>IF(ISBLANK(E102),0,IF(ISNA(VLOOKUP(E102,Dropdowns!$H$1:$H$12,1,FALSE)),1,0))</f>
        <v>0</v>
      </c>
      <c r="P102" s="86">
        <f>IF(ISBLANK(G102),0,IF(ISNA(VLOOKUP(G102,Dropdowns!$M$1:$M$4,1,FALSE)),1,0))</f>
        <v>0</v>
      </c>
      <c r="Q102" s="86" t="str">
        <f t="shared" si="5"/>
        <v/>
      </c>
      <c r="R102" s="86">
        <f>IF(ISBLANK(Q102),0,IF(ISNA(VLOOKUP(Q102,Transaction!$AH:$AH,1,FALSE)),1,0))</f>
        <v>0</v>
      </c>
    </row>
    <row r="103" spans="2:18" x14ac:dyDescent="0.25">
      <c r="B103" s="71"/>
      <c r="C103" s="71"/>
      <c r="D103" s="71"/>
      <c r="E103" s="71"/>
      <c r="F103" s="71"/>
      <c r="G103" s="72"/>
      <c r="K103" s="86">
        <f t="shared" si="3"/>
        <v>0</v>
      </c>
      <c r="L103" s="86">
        <f t="shared" si="4"/>
        <v>0</v>
      </c>
      <c r="M103" s="86">
        <f>IF(ISBLANK(B103),0,IF(ISNA(VLOOKUP(B103,General!$B:$B,1,FALSE)),1,0))</f>
        <v>0</v>
      </c>
      <c r="N103" s="86">
        <f>IF(ISBLANK(D103),0,IF(ISNA(VLOOKUP(D103,Dropdowns!$G$1:$G$2,1,FALSE)),1,0))</f>
        <v>0</v>
      </c>
      <c r="O103" s="86">
        <f>IF(ISBLANK(E103),0,IF(ISNA(VLOOKUP(E103,Dropdowns!$H$1:$H$12,1,FALSE)),1,0))</f>
        <v>0</v>
      </c>
      <c r="P103" s="86">
        <f>IF(ISBLANK(G103),0,IF(ISNA(VLOOKUP(G103,Dropdowns!$M$1:$M$4,1,FALSE)),1,0))</f>
        <v>0</v>
      </c>
      <c r="Q103" s="86" t="str">
        <f t="shared" si="5"/>
        <v/>
      </c>
      <c r="R103" s="86">
        <f>IF(ISBLANK(Q103),0,IF(ISNA(VLOOKUP(Q103,Transaction!$AH:$AH,1,FALSE)),1,0))</f>
        <v>0</v>
      </c>
    </row>
    <row r="104" spans="2:18" x14ac:dyDescent="0.25">
      <c r="B104" s="71"/>
      <c r="C104" s="71"/>
      <c r="D104" s="71"/>
      <c r="E104" s="71"/>
      <c r="F104" s="71"/>
      <c r="G104" s="72"/>
      <c r="K104" s="86">
        <f t="shared" si="3"/>
        <v>0</v>
      </c>
      <c r="L104" s="86">
        <f t="shared" si="4"/>
        <v>0</v>
      </c>
      <c r="M104" s="86">
        <f>IF(ISBLANK(B104),0,IF(ISNA(VLOOKUP(B104,General!$B:$B,1,FALSE)),1,0))</f>
        <v>0</v>
      </c>
      <c r="N104" s="86">
        <f>IF(ISBLANK(D104),0,IF(ISNA(VLOOKUP(D104,Dropdowns!$G$1:$G$2,1,FALSE)),1,0))</f>
        <v>0</v>
      </c>
      <c r="O104" s="86">
        <f>IF(ISBLANK(E104),0,IF(ISNA(VLOOKUP(E104,Dropdowns!$H$1:$H$12,1,FALSE)),1,0))</f>
        <v>0</v>
      </c>
      <c r="P104" s="86">
        <f>IF(ISBLANK(G104),0,IF(ISNA(VLOOKUP(G104,Dropdowns!$M$1:$M$4,1,FALSE)),1,0))</f>
        <v>0</v>
      </c>
      <c r="Q104" s="86" t="str">
        <f t="shared" si="5"/>
        <v/>
      </c>
      <c r="R104" s="86">
        <f>IF(ISBLANK(Q104),0,IF(ISNA(VLOOKUP(Q104,Transaction!$AH:$AH,1,FALSE)),1,0))</f>
        <v>0</v>
      </c>
    </row>
    <row r="105" spans="2:18" x14ac:dyDescent="0.25">
      <c r="B105" s="71"/>
      <c r="C105" s="71"/>
      <c r="D105" s="71"/>
      <c r="E105" s="71"/>
      <c r="F105" s="71"/>
      <c r="G105" s="72"/>
      <c r="K105" s="86">
        <f t="shared" si="3"/>
        <v>0</v>
      </c>
      <c r="L105" s="86">
        <f t="shared" si="4"/>
        <v>0</v>
      </c>
      <c r="M105" s="86">
        <f>IF(ISBLANK(B105),0,IF(ISNA(VLOOKUP(B105,General!$B:$B,1,FALSE)),1,0))</f>
        <v>0</v>
      </c>
      <c r="N105" s="86">
        <f>IF(ISBLANK(D105),0,IF(ISNA(VLOOKUP(D105,Dropdowns!$G$1:$G$2,1,FALSE)),1,0))</f>
        <v>0</v>
      </c>
      <c r="O105" s="86">
        <f>IF(ISBLANK(E105),0,IF(ISNA(VLOOKUP(E105,Dropdowns!$H$1:$H$12,1,FALSE)),1,0))</f>
        <v>0</v>
      </c>
      <c r="P105" s="86">
        <f>IF(ISBLANK(G105),0,IF(ISNA(VLOOKUP(G105,Dropdowns!$M$1:$M$4,1,FALSE)),1,0))</f>
        <v>0</v>
      </c>
      <c r="Q105" s="86" t="str">
        <f t="shared" si="5"/>
        <v/>
      </c>
      <c r="R105" s="86">
        <f>IF(ISBLANK(Q105),0,IF(ISNA(VLOOKUP(Q105,Transaction!$AH:$AH,1,FALSE)),1,0))</f>
        <v>0</v>
      </c>
    </row>
    <row r="106" spans="2:18" x14ac:dyDescent="0.25">
      <c r="B106" s="71"/>
      <c r="C106" s="71"/>
      <c r="D106" s="71"/>
      <c r="E106" s="71"/>
      <c r="F106" s="71"/>
      <c r="G106" s="72"/>
      <c r="K106" s="86">
        <f t="shared" si="3"/>
        <v>0</v>
      </c>
      <c r="L106" s="86">
        <f t="shared" si="4"/>
        <v>0</v>
      </c>
      <c r="M106" s="86">
        <f>IF(ISBLANK(B106),0,IF(ISNA(VLOOKUP(B106,General!$B:$B,1,FALSE)),1,0))</f>
        <v>0</v>
      </c>
      <c r="N106" s="86">
        <f>IF(ISBLANK(D106),0,IF(ISNA(VLOOKUP(D106,Dropdowns!$G$1:$G$2,1,FALSE)),1,0))</f>
        <v>0</v>
      </c>
      <c r="O106" s="86">
        <f>IF(ISBLANK(E106),0,IF(ISNA(VLOOKUP(E106,Dropdowns!$H$1:$H$12,1,FALSE)),1,0))</f>
        <v>0</v>
      </c>
      <c r="P106" s="86">
        <f>IF(ISBLANK(G106),0,IF(ISNA(VLOOKUP(G106,Dropdowns!$M$1:$M$4,1,FALSE)),1,0))</f>
        <v>0</v>
      </c>
      <c r="Q106" s="86" t="str">
        <f t="shared" si="5"/>
        <v/>
      </c>
      <c r="R106" s="86">
        <f>IF(ISBLANK(Q106),0,IF(ISNA(VLOOKUP(Q106,Transaction!$AH:$AH,1,FALSE)),1,0))</f>
        <v>0</v>
      </c>
    </row>
    <row r="107" spans="2:18" x14ac:dyDescent="0.25">
      <c r="B107" s="71"/>
      <c r="C107" s="71"/>
      <c r="D107" s="71"/>
      <c r="E107" s="71"/>
      <c r="F107" s="71"/>
      <c r="G107" s="72"/>
      <c r="K107" s="86">
        <f t="shared" si="3"/>
        <v>0</v>
      </c>
      <c r="L107" s="86">
        <f t="shared" si="4"/>
        <v>0</v>
      </c>
      <c r="M107" s="86">
        <f>IF(ISBLANK(B107),0,IF(ISNA(VLOOKUP(B107,General!$B:$B,1,FALSE)),1,0))</f>
        <v>0</v>
      </c>
      <c r="N107" s="86">
        <f>IF(ISBLANK(D107),0,IF(ISNA(VLOOKUP(D107,Dropdowns!$G$1:$G$2,1,FALSE)),1,0))</f>
        <v>0</v>
      </c>
      <c r="O107" s="86">
        <f>IF(ISBLANK(E107),0,IF(ISNA(VLOOKUP(E107,Dropdowns!$H$1:$H$12,1,FALSE)),1,0))</f>
        <v>0</v>
      </c>
      <c r="P107" s="86">
        <f>IF(ISBLANK(G107),0,IF(ISNA(VLOOKUP(G107,Dropdowns!$M$1:$M$4,1,FALSE)),1,0))</f>
        <v>0</v>
      </c>
      <c r="Q107" s="86" t="str">
        <f t="shared" si="5"/>
        <v/>
      </c>
      <c r="R107" s="86">
        <f>IF(ISBLANK(Q107),0,IF(ISNA(VLOOKUP(Q107,Transaction!$AH:$AH,1,FALSE)),1,0))</f>
        <v>0</v>
      </c>
    </row>
    <row r="108" spans="2:18" x14ac:dyDescent="0.25">
      <c r="B108" s="71"/>
      <c r="C108" s="71"/>
      <c r="D108" s="71"/>
      <c r="E108" s="71"/>
      <c r="F108" s="71"/>
      <c r="G108" s="72"/>
      <c r="K108" s="86">
        <f t="shared" si="3"/>
        <v>0</v>
      </c>
      <c r="L108" s="86">
        <f t="shared" si="4"/>
        <v>0</v>
      </c>
      <c r="M108" s="86">
        <f>IF(ISBLANK(B108),0,IF(ISNA(VLOOKUP(B108,General!$B:$B,1,FALSE)),1,0))</f>
        <v>0</v>
      </c>
      <c r="N108" s="86">
        <f>IF(ISBLANK(D108),0,IF(ISNA(VLOOKUP(D108,Dropdowns!$G$1:$G$2,1,FALSE)),1,0))</f>
        <v>0</v>
      </c>
      <c r="O108" s="86">
        <f>IF(ISBLANK(E108),0,IF(ISNA(VLOOKUP(E108,Dropdowns!$H$1:$H$12,1,FALSE)),1,0))</f>
        <v>0</v>
      </c>
      <c r="P108" s="86">
        <f>IF(ISBLANK(G108),0,IF(ISNA(VLOOKUP(G108,Dropdowns!$M$1:$M$4,1,FALSE)),1,0))</f>
        <v>0</v>
      </c>
      <c r="Q108" s="86" t="str">
        <f t="shared" si="5"/>
        <v/>
      </c>
      <c r="R108" s="86">
        <f>IF(ISBLANK(Q108),0,IF(ISNA(VLOOKUP(Q108,Transaction!$AH:$AH,1,FALSE)),1,0))</f>
        <v>0</v>
      </c>
    </row>
    <row r="109" spans="2:18" x14ac:dyDescent="0.25">
      <c r="B109" s="71"/>
      <c r="C109" s="71"/>
      <c r="D109" s="71"/>
      <c r="E109" s="71"/>
      <c r="F109" s="71"/>
      <c r="G109" s="72"/>
      <c r="K109" s="86">
        <f t="shared" si="3"/>
        <v>0</v>
      </c>
      <c r="L109" s="86">
        <f t="shared" si="4"/>
        <v>0</v>
      </c>
      <c r="M109" s="86">
        <f>IF(ISBLANK(B109),0,IF(ISNA(VLOOKUP(B109,General!$B:$B,1,FALSE)),1,0))</f>
        <v>0</v>
      </c>
      <c r="N109" s="86">
        <f>IF(ISBLANK(D109),0,IF(ISNA(VLOOKUP(D109,Dropdowns!$G$1:$G$2,1,FALSE)),1,0))</f>
        <v>0</v>
      </c>
      <c r="O109" s="86">
        <f>IF(ISBLANK(E109),0,IF(ISNA(VLOOKUP(E109,Dropdowns!$H$1:$H$12,1,FALSE)),1,0))</f>
        <v>0</v>
      </c>
      <c r="P109" s="86">
        <f>IF(ISBLANK(G109),0,IF(ISNA(VLOOKUP(G109,Dropdowns!$M$1:$M$4,1,FALSE)),1,0))</f>
        <v>0</v>
      </c>
      <c r="Q109" s="86" t="str">
        <f t="shared" si="5"/>
        <v/>
      </c>
      <c r="R109" s="86">
        <f>IF(ISBLANK(Q109),0,IF(ISNA(VLOOKUP(Q109,Transaction!$AH:$AH,1,FALSE)),1,0))</f>
        <v>0</v>
      </c>
    </row>
    <row r="110" spans="2:18" x14ac:dyDescent="0.25">
      <c r="B110" s="71"/>
      <c r="C110" s="71"/>
      <c r="D110" s="71"/>
      <c r="E110" s="71"/>
      <c r="F110" s="71"/>
      <c r="G110" s="72"/>
      <c r="K110" s="86">
        <f t="shared" si="3"/>
        <v>0</v>
      </c>
      <c r="L110" s="86">
        <f t="shared" si="4"/>
        <v>0</v>
      </c>
      <c r="M110" s="86">
        <f>IF(ISBLANK(B110),0,IF(ISNA(VLOOKUP(B110,General!$B:$B,1,FALSE)),1,0))</f>
        <v>0</v>
      </c>
      <c r="N110" s="86">
        <f>IF(ISBLANK(D110),0,IF(ISNA(VLOOKUP(D110,Dropdowns!$G$1:$G$2,1,FALSE)),1,0))</f>
        <v>0</v>
      </c>
      <c r="O110" s="86">
        <f>IF(ISBLANK(E110),0,IF(ISNA(VLOOKUP(E110,Dropdowns!$H$1:$H$12,1,FALSE)),1,0))</f>
        <v>0</v>
      </c>
      <c r="P110" s="86">
        <f>IF(ISBLANK(G110),0,IF(ISNA(VLOOKUP(G110,Dropdowns!$M$1:$M$4,1,FALSE)),1,0))</f>
        <v>0</v>
      </c>
      <c r="Q110" s="86" t="str">
        <f t="shared" si="5"/>
        <v/>
      </c>
      <c r="R110" s="86">
        <f>IF(ISBLANK(Q110),0,IF(ISNA(VLOOKUP(Q110,Transaction!$AH:$AH,1,FALSE)),1,0))</f>
        <v>0</v>
      </c>
    </row>
    <row r="111" spans="2:18" x14ac:dyDescent="0.25">
      <c r="B111" s="71"/>
      <c r="C111" s="71"/>
      <c r="D111" s="71"/>
      <c r="E111" s="71"/>
      <c r="F111" s="71"/>
      <c r="G111" s="72"/>
      <c r="K111" s="86">
        <f t="shared" si="3"/>
        <v>0</v>
      </c>
      <c r="L111" s="86">
        <f t="shared" si="4"/>
        <v>0</v>
      </c>
      <c r="M111" s="86">
        <f>IF(ISBLANK(B111),0,IF(ISNA(VLOOKUP(B111,General!$B:$B,1,FALSE)),1,0))</f>
        <v>0</v>
      </c>
      <c r="N111" s="86">
        <f>IF(ISBLANK(D111),0,IF(ISNA(VLOOKUP(D111,Dropdowns!$G$1:$G$2,1,FALSE)),1,0))</f>
        <v>0</v>
      </c>
      <c r="O111" s="86">
        <f>IF(ISBLANK(E111),0,IF(ISNA(VLOOKUP(E111,Dropdowns!$H$1:$H$12,1,FALSE)),1,0))</f>
        <v>0</v>
      </c>
      <c r="P111" s="86">
        <f>IF(ISBLANK(G111),0,IF(ISNA(VLOOKUP(G111,Dropdowns!$M$1:$M$4,1,FALSE)),1,0))</f>
        <v>0</v>
      </c>
      <c r="Q111" s="86" t="str">
        <f t="shared" si="5"/>
        <v/>
      </c>
      <c r="R111" s="86">
        <f>IF(ISBLANK(Q111),0,IF(ISNA(VLOOKUP(Q111,Transaction!$AH:$AH,1,FALSE)),1,0))</f>
        <v>0</v>
      </c>
    </row>
    <row r="112" spans="2:18" x14ac:dyDescent="0.25">
      <c r="B112" s="71"/>
      <c r="C112" s="71"/>
      <c r="D112" s="71"/>
      <c r="E112" s="71"/>
      <c r="F112" s="71"/>
      <c r="G112" s="72"/>
      <c r="K112" s="86">
        <f t="shared" si="3"/>
        <v>0</v>
      </c>
      <c r="L112" s="86">
        <f t="shared" si="4"/>
        <v>0</v>
      </c>
      <c r="M112" s="86">
        <f>IF(ISBLANK(B112),0,IF(ISNA(VLOOKUP(B112,General!$B:$B,1,FALSE)),1,0))</f>
        <v>0</v>
      </c>
      <c r="N112" s="86">
        <f>IF(ISBLANK(D112),0,IF(ISNA(VLOOKUP(D112,Dropdowns!$G$1:$G$2,1,FALSE)),1,0))</f>
        <v>0</v>
      </c>
      <c r="O112" s="86">
        <f>IF(ISBLANK(E112),0,IF(ISNA(VLOOKUP(E112,Dropdowns!$H$1:$H$12,1,FALSE)),1,0))</f>
        <v>0</v>
      </c>
      <c r="P112" s="86">
        <f>IF(ISBLANK(G112),0,IF(ISNA(VLOOKUP(G112,Dropdowns!$M$1:$M$4,1,FALSE)),1,0))</f>
        <v>0</v>
      </c>
      <c r="Q112" s="86" t="str">
        <f t="shared" si="5"/>
        <v/>
      </c>
      <c r="R112" s="86">
        <f>IF(ISBLANK(Q112),0,IF(ISNA(VLOOKUP(Q112,Transaction!$AH:$AH,1,FALSE)),1,0))</f>
        <v>0</v>
      </c>
    </row>
    <row r="113" spans="2:18" x14ac:dyDescent="0.25">
      <c r="B113" s="71"/>
      <c r="C113" s="71"/>
      <c r="D113" s="71"/>
      <c r="E113" s="71"/>
      <c r="F113" s="71"/>
      <c r="G113" s="72"/>
      <c r="K113" s="86">
        <f t="shared" ref="K113:K176" si="6">IF(COUNTA(B113:G113)&gt;0,2-(COUNTA(B113:C113)),0)</f>
        <v>0</v>
      </c>
      <c r="L113" s="86">
        <f t="shared" ref="L113:L176" si="7">IF(E113="Others",COUNTBLANK(F113),0)</f>
        <v>0</v>
      </c>
      <c r="M113" s="86">
        <f>IF(ISBLANK(B113),0,IF(ISNA(VLOOKUP(B113,General!$B:$B,1,FALSE)),1,0))</f>
        <v>0</v>
      </c>
      <c r="N113" s="86">
        <f>IF(ISBLANK(D113),0,IF(ISNA(VLOOKUP(D113,Dropdowns!$G$1:$G$2,1,FALSE)),1,0))</f>
        <v>0</v>
      </c>
      <c r="O113" s="86">
        <f>IF(ISBLANK(E113),0,IF(ISNA(VLOOKUP(E113,Dropdowns!$H$1:$H$12,1,FALSE)),1,0))</f>
        <v>0</v>
      </c>
      <c r="P113" s="86">
        <f>IF(ISBLANK(G113),0,IF(ISNA(VLOOKUP(G113,Dropdowns!$M$1:$M$4,1,FALSE)),1,0))</f>
        <v>0</v>
      </c>
      <c r="Q113" s="86" t="str">
        <f t="shared" si="5"/>
        <v/>
      </c>
      <c r="R113" s="86">
        <f>IF(ISBLANK(Q113),0,IF(ISNA(VLOOKUP(Q113,Transaction!$AH:$AH,1,FALSE)),1,0))</f>
        <v>0</v>
      </c>
    </row>
    <row r="114" spans="2:18" x14ac:dyDescent="0.25">
      <c r="B114" s="71"/>
      <c r="C114" s="71"/>
      <c r="D114" s="71"/>
      <c r="E114" s="71"/>
      <c r="F114" s="71"/>
      <c r="G114" s="72"/>
      <c r="K114" s="86">
        <f t="shared" si="6"/>
        <v>0</v>
      </c>
      <c r="L114" s="86">
        <f t="shared" si="7"/>
        <v>0</v>
      </c>
      <c r="M114" s="86">
        <f>IF(ISBLANK(B114),0,IF(ISNA(VLOOKUP(B114,General!$B:$B,1,FALSE)),1,0))</f>
        <v>0</v>
      </c>
      <c r="N114" s="86">
        <f>IF(ISBLANK(D114),0,IF(ISNA(VLOOKUP(D114,Dropdowns!$G$1:$G$2,1,FALSE)),1,0))</f>
        <v>0</v>
      </c>
      <c r="O114" s="86">
        <f>IF(ISBLANK(E114),0,IF(ISNA(VLOOKUP(E114,Dropdowns!$H$1:$H$12,1,FALSE)),1,0))</f>
        <v>0</v>
      </c>
      <c r="P114" s="86">
        <f>IF(ISBLANK(G114),0,IF(ISNA(VLOOKUP(G114,Dropdowns!$M$1:$M$4,1,FALSE)),1,0))</f>
        <v>0</v>
      </c>
      <c r="Q114" s="86" t="str">
        <f t="shared" si="5"/>
        <v/>
      </c>
      <c r="R114" s="86">
        <f>IF(ISBLANK(Q114),0,IF(ISNA(VLOOKUP(Q114,Transaction!$AH:$AH,1,FALSE)),1,0))</f>
        <v>0</v>
      </c>
    </row>
    <row r="115" spans="2:18" x14ac:dyDescent="0.25">
      <c r="B115" s="71"/>
      <c r="C115" s="71"/>
      <c r="D115" s="71"/>
      <c r="E115" s="71"/>
      <c r="F115" s="71"/>
      <c r="G115" s="72"/>
      <c r="K115" s="86">
        <f t="shared" si="6"/>
        <v>0</v>
      </c>
      <c r="L115" s="86">
        <f t="shared" si="7"/>
        <v>0</v>
      </c>
      <c r="M115" s="86">
        <f>IF(ISBLANK(B115),0,IF(ISNA(VLOOKUP(B115,General!$B:$B,1,FALSE)),1,0))</f>
        <v>0</v>
      </c>
      <c r="N115" s="86">
        <f>IF(ISBLANK(D115),0,IF(ISNA(VLOOKUP(D115,Dropdowns!$G$1:$G$2,1,FALSE)),1,0))</f>
        <v>0</v>
      </c>
      <c r="O115" s="86">
        <f>IF(ISBLANK(E115),0,IF(ISNA(VLOOKUP(E115,Dropdowns!$H$1:$H$12,1,FALSE)),1,0))</f>
        <v>0</v>
      </c>
      <c r="P115" s="86">
        <f>IF(ISBLANK(G115),0,IF(ISNA(VLOOKUP(G115,Dropdowns!$M$1:$M$4,1,FALSE)),1,0))</f>
        <v>0</v>
      </c>
      <c r="Q115" s="86" t="str">
        <f t="shared" si="5"/>
        <v/>
      </c>
      <c r="R115" s="86">
        <f>IF(ISBLANK(Q115),0,IF(ISNA(VLOOKUP(Q115,Transaction!$AH:$AH,1,FALSE)),1,0))</f>
        <v>0</v>
      </c>
    </row>
    <row r="116" spans="2:18" x14ac:dyDescent="0.25">
      <c r="B116" s="71"/>
      <c r="C116" s="71"/>
      <c r="D116" s="71"/>
      <c r="E116" s="71"/>
      <c r="F116" s="71"/>
      <c r="G116" s="72"/>
      <c r="K116" s="86">
        <f t="shared" si="6"/>
        <v>0</v>
      </c>
      <c r="L116" s="86">
        <f t="shared" si="7"/>
        <v>0</v>
      </c>
      <c r="M116" s="86">
        <f>IF(ISBLANK(B116),0,IF(ISNA(VLOOKUP(B116,General!$B:$B,1,FALSE)),1,0))</f>
        <v>0</v>
      </c>
      <c r="N116" s="86">
        <f>IF(ISBLANK(D116),0,IF(ISNA(VLOOKUP(D116,Dropdowns!$G$1:$G$2,1,FALSE)),1,0))</f>
        <v>0</v>
      </c>
      <c r="O116" s="86">
        <f>IF(ISBLANK(E116),0,IF(ISNA(VLOOKUP(E116,Dropdowns!$H$1:$H$12,1,FALSE)),1,0))</f>
        <v>0</v>
      </c>
      <c r="P116" s="86">
        <f>IF(ISBLANK(G116),0,IF(ISNA(VLOOKUP(G116,Dropdowns!$M$1:$M$4,1,FALSE)),1,0))</f>
        <v>0</v>
      </c>
      <c r="Q116" s="86" t="str">
        <f t="shared" si="5"/>
        <v/>
      </c>
      <c r="R116" s="86">
        <f>IF(ISBLANK(Q116),0,IF(ISNA(VLOOKUP(Q116,Transaction!$AH:$AH,1,FALSE)),1,0))</f>
        <v>0</v>
      </c>
    </row>
    <row r="117" spans="2:18" x14ac:dyDescent="0.25">
      <c r="B117" s="71"/>
      <c r="C117" s="71"/>
      <c r="D117" s="71"/>
      <c r="E117" s="71"/>
      <c r="F117" s="71"/>
      <c r="G117" s="72"/>
      <c r="K117" s="86">
        <f t="shared" si="6"/>
        <v>0</v>
      </c>
      <c r="L117" s="86">
        <f t="shared" si="7"/>
        <v>0</v>
      </c>
      <c r="M117" s="86">
        <f>IF(ISBLANK(B117),0,IF(ISNA(VLOOKUP(B117,General!$B:$B,1,FALSE)),1,0))</f>
        <v>0</v>
      </c>
      <c r="N117" s="86">
        <f>IF(ISBLANK(D117),0,IF(ISNA(VLOOKUP(D117,Dropdowns!$G$1:$G$2,1,FALSE)),1,0))</f>
        <v>0</v>
      </c>
      <c r="O117" s="86">
        <f>IF(ISBLANK(E117),0,IF(ISNA(VLOOKUP(E117,Dropdowns!$H$1:$H$12,1,FALSE)),1,0))</f>
        <v>0</v>
      </c>
      <c r="P117" s="86">
        <f>IF(ISBLANK(G117),0,IF(ISNA(VLOOKUP(G117,Dropdowns!$M$1:$M$4,1,FALSE)),1,0))</f>
        <v>0</v>
      </c>
      <c r="Q117" s="86" t="str">
        <f t="shared" si="5"/>
        <v/>
      </c>
      <c r="R117" s="86">
        <f>IF(ISBLANK(Q117),0,IF(ISNA(VLOOKUP(Q117,Transaction!$AH:$AH,1,FALSE)),1,0))</f>
        <v>0</v>
      </c>
    </row>
    <row r="118" spans="2:18" x14ac:dyDescent="0.25">
      <c r="B118" s="71"/>
      <c r="C118" s="71"/>
      <c r="D118" s="71"/>
      <c r="E118" s="71"/>
      <c r="F118" s="71"/>
      <c r="G118" s="72"/>
      <c r="K118" s="86">
        <f t="shared" si="6"/>
        <v>0</v>
      </c>
      <c r="L118" s="86">
        <f t="shared" si="7"/>
        <v>0</v>
      </c>
      <c r="M118" s="86">
        <f>IF(ISBLANK(B118),0,IF(ISNA(VLOOKUP(B118,General!$B:$B,1,FALSE)),1,0))</f>
        <v>0</v>
      </c>
      <c r="N118" s="86">
        <f>IF(ISBLANK(D118),0,IF(ISNA(VLOOKUP(D118,Dropdowns!$G$1:$G$2,1,FALSE)),1,0))</f>
        <v>0</v>
      </c>
      <c r="O118" s="86">
        <f>IF(ISBLANK(E118),0,IF(ISNA(VLOOKUP(E118,Dropdowns!$H$1:$H$12,1,FALSE)),1,0))</f>
        <v>0</v>
      </c>
      <c r="P118" s="86">
        <f>IF(ISBLANK(G118),0,IF(ISNA(VLOOKUP(G118,Dropdowns!$M$1:$M$4,1,FALSE)),1,0))</f>
        <v>0</v>
      </c>
      <c r="Q118" s="86" t="str">
        <f t="shared" si="5"/>
        <v/>
      </c>
      <c r="R118" s="86">
        <f>IF(ISBLANK(Q118),0,IF(ISNA(VLOOKUP(Q118,Transaction!$AH:$AH,1,FALSE)),1,0))</f>
        <v>0</v>
      </c>
    </row>
    <row r="119" spans="2:18" x14ac:dyDescent="0.25">
      <c r="B119" s="71"/>
      <c r="C119" s="71"/>
      <c r="D119" s="71"/>
      <c r="E119" s="71"/>
      <c r="F119" s="71"/>
      <c r="G119" s="72"/>
      <c r="K119" s="86">
        <f t="shared" si="6"/>
        <v>0</v>
      </c>
      <c r="L119" s="86">
        <f t="shared" si="7"/>
        <v>0</v>
      </c>
      <c r="M119" s="86">
        <f>IF(ISBLANK(B119),0,IF(ISNA(VLOOKUP(B119,General!$B:$B,1,FALSE)),1,0))</f>
        <v>0</v>
      </c>
      <c r="N119" s="86">
        <f>IF(ISBLANK(D119),0,IF(ISNA(VLOOKUP(D119,Dropdowns!$G$1:$G$2,1,FALSE)),1,0))</f>
        <v>0</v>
      </c>
      <c r="O119" s="86">
        <f>IF(ISBLANK(E119),0,IF(ISNA(VLOOKUP(E119,Dropdowns!$H$1:$H$12,1,FALSE)),1,0))</f>
        <v>0</v>
      </c>
      <c r="P119" s="86">
        <f>IF(ISBLANK(G119),0,IF(ISNA(VLOOKUP(G119,Dropdowns!$M$1:$M$4,1,FALSE)),1,0))</f>
        <v>0</v>
      </c>
      <c r="Q119" s="86" t="str">
        <f t="shared" si="5"/>
        <v/>
      </c>
      <c r="R119" s="86">
        <f>IF(ISBLANK(Q119),0,IF(ISNA(VLOOKUP(Q119,Transaction!$AH:$AH,1,FALSE)),1,0))</f>
        <v>0</v>
      </c>
    </row>
    <row r="120" spans="2:18" x14ac:dyDescent="0.25">
      <c r="B120" s="71"/>
      <c r="C120" s="71"/>
      <c r="D120" s="71"/>
      <c r="E120" s="71"/>
      <c r="F120" s="71"/>
      <c r="G120" s="72"/>
      <c r="K120" s="86">
        <f t="shared" si="6"/>
        <v>0</v>
      </c>
      <c r="L120" s="86">
        <f t="shared" si="7"/>
        <v>0</v>
      </c>
      <c r="M120" s="86">
        <f>IF(ISBLANK(B120),0,IF(ISNA(VLOOKUP(B120,General!$B:$B,1,FALSE)),1,0))</f>
        <v>0</v>
      </c>
      <c r="N120" s="86">
        <f>IF(ISBLANK(D120),0,IF(ISNA(VLOOKUP(D120,Dropdowns!$G$1:$G$2,1,FALSE)),1,0))</f>
        <v>0</v>
      </c>
      <c r="O120" s="86">
        <f>IF(ISBLANK(E120),0,IF(ISNA(VLOOKUP(E120,Dropdowns!$H$1:$H$12,1,FALSE)),1,0))</f>
        <v>0</v>
      </c>
      <c r="P120" s="86">
        <f>IF(ISBLANK(G120),0,IF(ISNA(VLOOKUP(G120,Dropdowns!$M$1:$M$4,1,FALSE)),1,0))</f>
        <v>0</v>
      </c>
      <c r="Q120" s="86" t="str">
        <f t="shared" si="5"/>
        <v/>
      </c>
      <c r="R120" s="86">
        <f>IF(ISBLANK(Q120),0,IF(ISNA(VLOOKUP(Q120,Transaction!$AH:$AH,1,FALSE)),1,0))</f>
        <v>0</v>
      </c>
    </row>
    <row r="121" spans="2:18" x14ac:dyDescent="0.25">
      <c r="B121" s="71"/>
      <c r="C121" s="71"/>
      <c r="D121" s="71"/>
      <c r="E121" s="71"/>
      <c r="F121" s="71"/>
      <c r="G121" s="72"/>
      <c r="K121" s="86">
        <f t="shared" si="6"/>
        <v>0</v>
      </c>
      <c r="L121" s="86">
        <f t="shared" si="7"/>
        <v>0</v>
      </c>
      <c r="M121" s="86">
        <f>IF(ISBLANK(B121),0,IF(ISNA(VLOOKUP(B121,General!$B:$B,1,FALSE)),1,0))</f>
        <v>0</v>
      </c>
      <c r="N121" s="86">
        <f>IF(ISBLANK(D121),0,IF(ISNA(VLOOKUP(D121,Dropdowns!$G$1:$G$2,1,FALSE)),1,0))</f>
        <v>0</v>
      </c>
      <c r="O121" s="86">
        <f>IF(ISBLANK(E121),0,IF(ISNA(VLOOKUP(E121,Dropdowns!$H$1:$H$12,1,FALSE)),1,0))</f>
        <v>0</v>
      </c>
      <c r="P121" s="86">
        <f>IF(ISBLANK(G121),0,IF(ISNA(VLOOKUP(G121,Dropdowns!$M$1:$M$4,1,FALSE)),1,0))</f>
        <v>0</v>
      </c>
      <c r="Q121" s="86" t="str">
        <f t="shared" si="5"/>
        <v/>
      </c>
      <c r="R121" s="86">
        <f>IF(ISBLANK(Q121),0,IF(ISNA(VLOOKUP(Q121,Transaction!$AH:$AH,1,FALSE)),1,0))</f>
        <v>0</v>
      </c>
    </row>
    <row r="122" spans="2:18" x14ac:dyDescent="0.25">
      <c r="B122" s="71"/>
      <c r="C122" s="71"/>
      <c r="D122" s="71"/>
      <c r="E122" s="71"/>
      <c r="F122" s="71"/>
      <c r="G122" s="72"/>
      <c r="K122" s="86">
        <f t="shared" si="6"/>
        <v>0</v>
      </c>
      <c r="L122" s="86">
        <f t="shared" si="7"/>
        <v>0</v>
      </c>
      <c r="M122" s="86">
        <f>IF(ISBLANK(B122),0,IF(ISNA(VLOOKUP(B122,General!$B:$B,1,FALSE)),1,0))</f>
        <v>0</v>
      </c>
      <c r="N122" s="86">
        <f>IF(ISBLANK(D122),0,IF(ISNA(VLOOKUP(D122,Dropdowns!$G$1:$G$2,1,FALSE)),1,0))</f>
        <v>0</v>
      </c>
      <c r="O122" s="86">
        <f>IF(ISBLANK(E122),0,IF(ISNA(VLOOKUP(E122,Dropdowns!$H$1:$H$12,1,FALSE)),1,0))</f>
        <v>0</v>
      </c>
      <c r="P122" s="86">
        <f>IF(ISBLANK(G122),0,IF(ISNA(VLOOKUP(G122,Dropdowns!$M$1:$M$4,1,FALSE)),1,0))</f>
        <v>0</v>
      </c>
      <c r="Q122" s="86" t="str">
        <f t="shared" si="5"/>
        <v/>
      </c>
      <c r="R122" s="86">
        <f>IF(ISBLANK(Q122),0,IF(ISNA(VLOOKUP(Q122,Transaction!$AH:$AH,1,FALSE)),1,0))</f>
        <v>0</v>
      </c>
    </row>
    <row r="123" spans="2:18" x14ac:dyDescent="0.25">
      <c r="B123" s="71"/>
      <c r="C123" s="71"/>
      <c r="D123" s="71"/>
      <c r="E123" s="71"/>
      <c r="F123" s="71"/>
      <c r="G123" s="72"/>
      <c r="K123" s="86">
        <f t="shared" si="6"/>
        <v>0</v>
      </c>
      <c r="L123" s="86">
        <f t="shared" si="7"/>
        <v>0</v>
      </c>
      <c r="M123" s="86">
        <f>IF(ISBLANK(B123),0,IF(ISNA(VLOOKUP(B123,General!$B:$B,1,FALSE)),1,0))</f>
        <v>0</v>
      </c>
      <c r="N123" s="86">
        <f>IF(ISBLANK(D123),0,IF(ISNA(VLOOKUP(D123,Dropdowns!$G$1:$G$2,1,FALSE)),1,0))</f>
        <v>0</v>
      </c>
      <c r="O123" s="86">
        <f>IF(ISBLANK(E123),0,IF(ISNA(VLOOKUP(E123,Dropdowns!$H$1:$H$12,1,FALSE)),1,0))</f>
        <v>0</v>
      </c>
      <c r="P123" s="86">
        <f>IF(ISBLANK(G123),0,IF(ISNA(VLOOKUP(G123,Dropdowns!$M$1:$M$4,1,FALSE)),1,0))</f>
        <v>0</v>
      </c>
      <c r="Q123" s="86" t="str">
        <f t="shared" si="5"/>
        <v/>
      </c>
      <c r="R123" s="86">
        <f>IF(ISBLANK(Q123),0,IF(ISNA(VLOOKUP(Q123,Transaction!$AH:$AH,1,FALSE)),1,0))</f>
        <v>0</v>
      </c>
    </row>
    <row r="124" spans="2:18" x14ac:dyDescent="0.25">
      <c r="B124" s="71"/>
      <c r="C124" s="71"/>
      <c r="D124" s="71"/>
      <c r="E124" s="71"/>
      <c r="F124" s="71"/>
      <c r="G124" s="72"/>
      <c r="K124" s="86">
        <f t="shared" si="6"/>
        <v>0</v>
      </c>
      <c r="L124" s="86">
        <f t="shared" si="7"/>
        <v>0</v>
      </c>
      <c r="M124" s="86">
        <f>IF(ISBLANK(B124),0,IF(ISNA(VLOOKUP(B124,General!$B:$B,1,FALSE)),1,0))</f>
        <v>0</v>
      </c>
      <c r="N124" s="86">
        <f>IF(ISBLANK(D124),0,IF(ISNA(VLOOKUP(D124,Dropdowns!$G$1:$G$2,1,FALSE)),1,0))</f>
        <v>0</v>
      </c>
      <c r="O124" s="86">
        <f>IF(ISBLANK(E124),0,IF(ISNA(VLOOKUP(E124,Dropdowns!$H$1:$H$12,1,FALSE)),1,0))</f>
        <v>0</v>
      </c>
      <c r="P124" s="86">
        <f>IF(ISBLANK(G124),0,IF(ISNA(VLOOKUP(G124,Dropdowns!$M$1:$M$4,1,FALSE)),1,0))</f>
        <v>0</v>
      </c>
      <c r="Q124" s="86" t="str">
        <f t="shared" si="5"/>
        <v/>
      </c>
      <c r="R124" s="86">
        <f>IF(ISBLANK(Q124),0,IF(ISNA(VLOOKUP(Q124,Transaction!$AH:$AH,1,FALSE)),1,0))</f>
        <v>0</v>
      </c>
    </row>
    <row r="125" spans="2:18" x14ac:dyDescent="0.25">
      <c r="B125" s="71"/>
      <c r="C125" s="71"/>
      <c r="D125" s="71"/>
      <c r="E125" s="71"/>
      <c r="F125" s="71"/>
      <c r="G125" s="72"/>
      <c r="K125" s="86">
        <f t="shared" si="6"/>
        <v>0</v>
      </c>
      <c r="L125" s="86">
        <f t="shared" si="7"/>
        <v>0</v>
      </c>
      <c r="M125" s="86">
        <f>IF(ISBLANK(B125),0,IF(ISNA(VLOOKUP(B125,General!$B:$B,1,FALSE)),1,0))</f>
        <v>0</v>
      </c>
      <c r="N125" s="86">
        <f>IF(ISBLANK(D125),0,IF(ISNA(VLOOKUP(D125,Dropdowns!$G$1:$G$2,1,FALSE)),1,0))</f>
        <v>0</v>
      </c>
      <c r="O125" s="86">
        <f>IF(ISBLANK(E125),0,IF(ISNA(VLOOKUP(E125,Dropdowns!$H$1:$H$12,1,FALSE)),1,0))</f>
        <v>0</v>
      </c>
      <c r="P125" s="86">
        <f>IF(ISBLANK(G125),0,IF(ISNA(VLOOKUP(G125,Dropdowns!$M$1:$M$4,1,FALSE)),1,0))</f>
        <v>0</v>
      </c>
      <c r="Q125" s="86" t="str">
        <f t="shared" si="5"/>
        <v/>
      </c>
      <c r="R125" s="86">
        <f>IF(ISBLANK(Q125),0,IF(ISNA(VLOOKUP(Q125,Transaction!$AH:$AH,1,FALSE)),1,0))</f>
        <v>0</v>
      </c>
    </row>
    <row r="126" spans="2:18" x14ac:dyDescent="0.25">
      <c r="B126" s="71"/>
      <c r="C126" s="71"/>
      <c r="D126" s="71"/>
      <c r="E126" s="71"/>
      <c r="F126" s="71"/>
      <c r="G126" s="72"/>
      <c r="K126" s="86">
        <f t="shared" si="6"/>
        <v>0</v>
      </c>
      <c r="L126" s="86">
        <f t="shared" si="7"/>
        <v>0</v>
      </c>
      <c r="M126" s="86">
        <f>IF(ISBLANK(B126),0,IF(ISNA(VLOOKUP(B126,General!$B:$B,1,FALSE)),1,0))</f>
        <v>0</v>
      </c>
      <c r="N126" s="86">
        <f>IF(ISBLANK(D126),0,IF(ISNA(VLOOKUP(D126,Dropdowns!$G$1:$G$2,1,FALSE)),1,0))</f>
        <v>0</v>
      </c>
      <c r="O126" s="86">
        <f>IF(ISBLANK(E126),0,IF(ISNA(VLOOKUP(E126,Dropdowns!$H$1:$H$12,1,FALSE)),1,0))</f>
        <v>0</v>
      </c>
      <c r="P126" s="86">
        <f>IF(ISBLANK(G126),0,IF(ISNA(VLOOKUP(G126,Dropdowns!$M$1:$M$4,1,FALSE)),1,0))</f>
        <v>0</v>
      </c>
      <c r="Q126" s="86" t="str">
        <f t="shared" si="5"/>
        <v/>
      </c>
      <c r="R126" s="86">
        <f>IF(ISBLANK(Q126),0,IF(ISNA(VLOOKUP(Q126,Transaction!$AH:$AH,1,FALSE)),1,0))</f>
        <v>0</v>
      </c>
    </row>
    <row r="127" spans="2:18" x14ac:dyDescent="0.25">
      <c r="B127" s="71"/>
      <c r="C127" s="71"/>
      <c r="D127" s="71"/>
      <c r="E127" s="71"/>
      <c r="F127" s="71"/>
      <c r="G127" s="72"/>
      <c r="K127" s="86">
        <f t="shared" si="6"/>
        <v>0</v>
      </c>
      <c r="L127" s="86">
        <f t="shared" si="7"/>
        <v>0</v>
      </c>
      <c r="M127" s="86">
        <f>IF(ISBLANK(B127),0,IF(ISNA(VLOOKUP(B127,General!$B:$B,1,FALSE)),1,0))</f>
        <v>0</v>
      </c>
      <c r="N127" s="86">
        <f>IF(ISBLANK(D127),0,IF(ISNA(VLOOKUP(D127,Dropdowns!$G$1:$G$2,1,FALSE)),1,0))</f>
        <v>0</v>
      </c>
      <c r="O127" s="86">
        <f>IF(ISBLANK(E127),0,IF(ISNA(VLOOKUP(E127,Dropdowns!$H$1:$H$12,1,FALSE)),1,0))</f>
        <v>0</v>
      </c>
      <c r="P127" s="86">
        <f>IF(ISBLANK(G127),0,IF(ISNA(VLOOKUP(G127,Dropdowns!$M$1:$M$4,1,FALSE)),1,0))</f>
        <v>0</v>
      </c>
      <c r="Q127" s="86" t="str">
        <f t="shared" si="5"/>
        <v/>
      </c>
      <c r="R127" s="86">
        <f>IF(ISBLANK(Q127),0,IF(ISNA(VLOOKUP(Q127,Transaction!$AH:$AH,1,FALSE)),1,0))</f>
        <v>0</v>
      </c>
    </row>
    <row r="128" spans="2:18" x14ac:dyDescent="0.25">
      <c r="B128" s="71"/>
      <c r="C128" s="71"/>
      <c r="D128" s="71"/>
      <c r="E128" s="71"/>
      <c r="F128" s="71"/>
      <c r="G128" s="72"/>
      <c r="K128" s="86">
        <f t="shared" si="6"/>
        <v>0</v>
      </c>
      <c r="L128" s="86">
        <f t="shared" si="7"/>
        <v>0</v>
      </c>
      <c r="M128" s="86">
        <f>IF(ISBLANK(B128),0,IF(ISNA(VLOOKUP(B128,General!$B:$B,1,FALSE)),1,0))</f>
        <v>0</v>
      </c>
      <c r="N128" s="86">
        <f>IF(ISBLANK(D128),0,IF(ISNA(VLOOKUP(D128,Dropdowns!$G$1:$G$2,1,FALSE)),1,0))</f>
        <v>0</v>
      </c>
      <c r="O128" s="86">
        <f>IF(ISBLANK(E128),0,IF(ISNA(VLOOKUP(E128,Dropdowns!$H$1:$H$12,1,FALSE)),1,0))</f>
        <v>0</v>
      </c>
      <c r="P128" s="86">
        <f>IF(ISBLANK(G128),0,IF(ISNA(VLOOKUP(G128,Dropdowns!$M$1:$M$4,1,FALSE)),1,0))</f>
        <v>0</v>
      </c>
      <c r="Q128" s="86" t="str">
        <f t="shared" si="5"/>
        <v/>
      </c>
      <c r="R128" s="86">
        <f>IF(ISBLANK(Q128),0,IF(ISNA(VLOOKUP(Q128,Transaction!$AH:$AH,1,FALSE)),1,0))</f>
        <v>0</v>
      </c>
    </row>
    <row r="129" spans="2:18" x14ac:dyDescent="0.25">
      <c r="B129" s="71"/>
      <c r="C129" s="71"/>
      <c r="D129" s="71"/>
      <c r="E129" s="71"/>
      <c r="F129" s="71"/>
      <c r="G129" s="72"/>
      <c r="K129" s="86">
        <f t="shared" si="6"/>
        <v>0</v>
      </c>
      <c r="L129" s="86">
        <f t="shared" si="7"/>
        <v>0</v>
      </c>
      <c r="M129" s="86">
        <f>IF(ISBLANK(B129),0,IF(ISNA(VLOOKUP(B129,General!$B:$B,1,FALSE)),1,0))</f>
        <v>0</v>
      </c>
      <c r="N129" s="86">
        <f>IF(ISBLANK(D129),0,IF(ISNA(VLOOKUP(D129,Dropdowns!$G$1:$G$2,1,FALSE)),1,0))</f>
        <v>0</v>
      </c>
      <c r="O129" s="86">
        <f>IF(ISBLANK(E129),0,IF(ISNA(VLOOKUP(E129,Dropdowns!$H$1:$H$12,1,FALSE)),1,0))</f>
        <v>0</v>
      </c>
      <c r="P129" s="86">
        <f>IF(ISBLANK(G129),0,IF(ISNA(VLOOKUP(G129,Dropdowns!$M$1:$M$4,1,FALSE)),1,0))</f>
        <v>0</v>
      </c>
      <c r="Q129" s="86" t="str">
        <f t="shared" si="5"/>
        <v/>
      </c>
      <c r="R129" s="86">
        <f>IF(ISBLANK(Q129),0,IF(ISNA(VLOOKUP(Q129,Transaction!$AH:$AH,1,FALSE)),1,0))</f>
        <v>0</v>
      </c>
    </row>
    <row r="130" spans="2:18" x14ac:dyDescent="0.25">
      <c r="B130" s="71"/>
      <c r="C130" s="71"/>
      <c r="D130" s="71"/>
      <c r="E130" s="71"/>
      <c r="F130" s="71"/>
      <c r="G130" s="72"/>
      <c r="K130" s="86">
        <f t="shared" si="6"/>
        <v>0</v>
      </c>
      <c r="L130" s="86">
        <f t="shared" si="7"/>
        <v>0</v>
      </c>
      <c r="M130" s="86">
        <f>IF(ISBLANK(B130),0,IF(ISNA(VLOOKUP(B130,General!$B:$B,1,FALSE)),1,0))</f>
        <v>0</v>
      </c>
      <c r="N130" s="86">
        <f>IF(ISBLANK(D130),0,IF(ISNA(VLOOKUP(D130,Dropdowns!$G$1:$G$2,1,FALSE)),1,0))</f>
        <v>0</v>
      </c>
      <c r="O130" s="86">
        <f>IF(ISBLANK(E130),0,IF(ISNA(VLOOKUP(E130,Dropdowns!$H$1:$H$12,1,FALSE)),1,0))</f>
        <v>0</v>
      </c>
      <c r="P130" s="86">
        <f>IF(ISBLANK(G130),0,IF(ISNA(VLOOKUP(G130,Dropdowns!$M$1:$M$4,1,FALSE)),1,0))</f>
        <v>0</v>
      </c>
      <c r="Q130" s="86" t="str">
        <f t="shared" si="5"/>
        <v/>
      </c>
      <c r="R130" s="86">
        <f>IF(ISBLANK(Q130),0,IF(ISNA(VLOOKUP(Q130,Transaction!$AH:$AH,1,FALSE)),1,0))</f>
        <v>0</v>
      </c>
    </row>
    <row r="131" spans="2:18" x14ac:dyDescent="0.25">
      <c r="B131" s="71"/>
      <c r="C131" s="71"/>
      <c r="D131" s="71"/>
      <c r="E131" s="71"/>
      <c r="F131" s="71"/>
      <c r="G131" s="72"/>
      <c r="K131" s="86">
        <f t="shared" si="6"/>
        <v>0</v>
      </c>
      <c r="L131" s="86">
        <f t="shared" si="7"/>
        <v>0</v>
      </c>
      <c r="M131" s="86">
        <f>IF(ISBLANK(B131),0,IF(ISNA(VLOOKUP(B131,General!$B:$B,1,FALSE)),1,0))</f>
        <v>0</v>
      </c>
      <c r="N131" s="86">
        <f>IF(ISBLANK(D131),0,IF(ISNA(VLOOKUP(D131,Dropdowns!$G$1:$G$2,1,FALSE)),1,0))</f>
        <v>0</v>
      </c>
      <c r="O131" s="86">
        <f>IF(ISBLANK(E131),0,IF(ISNA(VLOOKUP(E131,Dropdowns!$H$1:$H$12,1,FALSE)),1,0))</f>
        <v>0</v>
      </c>
      <c r="P131" s="86">
        <f>IF(ISBLANK(G131),0,IF(ISNA(VLOOKUP(G131,Dropdowns!$M$1:$M$4,1,FALSE)),1,0))</f>
        <v>0</v>
      </c>
      <c r="Q131" s="86" t="str">
        <f t="shared" si="5"/>
        <v/>
      </c>
      <c r="R131" s="86">
        <f>IF(ISBLANK(Q131),0,IF(ISNA(VLOOKUP(Q131,Transaction!$AH:$AH,1,FALSE)),1,0))</f>
        <v>0</v>
      </c>
    </row>
    <row r="132" spans="2:18" x14ac:dyDescent="0.25">
      <c r="B132" s="71"/>
      <c r="C132" s="71"/>
      <c r="D132" s="71"/>
      <c r="E132" s="71"/>
      <c r="F132" s="71"/>
      <c r="G132" s="72"/>
      <c r="K132" s="86">
        <f t="shared" si="6"/>
        <v>0</v>
      </c>
      <c r="L132" s="86">
        <f t="shared" si="7"/>
        <v>0</v>
      </c>
      <c r="M132" s="86">
        <f>IF(ISBLANK(B132),0,IF(ISNA(VLOOKUP(B132,General!$B:$B,1,FALSE)),1,0))</f>
        <v>0</v>
      </c>
      <c r="N132" s="86">
        <f>IF(ISBLANK(D132),0,IF(ISNA(VLOOKUP(D132,Dropdowns!$G$1:$G$2,1,FALSE)),1,0))</f>
        <v>0</v>
      </c>
      <c r="O132" s="86">
        <f>IF(ISBLANK(E132),0,IF(ISNA(VLOOKUP(E132,Dropdowns!$H$1:$H$12,1,FALSE)),1,0))</f>
        <v>0</v>
      </c>
      <c r="P132" s="86">
        <f>IF(ISBLANK(G132),0,IF(ISNA(VLOOKUP(G132,Dropdowns!$M$1:$M$4,1,FALSE)),1,0))</f>
        <v>0</v>
      </c>
      <c r="Q132" s="86" t="str">
        <f t="shared" si="5"/>
        <v/>
      </c>
      <c r="R132" s="86">
        <f>IF(ISBLANK(Q132),0,IF(ISNA(VLOOKUP(Q132,Transaction!$AH:$AH,1,FALSE)),1,0))</f>
        <v>0</v>
      </c>
    </row>
    <row r="133" spans="2:18" x14ac:dyDescent="0.25">
      <c r="B133" s="71"/>
      <c r="C133" s="71"/>
      <c r="D133" s="71"/>
      <c r="E133" s="71"/>
      <c r="F133" s="71"/>
      <c r="G133" s="72"/>
      <c r="K133" s="86">
        <f t="shared" si="6"/>
        <v>0</v>
      </c>
      <c r="L133" s="86">
        <f t="shared" si="7"/>
        <v>0</v>
      </c>
      <c r="M133" s="86">
        <f>IF(ISBLANK(B133),0,IF(ISNA(VLOOKUP(B133,General!$B:$B,1,FALSE)),1,0))</f>
        <v>0</v>
      </c>
      <c r="N133" s="86">
        <f>IF(ISBLANK(D133),0,IF(ISNA(VLOOKUP(D133,Dropdowns!$G$1:$G$2,1,FALSE)),1,0))</f>
        <v>0</v>
      </c>
      <c r="O133" s="86">
        <f>IF(ISBLANK(E133),0,IF(ISNA(VLOOKUP(E133,Dropdowns!$H$1:$H$12,1,FALSE)),1,0))</f>
        <v>0</v>
      </c>
      <c r="P133" s="86">
        <f>IF(ISBLANK(G133),0,IF(ISNA(VLOOKUP(G133,Dropdowns!$M$1:$M$4,1,FALSE)),1,0))</f>
        <v>0</v>
      </c>
      <c r="Q133" s="86" t="str">
        <f t="shared" si="5"/>
        <v/>
      </c>
      <c r="R133" s="86">
        <f>IF(ISBLANK(Q133),0,IF(ISNA(VLOOKUP(Q133,Transaction!$AH:$AH,1,FALSE)),1,0))</f>
        <v>0</v>
      </c>
    </row>
    <row r="134" spans="2:18" x14ac:dyDescent="0.25">
      <c r="B134" s="71"/>
      <c r="C134" s="71"/>
      <c r="D134" s="71"/>
      <c r="E134" s="71"/>
      <c r="F134" s="71"/>
      <c r="G134" s="72"/>
      <c r="K134" s="86">
        <f t="shared" si="6"/>
        <v>0</v>
      </c>
      <c r="L134" s="86">
        <f t="shared" si="7"/>
        <v>0</v>
      </c>
      <c r="M134" s="86">
        <f>IF(ISBLANK(B134),0,IF(ISNA(VLOOKUP(B134,General!$B:$B,1,FALSE)),1,0))</f>
        <v>0</v>
      </c>
      <c r="N134" s="86">
        <f>IF(ISBLANK(D134),0,IF(ISNA(VLOOKUP(D134,Dropdowns!$G$1:$G$2,1,FALSE)),1,0))</f>
        <v>0</v>
      </c>
      <c r="O134" s="86">
        <f>IF(ISBLANK(E134),0,IF(ISNA(VLOOKUP(E134,Dropdowns!$H$1:$H$12,1,FALSE)),1,0))</f>
        <v>0</v>
      </c>
      <c r="P134" s="86">
        <f>IF(ISBLANK(G134),0,IF(ISNA(VLOOKUP(G134,Dropdowns!$M$1:$M$4,1,FALSE)),1,0))</f>
        <v>0</v>
      </c>
      <c r="Q134" s="86" t="str">
        <f t="shared" si="5"/>
        <v/>
      </c>
      <c r="R134" s="86">
        <f>IF(ISBLANK(Q134),0,IF(ISNA(VLOOKUP(Q134,Transaction!$AH:$AH,1,FALSE)),1,0))</f>
        <v>0</v>
      </c>
    </row>
    <row r="135" spans="2:18" x14ac:dyDescent="0.25">
      <c r="B135" s="71"/>
      <c r="C135" s="71"/>
      <c r="D135" s="71"/>
      <c r="E135" s="71"/>
      <c r="F135" s="71"/>
      <c r="G135" s="72"/>
      <c r="K135" s="86">
        <f t="shared" si="6"/>
        <v>0</v>
      </c>
      <c r="L135" s="86">
        <f t="shared" si="7"/>
        <v>0</v>
      </c>
      <c r="M135" s="86">
        <f>IF(ISBLANK(B135),0,IF(ISNA(VLOOKUP(B135,General!$B:$B,1,FALSE)),1,0))</f>
        <v>0</v>
      </c>
      <c r="N135" s="86">
        <f>IF(ISBLANK(D135),0,IF(ISNA(VLOOKUP(D135,Dropdowns!$G$1:$G$2,1,FALSE)),1,0))</f>
        <v>0</v>
      </c>
      <c r="O135" s="86">
        <f>IF(ISBLANK(E135),0,IF(ISNA(VLOOKUP(E135,Dropdowns!$H$1:$H$12,1,FALSE)),1,0))</f>
        <v>0</v>
      </c>
      <c r="P135" s="86">
        <f>IF(ISBLANK(G135),0,IF(ISNA(VLOOKUP(G135,Dropdowns!$M$1:$M$4,1,FALSE)),1,0))</f>
        <v>0</v>
      </c>
      <c r="Q135" s="86" t="str">
        <f t="shared" si="5"/>
        <v/>
      </c>
      <c r="R135" s="86">
        <f>IF(ISBLANK(Q135),0,IF(ISNA(VLOOKUP(Q135,Transaction!$AH:$AH,1,FALSE)),1,0))</f>
        <v>0</v>
      </c>
    </row>
    <row r="136" spans="2:18" x14ac:dyDescent="0.25">
      <c r="B136" s="71"/>
      <c r="C136" s="71"/>
      <c r="D136" s="71"/>
      <c r="E136" s="71"/>
      <c r="F136" s="71"/>
      <c r="G136" s="72"/>
      <c r="K136" s="86">
        <f t="shared" si="6"/>
        <v>0</v>
      </c>
      <c r="L136" s="86">
        <f t="shared" si="7"/>
        <v>0</v>
      </c>
      <c r="M136" s="86">
        <f>IF(ISBLANK(B136),0,IF(ISNA(VLOOKUP(B136,General!$B:$B,1,FALSE)),1,0))</f>
        <v>0</v>
      </c>
      <c r="N136" s="86">
        <f>IF(ISBLANK(D136),0,IF(ISNA(VLOOKUP(D136,Dropdowns!$G$1:$G$2,1,FALSE)),1,0))</f>
        <v>0</v>
      </c>
      <c r="O136" s="86">
        <f>IF(ISBLANK(E136),0,IF(ISNA(VLOOKUP(E136,Dropdowns!$H$1:$H$12,1,FALSE)),1,0))</f>
        <v>0</v>
      </c>
      <c r="P136" s="86">
        <f>IF(ISBLANK(G136),0,IF(ISNA(VLOOKUP(G136,Dropdowns!$M$1:$M$4,1,FALSE)),1,0))</f>
        <v>0</v>
      </c>
      <c r="Q136" s="86" t="str">
        <f t="shared" si="5"/>
        <v/>
      </c>
      <c r="R136" s="86">
        <f>IF(ISBLANK(Q136),0,IF(ISNA(VLOOKUP(Q136,Transaction!$AH:$AH,1,FALSE)),1,0))</f>
        <v>0</v>
      </c>
    </row>
    <row r="137" spans="2:18" x14ac:dyDescent="0.25">
      <c r="B137" s="71"/>
      <c r="C137" s="71"/>
      <c r="D137" s="71"/>
      <c r="E137" s="71"/>
      <c r="F137" s="71"/>
      <c r="G137" s="72"/>
      <c r="K137" s="86">
        <f t="shared" si="6"/>
        <v>0</v>
      </c>
      <c r="L137" s="86">
        <f t="shared" si="7"/>
        <v>0</v>
      </c>
      <c r="M137" s="86">
        <f>IF(ISBLANK(B137),0,IF(ISNA(VLOOKUP(B137,General!$B:$B,1,FALSE)),1,0))</f>
        <v>0</v>
      </c>
      <c r="N137" s="86">
        <f>IF(ISBLANK(D137),0,IF(ISNA(VLOOKUP(D137,Dropdowns!$G$1:$G$2,1,FALSE)),1,0))</f>
        <v>0</v>
      </c>
      <c r="O137" s="86">
        <f>IF(ISBLANK(E137),0,IF(ISNA(VLOOKUP(E137,Dropdowns!$H$1:$H$12,1,FALSE)),1,0))</f>
        <v>0</v>
      </c>
      <c r="P137" s="86">
        <f>IF(ISBLANK(G137),0,IF(ISNA(VLOOKUP(G137,Dropdowns!$M$1:$M$4,1,FALSE)),1,0))</f>
        <v>0</v>
      </c>
      <c r="Q137" s="86" t="str">
        <f t="shared" si="5"/>
        <v/>
      </c>
      <c r="R137" s="86">
        <f>IF(ISBLANK(Q137),0,IF(ISNA(VLOOKUP(Q137,Transaction!$AH:$AH,1,FALSE)),1,0))</f>
        <v>0</v>
      </c>
    </row>
    <row r="138" spans="2:18" x14ac:dyDescent="0.25">
      <c r="B138" s="71"/>
      <c r="C138" s="71"/>
      <c r="D138" s="71"/>
      <c r="E138" s="71"/>
      <c r="F138" s="71"/>
      <c r="G138" s="72"/>
      <c r="K138" s="86">
        <f t="shared" si="6"/>
        <v>0</v>
      </c>
      <c r="L138" s="86">
        <f t="shared" si="7"/>
        <v>0</v>
      </c>
      <c r="M138" s="86">
        <f>IF(ISBLANK(B138),0,IF(ISNA(VLOOKUP(B138,General!$B:$B,1,FALSE)),1,0))</f>
        <v>0</v>
      </c>
      <c r="N138" s="86">
        <f>IF(ISBLANK(D138),0,IF(ISNA(VLOOKUP(D138,Dropdowns!$G$1:$G$2,1,FALSE)),1,0))</f>
        <v>0</v>
      </c>
      <c r="O138" s="86">
        <f>IF(ISBLANK(E138),0,IF(ISNA(VLOOKUP(E138,Dropdowns!$H$1:$H$12,1,FALSE)),1,0))</f>
        <v>0</v>
      </c>
      <c r="P138" s="86">
        <f>IF(ISBLANK(G138),0,IF(ISNA(VLOOKUP(G138,Dropdowns!$M$1:$M$4,1,FALSE)),1,0))</f>
        <v>0</v>
      </c>
      <c r="Q138" s="86" t="str">
        <f t="shared" si="5"/>
        <v/>
      </c>
      <c r="R138" s="86">
        <f>IF(ISBLANK(Q138),0,IF(ISNA(VLOOKUP(Q138,Transaction!$AH:$AH,1,FALSE)),1,0))</f>
        <v>0</v>
      </c>
    </row>
    <row r="139" spans="2:18" x14ac:dyDescent="0.25">
      <c r="B139" s="71"/>
      <c r="C139" s="71"/>
      <c r="D139" s="71"/>
      <c r="E139" s="71"/>
      <c r="F139" s="71"/>
      <c r="G139" s="72"/>
      <c r="K139" s="86">
        <f t="shared" si="6"/>
        <v>0</v>
      </c>
      <c r="L139" s="86">
        <f t="shared" si="7"/>
        <v>0</v>
      </c>
      <c r="M139" s="86">
        <f>IF(ISBLANK(B139),0,IF(ISNA(VLOOKUP(B139,General!$B:$B,1,FALSE)),1,0))</f>
        <v>0</v>
      </c>
      <c r="N139" s="86">
        <f>IF(ISBLANK(D139),0,IF(ISNA(VLOOKUP(D139,Dropdowns!$G$1:$G$2,1,FALSE)),1,0))</f>
        <v>0</v>
      </c>
      <c r="O139" s="86">
        <f>IF(ISBLANK(E139),0,IF(ISNA(VLOOKUP(E139,Dropdowns!$H$1:$H$12,1,FALSE)),1,0))</f>
        <v>0</v>
      </c>
      <c r="P139" s="86">
        <f>IF(ISBLANK(G139),0,IF(ISNA(VLOOKUP(G139,Dropdowns!$M$1:$M$4,1,FALSE)),1,0))</f>
        <v>0</v>
      </c>
      <c r="Q139" s="86" t="str">
        <f t="shared" si="5"/>
        <v/>
      </c>
      <c r="R139" s="86">
        <f>IF(ISBLANK(Q139),0,IF(ISNA(VLOOKUP(Q139,Transaction!$AH:$AH,1,FALSE)),1,0))</f>
        <v>0</v>
      </c>
    </row>
    <row r="140" spans="2:18" x14ac:dyDescent="0.25">
      <c r="B140" s="71"/>
      <c r="C140" s="71"/>
      <c r="D140" s="71"/>
      <c r="E140" s="71"/>
      <c r="F140" s="71"/>
      <c r="G140" s="72"/>
      <c r="K140" s="86">
        <f t="shared" si="6"/>
        <v>0</v>
      </c>
      <c r="L140" s="86">
        <f t="shared" si="7"/>
        <v>0</v>
      </c>
      <c r="M140" s="86">
        <f>IF(ISBLANK(B140),0,IF(ISNA(VLOOKUP(B140,General!$B:$B,1,FALSE)),1,0))</f>
        <v>0</v>
      </c>
      <c r="N140" s="86">
        <f>IF(ISBLANK(D140),0,IF(ISNA(VLOOKUP(D140,Dropdowns!$G$1:$G$2,1,FALSE)),1,0))</f>
        <v>0</v>
      </c>
      <c r="O140" s="86">
        <f>IF(ISBLANK(E140),0,IF(ISNA(VLOOKUP(E140,Dropdowns!$H$1:$H$12,1,FALSE)),1,0))</f>
        <v>0</v>
      </c>
      <c r="P140" s="86">
        <f>IF(ISBLANK(G140),0,IF(ISNA(VLOOKUP(G140,Dropdowns!$M$1:$M$4,1,FALSE)),1,0))</f>
        <v>0</v>
      </c>
      <c r="Q140" s="86" t="str">
        <f t="shared" si="5"/>
        <v/>
      </c>
      <c r="R140" s="86">
        <f>IF(ISBLANK(Q140),0,IF(ISNA(VLOOKUP(Q140,Transaction!$AH:$AH,1,FALSE)),1,0))</f>
        <v>0</v>
      </c>
    </row>
    <row r="141" spans="2:18" x14ac:dyDescent="0.25">
      <c r="B141" s="71"/>
      <c r="C141" s="71"/>
      <c r="D141" s="71"/>
      <c r="E141" s="71"/>
      <c r="F141" s="71"/>
      <c r="G141" s="72"/>
      <c r="K141" s="86">
        <f t="shared" si="6"/>
        <v>0</v>
      </c>
      <c r="L141" s="86">
        <f t="shared" si="7"/>
        <v>0</v>
      </c>
      <c r="M141" s="86">
        <f>IF(ISBLANK(B141),0,IF(ISNA(VLOOKUP(B141,General!$B:$B,1,FALSE)),1,0))</f>
        <v>0</v>
      </c>
      <c r="N141" s="86">
        <f>IF(ISBLANK(D141),0,IF(ISNA(VLOOKUP(D141,Dropdowns!$G$1:$G$2,1,FALSE)),1,0))</f>
        <v>0</v>
      </c>
      <c r="O141" s="86">
        <f>IF(ISBLANK(E141),0,IF(ISNA(VLOOKUP(E141,Dropdowns!$H$1:$H$12,1,FALSE)),1,0))</f>
        <v>0</v>
      </c>
      <c r="P141" s="86">
        <f>IF(ISBLANK(G141),0,IF(ISNA(VLOOKUP(G141,Dropdowns!$M$1:$M$4,1,FALSE)),1,0))</f>
        <v>0</v>
      </c>
      <c r="Q141" s="86" t="str">
        <f t="shared" si="5"/>
        <v/>
      </c>
      <c r="R141" s="86">
        <f>IF(ISBLANK(Q141),0,IF(ISNA(VLOOKUP(Q141,Transaction!$AH:$AH,1,FALSE)),1,0))</f>
        <v>0</v>
      </c>
    </row>
    <row r="142" spans="2:18" x14ac:dyDescent="0.25">
      <c r="B142" s="71"/>
      <c r="C142" s="71"/>
      <c r="D142" s="71"/>
      <c r="E142" s="71"/>
      <c r="F142" s="71"/>
      <c r="G142" s="72"/>
      <c r="K142" s="86">
        <f t="shared" si="6"/>
        <v>0</v>
      </c>
      <c r="L142" s="86">
        <f t="shared" si="7"/>
        <v>0</v>
      </c>
      <c r="M142" s="86">
        <f>IF(ISBLANK(B142),0,IF(ISNA(VLOOKUP(B142,General!$B:$B,1,FALSE)),1,0))</f>
        <v>0</v>
      </c>
      <c r="N142" s="86">
        <f>IF(ISBLANK(D142),0,IF(ISNA(VLOOKUP(D142,Dropdowns!$G$1:$G$2,1,FALSE)),1,0))</f>
        <v>0</v>
      </c>
      <c r="O142" s="86">
        <f>IF(ISBLANK(E142),0,IF(ISNA(VLOOKUP(E142,Dropdowns!$H$1:$H$12,1,FALSE)),1,0))</f>
        <v>0</v>
      </c>
      <c r="P142" s="86">
        <f>IF(ISBLANK(G142),0,IF(ISNA(VLOOKUP(G142,Dropdowns!$M$1:$M$4,1,FALSE)),1,0))</f>
        <v>0</v>
      </c>
      <c r="Q142" s="86" t="str">
        <f t="shared" ref="Q142:Q205" si="8">_xlfn.CONCAT(B142:C142)</f>
        <v/>
      </c>
      <c r="R142" s="86">
        <f>IF(ISBLANK(Q142),0,IF(ISNA(VLOOKUP(Q142,Transaction!$AH:$AH,1,FALSE)),1,0))</f>
        <v>0</v>
      </c>
    </row>
    <row r="143" spans="2:18" x14ac:dyDescent="0.25">
      <c r="B143" s="71"/>
      <c r="C143" s="71"/>
      <c r="D143" s="71"/>
      <c r="E143" s="71"/>
      <c r="F143" s="71"/>
      <c r="G143" s="72"/>
      <c r="K143" s="86">
        <f t="shared" si="6"/>
        <v>0</v>
      </c>
      <c r="L143" s="86">
        <f t="shared" si="7"/>
        <v>0</v>
      </c>
      <c r="M143" s="86">
        <f>IF(ISBLANK(B143),0,IF(ISNA(VLOOKUP(B143,General!$B:$B,1,FALSE)),1,0))</f>
        <v>0</v>
      </c>
      <c r="N143" s="86">
        <f>IF(ISBLANK(D143),0,IF(ISNA(VLOOKUP(D143,Dropdowns!$G$1:$G$2,1,FALSE)),1,0))</f>
        <v>0</v>
      </c>
      <c r="O143" s="86">
        <f>IF(ISBLANK(E143),0,IF(ISNA(VLOOKUP(E143,Dropdowns!$H$1:$H$12,1,FALSE)),1,0))</f>
        <v>0</v>
      </c>
      <c r="P143" s="86">
        <f>IF(ISBLANK(G143),0,IF(ISNA(VLOOKUP(G143,Dropdowns!$M$1:$M$4,1,FALSE)),1,0))</f>
        <v>0</v>
      </c>
      <c r="Q143" s="86" t="str">
        <f t="shared" si="8"/>
        <v/>
      </c>
      <c r="R143" s="86">
        <f>IF(ISBLANK(Q143),0,IF(ISNA(VLOOKUP(Q143,Transaction!$AH:$AH,1,FALSE)),1,0))</f>
        <v>0</v>
      </c>
    </row>
    <row r="144" spans="2:18" x14ac:dyDescent="0.25">
      <c r="B144" s="71"/>
      <c r="C144" s="71"/>
      <c r="D144" s="71"/>
      <c r="E144" s="71"/>
      <c r="F144" s="71"/>
      <c r="G144" s="72"/>
      <c r="K144" s="86">
        <f t="shared" si="6"/>
        <v>0</v>
      </c>
      <c r="L144" s="86">
        <f t="shared" si="7"/>
        <v>0</v>
      </c>
      <c r="M144" s="86">
        <f>IF(ISBLANK(B144),0,IF(ISNA(VLOOKUP(B144,General!$B:$B,1,FALSE)),1,0))</f>
        <v>0</v>
      </c>
      <c r="N144" s="86">
        <f>IF(ISBLANK(D144),0,IF(ISNA(VLOOKUP(D144,Dropdowns!$G$1:$G$2,1,FALSE)),1,0))</f>
        <v>0</v>
      </c>
      <c r="O144" s="86">
        <f>IF(ISBLANK(E144),0,IF(ISNA(VLOOKUP(E144,Dropdowns!$H$1:$H$12,1,FALSE)),1,0))</f>
        <v>0</v>
      </c>
      <c r="P144" s="86">
        <f>IF(ISBLANK(G144),0,IF(ISNA(VLOOKUP(G144,Dropdowns!$M$1:$M$4,1,FALSE)),1,0))</f>
        <v>0</v>
      </c>
      <c r="Q144" s="86" t="str">
        <f t="shared" si="8"/>
        <v/>
      </c>
      <c r="R144" s="86">
        <f>IF(ISBLANK(Q144),0,IF(ISNA(VLOOKUP(Q144,Transaction!$AH:$AH,1,FALSE)),1,0))</f>
        <v>0</v>
      </c>
    </row>
    <row r="145" spans="2:18" x14ac:dyDescent="0.25">
      <c r="B145" s="71"/>
      <c r="C145" s="71"/>
      <c r="D145" s="71"/>
      <c r="E145" s="71"/>
      <c r="F145" s="71"/>
      <c r="G145" s="72"/>
      <c r="K145" s="86">
        <f t="shared" si="6"/>
        <v>0</v>
      </c>
      <c r="L145" s="86">
        <f t="shared" si="7"/>
        <v>0</v>
      </c>
      <c r="M145" s="86">
        <f>IF(ISBLANK(B145),0,IF(ISNA(VLOOKUP(B145,General!$B:$B,1,FALSE)),1,0))</f>
        <v>0</v>
      </c>
      <c r="N145" s="86">
        <f>IF(ISBLANK(D145),0,IF(ISNA(VLOOKUP(D145,Dropdowns!$G$1:$G$2,1,FALSE)),1,0))</f>
        <v>0</v>
      </c>
      <c r="O145" s="86">
        <f>IF(ISBLANK(E145),0,IF(ISNA(VLOOKUP(E145,Dropdowns!$H$1:$H$12,1,FALSE)),1,0))</f>
        <v>0</v>
      </c>
      <c r="P145" s="86">
        <f>IF(ISBLANK(G145),0,IF(ISNA(VLOOKUP(G145,Dropdowns!$M$1:$M$4,1,FALSE)),1,0))</f>
        <v>0</v>
      </c>
      <c r="Q145" s="86" t="str">
        <f t="shared" si="8"/>
        <v/>
      </c>
      <c r="R145" s="86">
        <f>IF(ISBLANK(Q145),0,IF(ISNA(VLOOKUP(Q145,Transaction!$AH:$AH,1,FALSE)),1,0))</f>
        <v>0</v>
      </c>
    </row>
    <row r="146" spans="2:18" x14ac:dyDescent="0.25">
      <c r="B146" s="71"/>
      <c r="C146" s="71"/>
      <c r="D146" s="71"/>
      <c r="E146" s="71"/>
      <c r="F146" s="71"/>
      <c r="G146" s="72"/>
      <c r="K146" s="86">
        <f t="shared" si="6"/>
        <v>0</v>
      </c>
      <c r="L146" s="86">
        <f t="shared" si="7"/>
        <v>0</v>
      </c>
      <c r="M146" s="86">
        <f>IF(ISBLANK(B146),0,IF(ISNA(VLOOKUP(B146,General!$B:$B,1,FALSE)),1,0))</f>
        <v>0</v>
      </c>
      <c r="N146" s="86">
        <f>IF(ISBLANK(D146),0,IF(ISNA(VLOOKUP(D146,Dropdowns!$G$1:$G$2,1,FALSE)),1,0))</f>
        <v>0</v>
      </c>
      <c r="O146" s="86">
        <f>IF(ISBLANK(E146),0,IF(ISNA(VLOOKUP(E146,Dropdowns!$H$1:$H$12,1,FALSE)),1,0))</f>
        <v>0</v>
      </c>
      <c r="P146" s="86">
        <f>IF(ISBLANK(G146),0,IF(ISNA(VLOOKUP(G146,Dropdowns!$M$1:$M$4,1,FALSE)),1,0))</f>
        <v>0</v>
      </c>
      <c r="Q146" s="86" t="str">
        <f t="shared" si="8"/>
        <v/>
      </c>
      <c r="R146" s="86">
        <f>IF(ISBLANK(Q146),0,IF(ISNA(VLOOKUP(Q146,Transaction!$AH:$AH,1,FALSE)),1,0))</f>
        <v>0</v>
      </c>
    </row>
    <row r="147" spans="2:18" x14ac:dyDescent="0.25">
      <c r="B147" s="71"/>
      <c r="C147" s="71"/>
      <c r="D147" s="71"/>
      <c r="E147" s="71"/>
      <c r="F147" s="71"/>
      <c r="G147" s="72"/>
      <c r="K147" s="86">
        <f t="shared" si="6"/>
        <v>0</v>
      </c>
      <c r="L147" s="86">
        <f t="shared" si="7"/>
        <v>0</v>
      </c>
      <c r="M147" s="86">
        <f>IF(ISBLANK(B147),0,IF(ISNA(VLOOKUP(B147,General!$B:$B,1,FALSE)),1,0))</f>
        <v>0</v>
      </c>
      <c r="N147" s="86">
        <f>IF(ISBLANK(D147),0,IF(ISNA(VLOOKUP(D147,Dropdowns!$G$1:$G$2,1,FALSE)),1,0))</f>
        <v>0</v>
      </c>
      <c r="O147" s="86">
        <f>IF(ISBLANK(E147),0,IF(ISNA(VLOOKUP(E147,Dropdowns!$H$1:$H$12,1,FALSE)),1,0))</f>
        <v>0</v>
      </c>
      <c r="P147" s="86">
        <f>IF(ISBLANK(G147),0,IF(ISNA(VLOOKUP(G147,Dropdowns!$M$1:$M$4,1,FALSE)),1,0))</f>
        <v>0</v>
      </c>
      <c r="Q147" s="86" t="str">
        <f t="shared" si="8"/>
        <v/>
      </c>
      <c r="R147" s="86">
        <f>IF(ISBLANK(Q147),0,IF(ISNA(VLOOKUP(Q147,Transaction!$AH:$AH,1,FALSE)),1,0))</f>
        <v>0</v>
      </c>
    </row>
    <row r="148" spans="2:18" x14ac:dyDescent="0.25">
      <c r="B148" s="71"/>
      <c r="C148" s="71"/>
      <c r="D148" s="71"/>
      <c r="E148" s="71"/>
      <c r="F148" s="71"/>
      <c r="G148" s="72"/>
      <c r="K148" s="86">
        <f t="shared" si="6"/>
        <v>0</v>
      </c>
      <c r="L148" s="86">
        <f t="shared" si="7"/>
        <v>0</v>
      </c>
      <c r="M148" s="86">
        <f>IF(ISBLANK(B148),0,IF(ISNA(VLOOKUP(B148,General!$B:$B,1,FALSE)),1,0))</f>
        <v>0</v>
      </c>
      <c r="N148" s="86">
        <f>IF(ISBLANK(D148),0,IF(ISNA(VLOOKUP(D148,Dropdowns!$G$1:$G$2,1,FALSE)),1,0))</f>
        <v>0</v>
      </c>
      <c r="O148" s="86">
        <f>IF(ISBLANK(E148),0,IF(ISNA(VLOOKUP(E148,Dropdowns!$H$1:$H$12,1,FALSE)),1,0))</f>
        <v>0</v>
      </c>
      <c r="P148" s="86">
        <f>IF(ISBLANK(G148),0,IF(ISNA(VLOOKUP(G148,Dropdowns!$M$1:$M$4,1,FALSE)),1,0))</f>
        <v>0</v>
      </c>
      <c r="Q148" s="86" t="str">
        <f t="shared" si="8"/>
        <v/>
      </c>
      <c r="R148" s="86">
        <f>IF(ISBLANK(Q148),0,IF(ISNA(VLOOKUP(Q148,Transaction!$AH:$AH,1,FALSE)),1,0))</f>
        <v>0</v>
      </c>
    </row>
    <row r="149" spans="2:18" x14ac:dyDescent="0.25">
      <c r="B149" s="71"/>
      <c r="C149" s="71"/>
      <c r="D149" s="71"/>
      <c r="E149" s="71"/>
      <c r="F149" s="71"/>
      <c r="G149" s="72"/>
      <c r="K149" s="86">
        <f t="shared" si="6"/>
        <v>0</v>
      </c>
      <c r="L149" s="86">
        <f t="shared" si="7"/>
        <v>0</v>
      </c>
      <c r="M149" s="86">
        <f>IF(ISBLANK(B149),0,IF(ISNA(VLOOKUP(B149,General!$B:$B,1,FALSE)),1,0))</f>
        <v>0</v>
      </c>
      <c r="N149" s="86">
        <f>IF(ISBLANK(D149),0,IF(ISNA(VLOOKUP(D149,Dropdowns!$G$1:$G$2,1,FALSE)),1,0))</f>
        <v>0</v>
      </c>
      <c r="O149" s="86">
        <f>IF(ISBLANK(E149),0,IF(ISNA(VLOOKUP(E149,Dropdowns!$H$1:$H$12,1,FALSE)),1,0))</f>
        <v>0</v>
      </c>
      <c r="P149" s="86">
        <f>IF(ISBLANK(G149),0,IF(ISNA(VLOOKUP(G149,Dropdowns!$M$1:$M$4,1,FALSE)),1,0))</f>
        <v>0</v>
      </c>
      <c r="Q149" s="86" t="str">
        <f t="shared" si="8"/>
        <v/>
      </c>
      <c r="R149" s="86">
        <f>IF(ISBLANK(Q149),0,IF(ISNA(VLOOKUP(Q149,Transaction!$AH:$AH,1,FALSE)),1,0))</f>
        <v>0</v>
      </c>
    </row>
    <row r="150" spans="2:18" x14ac:dyDescent="0.25">
      <c r="B150" s="71"/>
      <c r="C150" s="71"/>
      <c r="D150" s="71"/>
      <c r="E150" s="71"/>
      <c r="F150" s="71"/>
      <c r="G150" s="72"/>
      <c r="K150" s="86">
        <f t="shared" si="6"/>
        <v>0</v>
      </c>
      <c r="L150" s="86">
        <f t="shared" si="7"/>
        <v>0</v>
      </c>
      <c r="M150" s="86">
        <f>IF(ISBLANK(B150),0,IF(ISNA(VLOOKUP(B150,General!$B:$B,1,FALSE)),1,0))</f>
        <v>0</v>
      </c>
      <c r="N150" s="86">
        <f>IF(ISBLANK(D150),0,IF(ISNA(VLOOKUP(D150,Dropdowns!$G$1:$G$2,1,FALSE)),1,0))</f>
        <v>0</v>
      </c>
      <c r="O150" s="86">
        <f>IF(ISBLANK(E150),0,IF(ISNA(VLOOKUP(E150,Dropdowns!$H$1:$H$12,1,FALSE)),1,0))</f>
        <v>0</v>
      </c>
      <c r="P150" s="86">
        <f>IF(ISBLANK(G150),0,IF(ISNA(VLOOKUP(G150,Dropdowns!$M$1:$M$4,1,FALSE)),1,0))</f>
        <v>0</v>
      </c>
      <c r="Q150" s="86" t="str">
        <f t="shared" si="8"/>
        <v/>
      </c>
      <c r="R150" s="86">
        <f>IF(ISBLANK(Q150),0,IF(ISNA(VLOOKUP(Q150,Transaction!$AH:$AH,1,FALSE)),1,0))</f>
        <v>0</v>
      </c>
    </row>
    <row r="151" spans="2:18" x14ac:dyDescent="0.25">
      <c r="B151" s="71"/>
      <c r="C151" s="71"/>
      <c r="D151" s="71"/>
      <c r="E151" s="71"/>
      <c r="F151" s="71"/>
      <c r="G151" s="72"/>
      <c r="K151" s="86">
        <f t="shared" si="6"/>
        <v>0</v>
      </c>
      <c r="L151" s="86">
        <f t="shared" si="7"/>
        <v>0</v>
      </c>
      <c r="M151" s="86">
        <f>IF(ISBLANK(B151),0,IF(ISNA(VLOOKUP(B151,General!$B:$B,1,FALSE)),1,0))</f>
        <v>0</v>
      </c>
      <c r="N151" s="86">
        <f>IF(ISBLANK(D151),0,IF(ISNA(VLOOKUP(D151,Dropdowns!$G$1:$G$2,1,FALSE)),1,0))</f>
        <v>0</v>
      </c>
      <c r="O151" s="86">
        <f>IF(ISBLANK(E151),0,IF(ISNA(VLOOKUP(E151,Dropdowns!$H$1:$H$12,1,FALSE)),1,0))</f>
        <v>0</v>
      </c>
      <c r="P151" s="86">
        <f>IF(ISBLANK(G151),0,IF(ISNA(VLOOKUP(G151,Dropdowns!$M$1:$M$4,1,FALSE)),1,0))</f>
        <v>0</v>
      </c>
      <c r="Q151" s="86" t="str">
        <f t="shared" si="8"/>
        <v/>
      </c>
      <c r="R151" s="86">
        <f>IF(ISBLANK(Q151),0,IF(ISNA(VLOOKUP(Q151,Transaction!$AH:$AH,1,FALSE)),1,0))</f>
        <v>0</v>
      </c>
    </row>
    <row r="152" spans="2:18" x14ac:dyDescent="0.25">
      <c r="B152" s="71"/>
      <c r="C152" s="71"/>
      <c r="D152" s="71"/>
      <c r="E152" s="71"/>
      <c r="F152" s="71"/>
      <c r="G152" s="72"/>
      <c r="K152" s="86">
        <f t="shared" si="6"/>
        <v>0</v>
      </c>
      <c r="L152" s="86">
        <f t="shared" si="7"/>
        <v>0</v>
      </c>
      <c r="M152" s="86">
        <f>IF(ISBLANK(B152),0,IF(ISNA(VLOOKUP(B152,General!$B:$B,1,FALSE)),1,0))</f>
        <v>0</v>
      </c>
      <c r="N152" s="86">
        <f>IF(ISBLANK(D152),0,IF(ISNA(VLOOKUP(D152,Dropdowns!$G$1:$G$2,1,FALSE)),1,0))</f>
        <v>0</v>
      </c>
      <c r="O152" s="86">
        <f>IF(ISBLANK(E152),0,IF(ISNA(VLOOKUP(E152,Dropdowns!$H$1:$H$12,1,FALSE)),1,0))</f>
        <v>0</v>
      </c>
      <c r="P152" s="86">
        <f>IF(ISBLANK(G152),0,IF(ISNA(VLOOKUP(G152,Dropdowns!$M$1:$M$4,1,FALSE)),1,0))</f>
        <v>0</v>
      </c>
      <c r="Q152" s="86" t="str">
        <f t="shared" si="8"/>
        <v/>
      </c>
      <c r="R152" s="86">
        <f>IF(ISBLANK(Q152),0,IF(ISNA(VLOOKUP(Q152,Transaction!$AH:$AH,1,FALSE)),1,0))</f>
        <v>0</v>
      </c>
    </row>
    <row r="153" spans="2:18" x14ac:dyDescent="0.25">
      <c r="B153" s="71"/>
      <c r="C153" s="71"/>
      <c r="D153" s="71"/>
      <c r="E153" s="71"/>
      <c r="F153" s="71"/>
      <c r="G153" s="72"/>
      <c r="K153" s="86">
        <f t="shared" si="6"/>
        <v>0</v>
      </c>
      <c r="L153" s="86">
        <f t="shared" si="7"/>
        <v>0</v>
      </c>
      <c r="M153" s="86">
        <f>IF(ISBLANK(B153),0,IF(ISNA(VLOOKUP(B153,General!$B:$B,1,FALSE)),1,0))</f>
        <v>0</v>
      </c>
      <c r="N153" s="86">
        <f>IF(ISBLANK(D153),0,IF(ISNA(VLOOKUP(D153,Dropdowns!$G$1:$G$2,1,FALSE)),1,0))</f>
        <v>0</v>
      </c>
      <c r="O153" s="86">
        <f>IF(ISBLANK(E153),0,IF(ISNA(VLOOKUP(E153,Dropdowns!$H$1:$H$12,1,FALSE)),1,0))</f>
        <v>0</v>
      </c>
      <c r="P153" s="86">
        <f>IF(ISBLANK(G153),0,IF(ISNA(VLOOKUP(G153,Dropdowns!$M$1:$M$4,1,FALSE)),1,0))</f>
        <v>0</v>
      </c>
      <c r="Q153" s="86" t="str">
        <f t="shared" si="8"/>
        <v/>
      </c>
      <c r="R153" s="86">
        <f>IF(ISBLANK(Q153),0,IF(ISNA(VLOOKUP(Q153,Transaction!$AH:$AH,1,FALSE)),1,0))</f>
        <v>0</v>
      </c>
    </row>
    <row r="154" spans="2:18" x14ac:dyDescent="0.25">
      <c r="B154" s="71"/>
      <c r="C154" s="71"/>
      <c r="D154" s="71"/>
      <c r="E154" s="71"/>
      <c r="F154" s="71"/>
      <c r="G154" s="72"/>
      <c r="K154" s="86">
        <f t="shared" si="6"/>
        <v>0</v>
      </c>
      <c r="L154" s="86">
        <f t="shared" si="7"/>
        <v>0</v>
      </c>
      <c r="M154" s="86">
        <f>IF(ISBLANK(B154),0,IF(ISNA(VLOOKUP(B154,General!$B:$B,1,FALSE)),1,0))</f>
        <v>0</v>
      </c>
      <c r="N154" s="86">
        <f>IF(ISBLANK(D154),0,IF(ISNA(VLOOKUP(D154,Dropdowns!$G$1:$G$2,1,FALSE)),1,0))</f>
        <v>0</v>
      </c>
      <c r="O154" s="86">
        <f>IF(ISBLANK(E154),0,IF(ISNA(VLOOKUP(E154,Dropdowns!$H$1:$H$12,1,FALSE)),1,0))</f>
        <v>0</v>
      </c>
      <c r="P154" s="86">
        <f>IF(ISBLANK(G154),0,IF(ISNA(VLOOKUP(G154,Dropdowns!$M$1:$M$4,1,FALSE)),1,0))</f>
        <v>0</v>
      </c>
      <c r="Q154" s="86" t="str">
        <f t="shared" si="8"/>
        <v/>
      </c>
      <c r="R154" s="86">
        <f>IF(ISBLANK(Q154),0,IF(ISNA(VLOOKUP(Q154,Transaction!$AH:$AH,1,FALSE)),1,0))</f>
        <v>0</v>
      </c>
    </row>
    <row r="155" spans="2:18" x14ac:dyDescent="0.25">
      <c r="B155" s="71"/>
      <c r="C155" s="71"/>
      <c r="D155" s="71"/>
      <c r="E155" s="71"/>
      <c r="F155" s="71"/>
      <c r="G155" s="72"/>
      <c r="K155" s="86">
        <f t="shared" si="6"/>
        <v>0</v>
      </c>
      <c r="L155" s="86">
        <f t="shared" si="7"/>
        <v>0</v>
      </c>
      <c r="M155" s="86">
        <f>IF(ISBLANK(B155),0,IF(ISNA(VLOOKUP(B155,General!$B:$B,1,FALSE)),1,0))</f>
        <v>0</v>
      </c>
      <c r="N155" s="86">
        <f>IF(ISBLANK(D155),0,IF(ISNA(VLOOKUP(D155,Dropdowns!$G$1:$G$2,1,FALSE)),1,0))</f>
        <v>0</v>
      </c>
      <c r="O155" s="86">
        <f>IF(ISBLANK(E155),0,IF(ISNA(VLOOKUP(E155,Dropdowns!$H$1:$H$12,1,FALSE)),1,0))</f>
        <v>0</v>
      </c>
      <c r="P155" s="86">
        <f>IF(ISBLANK(G155),0,IF(ISNA(VLOOKUP(G155,Dropdowns!$M$1:$M$4,1,FALSE)),1,0))</f>
        <v>0</v>
      </c>
      <c r="Q155" s="86" t="str">
        <f t="shared" si="8"/>
        <v/>
      </c>
      <c r="R155" s="86">
        <f>IF(ISBLANK(Q155),0,IF(ISNA(VLOOKUP(Q155,Transaction!$AH:$AH,1,FALSE)),1,0))</f>
        <v>0</v>
      </c>
    </row>
    <row r="156" spans="2:18" x14ac:dyDescent="0.25">
      <c r="B156" s="71"/>
      <c r="C156" s="71"/>
      <c r="D156" s="71"/>
      <c r="E156" s="71"/>
      <c r="F156" s="71"/>
      <c r="G156" s="72"/>
      <c r="K156" s="86">
        <f t="shared" si="6"/>
        <v>0</v>
      </c>
      <c r="L156" s="86">
        <f t="shared" si="7"/>
        <v>0</v>
      </c>
      <c r="M156" s="86">
        <f>IF(ISBLANK(B156),0,IF(ISNA(VLOOKUP(B156,General!$B:$B,1,FALSE)),1,0))</f>
        <v>0</v>
      </c>
      <c r="N156" s="86">
        <f>IF(ISBLANK(D156),0,IF(ISNA(VLOOKUP(D156,Dropdowns!$G$1:$G$2,1,FALSE)),1,0))</f>
        <v>0</v>
      </c>
      <c r="O156" s="86">
        <f>IF(ISBLANK(E156),0,IF(ISNA(VLOOKUP(E156,Dropdowns!$H$1:$H$12,1,FALSE)),1,0))</f>
        <v>0</v>
      </c>
      <c r="P156" s="86">
        <f>IF(ISBLANK(G156),0,IF(ISNA(VLOOKUP(G156,Dropdowns!$M$1:$M$4,1,FALSE)),1,0))</f>
        <v>0</v>
      </c>
      <c r="Q156" s="86" t="str">
        <f t="shared" si="8"/>
        <v/>
      </c>
      <c r="R156" s="86">
        <f>IF(ISBLANK(Q156),0,IF(ISNA(VLOOKUP(Q156,Transaction!$AH:$AH,1,FALSE)),1,0))</f>
        <v>0</v>
      </c>
    </row>
    <row r="157" spans="2:18" x14ac:dyDescent="0.25">
      <c r="B157" s="71"/>
      <c r="C157" s="71"/>
      <c r="D157" s="71"/>
      <c r="E157" s="71"/>
      <c r="F157" s="71"/>
      <c r="G157" s="72"/>
      <c r="K157" s="86">
        <f t="shared" si="6"/>
        <v>0</v>
      </c>
      <c r="L157" s="86">
        <f t="shared" si="7"/>
        <v>0</v>
      </c>
      <c r="M157" s="86">
        <f>IF(ISBLANK(B157),0,IF(ISNA(VLOOKUP(B157,General!$B:$B,1,FALSE)),1,0))</f>
        <v>0</v>
      </c>
      <c r="N157" s="86">
        <f>IF(ISBLANK(D157),0,IF(ISNA(VLOOKUP(D157,Dropdowns!$G$1:$G$2,1,FALSE)),1,0))</f>
        <v>0</v>
      </c>
      <c r="O157" s="86">
        <f>IF(ISBLANK(E157),0,IF(ISNA(VLOOKUP(E157,Dropdowns!$H$1:$H$12,1,FALSE)),1,0))</f>
        <v>0</v>
      </c>
      <c r="P157" s="86">
        <f>IF(ISBLANK(G157),0,IF(ISNA(VLOOKUP(G157,Dropdowns!$M$1:$M$4,1,FALSE)),1,0))</f>
        <v>0</v>
      </c>
      <c r="Q157" s="86" t="str">
        <f t="shared" si="8"/>
        <v/>
      </c>
      <c r="R157" s="86">
        <f>IF(ISBLANK(Q157),0,IF(ISNA(VLOOKUP(Q157,Transaction!$AH:$AH,1,FALSE)),1,0))</f>
        <v>0</v>
      </c>
    </row>
    <row r="158" spans="2:18" x14ac:dyDescent="0.25">
      <c r="B158" s="71"/>
      <c r="C158" s="71"/>
      <c r="D158" s="71"/>
      <c r="E158" s="71"/>
      <c r="F158" s="71"/>
      <c r="G158" s="72"/>
      <c r="K158" s="86">
        <f t="shared" si="6"/>
        <v>0</v>
      </c>
      <c r="L158" s="86">
        <f t="shared" si="7"/>
        <v>0</v>
      </c>
      <c r="M158" s="86">
        <f>IF(ISBLANK(B158),0,IF(ISNA(VLOOKUP(B158,General!$B:$B,1,FALSE)),1,0))</f>
        <v>0</v>
      </c>
      <c r="N158" s="86">
        <f>IF(ISBLANK(D158),0,IF(ISNA(VLOOKUP(D158,Dropdowns!$G$1:$G$2,1,FALSE)),1,0))</f>
        <v>0</v>
      </c>
      <c r="O158" s="86">
        <f>IF(ISBLANK(E158),0,IF(ISNA(VLOOKUP(E158,Dropdowns!$H$1:$H$12,1,FALSE)),1,0))</f>
        <v>0</v>
      </c>
      <c r="P158" s="86">
        <f>IF(ISBLANK(G158),0,IF(ISNA(VLOOKUP(G158,Dropdowns!$M$1:$M$4,1,FALSE)),1,0))</f>
        <v>0</v>
      </c>
      <c r="Q158" s="86" t="str">
        <f t="shared" si="8"/>
        <v/>
      </c>
      <c r="R158" s="86">
        <f>IF(ISBLANK(Q158),0,IF(ISNA(VLOOKUP(Q158,Transaction!$AH:$AH,1,FALSE)),1,0))</f>
        <v>0</v>
      </c>
    </row>
    <row r="159" spans="2:18" x14ac:dyDescent="0.25">
      <c r="B159" s="71"/>
      <c r="C159" s="71"/>
      <c r="D159" s="71"/>
      <c r="E159" s="71"/>
      <c r="F159" s="71"/>
      <c r="G159" s="72"/>
      <c r="K159" s="86">
        <f t="shared" si="6"/>
        <v>0</v>
      </c>
      <c r="L159" s="86">
        <f t="shared" si="7"/>
        <v>0</v>
      </c>
      <c r="M159" s="86">
        <f>IF(ISBLANK(B159),0,IF(ISNA(VLOOKUP(B159,General!$B:$B,1,FALSE)),1,0))</f>
        <v>0</v>
      </c>
      <c r="N159" s="86">
        <f>IF(ISBLANK(D159),0,IF(ISNA(VLOOKUP(D159,Dropdowns!$G$1:$G$2,1,FALSE)),1,0))</f>
        <v>0</v>
      </c>
      <c r="O159" s="86">
        <f>IF(ISBLANK(E159),0,IF(ISNA(VLOOKUP(E159,Dropdowns!$H$1:$H$12,1,FALSE)),1,0))</f>
        <v>0</v>
      </c>
      <c r="P159" s="86">
        <f>IF(ISBLANK(G159),0,IF(ISNA(VLOOKUP(G159,Dropdowns!$M$1:$M$4,1,FALSE)),1,0))</f>
        <v>0</v>
      </c>
      <c r="Q159" s="86" t="str">
        <f t="shared" si="8"/>
        <v/>
      </c>
      <c r="R159" s="86">
        <f>IF(ISBLANK(Q159),0,IF(ISNA(VLOOKUP(Q159,Transaction!$AH:$AH,1,FALSE)),1,0))</f>
        <v>0</v>
      </c>
    </row>
    <row r="160" spans="2:18" x14ac:dyDescent="0.25">
      <c r="B160" s="71"/>
      <c r="C160" s="71"/>
      <c r="D160" s="71"/>
      <c r="E160" s="71"/>
      <c r="F160" s="71"/>
      <c r="G160" s="72"/>
      <c r="K160" s="86">
        <f t="shared" si="6"/>
        <v>0</v>
      </c>
      <c r="L160" s="86">
        <f t="shared" si="7"/>
        <v>0</v>
      </c>
      <c r="M160" s="86">
        <f>IF(ISBLANK(B160),0,IF(ISNA(VLOOKUP(B160,General!$B:$B,1,FALSE)),1,0))</f>
        <v>0</v>
      </c>
      <c r="N160" s="86">
        <f>IF(ISBLANK(D160),0,IF(ISNA(VLOOKUP(D160,Dropdowns!$G$1:$G$2,1,FALSE)),1,0))</f>
        <v>0</v>
      </c>
      <c r="O160" s="86">
        <f>IF(ISBLANK(E160),0,IF(ISNA(VLOOKUP(E160,Dropdowns!$H$1:$H$12,1,FALSE)),1,0))</f>
        <v>0</v>
      </c>
      <c r="P160" s="86">
        <f>IF(ISBLANK(G160),0,IF(ISNA(VLOOKUP(G160,Dropdowns!$M$1:$M$4,1,FALSE)),1,0))</f>
        <v>0</v>
      </c>
      <c r="Q160" s="86" t="str">
        <f t="shared" si="8"/>
        <v/>
      </c>
      <c r="R160" s="86">
        <f>IF(ISBLANK(Q160),0,IF(ISNA(VLOOKUP(Q160,Transaction!$AH:$AH,1,FALSE)),1,0))</f>
        <v>0</v>
      </c>
    </row>
    <row r="161" spans="2:18" x14ac:dyDescent="0.25">
      <c r="B161" s="71"/>
      <c r="C161" s="71"/>
      <c r="D161" s="71"/>
      <c r="E161" s="71"/>
      <c r="F161" s="71"/>
      <c r="G161" s="72"/>
      <c r="K161" s="86">
        <f t="shared" si="6"/>
        <v>0</v>
      </c>
      <c r="L161" s="86">
        <f t="shared" si="7"/>
        <v>0</v>
      </c>
      <c r="M161" s="86">
        <f>IF(ISBLANK(B161),0,IF(ISNA(VLOOKUP(B161,General!$B:$B,1,FALSE)),1,0))</f>
        <v>0</v>
      </c>
      <c r="N161" s="86">
        <f>IF(ISBLANK(D161),0,IF(ISNA(VLOOKUP(D161,Dropdowns!$G$1:$G$2,1,FALSE)),1,0))</f>
        <v>0</v>
      </c>
      <c r="O161" s="86">
        <f>IF(ISBLANK(E161),0,IF(ISNA(VLOOKUP(E161,Dropdowns!$H$1:$H$12,1,FALSE)),1,0))</f>
        <v>0</v>
      </c>
      <c r="P161" s="86">
        <f>IF(ISBLANK(G161),0,IF(ISNA(VLOOKUP(G161,Dropdowns!$M$1:$M$4,1,FALSE)),1,0))</f>
        <v>0</v>
      </c>
      <c r="Q161" s="86" t="str">
        <f t="shared" si="8"/>
        <v/>
      </c>
      <c r="R161" s="86">
        <f>IF(ISBLANK(Q161),0,IF(ISNA(VLOOKUP(Q161,Transaction!$AH:$AH,1,FALSE)),1,0))</f>
        <v>0</v>
      </c>
    </row>
    <row r="162" spans="2:18" x14ac:dyDescent="0.25">
      <c r="B162" s="71"/>
      <c r="C162" s="71"/>
      <c r="D162" s="71"/>
      <c r="E162" s="71"/>
      <c r="F162" s="71"/>
      <c r="G162" s="72"/>
      <c r="K162" s="86">
        <f t="shared" si="6"/>
        <v>0</v>
      </c>
      <c r="L162" s="86">
        <f t="shared" si="7"/>
        <v>0</v>
      </c>
      <c r="M162" s="86">
        <f>IF(ISBLANK(B162),0,IF(ISNA(VLOOKUP(B162,General!$B:$B,1,FALSE)),1,0))</f>
        <v>0</v>
      </c>
      <c r="N162" s="86">
        <f>IF(ISBLANK(D162),0,IF(ISNA(VLOOKUP(D162,Dropdowns!$G$1:$G$2,1,FALSE)),1,0))</f>
        <v>0</v>
      </c>
      <c r="O162" s="86">
        <f>IF(ISBLANK(E162),0,IF(ISNA(VLOOKUP(E162,Dropdowns!$H$1:$H$12,1,FALSE)),1,0))</f>
        <v>0</v>
      </c>
      <c r="P162" s="86">
        <f>IF(ISBLANK(G162),0,IF(ISNA(VLOOKUP(G162,Dropdowns!$M$1:$M$4,1,FALSE)),1,0))</f>
        <v>0</v>
      </c>
      <c r="Q162" s="86" t="str">
        <f t="shared" si="8"/>
        <v/>
      </c>
      <c r="R162" s="86">
        <f>IF(ISBLANK(Q162),0,IF(ISNA(VLOOKUP(Q162,Transaction!$AH:$AH,1,FALSE)),1,0))</f>
        <v>0</v>
      </c>
    </row>
    <row r="163" spans="2:18" x14ac:dyDescent="0.25">
      <c r="B163" s="71"/>
      <c r="C163" s="71"/>
      <c r="D163" s="71"/>
      <c r="E163" s="71"/>
      <c r="F163" s="71"/>
      <c r="G163" s="72"/>
      <c r="K163" s="86">
        <f t="shared" si="6"/>
        <v>0</v>
      </c>
      <c r="L163" s="86">
        <f t="shared" si="7"/>
        <v>0</v>
      </c>
      <c r="M163" s="86">
        <f>IF(ISBLANK(B163),0,IF(ISNA(VLOOKUP(B163,General!$B:$B,1,FALSE)),1,0))</f>
        <v>0</v>
      </c>
      <c r="N163" s="86">
        <f>IF(ISBLANK(D163),0,IF(ISNA(VLOOKUP(D163,Dropdowns!$G$1:$G$2,1,FALSE)),1,0))</f>
        <v>0</v>
      </c>
      <c r="O163" s="86">
        <f>IF(ISBLANK(E163),0,IF(ISNA(VLOOKUP(E163,Dropdowns!$H$1:$H$12,1,FALSE)),1,0))</f>
        <v>0</v>
      </c>
      <c r="P163" s="86">
        <f>IF(ISBLANK(G163),0,IF(ISNA(VLOOKUP(G163,Dropdowns!$M$1:$M$4,1,FALSE)),1,0))</f>
        <v>0</v>
      </c>
      <c r="Q163" s="86" t="str">
        <f t="shared" si="8"/>
        <v/>
      </c>
      <c r="R163" s="86">
        <f>IF(ISBLANK(Q163),0,IF(ISNA(VLOOKUP(Q163,Transaction!$AH:$AH,1,FALSE)),1,0))</f>
        <v>0</v>
      </c>
    </row>
    <row r="164" spans="2:18" x14ac:dyDescent="0.25">
      <c r="B164" s="71"/>
      <c r="C164" s="71"/>
      <c r="D164" s="71"/>
      <c r="E164" s="71"/>
      <c r="F164" s="71"/>
      <c r="G164" s="72"/>
      <c r="K164" s="86">
        <f t="shared" si="6"/>
        <v>0</v>
      </c>
      <c r="L164" s="86">
        <f t="shared" si="7"/>
        <v>0</v>
      </c>
      <c r="M164" s="86">
        <f>IF(ISBLANK(B164),0,IF(ISNA(VLOOKUP(B164,General!$B:$B,1,FALSE)),1,0))</f>
        <v>0</v>
      </c>
      <c r="N164" s="86">
        <f>IF(ISBLANK(D164),0,IF(ISNA(VLOOKUP(D164,Dropdowns!$G$1:$G$2,1,FALSE)),1,0))</f>
        <v>0</v>
      </c>
      <c r="O164" s="86">
        <f>IF(ISBLANK(E164),0,IF(ISNA(VLOOKUP(E164,Dropdowns!$H$1:$H$12,1,FALSE)),1,0))</f>
        <v>0</v>
      </c>
      <c r="P164" s="86">
        <f>IF(ISBLANK(G164),0,IF(ISNA(VLOOKUP(G164,Dropdowns!$M$1:$M$4,1,FALSE)),1,0))</f>
        <v>0</v>
      </c>
      <c r="Q164" s="86" t="str">
        <f t="shared" si="8"/>
        <v/>
      </c>
      <c r="R164" s="86">
        <f>IF(ISBLANK(Q164),0,IF(ISNA(VLOOKUP(Q164,Transaction!$AH:$AH,1,FALSE)),1,0))</f>
        <v>0</v>
      </c>
    </row>
    <row r="165" spans="2:18" x14ac:dyDescent="0.25">
      <c r="B165" s="71"/>
      <c r="C165" s="71"/>
      <c r="D165" s="71"/>
      <c r="E165" s="71"/>
      <c r="F165" s="71"/>
      <c r="G165" s="72"/>
      <c r="K165" s="86">
        <f t="shared" si="6"/>
        <v>0</v>
      </c>
      <c r="L165" s="86">
        <f t="shared" si="7"/>
        <v>0</v>
      </c>
      <c r="M165" s="86">
        <f>IF(ISBLANK(B165),0,IF(ISNA(VLOOKUP(B165,General!$B:$B,1,FALSE)),1,0))</f>
        <v>0</v>
      </c>
      <c r="N165" s="86">
        <f>IF(ISBLANK(D165),0,IF(ISNA(VLOOKUP(D165,Dropdowns!$G$1:$G$2,1,FALSE)),1,0))</f>
        <v>0</v>
      </c>
      <c r="O165" s="86">
        <f>IF(ISBLANK(E165),0,IF(ISNA(VLOOKUP(E165,Dropdowns!$H$1:$H$12,1,FALSE)),1,0))</f>
        <v>0</v>
      </c>
      <c r="P165" s="86">
        <f>IF(ISBLANK(G165),0,IF(ISNA(VLOOKUP(G165,Dropdowns!$M$1:$M$4,1,FALSE)),1,0))</f>
        <v>0</v>
      </c>
      <c r="Q165" s="86" t="str">
        <f t="shared" si="8"/>
        <v/>
      </c>
      <c r="R165" s="86">
        <f>IF(ISBLANK(Q165),0,IF(ISNA(VLOOKUP(Q165,Transaction!$AH:$AH,1,FALSE)),1,0))</f>
        <v>0</v>
      </c>
    </row>
    <row r="166" spans="2:18" x14ac:dyDescent="0.25">
      <c r="B166" s="71"/>
      <c r="C166" s="71"/>
      <c r="D166" s="71"/>
      <c r="E166" s="71"/>
      <c r="F166" s="71"/>
      <c r="G166" s="72"/>
      <c r="K166" s="86">
        <f t="shared" si="6"/>
        <v>0</v>
      </c>
      <c r="L166" s="86">
        <f t="shared" si="7"/>
        <v>0</v>
      </c>
      <c r="M166" s="86">
        <f>IF(ISBLANK(B166),0,IF(ISNA(VLOOKUP(B166,General!$B:$B,1,FALSE)),1,0))</f>
        <v>0</v>
      </c>
      <c r="N166" s="86">
        <f>IF(ISBLANK(D166),0,IF(ISNA(VLOOKUP(D166,Dropdowns!$G$1:$G$2,1,FALSE)),1,0))</f>
        <v>0</v>
      </c>
      <c r="O166" s="86">
        <f>IF(ISBLANK(E166),0,IF(ISNA(VLOOKUP(E166,Dropdowns!$H$1:$H$12,1,FALSE)),1,0))</f>
        <v>0</v>
      </c>
      <c r="P166" s="86">
        <f>IF(ISBLANK(G166),0,IF(ISNA(VLOOKUP(G166,Dropdowns!$M$1:$M$4,1,FALSE)),1,0))</f>
        <v>0</v>
      </c>
      <c r="Q166" s="86" t="str">
        <f t="shared" si="8"/>
        <v/>
      </c>
      <c r="R166" s="86">
        <f>IF(ISBLANK(Q166),0,IF(ISNA(VLOOKUP(Q166,Transaction!$AH:$AH,1,FALSE)),1,0))</f>
        <v>0</v>
      </c>
    </row>
    <row r="167" spans="2:18" x14ac:dyDescent="0.25">
      <c r="B167" s="71"/>
      <c r="C167" s="71"/>
      <c r="D167" s="71"/>
      <c r="E167" s="71"/>
      <c r="F167" s="71"/>
      <c r="G167" s="72"/>
      <c r="K167" s="86">
        <f t="shared" si="6"/>
        <v>0</v>
      </c>
      <c r="L167" s="86">
        <f t="shared" si="7"/>
        <v>0</v>
      </c>
      <c r="M167" s="86">
        <f>IF(ISBLANK(B167),0,IF(ISNA(VLOOKUP(B167,General!$B:$B,1,FALSE)),1,0))</f>
        <v>0</v>
      </c>
      <c r="N167" s="86">
        <f>IF(ISBLANK(D167),0,IF(ISNA(VLOOKUP(D167,Dropdowns!$G$1:$G$2,1,FALSE)),1,0))</f>
        <v>0</v>
      </c>
      <c r="O167" s="86">
        <f>IF(ISBLANK(E167),0,IF(ISNA(VLOOKUP(E167,Dropdowns!$H$1:$H$12,1,FALSE)),1,0))</f>
        <v>0</v>
      </c>
      <c r="P167" s="86">
        <f>IF(ISBLANK(G167),0,IF(ISNA(VLOOKUP(G167,Dropdowns!$M$1:$M$4,1,FALSE)),1,0))</f>
        <v>0</v>
      </c>
      <c r="Q167" s="86" t="str">
        <f t="shared" si="8"/>
        <v/>
      </c>
      <c r="R167" s="86">
        <f>IF(ISBLANK(Q167),0,IF(ISNA(VLOOKUP(Q167,Transaction!$AH:$AH,1,FALSE)),1,0))</f>
        <v>0</v>
      </c>
    </row>
    <row r="168" spans="2:18" x14ac:dyDescent="0.25">
      <c r="B168" s="71"/>
      <c r="C168" s="71"/>
      <c r="D168" s="71"/>
      <c r="E168" s="71"/>
      <c r="F168" s="71"/>
      <c r="G168" s="72"/>
      <c r="K168" s="86">
        <f t="shared" si="6"/>
        <v>0</v>
      </c>
      <c r="L168" s="86">
        <f t="shared" si="7"/>
        <v>0</v>
      </c>
      <c r="M168" s="86">
        <f>IF(ISBLANK(B168),0,IF(ISNA(VLOOKUP(B168,General!$B:$B,1,FALSE)),1,0))</f>
        <v>0</v>
      </c>
      <c r="N168" s="86">
        <f>IF(ISBLANK(D168),0,IF(ISNA(VLOOKUP(D168,Dropdowns!$G$1:$G$2,1,FALSE)),1,0))</f>
        <v>0</v>
      </c>
      <c r="O168" s="86">
        <f>IF(ISBLANK(E168),0,IF(ISNA(VLOOKUP(E168,Dropdowns!$H$1:$H$12,1,FALSE)),1,0))</f>
        <v>0</v>
      </c>
      <c r="P168" s="86">
        <f>IF(ISBLANK(G168),0,IF(ISNA(VLOOKUP(G168,Dropdowns!$M$1:$M$4,1,FALSE)),1,0))</f>
        <v>0</v>
      </c>
      <c r="Q168" s="86" t="str">
        <f t="shared" si="8"/>
        <v/>
      </c>
      <c r="R168" s="86">
        <f>IF(ISBLANK(Q168),0,IF(ISNA(VLOOKUP(Q168,Transaction!$AH:$AH,1,FALSE)),1,0))</f>
        <v>0</v>
      </c>
    </row>
    <row r="169" spans="2:18" x14ac:dyDescent="0.25">
      <c r="B169" s="71"/>
      <c r="C169" s="71"/>
      <c r="D169" s="71"/>
      <c r="E169" s="71"/>
      <c r="F169" s="71"/>
      <c r="G169" s="72"/>
      <c r="K169" s="86">
        <f t="shared" si="6"/>
        <v>0</v>
      </c>
      <c r="L169" s="86">
        <f t="shared" si="7"/>
        <v>0</v>
      </c>
      <c r="M169" s="86">
        <f>IF(ISBLANK(B169),0,IF(ISNA(VLOOKUP(B169,General!$B:$B,1,FALSE)),1,0))</f>
        <v>0</v>
      </c>
      <c r="N169" s="86">
        <f>IF(ISBLANK(D169),0,IF(ISNA(VLOOKUP(D169,Dropdowns!$G$1:$G$2,1,FALSE)),1,0))</f>
        <v>0</v>
      </c>
      <c r="O169" s="86">
        <f>IF(ISBLANK(E169),0,IF(ISNA(VLOOKUP(E169,Dropdowns!$H$1:$H$12,1,FALSE)),1,0))</f>
        <v>0</v>
      </c>
      <c r="P169" s="86">
        <f>IF(ISBLANK(G169),0,IF(ISNA(VLOOKUP(G169,Dropdowns!$M$1:$M$4,1,FALSE)),1,0))</f>
        <v>0</v>
      </c>
      <c r="Q169" s="86" t="str">
        <f t="shared" si="8"/>
        <v/>
      </c>
      <c r="R169" s="86">
        <f>IF(ISBLANK(Q169),0,IF(ISNA(VLOOKUP(Q169,Transaction!$AH:$AH,1,FALSE)),1,0))</f>
        <v>0</v>
      </c>
    </row>
    <row r="170" spans="2:18" x14ac:dyDescent="0.25">
      <c r="B170" s="71"/>
      <c r="C170" s="71"/>
      <c r="D170" s="71"/>
      <c r="E170" s="71"/>
      <c r="F170" s="71"/>
      <c r="G170" s="72"/>
      <c r="K170" s="86">
        <f t="shared" si="6"/>
        <v>0</v>
      </c>
      <c r="L170" s="86">
        <f t="shared" si="7"/>
        <v>0</v>
      </c>
      <c r="M170" s="86">
        <f>IF(ISBLANK(B170),0,IF(ISNA(VLOOKUP(B170,General!$B:$B,1,FALSE)),1,0))</f>
        <v>0</v>
      </c>
      <c r="N170" s="86">
        <f>IF(ISBLANK(D170),0,IF(ISNA(VLOOKUP(D170,Dropdowns!$G$1:$G$2,1,FALSE)),1,0))</f>
        <v>0</v>
      </c>
      <c r="O170" s="86">
        <f>IF(ISBLANK(E170),0,IF(ISNA(VLOOKUP(E170,Dropdowns!$H$1:$H$12,1,FALSE)),1,0))</f>
        <v>0</v>
      </c>
      <c r="P170" s="86">
        <f>IF(ISBLANK(G170),0,IF(ISNA(VLOOKUP(G170,Dropdowns!$M$1:$M$4,1,FALSE)),1,0))</f>
        <v>0</v>
      </c>
      <c r="Q170" s="86" t="str">
        <f t="shared" si="8"/>
        <v/>
      </c>
      <c r="R170" s="86">
        <f>IF(ISBLANK(Q170),0,IF(ISNA(VLOOKUP(Q170,Transaction!$AH:$AH,1,FALSE)),1,0))</f>
        <v>0</v>
      </c>
    </row>
    <row r="171" spans="2:18" x14ac:dyDescent="0.25">
      <c r="B171" s="71"/>
      <c r="C171" s="71"/>
      <c r="D171" s="71"/>
      <c r="E171" s="71"/>
      <c r="F171" s="71"/>
      <c r="G171" s="72"/>
      <c r="K171" s="86">
        <f t="shared" si="6"/>
        <v>0</v>
      </c>
      <c r="L171" s="86">
        <f t="shared" si="7"/>
        <v>0</v>
      </c>
      <c r="M171" s="86">
        <f>IF(ISBLANK(B171),0,IF(ISNA(VLOOKUP(B171,General!$B:$B,1,FALSE)),1,0))</f>
        <v>0</v>
      </c>
      <c r="N171" s="86">
        <f>IF(ISBLANK(D171),0,IF(ISNA(VLOOKUP(D171,Dropdowns!$G$1:$G$2,1,FALSE)),1,0))</f>
        <v>0</v>
      </c>
      <c r="O171" s="86">
        <f>IF(ISBLANK(E171),0,IF(ISNA(VLOOKUP(E171,Dropdowns!$H$1:$H$12,1,FALSE)),1,0))</f>
        <v>0</v>
      </c>
      <c r="P171" s="86">
        <f>IF(ISBLANK(G171),0,IF(ISNA(VLOOKUP(G171,Dropdowns!$M$1:$M$4,1,FALSE)),1,0))</f>
        <v>0</v>
      </c>
      <c r="Q171" s="86" t="str">
        <f t="shared" si="8"/>
        <v/>
      </c>
      <c r="R171" s="86">
        <f>IF(ISBLANK(Q171),0,IF(ISNA(VLOOKUP(Q171,Transaction!$AH:$AH,1,FALSE)),1,0))</f>
        <v>0</v>
      </c>
    </row>
    <row r="172" spans="2:18" x14ac:dyDescent="0.25">
      <c r="B172" s="71"/>
      <c r="C172" s="71"/>
      <c r="D172" s="71"/>
      <c r="E172" s="71"/>
      <c r="F172" s="71"/>
      <c r="G172" s="72"/>
      <c r="K172" s="86">
        <f t="shared" si="6"/>
        <v>0</v>
      </c>
      <c r="L172" s="86">
        <f t="shared" si="7"/>
        <v>0</v>
      </c>
      <c r="M172" s="86">
        <f>IF(ISBLANK(B172),0,IF(ISNA(VLOOKUP(B172,General!$B:$B,1,FALSE)),1,0))</f>
        <v>0</v>
      </c>
      <c r="N172" s="86">
        <f>IF(ISBLANK(D172),0,IF(ISNA(VLOOKUP(D172,Dropdowns!$G$1:$G$2,1,FALSE)),1,0))</f>
        <v>0</v>
      </c>
      <c r="O172" s="86">
        <f>IF(ISBLANK(E172),0,IF(ISNA(VLOOKUP(E172,Dropdowns!$H$1:$H$12,1,FALSE)),1,0))</f>
        <v>0</v>
      </c>
      <c r="P172" s="86">
        <f>IF(ISBLANK(G172),0,IF(ISNA(VLOOKUP(G172,Dropdowns!$M$1:$M$4,1,FALSE)),1,0))</f>
        <v>0</v>
      </c>
      <c r="Q172" s="86" t="str">
        <f t="shared" si="8"/>
        <v/>
      </c>
      <c r="R172" s="86">
        <f>IF(ISBLANK(Q172),0,IF(ISNA(VLOOKUP(Q172,Transaction!$AH:$AH,1,FALSE)),1,0))</f>
        <v>0</v>
      </c>
    </row>
    <row r="173" spans="2:18" x14ac:dyDescent="0.25">
      <c r="B173" s="71"/>
      <c r="C173" s="71"/>
      <c r="D173" s="71"/>
      <c r="E173" s="71"/>
      <c r="F173" s="71"/>
      <c r="G173" s="72"/>
      <c r="K173" s="86">
        <f t="shared" si="6"/>
        <v>0</v>
      </c>
      <c r="L173" s="86">
        <f t="shared" si="7"/>
        <v>0</v>
      </c>
      <c r="M173" s="86">
        <f>IF(ISBLANK(B173),0,IF(ISNA(VLOOKUP(B173,General!$B:$B,1,FALSE)),1,0))</f>
        <v>0</v>
      </c>
      <c r="N173" s="86">
        <f>IF(ISBLANK(D173),0,IF(ISNA(VLOOKUP(D173,Dropdowns!$G$1:$G$2,1,FALSE)),1,0))</f>
        <v>0</v>
      </c>
      <c r="O173" s="86">
        <f>IF(ISBLANK(E173),0,IF(ISNA(VLOOKUP(E173,Dropdowns!$H$1:$H$12,1,FALSE)),1,0))</f>
        <v>0</v>
      </c>
      <c r="P173" s="86">
        <f>IF(ISBLANK(G173),0,IF(ISNA(VLOOKUP(G173,Dropdowns!$M$1:$M$4,1,FALSE)),1,0))</f>
        <v>0</v>
      </c>
      <c r="Q173" s="86" t="str">
        <f t="shared" si="8"/>
        <v/>
      </c>
      <c r="R173" s="86">
        <f>IF(ISBLANK(Q173),0,IF(ISNA(VLOOKUP(Q173,Transaction!$AH:$AH,1,FALSE)),1,0))</f>
        <v>0</v>
      </c>
    </row>
    <row r="174" spans="2:18" x14ac:dyDescent="0.25">
      <c r="B174" s="71"/>
      <c r="C174" s="71"/>
      <c r="D174" s="71"/>
      <c r="E174" s="71"/>
      <c r="F174" s="71"/>
      <c r="G174" s="72"/>
      <c r="K174" s="86">
        <f t="shared" si="6"/>
        <v>0</v>
      </c>
      <c r="L174" s="86">
        <f t="shared" si="7"/>
        <v>0</v>
      </c>
      <c r="M174" s="86">
        <f>IF(ISBLANK(B174),0,IF(ISNA(VLOOKUP(B174,General!$B:$B,1,FALSE)),1,0))</f>
        <v>0</v>
      </c>
      <c r="N174" s="86">
        <f>IF(ISBLANK(D174),0,IF(ISNA(VLOOKUP(D174,Dropdowns!$G$1:$G$2,1,FALSE)),1,0))</f>
        <v>0</v>
      </c>
      <c r="O174" s="86">
        <f>IF(ISBLANK(E174),0,IF(ISNA(VLOOKUP(E174,Dropdowns!$H$1:$H$12,1,FALSE)),1,0))</f>
        <v>0</v>
      </c>
      <c r="P174" s="86">
        <f>IF(ISBLANK(G174),0,IF(ISNA(VLOOKUP(G174,Dropdowns!$M$1:$M$4,1,FALSE)),1,0))</f>
        <v>0</v>
      </c>
      <c r="Q174" s="86" t="str">
        <f t="shared" si="8"/>
        <v/>
      </c>
      <c r="R174" s="86">
        <f>IF(ISBLANK(Q174),0,IF(ISNA(VLOOKUP(Q174,Transaction!$AH:$AH,1,FALSE)),1,0))</f>
        <v>0</v>
      </c>
    </row>
    <row r="175" spans="2:18" x14ac:dyDescent="0.25">
      <c r="B175" s="71"/>
      <c r="C175" s="71"/>
      <c r="D175" s="71"/>
      <c r="E175" s="71"/>
      <c r="F175" s="71"/>
      <c r="G175" s="72"/>
      <c r="K175" s="86">
        <f t="shared" si="6"/>
        <v>0</v>
      </c>
      <c r="L175" s="86">
        <f t="shared" si="7"/>
        <v>0</v>
      </c>
      <c r="M175" s="86">
        <f>IF(ISBLANK(B175),0,IF(ISNA(VLOOKUP(B175,General!$B:$B,1,FALSE)),1,0))</f>
        <v>0</v>
      </c>
      <c r="N175" s="86">
        <f>IF(ISBLANK(D175),0,IF(ISNA(VLOOKUP(D175,Dropdowns!$G$1:$G$2,1,FALSE)),1,0))</f>
        <v>0</v>
      </c>
      <c r="O175" s="86">
        <f>IF(ISBLANK(E175),0,IF(ISNA(VLOOKUP(E175,Dropdowns!$H$1:$H$12,1,FALSE)),1,0))</f>
        <v>0</v>
      </c>
      <c r="P175" s="86">
        <f>IF(ISBLANK(G175),0,IF(ISNA(VLOOKUP(G175,Dropdowns!$M$1:$M$4,1,FALSE)),1,0))</f>
        <v>0</v>
      </c>
      <c r="Q175" s="86" t="str">
        <f t="shared" si="8"/>
        <v/>
      </c>
      <c r="R175" s="86">
        <f>IF(ISBLANK(Q175),0,IF(ISNA(VLOOKUP(Q175,Transaction!$AH:$AH,1,FALSE)),1,0))</f>
        <v>0</v>
      </c>
    </row>
    <row r="176" spans="2:18" x14ac:dyDescent="0.25">
      <c r="B176" s="71"/>
      <c r="C176" s="71"/>
      <c r="D176" s="71"/>
      <c r="E176" s="71"/>
      <c r="F176" s="71"/>
      <c r="G176" s="72"/>
      <c r="K176" s="86">
        <f t="shared" si="6"/>
        <v>0</v>
      </c>
      <c r="L176" s="86">
        <f t="shared" si="7"/>
        <v>0</v>
      </c>
      <c r="M176" s="86">
        <f>IF(ISBLANK(B176),0,IF(ISNA(VLOOKUP(B176,General!$B:$B,1,FALSE)),1,0))</f>
        <v>0</v>
      </c>
      <c r="N176" s="86">
        <f>IF(ISBLANK(D176),0,IF(ISNA(VLOOKUP(D176,Dropdowns!$G$1:$G$2,1,FALSE)),1,0))</f>
        <v>0</v>
      </c>
      <c r="O176" s="86">
        <f>IF(ISBLANK(E176),0,IF(ISNA(VLOOKUP(E176,Dropdowns!$H$1:$H$12,1,FALSE)),1,0))</f>
        <v>0</v>
      </c>
      <c r="P176" s="86">
        <f>IF(ISBLANK(G176),0,IF(ISNA(VLOOKUP(G176,Dropdowns!$M$1:$M$4,1,FALSE)),1,0))</f>
        <v>0</v>
      </c>
      <c r="Q176" s="86" t="str">
        <f t="shared" si="8"/>
        <v/>
      </c>
      <c r="R176" s="86">
        <f>IF(ISBLANK(Q176),0,IF(ISNA(VLOOKUP(Q176,Transaction!$AH:$AH,1,FALSE)),1,0))</f>
        <v>0</v>
      </c>
    </row>
    <row r="177" spans="2:18" x14ac:dyDescent="0.25">
      <c r="B177" s="71"/>
      <c r="C177" s="71"/>
      <c r="D177" s="71"/>
      <c r="E177" s="71"/>
      <c r="F177" s="71"/>
      <c r="G177" s="72"/>
      <c r="K177" s="86">
        <f t="shared" ref="K177:K240" si="9">IF(COUNTA(B177:G177)&gt;0,2-(COUNTA(B177:C177)),0)</f>
        <v>0</v>
      </c>
      <c r="L177" s="86">
        <f t="shared" ref="L177:L240" si="10">IF(E177="Others",COUNTBLANK(F177),0)</f>
        <v>0</v>
      </c>
      <c r="M177" s="86">
        <f>IF(ISBLANK(B177),0,IF(ISNA(VLOOKUP(B177,General!$B:$B,1,FALSE)),1,0))</f>
        <v>0</v>
      </c>
      <c r="N177" s="86">
        <f>IF(ISBLANK(D177),0,IF(ISNA(VLOOKUP(D177,Dropdowns!$G$1:$G$2,1,FALSE)),1,0))</f>
        <v>0</v>
      </c>
      <c r="O177" s="86">
        <f>IF(ISBLANK(E177),0,IF(ISNA(VLOOKUP(E177,Dropdowns!$H$1:$H$12,1,FALSE)),1,0))</f>
        <v>0</v>
      </c>
      <c r="P177" s="86">
        <f>IF(ISBLANK(G177),0,IF(ISNA(VLOOKUP(G177,Dropdowns!$M$1:$M$4,1,FALSE)),1,0))</f>
        <v>0</v>
      </c>
      <c r="Q177" s="86" t="str">
        <f t="shared" si="8"/>
        <v/>
      </c>
      <c r="R177" s="86">
        <f>IF(ISBLANK(Q177),0,IF(ISNA(VLOOKUP(Q177,Transaction!$AH:$AH,1,FALSE)),1,0))</f>
        <v>0</v>
      </c>
    </row>
    <row r="178" spans="2:18" x14ac:dyDescent="0.25">
      <c r="B178" s="71"/>
      <c r="C178" s="71"/>
      <c r="D178" s="71"/>
      <c r="E178" s="71"/>
      <c r="F178" s="71"/>
      <c r="G178" s="72"/>
      <c r="K178" s="86">
        <f t="shared" si="9"/>
        <v>0</v>
      </c>
      <c r="L178" s="86">
        <f t="shared" si="10"/>
        <v>0</v>
      </c>
      <c r="M178" s="86">
        <f>IF(ISBLANK(B178),0,IF(ISNA(VLOOKUP(B178,General!$B:$B,1,FALSE)),1,0))</f>
        <v>0</v>
      </c>
      <c r="N178" s="86">
        <f>IF(ISBLANK(D178),0,IF(ISNA(VLOOKUP(D178,Dropdowns!$G$1:$G$2,1,FALSE)),1,0))</f>
        <v>0</v>
      </c>
      <c r="O178" s="86">
        <f>IF(ISBLANK(E178),0,IF(ISNA(VLOOKUP(E178,Dropdowns!$H$1:$H$12,1,FALSE)),1,0))</f>
        <v>0</v>
      </c>
      <c r="P178" s="86">
        <f>IF(ISBLANK(G178),0,IF(ISNA(VLOOKUP(G178,Dropdowns!$M$1:$M$4,1,FALSE)),1,0))</f>
        <v>0</v>
      </c>
      <c r="Q178" s="86" t="str">
        <f t="shared" si="8"/>
        <v/>
      </c>
      <c r="R178" s="86">
        <f>IF(ISBLANK(Q178),0,IF(ISNA(VLOOKUP(Q178,Transaction!$AH:$AH,1,FALSE)),1,0))</f>
        <v>0</v>
      </c>
    </row>
    <row r="179" spans="2:18" x14ac:dyDescent="0.25">
      <c r="B179" s="71"/>
      <c r="C179" s="71"/>
      <c r="D179" s="71"/>
      <c r="E179" s="71"/>
      <c r="F179" s="71"/>
      <c r="G179" s="72"/>
      <c r="K179" s="86">
        <f t="shared" si="9"/>
        <v>0</v>
      </c>
      <c r="L179" s="86">
        <f t="shared" si="10"/>
        <v>0</v>
      </c>
      <c r="M179" s="86">
        <f>IF(ISBLANK(B179),0,IF(ISNA(VLOOKUP(B179,General!$B:$B,1,FALSE)),1,0))</f>
        <v>0</v>
      </c>
      <c r="N179" s="86">
        <f>IF(ISBLANK(D179),0,IF(ISNA(VLOOKUP(D179,Dropdowns!$G$1:$G$2,1,FALSE)),1,0))</f>
        <v>0</v>
      </c>
      <c r="O179" s="86">
        <f>IF(ISBLANK(E179),0,IF(ISNA(VLOOKUP(E179,Dropdowns!$H$1:$H$12,1,FALSE)),1,0))</f>
        <v>0</v>
      </c>
      <c r="P179" s="86">
        <f>IF(ISBLANK(G179),0,IF(ISNA(VLOOKUP(G179,Dropdowns!$M$1:$M$4,1,FALSE)),1,0))</f>
        <v>0</v>
      </c>
      <c r="Q179" s="86" t="str">
        <f t="shared" si="8"/>
        <v/>
      </c>
      <c r="R179" s="86">
        <f>IF(ISBLANK(Q179),0,IF(ISNA(VLOOKUP(Q179,Transaction!$AH:$AH,1,FALSE)),1,0))</f>
        <v>0</v>
      </c>
    </row>
    <row r="180" spans="2:18" x14ac:dyDescent="0.25">
      <c r="B180" s="71"/>
      <c r="C180" s="71"/>
      <c r="D180" s="71"/>
      <c r="E180" s="71"/>
      <c r="F180" s="71"/>
      <c r="G180" s="72"/>
      <c r="K180" s="86">
        <f t="shared" si="9"/>
        <v>0</v>
      </c>
      <c r="L180" s="86">
        <f t="shared" si="10"/>
        <v>0</v>
      </c>
      <c r="M180" s="86">
        <f>IF(ISBLANK(B180),0,IF(ISNA(VLOOKUP(B180,General!$B:$B,1,FALSE)),1,0))</f>
        <v>0</v>
      </c>
      <c r="N180" s="86">
        <f>IF(ISBLANK(D180),0,IF(ISNA(VLOOKUP(D180,Dropdowns!$G$1:$G$2,1,FALSE)),1,0))</f>
        <v>0</v>
      </c>
      <c r="O180" s="86">
        <f>IF(ISBLANK(E180),0,IF(ISNA(VLOOKUP(E180,Dropdowns!$H$1:$H$12,1,FALSE)),1,0))</f>
        <v>0</v>
      </c>
      <c r="P180" s="86">
        <f>IF(ISBLANK(G180),0,IF(ISNA(VLOOKUP(G180,Dropdowns!$M$1:$M$4,1,FALSE)),1,0))</f>
        <v>0</v>
      </c>
      <c r="Q180" s="86" t="str">
        <f t="shared" si="8"/>
        <v/>
      </c>
      <c r="R180" s="86">
        <f>IF(ISBLANK(Q180),0,IF(ISNA(VLOOKUP(Q180,Transaction!$AH:$AH,1,FALSE)),1,0))</f>
        <v>0</v>
      </c>
    </row>
    <row r="181" spans="2:18" x14ac:dyDescent="0.25">
      <c r="B181" s="71"/>
      <c r="C181" s="71"/>
      <c r="D181" s="71"/>
      <c r="E181" s="71"/>
      <c r="F181" s="71"/>
      <c r="G181" s="72"/>
      <c r="K181" s="86">
        <f t="shared" si="9"/>
        <v>0</v>
      </c>
      <c r="L181" s="86">
        <f t="shared" si="10"/>
        <v>0</v>
      </c>
      <c r="M181" s="86">
        <f>IF(ISBLANK(B181),0,IF(ISNA(VLOOKUP(B181,General!$B:$B,1,FALSE)),1,0))</f>
        <v>0</v>
      </c>
      <c r="N181" s="86">
        <f>IF(ISBLANK(D181),0,IF(ISNA(VLOOKUP(D181,Dropdowns!$G$1:$G$2,1,FALSE)),1,0))</f>
        <v>0</v>
      </c>
      <c r="O181" s="86">
        <f>IF(ISBLANK(E181),0,IF(ISNA(VLOOKUP(E181,Dropdowns!$H$1:$H$12,1,FALSE)),1,0))</f>
        <v>0</v>
      </c>
      <c r="P181" s="86">
        <f>IF(ISBLANK(G181),0,IF(ISNA(VLOOKUP(G181,Dropdowns!$M$1:$M$4,1,FALSE)),1,0))</f>
        <v>0</v>
      </c>
      <c r="Q181" s="86" t="str">
        <f t="shared" si="8"/>
        <v/>
      </c>
      <c r="R181" s="86">
        <f>IF(ISBLANK(Q181),0,IF(ISNA(VLOOKUP(Q181,Transaction!$AH:$AH,1,FALSE)),1,0))</f>
        <v>0</v>
      </c>
    </row>
    <row r="182" spans="2:18" x14ac:dyDescent="0.25">
      <c r="B182" s="71"/>
      <c r="C182" s="71"/>
      <c r="D182" s="71"/>
      <c r="E182" s="71"/>
      <c r="F182" s="71"/>
      <c r="G182" s="72"/>
      <c r="K182" s="86">
        <f t="shared" si="9"/>
        <v>0</v>
      </c>
      <c r="L182" s="86">
        <f t="shared" si="10"/>
        <v>0</v>
      </c>
      <c r="M182" s="86">
        <f>IF(ISBLANK(B182),0,IF(ISNA(VLOOKUP(B182,General!$B:$B,1,FALSE)),1,0))</f>
        <v>0</v>
      </c>
      <c r="N182" s="86">
        <f>IF(ISBLANK(D182),0,IF(ISNA(VLOOKUP(D182,Dropdowns!$G$1:$G$2,1,FALSE)),1,0))</f>
        <v>0</v>
      </c>
      <c r="O182" s="86">
        <f>IF(ISBLANK(E182),0,IF(ISNA(VLOOKUP(E182,Dropdowns!$H$1:$H$12,1,FALSE)),1,0))</f>
        <v>0</v>
      </c>
      <c r="P182" s="86">
        <f>IF(ISBLANK(G182),0,IF(ISNA(VLOOKUP(G182,Dropdowns!$M$1:$M$4,1,FALSE)),1,0))</f>
        <v>0</v>
      </c>
      <c r="Q182" s="86" t="str">
        <f t="shared" si="8"/>
        <v/>
      </c>
      <c r="R182" s="86">
        <f>IF(ISBLANK(Q182),0,IF(ISNA(VLOOKUP(Q182,Transaction!$AH:$AH,1,FALSE)),1,0))</f>
        <v>0</v>
      </c>
    </row>
    <row r="183" spans="2:18" x14ac:dyDescent="0.25">
      <c r="B183" s="71"/>
      <c r="C183" s="71"/>
      <c r="D183" s="71"/>
      <c r="E183" s="71"/>
      <c r="F183" s="71"/>
      <c r="G183" s="72"/>
      <c r="K183" s="86">
        <f t="shared" si="9"/>
        <v>0</v>
      </c>
      <c r="L183" s="86">
        <f t="shared" si="10"/>
        <v>0</v>
      </c>
      <c r="M183" s="86">
        <f>IF(ISBLANK(B183),0,IF(ISNA(VLOOKUP(B183,General!$B:$B,1,FALSE)),1,0))</f>
        <v>0</v>
      </c>
      <c r="N183" s="86">
        <f>IF(ISBLANK(D183),0,IF(ISNA(VLOOKUP(D183,Dropdowns!$G$1:$G$2,1,FALSE)),1,0))</f>
        <v>0</v>
      </c>
      <c r="O183" s="86">
        <f>IF(ISBLANK(E183),0,IF(ISNA(VLOOKUP(E183,Dropdowns!$H$1:$H$12,1,FALSE)),1,0))</f>
        <v>0</v>
      </c>
      <c r="P183" s="86">
        <f>IF(ISBLANK(G183),0,IF(ISNA(VLOOKUP(G183,Dropdowns!$M$1:$M$4,1,FALSE)),1,0))</f>
        <v>0</v>
      </c>
      <c r="Q183" s="86" t="str">
        <f t="shared" si="8"/>
        <v/>
      </c>
      <c r="R183" s="86">
        <f>IF(ISBLANK(Q183),0,IF(ISNA(VLOOKUP(Q183,Transaction!$AH:$AH,1,FALSE)),1,0))</f>
        <v>0</v>
      </c>
    </row>
    <row r="184" spans="2:18" x14ac:dyDescent="0.25">
      <c r="B184" s="71"/>
      <c r="C184" s="71"/>
      <c r="D184" s="71"/>
      <c r="E184" s="71"/>
      <c r="F184" s="71"/>
      <c r="G184" s="72"/>
      <c r="K184" s="86">
        <f t="shared" si="9"/>
        <v>0</v>
      </c>
      <c r="L184" s="86">
        <f t="shared" si="10"/>
        <v>0</v>
      </c>
      <c r="M184" s="86">
        <f>IF(ISBLANK(B184),0,IF(ISNA(VLOOKUP(B184,General!$B:$B,1,FALSE)),1,0))</f>
        <v>0</v>
      </c>
      <c r="N184" s="86">
        <f>IF(ISBLANK(D184),0,IF(ISNA(VLOOKUP(D184,Dropdowns!$G$1:$G$2,1,FALSE)),1,0))</f>
        <v>0</v>
      </c>
      <c r="O184" s="86">
        <f>IF(ISBLANK(E184),0,IF(ISNA(VLOOKUP(E184,Dropdowns!$H$1:$H$12,1,FALSE)),1,0))</f>
        <v>0</v>
      </c>
      <c r="P184" s="86">
        <f>IF(ISBLANK(G184),0,IF(ISNA(VLOOKUP(G184,Dropdowns!$M$1:$M$4,1,FALSE)),1,0))</f>
        <v>0</v>
      </c>
      <c r="Q184" s="86" t="str">
        <f t="shared" si="8"/>
        <v/>
      </c>
      <c r="R184" s="86">
        <f>IF(ISBLANK(Q184),0,IF(ISNA(VLOOKUP(Q184,Transaction!$AH:$AH,1,FALSE)),1,0))</f>
        <v>0</v>
      </c>
    </row>
    <row r="185" spans="2:18" x14ac:dyDescent="0.25">
      <c r="B185" s="71"/>
      <c r="C185" s="71"/>
      <c r="D185" s="71"/>
      <c r="E185" s="71"/>
      <c r="F185" s="71"/>
      <c r="G185" s="72"/>
      <c r="K185" s="86">
        <f t="shared" si="9"/>
        <v>0</v>
      </c>
      <c r="L185" s="86">
        <f t="shared" si="10"/>
        <v>0</v>
      </c>
      <c r="M185" s="86">
        <f>IF(ISBLANK(B185),0,IF(ISNA(VLOOKUP(B185,General!$B:$B,1,FALSE)),1,0))</f>
        <v>0</v>
      </c>
      <c r="N185" s="86">
        <f>IF(ISBLANK(D185),0,IF(ISNA(VLOOKUP(D185,Dropdowns!$G$1:$G$2,1,FALSE)),1,0))</f>
        <v>0</v>
      </c>
      <c r="O185" s="86">
        <f>IF(ISBLANK(E185),0,IF(ISNA(VLOOKUP(E185,Dropdowns!$H$1:$H$12,1,FALSE)),1,0))</f>
        <v>0</v>
      </c>
      <c r="P185" s="86">
        <f>IF(ISBLANK(G185),0,IF(ISNA(VLOOKUP(G185,Dropdowns!$M$1:$M$4,1,FALSE)),1,0))</f>
        <v>0</v>
      </c>
      <c r="Q185" s="86" t="str">
        <f t="shared" si="8"/>
        <v/>
      </c>
      <c r="R185" s="86">
        <f>IF(ISBLANK(Q185),0,IF(ISNA(VLOOKUP(Q185,Transaction!$AH:$AH,1,FALSE)),1,0))</f>
        <v>0</v>
      </c>
    </row>
    <row r="186" spans="2:18" x14ac:dyDescent="0.25">
      <c r="B186" s="71"/>
      <c r="C186" s="71"/>
      <c r="D186" s="71"/>
      <c r="E186" s="71"/>
      <c r="F186" s="71"/>
      <c r="G186" s="72"/>
      <c r="K186" s="86">
        <f t="shared" si="9"/>
        <v>0</v>
      </c>
      <c r="L186" s="86">
        <f t="shared" si="10"/>
        <v>0</v>
      </c>
      <c r="M186" s="86">
        <f>IF(ISBLANK(B186),0,IF(ISNA(VLOOKUP(B186,General!$B:$B,1,FALSE)),1,0))</f>
        <v>0</v>
      </c>
      <c r="N186" s="86">
        <f>IF(ISBLANK(D186),0,IF(ISNA(VLOOKUP(D186,Dropdowns!$G$1:$G$2,1,FALSE)),1,0))</f>
        <v>0</v>
      </c>
      <c r="O186" s="86">
        <f>IF(ISBLANK(E186),0,IF(ISNA(VLOOKUP(E186,Dropdowns!$H$1:$H$12,1,FALSE)),1,0))</f>
        <v>0</v>
      </c>
      <c r="P186" s="86">
        <f>IF(ISBLANK(G186),0,IF(ISNA(VLOOKUP(G186,Dropdowns!$M$1:$M$4,1,FALSE)),1,0))</f>
        <v>0</v>
      </c>
      <c r="Q186" s="86" t="str">
        <f t="shared" si="8"/>
        <v/>
      </c>
      <c r="R186" s="86">
        <f>IF(ISBLANK(Q186),0,IF(ISNA(VLOOKUP(Q186,Transaction!$AH:$AH,1,FALSE)),1,0))</f>
        <v>0</v>
      </c>
    </row>
    <row r="187" spans="2:18" x14ac:dyDescent="0.25">
      <c r="B187" s="71"/>
      <c r="C187" s="71"/>
      <c r="D187" s="71"/>
      <c r="E187" s="71"/>
      <c r="F187" s="71"/>
      <c r="G187" s="72"/>
      <c r="K187" s="86">
        <f t="shared" si="9"/>
        <v>0</v>
      </c>
      <c r="L187" s="86">
        <f t="shared" si="10"/>
        <v>0</v>
      </c>
      <c r="M187" s="86">
        <f>IF(ISBLANK(B187),0,IF(ISNA(VLOOKUP(B187,General!$B:$B,1,FALSE)),1,0))</f>
        <v>0</v>
      </c>
      <c r="N187" s="86">
        <f>IF(ISBLANK(D187),0,IF(ISNA(VLOOKUP(D187,Dropdowns!$G$1:$G$2,1,FALSE)),1,0))</f>
        <v>0</v>
      </c>
      <c r="O187" s="86">
        <f>IF(ISBLANK(E187),0,IF(ISNA(VLOOKUP(E187,Dropdowns!$H$1:$H$12,1,FALSE)),1,0))</f>
        <v>0</v>
      </c>
      <c r="P187" s="86">
        <f>IF(ISBLANK(G187),0,IF(ISNA(VLOOKUP(G187,Dropdowns!$M$1:$M$4,1,FALSE)),1,0))</f>
        <v>0</v>
      </c>
      <c r="Q187" s="86" t="str">
        <f t="shared" si="8"/>
        <v/>
      </c>
      <c r="R187" s="86">
        <f>IF(ISBLANK(Q187),0,IF(ISNA(VLOOKUP(Q187,Transaction!$AH:$AH,1,FALSE)),1,0))</f>
        <v>0</v>
      </c>
    </row>
    <row r="188" spans="2:18" x14ac:dyDescent="0.25">
      <c r="B188" s="71"/>
      <c r="C188" s="71"/>
      <c r="D188" s="71"/>
      <c r="E188" s="71"/>
      <c r="F188" s="71"/>
      <c r="G188" s="72"/>
      <c r="K188" s="86">
        <f t="shared" si="9"/>
        <v>0</v>
      </c>
      <c r="L188" s="86">
        <f t="shared" si="10"/>
        <v>0</v>
      </c>
      <c r="M188" s="86">
        <f>IF(ISBLANK(B188),0,IF(ISNA(VLOOKUP(B188,General!$B:$B,1,FALSE)),1,0))</f>
        <v>0</v>
      </c>
      <c r="N188" s="86">
        <f>IF(ISBLANK(D188),0,IF(ISNA(VLOOKUP(D188,Dropdowns!$G$1:$G$2,1,FALSE)),1,0))</f>
        <v>0</v>
      </c>
      <c r="O188" s="86">
        <f>IF(ISBLANK(E188),0,IF(ISNA(VLOOKUP(E188,Dropdowns!$H$1:$H$12,1,FALSE)),1,0))</f>
        <v>0</v>
      </c>
      <c r="P188" s="86">
        <f>IF(ISBLANK(G188),0,IF(ISNA(VLOOKUP(G188,Dropdowns!$M$1:$M$4,1,FALSE)),1,0))</f>
        <v>0</v>
      </c>
      <c r="Q188" s="86" t="str">
        <f t="shared" si="8"/>
        <v/>
      </c>
      <c r="R188" s="86">
        <f>IF(ISBLANK(Q188),0,IF(ISNA(VLOOKUP(Q188,Transaction!$AH:$AH,1,FALSE)),1,0))</f>
        <v>0</v>
      </c>
    </row>
    <row r="189" spans="2:18" x14ac:dyDescent="0.25">
      <c r="B189" s="71"/>
      <c r="C189" s="71"/>
      <c r="D189" s="71"/>
      <c r="E189" s="71"/>
      <c r="F189" s="71"/>
      <c r="G189" s="72"/>
      <c r="K189" s="86">
        <f t="shared" si="9"/>
        <v>0</v>
      </c>
      <c r="L189" s="86">
        <f t="shared" si="10"/>
        <v>0</v>
      </c>
      <c r="M189" s="86">
        <f>IF(ISBLANK(B189),0,IF(ISNA(VLOOKUP(B189,General!$B:$B,1,FALSE)),1,0))</f>
        <v>0</v>
      </c>
      <c r="N189" s="86">
        <f>IF(ISBLANK(D189),0,IF(ISNA(VLOOKUP(D189,Dropdowns!$G$1:$G$2,1,FALSE)),1,0))</f>
        <v>0</v>
      </c>
      <c r="O189" s="86">
        <f>IF(ISBLANK(E189),0,IF(ISNA(VLOOKUP(E189,Dropdowns!$H$1:$H$12,1,FALSE)),1,0))</f>
        <v>0</v>
      </c>
      <c r="P189" s="86">
        <f>IF(ISBLANK(G189),0,IF(ISNA(VLOOKUP(G189,Dropdowns!$M$1:$M$4,1,FALSE)),1,0))</f>
        <v>0</v>
      </c>
      <c r="Q189" s="86" t="str">
        <f t="shared" si="8"/>
        <v/>
      </c>
      <c r="R189" s="86">
        <f>IF(ISBLANK(Q189),0,IF(ISNA(VLOOKUP(Q189,Transaction!$AH:$AH,1,FALSE)),1,0))</f>
        <v>0</v>
      </c>
    </row>
    <row r="190" spans="2:18" x14ac:dyDescent="0.25">
      <c r="B190" s="71"/>
      <c r="C190" s="71"/>
      <c r="D190" s="71"/>
      <c r="E190" s="71"/>
      <c r="F190" s="71"/>
      <c r="G190" s="72"/>
      <c r="K190" s="86">
        <f t="shared" si="9"/>
        <v>0</v>
      </c>
      <c r="L190" s="86">
        <f t="shared" si="10"/>
        <v>0</v>
      </c>
      <c r="M190" s="86">
        <f>IF(ISBLANK(B190),0,IF(ISNA(VLOOKUP(B190,General!$B:$B,1,FALSE)),1,0))</f>
        <v>0</v>
      </c>
      <c r="N190" s="86">
        <f>IF(ISBLANK(D190),0,IF(ISNA(VLOOKUP(D190,Dropdowns!$G$1:$G$2,1,FALSE)),1,0))</f>
        <v>0</v>
      </c>
      <c r="O190" s="86">
        <f>IF(ISBLANK(E190),0,IF(ISNA(VLOOKUP(E190,Dropdowns!$H$1:$H$12,1,FALSE)),1,0))</f>
        <v>0</v>
      </c>
      <c r="P190" s="86">
        <f>IF(ISBLANK(G190),0,IF(ISNA(VLOOKUP(G190,Dropdowns!$M$1:$M$4,1,FALSE)),1,0))</f>
        <v>0</v>
      </c>
      <c r="Q190" s="86" t="str">
        <f t="shared" si="8"/>
        <v/>
      </c>
      <c r="R190" s="86">
        <f>IF(ISBLANK(Q190),0,IF(ISNA(VLOOKUP(Q190,Transaction!$AH:$AH,1,FALSE)),1,0))</f>
        <v>0</v>
      </c>
    </row>
    <row r="191" spans="2:18" x14ac:dyDescent="0.25">
      <c r="B191" s="71"/>
      <c r="C191" s="71"/>
      <c r="D191" s="71"/>
      <c r="E191" s="71"/>
      <c r="F191" s="71"/>
      <c r="G191" s="72"/>
      <c r="K191" s="86">
        <f t="shared" si="9"/>
        <v>0</v>
      </c>
      <c r="L191" s="86">
        <f t="shared" si="10"/>
        <v>0</v>
      </c>
      <c r="M191" s="86">
        <f>IF(ISBLANK(B191),0,IF(ISNA(VLOOKUP(B191,General!$B:$B,1,FALSE)),1,0))</f>
        <v>0</v>
      </c>
      <c r="N191" s="86">
        <f>IF(ISBLANK(D191),0,IF(ISNA(VLOOKUP(D191,Dropdowns!$G$1:$G$2,1,FALSE)),1,0))</f>
        <v>0</v>
      </c>
      <c r="O191" s="86">
        <f>IF(ISBLANK(E191),0,IF(ISNA(VLOOKUP(E191,Dropdowns!$H$1:$H$12,1,FALSE)),1,0))</f>
        <v>0</v>
      </c>
      <c r="P191" s="86">
        <f>IF(ISBLANK(G191),0,IF(ISNA(VLOOKUP(G191,Dropdowns!$M$1:$M$4,1,FALSE)),1,0))</f>
        <v>0</v>
      </c>
      <c r="Q191" s="86" t="str">
        <f t="shared" si="8"/>
        <v/>
      </c>
      <c r="R191" s="86">
        <f>IF(ISBLANK(Q191),0,IF(ISNA(VLOOKUP(Q191,Transaction!$AH:$AH,1,FALSE)),1,0))</f>
        <v>0</v>
      </c>
    </row>
    <row r="192" spans="2:18" x14ac:dyDescent="0.25">
      <c r="B192" s="71"/>
      <c r="C192" s="71"/>
      <c r="D192" s="71"/>
      <c r="E192" s="71"/>
      <c r="F192" s="71"/>
      <c r="G192" s="72"/>
      <c r="K192" s="86">
        <f t="shared" si="9"/>
        <v>0</v>
      </c>
      <c r="L192" s="86">
        <f t="shared" si="10"/>
        <v>0</v>
      </c>
      <c r="M192" s="86">
        <f>IF(ISBLANK(B192),0,IF(ISNA(VLOOKUP(B192,General!$B:$B,1,FALSE)),1,0))</f>
        <v>0</v>
      </c>
      <c r="N192" s="86">
        <f>IF(ISBLANK(D192),0,IF(ISNA(VLOOKUP(D192,Dropdowns!$G$1:$G$2,1,FALSE)),1,0))</f>
        <v>0</v>
      </c>
      <c r="O192" s="86">
        <f>IF(ISBLANK(E192),0,IF(ISNA(VLOOKUP(E192,Dropdowns!$H$1:$H$12,1,FALSE)),1,0))</f>
        <v>0</v>
      </c>
      <c r="P192" s="86">
        <f>IF(ISBLANK(G192),0,IF(ISNA(VLOOKUP(G192,Dropdowns!$M$1:$M$4,1,FALSE)),1,0))</f>
        <v>0</v>
      </c>
      <c r="Q192" s="86" t="str">
        <f t="shared" si="8"/>
        <v/>
      </c>
      <c r="R192" s="86">
        <f>IF(ISBLANK(Q192),0,IF(ISNA(VLOOKUP(Q192,Transaction!$AH:$AH,1,FALSE)),1,0))</f>
        <v>0</v>
      </c>
    </row>
    <row r="193" spans="2:18" x14ac:dyDescent="0.25">
      <c r="B193" s="71"/>
      <c r="C193" s="71"/>
      <c r="D193" s="71"/>
      <c r="E193" s="71"/>
      <c r="F193" s="71"/>
      <c r="G193" s="72"/>
      <c r="K193" s="86">
        <f t="shared" si="9"/>
        <v>0</v>
      </c>
      <c r="L193" s="86">
        <f t="shared" si="10"/>
        <v>0</v>
      </c>
      <c r="M193" s="86">
        <f>IF(ISBLANK(B193),0,IF(ISNA(VLOOKUP(B193,General!$B:$B,1,FALSE)),1,0))</f>
        <v>0</v>
      </c>
      <c r="N193" s="86">
        <f>IF(ISBLANK(D193),0,IF(ISNA(VLOOKUP(D193,Dropdowns!$G$1:$G$2,1,FALSE)),1,0))</f>
        <v>0</v>
      </c>
      <c r="O193" s="86">
        <f>IF(ISBLANK(E193),0,IF(ISNA(VLOOKUP(E193,Dropdowns!$H$1:$H$12,1,FALSE)),1,0))</f>
        <v>0</v>
      </c>
      <c r="P193" s="86">
        <f>IF(ISBLANK(G193),0,IF(ISNA(VLOOKUP(G193,Dropdowns!$M$1:$M$4,1,FALSE)),1,0))</f>
        <v>0</v>
      </c>
      <c r="Q193" s="86" t="str">
        <f t="shared" si="8"/>
        <v/>
      </c>
      <c r="R193" s="86">
        <f>IF(ISBLANK(Q193),0,IF(ISNA(VLOOKUP(Q193,Transaction!$AH:$AH,1,FALSE)),1,0))</f>
        <v>0</v>
      </c>
    </row>
    <row r="194" spans="2:18" x14ac:dyDescent="0.25">
      <c r="B194" s="71"/>
      <c r="C194" s="71"/>
      <c r="D194" s="71"/>
      <c r="E194" s="71"/>
      <c r="F194" s="71"/>
      <c r="G194" s="72"/>
      <c r="K194" s="86">
        <f t="shared" si="9"/>
        <v>0</v>
      </c>
      <c r="L194" s="86">
        <f t="shared" si="10"/>
        <v>0</v>
      </c>
      <c r="M194" s="86">
        <f>IF(ISBLANK(B194),0,IF(ISNA(VLOOKUP(B194,General!$B:$B,1,FALSE)),1,0))</f>
        <v>0</v>
      </c>
      <c r="N194" s="86">
        <f>IF(ISBLANK(D194),0,IF(ISNA(VLOOKUP(D194,Dropdowns!$G$1:$G$2,1,FALSE)),1,0))</f>
        <v>0</v>
      </c>
      <c r="O194" s="86">
        <f>IF(ISBLANK(E194),0,IF(ISNA(VLOOKUP(E194,Dropdowns!$H$1:$H$12,1,FALSE)),1,0))</f>
        <v>0</v>
      </c>
      <c r="P194" s="86">
        <f>IF(ISBLANK(G194),0,IF(ISNA(VLOOKUP(G194,Dropdowns!$M$1:$M$4,1,FALSE)),1,0))</f>
        <v>0</v>
      </c>
      <c r="Q194" s="86" t="str">
        <f t="shared" si="8"/>
        <v/>
      </c>
      <c r="R194" s="86">
        <f>IF(ISBLANK(Q194),0,IF(ISNA(VLOOKUP(Q194,Transaction!$AH:$AH,1,FALSE)),1,0))</f>
        <v>0</v>
      </c>
    </row>
    <row r="195" spans="2:18" x14ac:dyDescent="0.25">
      <c r="B195" s="71"/>
      <c r="C195" s="71"/>
      <c r="D195" s="71"/>
      <c r="E195" s="71"/>
      <c r="F195" s="71"/>
      <c r="G195" s="72"/>
      <c r="K195" s="86">
        <f t="shared" si="9"/>
        <v>0</v>
      </c>
      <c r="L195" s="86">
        <f t="shared" si="10"/>
        <v>0</v>
      </c>
      <c r="M195" s="86">
        <f>IF(ISBLANK(B195),0,IF(ISNA(VLOOKUP(B195,General!$B:$B,1,FALSE)),1,0))</f>
        <v>0</v>
      </c>
      <c r="N195" s="86">
        <f>IF(ISBLANK(D195),0,IF(ISNA(VLOOKUP(D195,Dropdowns!$G$1:$G$2,1,FALSE)),1,0))</f>
        <v>0</v>
      </c>
      <c r="O195" s="86">
        <f>IF(ISBLANK(E195),0,IF(ISNA(VLOOKUP(E195,Dropdowns!$H$1:$H$12,1,FALSE)),1,0))</f>
        <v>0</v>
      </c>
      <c r="P195" s="86">
        <f>IF(ISBLANK(G195),0,IF(ISNA(VLOOKUP(G195,Dropdowns!$M$1:$M$4,1,FALSE)),1,0))</f>
        <v>0</v>
      </c>
      <c r="Q195" s="86" t="str">
        <f t="shared" si="8"/>
        <v/>
      </c>
      <c r="R195" s="86">
        <f>IF(ISBLANK(Q195),0,IF(ISNA(VLOOKUP(Q195,Transaction!$AH:$AH,1,FALSE)),1,0))</f>
        <v>0</v>
      </c>
    </row>
    <row r="196" spans="2:18" x14ac:dyDescent="0.25">
      <c r="B196" s="71"/>
      <c r="C196" s="71"/>
      <c r="D196" s="71"/>
      <c r="E196" s="71"/>
      <c r="F196" s="71"/>
      <c r="G196" s="72"/>
      <c r="K196" s="86">
        <f t="shared" si="9"/>
        <v>0</v>
      </c>
      <c r="L196" s="86">
        <f t="shared" si="10"/>
        <v>0</v>
      </c>
      <c r="M196" s="86">
        <f>IF(ISBLANK(B196),0,IF(ISNA(VLOOKUP(B196,General!$B:$B,1,FALSE)),1,0))</f>
        <v>0</v>
      </c>
      <c r="N196" s="86">
        <f>IF(ISBLANK(D196),0,IF(ISNA(VLOOKUP(D196,Dropdowns!$G$1:$G$2,1,FALSE)),1,0))</f>
        <v>0</v>
      </c>
      <c r="O196" s="86">
        <f>IF(ISBLANK(E196),0,IF(ISNA(VLOOKUP(E196,Dropdowns!$H$1:$H$12,1,FALSE)),1,0))</f>
        <v>0</v>
      </c>
      <c r="P196" s="86">
        <f>IF(ISBLANK(G196),0,IF(ISNA(VLOOKUP(G196,Dropdowns!$M$1:$M$4,1,FALSE)),1,0))</f>
        <v>0</v>
      </c>
      <c r="Q196" s="86" t="str">
        <f t="shared" si="8"/>
        <v/>
      </c>
      <c r="R196" s="86">
        <f>IF(ISBLANK(Q196),0,IF(ISNA(VLOOKUP(Q196,Transaction!$AH:$AH,1,FALSE)),1,0))</f>
        <v>0</v>
      </c>
    </row>
    <row r="197" spans="2:18" x14ac:dyDescent="0.25">
      <c r="B197" s="71"/>
      <c r="C197" s="71"/>
      <c r="D197" s="71"/>
      <c r="E197" s="71"/>
      <c r="F197" s="71"/>
      <c r="G197" s="72"/>
      <c r="K197" s="86">
        <f t="shared" si="9"/>
        <v>0</v>
      </c>
      <c r="L197" s="86">
        <f t="shared" si="10"/>
        <v>0</v>
      </c>
      <c r="M197" s="86">
        <f>IF(ISBLANK(B197),0,IF(ISNA(VLOOKUP(B197,General!$B:$B,1,FALSE)),1,0))</f>
        <v>0</v>
      </c>
      <c r="N197" s="86">
        <f>IF(ISBLANK(D197),0,IF(ISNA(VLOOKUP(D197,Dropdowns!$G$1:$G$2,1,FALSE)),1,0))</f>
        <v>0</v>
      </c>
      <c r="O197" s="86">
        <f>IF(ISBLANK(E197),0,IF(ISNA(VLOOKUP(E197,Dropdowns!$H$1:$H$12,1,FALSE)),1,0))</f>
        <v>0</v>
      </c>
      <c r="P197" s="86">
        <f>IF(ISBLANK(G197),0,IF(ISNA(VLOOKUP(G197,Dropdowns!$M$1:$M$4,1,FALSE)),1,0))</f>
        <v>0</v>
      </c>
      <c r="Q197" s="86" t="str">
        <f t="shared" si="8"/>
        <v/>
      </c>
      <c r="R197" s="86">
        <f>IF(ISBLANK(Q197),0,IF(ISNA(VLOOKUP(Q197,Transaction!$AH:$AH,1,FALSE)),1,0))</f>
        <v>0</v>
      </c>
    </row>
    <row r="198" spans="2:18" x14ac:dyDescent="0.25">
      <c r="B198" s="71"/>
      <c r="C198" s="71"/>
      <c r="D198" s="71"/>
      <c r="E198" s="71"/>
      <c r="F198" s="71"/>
      <c r="G198" s="72"/>
      <c r="K198" s="86">
        <f t="shared" si="9"/>
        <v>0</v>
      </c>
      <c r="L198" s="86">
        <f t="shared" si="10"/>
        <v>0</v>
      </c>
      <c r="M198" s="86">
        <f>IF(ISBLANK(B198),0,IF(ISNA(VLOOKUP(B198,General!$B:$B,1,FALSE)),1,0))</f>
        <v>0</v>
      </c>
      <c r="N198" s="86">
        <f>IF(ISBLANK(D198),0,IF(ISNA(VLOOKUP(D198,Dropdowns!$G$1:$G$2,1,FALSE)),1,0))</f>
        <v>0</v>
      </c>
      <c r="O198" s="86">
        <f>IF(ISBLANK(E198),0,IF(ISNA(VLOOKUP(E198,Dropdowns!$H$1:$H$12,1,FALSE)),1,0))</f>
        <v>0</v>
      </c>
      <c r="P198" s="86">
        <f>IF(ISBLANK(G198),0,IF(ISNA(VLOOKUP(G198,Dropdowns!$M$1:$M$4,1,FALSE)),1,0))</f>
        <v>0</v>
      </c>
      <c r="Q198" s="86" t="str">
        <f t="shared" si="8"/>
        <v/>
      </c>
      <c r="R198" s="86">
        <f>IF(ISBLANK(Q198),0,IF(ISNA(VLOOKUP(Q198,Transaction!$AH:$AH,1,FALSE)),1,0))</f>
        <v>0</v>
      </c>
    </row>
    <row r="199" spans="2:18" x14ac:dyDescent="0.25">
      <c r="B199" s="71"/>
      <c r="C199" s="71"/>
      <c r="D199" s="71"/>
      <c r="E199" s="71"/>
      <c r="F199" s="71"/>
      <c r="G199" s="72"/>
      <c r="K199" s="86">
        <f t="shared" si="9"/>
        <v>0</v>
      </c>
      <c r="L199" s="86">
        <f t="shared" si="10"/>
        <v>0</v>
      </c>
      <c r="M199" s="86">
        <f>IF(ISBLANK(B199),0,IF(ISNA(VLOOKUP(B199,General!$B:$B,1,FALSE)),1,0))</f>
        <v>0</v>
      </c>
      <c r="N199" s="86">
        <f>IF(ISBLANK(D199),0,IF(ISNA(VLOOKUP(D199,Dropdowns!$G$1:$G$2,1,FALSE)),1,0))</f>
        <v>0</v>
      </c>
      <c r="O199" s="86">
        <f>IF(ISBLANK(E199),0,IF(ISNA(VLOOKUP(E199,Dropdowns!$H$1:$H$12,1,FALSE)),1,0))</f>
        <v>0</v>
      </c>
      <c r="P199" s="86">
        <f>IF(ISBLANK(G199),0,IF(ISNA(VLOOKUP(G199,Dropdowns!$M$1:$M$4,1,FALSE)),1,0))</f>
        <v>0</v>
      </c>
      <c r="Q199" s="86" t="str">
        <f t="shared" si="8"/>
        <v/>
      </c>
      <c r="R199" s="86">
        <f>IF(ISBLANK(Q199),0,IF(ISNA(VLOOKUP(Q199,Transaction!$AH:$AH,1,FALSE)),1,0))</f>
        <v>0</v>
      </c>
    </row>
    <row r="200" spans="2:18" x14ac:dyDescent="0.25">
      <c r="B200" s="71"/>
      <c r="C200" s="71"/>
      <c r="D200" s="71"/>
      <c r="E200" s="71"/>
      <c r="F200" s="71"/>
      <c r="G200" s="72"/>
      <c r="K200" s="86">
        <f t="shared" si="9"/>
        <v>0</v>
      </c>
      <c r="L200" s="86">
        <f t="shared" si="10"/>
        <v>0</v>
      </c>
      <c r="M200" s="86">
        <f>IF(ISBLANK(B200),0,IF(ISNA(VLOOKUP(B200,General!$B:$B,1,FALSE)),1,0))</f>
        <v>0</v>
      </c>
      <c r="N200" s="86">
        <f>IF(ISBLANK(D200),0,IF(ISNA(VLOOKUP(D200,Dropdowns!$G$1:$G$2,1,FALSE)),1,0))</f>
        <v>0</v>
      </c>
      <c r="O200" s="86">
        <f>IF(ISBLANK(E200),0,IF(ISNA(VLOOKUP(E200,Dropdowns!$H$1:$H$12,1,FALSE)),1,0))</f>
        <v>0</v>
      </c>
      <c r="P200" s="86">
        <f>IF(ISBLANK(G200),0,IF(ISNA(VLOOKUP(G200,Dropdowns!$M$1:$M$4,1,FALSE)),1,0))</f>
        <v>0</v>
      </c>
      <c r="Q200" s="86" t="str">
        <f t="shared" si="8"/>
        <v/>
      </c>
      <c r="R200" s="86">
        <f>IF(ISBLANK(Q200),0,IF(ISNA(VLOOKUP(Q200,Transaction!$AH:$AH,1,FALSE)),1,0))</f>
        <v>0</v>
      </c>
    </row>
    <row r="201" spans="2:18" x14ac:dyDescent="0.25">
      <c r="B201" s="71"/>
      <c r="C201" s="71"/>
      <c r="D201" s="71"/>
      <c r="E201" s="71"/>
      <c r="F201" s="71"/>
      <c r="G201" s="72"/>
      <c r="K201" s="86">
        <f t="shared" si="9"/>
        <v>0</v>
      </c>
      <c r="L201" s="86">
        <f t="shared" si="10"/>
        <v>0</v>
      </c>
      <c r="M201" s="86">
        <f>IF(ISBLANK(B201),0,IF(ISNA(VLOOKUP(B201,General!$B:$B,1,FALSE)),1,0))</f>
        <v>0</v>
      </c>
      <c r="N201" s="86">
        <f>IF(ISBLANK(D201),0,IF(ISNA(VLOOKUP(D201,Dropdowns!$G$1:$G$2,1,FALSE)),1,0))</f>
        <v>0</v>
      </c>
      <c r="O201" s="86">
        <f>IF(ISBLANK(E201),0,IF(ISNA(VLOOKUP(E201,Dropdowns!$H$1:$H$12,1,FALSE)),1,0))</f>
        <v>0</v>
      </c>
      <c r="P201" s="86">
        <f>IF(ISBLANK(G201),0,IF(ISNA(VLOOKUP(G201,Dropdowns!$M$1:$M$4,1,FALSE)),1,0))</f>
        <v>0</v>
      </c>
      <c r="Q201" s="86" t="str">
        <f t="shared" si="8"/>
        <v/>
      </c>
      <c r="R201" s="86">
        <f>IF(ISBLANK(Q201),0,IF(ISNA(VLOOKUP(Q201,Transaction!$AH:$AH,1,FALSE)),1,0))</f>
        <v>0</v>
      </c>
    </row>
    <row r="202" spans="2:18" x14ac:dyDescent="0.25">
      <c r="B202" s="71"/>
      <c r="C202" s="71"/>
      <c r="D202" s="71"/>
      <c r="E202" s="71"/>
      <c r="F202" s="71"/>
      <c r="G202" s="72"/>
      <c r="K202" s="86">
        <f t="shared" si="9"/>
        <v>0</v>
      </c>
      <c r="L202" s="86">
        <f t="shared" si="10"/>
        <v>0</v>
      </c>
      <c r="M202" s="86">
        <f>IF(ISBLANK(B202),0,IF(ISNA(VLOOKUP(B202,General!$B:$B,1,FALSE)),1,0))</f>
        <v>0</v>
      </c>
      <c r="N202" s="86">
        <f>IF(ISBLANK(D202),0,IF(ISNA(VLOOKUP(D202,Dropdowns!$G$1:$G$2,1,FALSE)),1,0))</f>
        <v>0</v>
      </c>
      <c r="O202" s="86">
        <f>IF(ISBLANK(E202),0,IF(ISNA(VLOOKUP(E202,Dropdowns!$H$1:$H$12,1,FALSE)),1,0))</f>
        <v>0</v>
      </c>
      <c r="P202" s="86">
        <f>IF(ISBLANK(G202),0,IF(ISNA(VLOOKUP(G202,Dropdowns!$M$1:$M$4,1,FALSE)),1,0))</f>
        <v>0</v>
      </c>
      <c r="Q202" s="86" t="str">
        <f t="shared" si="8"/>
        <v/>
      </c>
      <c r="R202" s="86">
        <f>IF(ISBLANK(Q202),0,IF(ISNA(VLOOKUP(Q202,Transaction!$AH:$AH,1,FALSE)),1,0))</f>
        <v>0</v>
      </c>
    </row>
    <row r="203" spans="2:18" x14ac:dyDescent="0.25">
      <c r="B203" s="71"/>
      <c r="C203" s="71"/>
      <c r="D203" s="71"/>
      <c r="E203" s="71"/>
      <c r="F203" s="71"/>
      <c r="G203" s="72"/>
      <c r="K203" s="86">
        <f t="shared" si="9"/>
        <v>0</v>
      </c>
      <c r="L203" s="86">
        <f t="shared" si="10"/>
        <v>0</v>
      </c>
      <c r="M203" s="86">
        <f>IF(ISBLANK(B203),0,IF(ISNA(VLOOKUP(B203,General!$B:$B,1,FALSE)),1,0))</f>
        <v>0</v>
      </c>
      <c r="N203" s="86">
        <f>IF(ISBLANK(D203),0,IF(ISNA(VLOOKUP(D203,Dropdowns!$G$1:$G$2,1,FALSE)),1,0))</f>
        <v>0</v>
      </c>
      <c r="O203" s="86">
        <f>IF(ISBLANK(E203),0,IF(ISNA(VLOOKUP(E203,Dropdowns!$H$1:$H$12,1,FALSE)),1,0))</f>
        <v>0</v>
      </c>
      <c r="P203" s="86">
        <f>IF(ISBLANK(G203),0,IF(ISNA(VLOOKUP(G203,Dropdowns!$M$1:$M$4,1,FALSE)),1,0))</f>
        <v>0</v>
      </c>
      <c r="Q203" s="86" t="str">
        <f t="shared" si="8"/>
        <v/>
      </c>
      <c r="R203" s="86">
        <f>IF(ISBLANK(Q203),0,IF(ISNA(VLOOKUP(Q203,Transaction!$AH:$AH,1,FALSE)),1,0))</f>
        <v>0</v>
      </c>
    </row>
    <row r="204" spans="2:18" x14ac:dyDescent="0.25">
      <c r="B204" s="71"/>
      <c r="C204" s="71"/>
      <c r="D204" s="71"/>
      <c r="E204" s="71"/>
      <c r="F204" s="71"/>
      <c r="G204" s="72"/>
      <c r="K204" s="86">
        <f t="shared" si="9"/>
        <v>0</v>
      </c>
      <c r="L204" s="86">
        <f t="shared" si="10"/>
        <v>0</v>
      </c>
      <c r="M204" s="86">
        <f>IF(ISBLANK(B204),0,IF(ISNA(VLOOKUP(B204,General!$B:$B,1,FALSE)),1,0))</f>
        <v>0</v>
      </c>
      <c r="N204" s="86">
        <f>IF(ISBLANK(D204),0,IF(ISNA(VLOOKUP(D204,Dropdowns!$G$1:$G$2,1,FALSE)),1,0))</f>
        <v>0</v>
      </c>
      <c r="O204" s="86">
        <f>IF(ISBLANK(E204),0,IF(ISNA(VLOOKUP(E204,Dropdowns!$H$1:$H$12,1,FALSE)),1,0))</f>
        <v>0</v>
      </c>
      <c r="P204" s="86">
        <f>IF(ISBLANK(G204),0,IF(ISNA(VLOOKUP(G204,Dropdowns!$M$1:$M$4,1,FALSE)),1,0))</f>
        <v>0</v>
      </c>
      <c r="Q204" s="86" t="str">
        <f t="shared" si="8"/>
        <v/>
      </c>
      <c r="R204" s="86">
        <f>IF(ISBLANK(Q204),0,IF(ISNA(VLOOKUP(Q204,Transaction!$AH:$AH,1,FALSE)),1,0))</f>
        <v>0</v>
      </c>
    </row>
    <row r="205" spans="2:18" x14ac:dyDescent="0.25">
      <c r="B205" s="71"/>
      <c r="C205" s="71"/>
      <c r="D205" s="71"/>
      <c r="E205" s="71"/>
      <c r="F205" s="71"/>
      <c r="G205" s="72"/>
      <c r="K205" s="86">
        <f t="shared" si="9"/>
        <v>0</v>
      </c>
      <c r="L205" s="86">
        <f t="shared" si="10"/>
        <v>0</v>
      </c>
      <c r="M205" s="86">
        <f>IF(ISBLANK(B205),0,IF(ISNA(VLOOKUP(B205,General!$B:$B,1,FALSE)),1,0))</f>
        <v>0</v>
      </c>
      <c r="N205" s="86">
        <f>IF(ISBLANK(D205),0,IF(ISNA(VLOOKUP(D205,Dropdowns!$G$1:$G$2,1,FALSE)),1,0))</f>
        <v>0</v>
      </c>
      <c r="O205" s="86">
        <f>IF(ISBLANK(E205),0,IF(ISNA(VLOOKUP(E205,Dropdowns!$H$1:$H$12,1,FALSE)),1,0))</f>
        <v>0</v>
      </c>
      <c r="P205" s="86">
        <f>IF(ISBLANK(G205),0,IF(ISNA(VLOOKUP(G205,Dropdowns!$M$1:$M$4,1,FALSE)),1,0))</f>
        <v>0</v>
      </c>
      <c r="Q205" s="86" t="str">
        <f t="shared" si="8"/>
        <v/>
      </c>
      <c r="R205" s="86">
        <f>IF(ISBLANK(Q205),0,IF(ISNA(VLOOKUP(Q205,Transaction!$AH:$AH,1,FALSE)),1,0))</f>
        <v>0</v>
      </c>
    </row>
    <row r="206" spans="2:18" x14ac:dyDescent="0.25">
      <c r="B206" s="71"/>
      <c r="C206" s="71"/>
      <c r="D206" s="71"/>
      <c r="E206" s="71"/>
      <c r="F206" s="71"/>
      <c r="G206" s="72"/>
      <c r="K206" s="86">
        <f t="shared" si="9"/>
        <v>0</v>
      </c>
      <c r="L206" s="86">
        <f t="shared" si="10"/>
        <v>0</v>
      </c>
      <c r="M206" s="86">
        <f>IF(ISBLANK(B206),0,IF(ISNA(VLOOKUP(B206,General!$B:$B,1,FALSE)),1,0))</f>
        <v>0</v>
      </c>
      <c r="N206" s="86">
        <f>IF(ISBLANK(D206),0,IF(ISNA(VLOOKUP(D206,Dropdowns!$G$1:$G$2,1,FALSE)),1,0))</f>
        <v>0</v>
      </c>
      <c r="O206" s="86">
        <f>IF(ISBLANK(E206),0,IF(ISNA(VLOOKUP(E206,Dropdowns!$H$1:$H$12,1,FALSE)),1,0))</f>
        <v>0</v>
      </c>
      <c r="P206" s="86">
        <f>IF(ISBLANK(G206),0,IF(ISNA(VLOOKUP(G206,Dropdowns!$M$1:$M$4,1,FALSE)),1,0))</f>
        <v>0</v>
      </c>
      <c r="Q206" s="86" t="str">
        <f t="shared" ref="Q206:Q269" si="11">_xlfn.CONCAT(B206:C206)</f>
        <v/>
      </c>
      <c r="R206" s="86">
        <f>IF(ISBLANK(Q206),0,IF(ISNA(VLOOKUP(Q206,Transaction!$AH:$AH,1,FALSE)),1,0))</f>
        <v>0</v>
      </c>
    </row>
    <row r="207" spans="2:18" x14ac:dyDescent="0.25">
      <c r="B207" s="71"/>
      <c r="C207" s="71"/>
      <c r="D207" s="71"/>
      <c r="E207" s="71"/>
      <c r="F207" s="71"/>
      <c r="G207" s="72"/>
      <c r="K207" s="86">
        <f t="shared" si="9"/>
        <v>0</v>
      </c>
      <c r="L207" s="86">
        <f t="shared" si="10"/>
        <v>0</v>
      </c>
      <c r="M207" s="86">
        <f>IF(ISBLANK(B207),0,IF(ISNA(VLOOKUP(B207,General!$B:$B,1,FALSE)),1,0))</f>
        <v>0</v>
      </c>
      <c r="N207" s="86">
        <f>IF(ISBLANK(D207),0,IF(ISNA(VLOOKUP(D207,Dropdowns!$G$1:$G$2,1,FALSE)),1,0))</f>
        <v>0</v>
      </c>
      <c r="O207" s="86">
        <f>IF(ISBLANK(E207),0,IF(ISNA(VLOOKUP(E207,Dropdowns!$H$1:$H$12,1,FALSE)),1,0))</f>
        <v>0</v>
      </c>
      <c r="P207" s="86">
        <f>IF(ISBLANK(G207),0,IF(ISNA(VLOOKUP(G207,Dropdowns!$M$1:$M$4,1,FALSE)),1,0))</f>
        <v>0</v>
      </c>
      <c r="Q207" s="86" t="str">
        <f t="shared" si="11"/>
        <v/>
      </c>
      <c r="R207" s="86">
        <f>IF(ISBLANK(Q207),0,IF(ISNA(VLOOKUP(Q207,Transaction!$AH:$AH,1,FALSE)),1,0))</f>
        <v>0</v>
      </c>
    </row>
    <row r="208" spans="2:18" x14ac:dyDescent="0.25">
      <c r="B208" s="71"/>
      <c r="C208" s="71"/>
      <c r="D208" s="71"/>
      <c r="E208" s="71"/>
      <c r="F208" s="71"/>
      <c r="G208" s="72"/>
      <c r="K208" s="86">
        <f t="shared" si="9"/>
        <v>0</v>
      </c>
      <c r="L208" s="86">
        <f t="shared" si="10"/>
        <v>0</v>
      </c>
      <c r="M208" s="86">
        <f>IF(ISBLANK(B208),0,IF(ISNA(VLOOKUP(B208,General!$B:$B,1,FALSE)),1,0))</f>
        <v>0</v>
      </c>
      <c r="N208" s="86">
        <f>IF(ISBLANK(D208),0,IF(ISNA(VLOOKUP(D208,Dropdowns!$G$1:$G$2,1,FALSE)),1,0))</f>
        <v>0</v>
      </c>
      <c r="O208" s="86">
        <f>IF(ISBLANK(E208),0,IF(ISNA(VLOOKUP(E208,Dropdowns!$H$1:$H$12,1,FALSE)),1,0))</f>
        <v>0</v>
      </c>
      <c r="P208" s="86">
        <f>IF(ISBLANK(G208),0,IF(ISNA(VLOOKUP(G208,Dropdowns!$M$1:$M$4,1,FALSE)),1,0))</f>
        <v>0</v>
      </c>
      <c r="Q208" s="86" t="str">
        <f t="shared" si="11"/>
        <v/>
      </c>
      <c r="R208" s="86">
        <f>IF(ISBLANK(Q208),0,IF(ISNA(VLOOKUP(Q208,Transaction!$AH:$AH,1,FALSE)),1,0))</f>
        <v>0</v>
      </c>
    </row>
    <row r="209" spans="2:18" x14ac:dyDescent="0.25">
      <c r="B209" s="71"/>
      <c r="C209" s="71"/>
      <c r="D209" s="71"/>
      <c r="E209" s="71"/>
      <c r="F209" s="71"/>
      <c r="G209" s="72"/>
      <c r="K209" s="86">
        <f t="shared" si="9"/>
        <v>0</v>
      </c>
      <c r="L209" s="86">
        <f t="shared" si="10"/>
        <v>0</v>
      </c>
      <c r="M209" s="86">
        <f>IF(ISBLANK(B209),0,IF(ISNA(VLOOKUP(B209,General!$B:$B,1,FALSE)),1,0))</f>
        <v>0</v>
      </c>
      <c r="N209" s="86">
        <f>IF(ISBLANK(D209),0,IF(ISNA(VLOOKUP(D209,Dropdowns!$G$1:$G$2,1,FALSE)),1,0))</f>
        <v>0</v>
      </c>
      <c r="O209" s="86">
        <f>IF(ISBLANK(E209),0,IF(ISNA(VLOOKUP(E209,Dropdowns!$H$1:$H$12,1,FALSE)),1,0))</f>
        <v>0</v>
      </c>
      <c r="P209" s="86">
        <f>IF(ISBLANK(G209),0,IF(ISNA(VLOOKUP(G209,Dropdowns!$M$1:$M$4,1,FALSE)),1,0))</f>
        <v>0</v>
      </c>
      <c r="Q209" s="86" t="str">
        <f t="shared" si="11"/>
        <v/>
      </c>
      <c r="R209" s="86">
        <f>IF(ISBLANK(Q209),0,IF(ISNA(VLOOKUP(Q209,Transaction!$AH:$AH,1,FALSE)),1,0))</f>
        <v>0</v>
      </c>
    </row>
    <row r="210" spans="2:18" x14ac:dyDescent="0.25">
      <c r="B210" s="71"/>
      <c r="C210" s="71"/>
      <c r="D210" s="71"/>
      <c r="E210" s="71"/>
      <c r="F210" s="71"/>
      <c r="G210" s="72"/>
      <c r="K210" s="86">
        <f t="shared" si="9"/>
        <v>0</v>
      </c>
      <c r="L210" s="86">
        <f t="shared" si="10"/>
        <v>0</v>
      </c>
      <c r="M210" s="86">
        <f>IF(ISBLANK(B210),0,IF(ISNA(VLOOKUP(B210,General!$B:$B,1,FALSE)),1,0))</f>
        <v>0</v>
      </c>
      <c r="N210" s="86">
        <f>IF(ISBLANK(D210),0,IF(ISNA(VLOOKUP(D210,Dropdowns!$G$1:$G$2,1,FALSE)),1,0))</f>
        <v>0</v>
      </c>
      <c r="O210" s="86">
        <f>IF(ISBLANK(E210),0,IF(ISNA(VLOOKUP(E210,Dropdowns!$H$1:$H$12,1,FALSE)),1,0))</f>
        <v>0</v>
      </c>
      <c r="P210" s="86">
        <f>IF(ISBLANK(G210),0,IF(ISNA(VLOOKUP(G210,Dropdowns!$M$1:$M$4,1,FALSE)),1,0))</f>
        <v>0</v>
      </c>
      <c r="Q210" s="86" t="str">
        <f t="shared" si="11"/>
        <v/>
      </c>
      <c r="R210" s="86">
        <f>IF(ISBLANK(Q210),0,IF(ISNA(VLOOKUP(Q210,Transaction!$AH:$AH,1,FALSE)),1,0))</f>
        <v>0</v>
      </c>
    </row>
    <row r="211" spans="2:18" x14ac:dyDescent="0.25">
      <c r="B211" s="71"/>
      <c r="C211" s="71"/>
      <c r="D211" s="71"/>
      <c r="E211" s="71"/>
      <c r="F211" s="71"/>
      <c r="G211" s="72"/>
      <c r="K211" s="86">
        <f t="shared" si="9"/>
        <v>0</v>
      </c>
      <c r="L211" s="86">
        <f t="shared" si="10"/>
        <v>0</v>
      </c>
      <c r="M211" s="86">
        <f>IF(ISBLANK(B211),0,IF(ISNA(VLOOKUP(B211,General!$B:$B,1,FALSE)),1,0))</f>
        <v>0</v>
      </c>
      <c r="N211" s="86">
        <f>IF(ISBLANK(D211),0,IF(ISNA(VLOOKUP(D211,Dropdowns!$G$1:$G$2,1,FALSE)),1,0))</f>
        <v>0</v>
      </c>
      <c r="O211" s="86">
        <f>IF(ISBLANK(E211),0,IF(ISNA(VLOOKUP(E211,Dropdowns!$H$1:$H$12,1,FALSE)),1,0))</f>
        <v>0</v>
      </c>
      <c r="P211" s="86">
        <f>IF(ISBLANK(G211),0,IF(ISNA(VLOOKUP(G211,Dropdowns!$M$1:$M$4,1,FALSE)),1,0))</f>
        <v>0</v>
      </c>
      <c r="Q211" s="86" t="str">
        <f t="shared" si="11"/>
        <v/>
      </c>
      <c r="R211" s="86">
        <f>IF(ISBLANK(Q211),0,IF(ISNA(VLOOKUP(Q211,Transaction!$AH:$AH,1,FALSE)),1,0))</f>
        <v>0</v>
      </c>
    </row>
    <row r="212" spans="2:18" x14ac:dyDescent="0.25">
      <c r="B212" s="71"/>
      <c r="C212" s="71"/>
      <c r="D212" s="71"/>
      <c r="E212" s="71"/>
      <c r="F212" s="71"/>
      <c r="G212" s="72"/>
      <c r="K212" s="86">
        <f t="shared" si="9"/>
        <v>0</v>
      </c>
      <c r="L212" s="86">
        <f t="shared" si="10"/>
        <v>0</v>
      </c>
      <c r="M212" s="86">
        <f>IF(ISBLANK(B212),0,IF(ISNA(VLOOKUP(B212,General!$B:$B,1,FALSE)),1,0))</f>
        <v>0</v>
      </c>
      <c r="N212" s="86">
        <f>IF(ISBLANK(D212),0,IF(ISNA(VLOOKUP(D212,Dropdowns!$G$1:$G$2,1,FALSE)),1,0))</f>
        <v>0</v>
      </c>
      <c r="O212" s="86">
        <f>IF(ISBLANK(E212),0,IF(ISNA(VLOOKUP(E212,Dropdowns!$H$1:$H$12,1,FALSE)),1,0))</f>
        <v>0</v>
      </c>
      <c r="P212" s="86">
        <f>IF(ISBLANK(G212),0,IF(ISNA(VLOOKUP(G212,Dropdowns!$M$1:$M$4,1,FALSE)),1,0))</f>
        <v>0</v>
      </c>
      <c r="Q212" s="86" t="str">
        <f t="shared" si="11"/>
        <v/>
      </c>
      <c r="R212" s="86">
        <f>IF(ISBLANK(Q212),0,IF(ISNA(VLOOKUP(Q212,Transaction!$AH:$AH,1,FALSE)),1,0))</f>
        <v>0</v>
      </c>
    </row>
    <row r="213" spans="2:18" x14ac:dyDescent="0.25">
      <c r="B213" s="71"/>
      <c r="C213" s="71"/>
      <c r="D213" s="71"/>
      <c r="E213" s="71"/>
      <c r="F213" s="71"/>
      <c r="G213" s="72"/>
      <c r="K213" s="86">
        <f t="shared" si="9"/>
        <v>0</v>
      </c>
      <c r="L213" s="86">
        <f t="shared" si="10"/>
        <v>0</v>
      </c>
      <c r="M213" s="86">
        <f>IF(ISBLANK(B213),0,IF(ISNA(VLOOKUP(B213,General!$B:$B,1,FALSE)),1,0))</f>
        <v>0</v>
      </c>
      <c r="N213" s="86">
        <f>IF(ISBLANK(D213),0,IF(ISNA(VLOOKUP(D213,Dropdowns!$G$1:$G$2,1,FALSE)),1,0))</f>
        <v>0</v>
      </c>
      <c r="O213" s="86">
        <f>IF(ISBLANK(E213),0,IF(ISNA(VLOOKUP(E213,Dropdowns!$H$1:$H$12,1,FALSE)),1,0))</f>
        <v>0</v>
      </c>
      <c r="P213" s="86">
        <f>IF(ISBLANK(G213),0,IF(ISNA(VLOOKUP(G213,Dropdowns!$M$1:$M$4,1,FALSE)),1,0))</f>
        <v>0</v>
      </c>
      <c r="Q213" s="86" t="str">
        <f t="shared" si="11"/>
        <v/>
      </c>
      <c r="R213" s="86">
        <f>IF(ISBLANK(Q213),0,IF(ISNA(VLOOKUP(Q213,Transaction!$AH:$AH,1,FALSE)),1,0))</f>
        <v>0</v>
      </c>
    </row>
    <row r="214" spans="2:18" x14ac:dyDescent="0.25">
      <c r="B214" s="71"/>
      <c r="C214" s="71"/>
      <c r="D214" s="71"/>
      <c r="E214" s="71"/>
      <c r="F214" s="71"/>
      <c r="G214" s="72"/>
      <c r="K214" s="86">
        <f t="shared" si="9"/>
        <v>0</v>
      </c>
      <c r="L214" s="86">
        <f t="shared" si="10"/>
        <v>0</v>
      </c>
      <c r="M214" s="86">
        <f>IF(ISBLANK(B214),0,IF(ISNA(VLOOKUP(B214,General!$B:$B,1,FALSE)),1,0))</f>
        <v>0</v>
      </c>
      <c r="N214" s="86">
        <f>IF(ISBLANK(D214),0,IF(ISNA(VLOOKUP(D214,Dropdowns!$G$1:$G$2,1,FALSE)),1,0))</f>
        <v>0</v>
      </c>
      <c r="O214" s="86">
        <f>IF(ISBLANK(E214),0,IF(ISNA(VLOOKUP(E214,Dropdowns!$H$1:$H$12,1,FALSE)),1,0))</f>
        <v>0</v>
      </c>
      <c r="P214" s="86">
        <f>IF(ISBLANK(G214),0,IF(ISNA(VLOOKUP(G214,Dropdowns!$M$1:$M$4,1,FALSE)),1,0))</f>
        <v>0</v>
      </c>
      <c r="Q214" s="86" t="str">
        <f t="shared" si="11"/>
        <v/>
      </c>
      <c r="R214" s="86">
        <f>IF(ISBLANK(Q214),0,IF(ISNA(VLOOKUP(Q214,Transaction!$AH:$AH,1,FALSE)),1,0))</f>
        <v>0</v>
      </c>
    </row>
    <row r="215" spans="2:18" x14ac:dyDescent="0.25">
      <c r="B215" s="71"/>
      <c r="C215" s="71"/>
      <c r="D215" s="71"/>
      <c r="E215" s="71"/>
      <c r="F215" s="71"/>
      <c r="G215" s="72"/>
      <c r="K215" s="86">
        <f t="shared" si="9"/>
        <v>0</v>
      </c>
      <c r="L215" s="86">
        <f t="shared" si="10"/>
        <v>0</v>
      </c>
      <c r="M215" s="86">
        <f>IF(ISBLANK(B215),0,IF(ISNA(VLOOKUP(B215,General!$B:$B,1,FALSE)),1,0))</f>
        <v>0</v>
      </c>
      <c r="N215" s="86">
        <f>IF(ISBLANK(D215),0,IF(ISNA(VLOOKUP(D215,Dropdowns!$G$1:$G$2,1,FALSE)),1,0))</f>
        <v>0</v>
      </c>
      <c r="O215" s="86">
        <f>IF(ISBLANK(E215),0,IF(ISNA(VLOOKUP(E215,Dropdowns!$H$1:$H$12,1,FALSE)),1,0))</f>
        <v>0</v>
      </c>
      <c r="P215" s="86">
        <f>IF(ISBLANK(G215),0,IF(ISNA(VLOOKUP(G215,Dropdowns!$M$1:$M$4,1,FALSE)),1,0))</f>
        <v>0</v>
      </c>
      <c r="Q215" s="86" t="str">
        <f t="shared" si="11"/>
        <v/>
      </c>
      <c r="R215" s="86">
        <f>IF(ISBLANK(Q215),0,IF(ISNA(VLOOKUP(Q215,Transaction!$AH:$AH,1,FALSE)),1,0))</f>
        <v>0</v>
      </c>
    </row>
    <row r="216" spans="2:18" x14ac:dyDescent="0.25">
      <c r="B216" s="71"/>
      <c r="C216" s="71"/>
      <c r="D216" s="71"/>
      <c r="E216" s="71"/>
      <c r="F216" s="71"/>
      <c r="G216" s="72"/>
      <c r="K216" s="86">
        <f t="shared" si="9"/>
        <v>0</v>
      </c>
      <c r="L216" s="86">
        <f t="shared" si="10"/>
        <v>0</v>
      </c>
      <c r="M216" s="86">
        <f>IF(ISBLANK(B216),0,IF(ISNA(VLOOKUP(B216,General!$B:$B,1,FALSE)),1,0))</f>
        <v>0</v>
      </c>
      <c r="N216" s="86">
        <f>IF(ISBLANK(D216),0,IF(ISNA(VLOOKUP(D216,Dropdowns!$G$1:$G$2,1,FALSE)),1,0))</f>
        <v>0</v>
      </c>
      <c r="O216" s="86">
        <f>IF(ISBLANK(E216),0,IF(ISNA(VLOOKUP(E216,Dropdowns!$H$1:$H$12,1,FALSE)),1,0))</f>
        <v>0</v>
      </c>
      <c r="P216" s="86">
        <f>IF(ISBLANK(G216),0,IF(ISNA(VLOOKUP(G216,Dropdowns!$M$1:$M$4,1,FALSE)),1,0))</f>
        <v>0</v>
      </c>
      <c r="Q216" s="86" t="str">
        <f t="shared" si="11"/>
        <v/>
      </c>
      <c r="R216" s="86">
        <f>IF(ISBLANK(Q216),0,IF(ISNA(VLOOKUP(Q216,Transaction!$AH:$AH,1,FALSE)),1,0))</f>
        <v>0</v>
      </c>
    </row>
    <row r="217" spans="2:18" x14ac:dyDescent="0.25">
      <c r="B217" s="71"/>
      <c r="C217" s="71"/>
      <c r="D217" s="71"/>
      <c r="E217" s="71"/>
      <c r="F217" s="71"/>
      <c r="G217" s="72"/>
      <c r="K217" s="86">
        <f t="shared" si="9"/>
        <v>0</v>
      </c>
      <c r="L217" s="86">
        <f t="shared" si="10"/>
        <v>0</v>
      </c>
      <c r="M217" s="86">
        <f>IF(ISBLANK(B217),0,IF(ISNA(VLOOKUP(B217,General!$B:$B,1,FALSE)),1,0))</f>
        <v>0</v>
      </c>
      <c r="N217" s="86">
        <f>IF(ISBLANK(D217),0,IF(ISNA(VLOOKUP(D217,Dropdowns!$G$1:$G$2,1,FALSE)),1,0))</f>
        <v>0</v>
      </c>
      <c r="O217" s="86">
        <f>IF(ISBLANK(E217),0,IF(ISNA(VLOOKUP(E217,Dropdowns!$H$1:$H$12,1,FALSE)),1,0))</f>
        <v>0</v>
      </c>
      <c r="P217" s="86">
        <f>IF(ISBLANK(G217),0,IF(ISNA(VLOOKUP(G217,Dropdowns!$M$1:$M$4,1,FALSE)),1,0))</f>
        <v>0</v>
      </c>
      <c r="Q217" s="86" t="str">
        <f t="shared" si="11"/>
        <v/>
      </c>
      <c r="R217" s="86">
        <f>IF(ISBLANK(Q217),0,IF(ISNA(VLOOKUP(Q217,Transaction!$AH:$AH,1,FALSE)),1,0))</f>
        <v>0</v>
      </c>
    </row>
    <row r="218" spans="2:18" x14ac:dyDescent="0.25">
      <c r="B218" s="71"/>
      <c r="C218" s="71"/>
      <c r="D218" s="71"/>
      <c r="E218" s="71"/>
      <c r="F218" s="71"/>
      <c r="G218" s="72"/>
      <c r="K218" s="86">
        <f t="shared" si="9"/>
        <v>0</v>
      </c>
      <c r="L218" s="86">
        <f t="shared" si="10"/>
        <v>0</v>
      </c>
      <c r="M218" s="86">
        <f>IF(ISBLANK(B218),0,IF(ISNA(VLOOKUP(B218,General!$B:$B,1,FALSE)),1,0))</f>
        <v>0</v>
      </c>
      <c r="N218" s="86">
        <f>IF(ISBLANK(D218),0,IF(ISNA(VLOOKUP(D218,Dropdowns!$G$1:$G$2,1,FALSE)),1,0))</f>
        <v>0</v>
      </c>
      <c r="O218" s="86">
        <f>IF(ISBLANK(E218),0,IF(ISNA(VLOOKUP(E218,Dropdowns!$H$1:$H$12,1,FALSE)),1,0))</f>
        <v>0</v>
      </c>
      <c r="P218" s="86">
        <f>IF(ISBLANK(G218),0,IF(ISNA(VLOOKUP(G218,Dropdowns!$M$1:$M$4,1,FALSE)),1,0))</f>
        <v>0</v>
      </c>
      <c r="Q218" s="86" t="str">
        <f t="shared" si="11"/>
        <v/>
      </c>
      <c r="R218" s="86">
        <f>IF(ISBLANK(Q218),0,IF(ISNA(VLOOKUP(Q218,Transaction!$AH:$AH,1,FALSE)),1,0))</f>
        <v>0</v>
      </c>
    </row>
    <row r="219" spans="2:18" x14ac:dyDescent="0.25">
      <c r="B219" s="71"/>
      <c r="C219" s="71"/>
      <c r="D219" s="71"/>
      <c r="E219" s="71"/>
      <c r="F219" s="71"/>
      <c r="G219" s="72"/>
      <c r="K219" s="86">
        <f t="shared" si="9"/>
        <v>0</v>
      </c>
      <c r="L219" s="86">
        <f t="shared" si="10"/>
        <v>0</v>
      </c>
      <c r="M219" s="86">
        <f>IF(ISBLANK(B219),0,IF(ISNA(VLOOKUP(B219,General!$B:$B,1,FALSE)),1,0))</f>
        <v>0</v>
      </c>
      <c r="N219" s="86">
        <f>IF(ISBLANK(D219),0,IF(ISNA(VLOOKUP(D219,Dropdowns!$G$1:$G$2,1,FALSE)),1,0))</f>
        <v>0</v>
      </c>
      <c r="O219" s="86">
        <f>IF(ISBLANK(E219),0,IF(ISNA(VLOOKUP(E219,Dropdowns!$H$1:$H$12,1,FALSE)),1,0))</f>
        <v>0</v>
      </c>
      <c r="P219" s="86">
        <f>IF(ISBLANK(G219),0,IF(ISNA(VLOOKUP(G219,Dropdowns!$M$1:$M$4,1,FALSE)),1,0))</f>
        <v>0</v>
      </c>
      <c r="Q219" s="86" t="str">
        <f t="shared" si="11"/>
        <v/>
      </c>
      <c r="R219" s="86">
        <f>IF(ISBLANK(Q219),0,IF(ISNA(VLOOKUP(Q219,Transaction!$AH:$AH,1,FALSE)),1,0))</f>
        <v>0</v>
      </c>
    </row>
    <row r="220" spans="2:18" x14ac:dyDescent="0.25">
      <c r="B220" s="71"/>
      <c r="C220" s="71"/>
      <c r="D220" s="71"/>
      <c r="E220" s="71"/>
      <c r="F220" s="71"/>
      <c r="G220" s="72"/>
      <c r="K220" s="86">
        <f t="shared" si="9"/>
        <v>0</v>
      </c>
      <c r="L220" s="86">
        <f t="shared" si="10"/>
        <v>0</v>
      </c>
      <c r="M220" s="86">
        <f>IF(ISBLANK(B220),0,IF(ISNA(VLOOKUP(B220,General!$B:$B,1,FALSE)),1,0))</f>
        <v>0</v>
      </c>
      <c r="N220" s="86">
        <f>IF(ISBLANK(D220),0,IF(ISNA(VLOOKUP(D220,Dropdowns!$G$1:$G$2,1,FALSE)),1,0))</f>
        <v>0</v>
      </c>
      <c r="O220" s="86">
        <f>IF(ISBLANK(E220),0,IF(ISNA(VLOOKUP(E220,Dropdowns!$H$1:$H$12,1,FALSE)),1,0))</f>
        <v>0</v>
      </c>
      <c r="P220" s="86">
        <f>IF(ISBLANK(G220),0,IF(ISNA(VLOOKUP(G220,Dropdowns!$M$1:$M$4,1,FALSE)),1,0))</f>
        <v>0</v>
      </c>
      <c r="Q220" s="86" t="str">
        <f t="shared" si="11"/>
        <v/>
      </c>
      <c r="R220" s="86">
        <f>IF(ISBLANK(Q220),0,IF(ISNA(VLOOKUP(Q220,Transaction!$AH:$AH,1,FALSE)),1,0))</f>
        <v>0</v>
      </c>
    </row>
    <row r="221" spans="2:18" x14ac:dyDescent="0.25">
      <c r="B221" s="71"/>
      <c r="C221" s="71"/>
      <c r="D221" s="71"/>
      <c r="E221" s="71"/>
      <c r="F221" s="71"/>
      <c r="G221" s="72"/>
      <c r="K221" s="86">
        <f t="shared" si="9"/>
        <v>0</v>
      </c>
      <c r="L221" s="86">
        <f t="shared" si="10"/>
        <v>0</v>
      </c>
      <c r="M221" s="86">
        <f>IF(ISBLANK(B221),0,IF(ISNA(VLOOKUP(B221,General!$B:$B,1,FALSE)),1,0))</f>
        <v>0</v>
      </c>
      <c r="N221" s="86">
        <f>IF(ISBLANK(D221),0,IF(ISNA(VLOOKUP(D221,Dropdowns!$G$1:$G$2,1,FALSE)),1,0))</f>
        <v>0</v>
      </c>
      <c r="O221" s="86">
        <f>IF(ISBLANK(E221),0,IF(ISNA(VLOOKUP(E221,Dropdowns!$H$1:$H$12,1,FALSE)),1,0))</f>
        <v>0</v>
      </c>
      <c r="P221" s="86">
        <f>IF(ISBLANK(G221),0,IF(ISNA(VLOOKUP(G221,Dropdowns!$M$1:$M$4,1,FALSE)),1,0))</f>
        <v>0</v>
      </c>
      <c r="Q221" s="86" t="str">
        <f t="shared" si="11"/>
        <v/>
      </c>
      <c r="R221" s="86">
        <f>IF(ISBLANK(Q221),0,IF(ISNA(VLOOKUP(Q221,Transaction!$AH:$AH,1,FALSE)),1,0))</f>
        <v>0</v>
      </c>
    </row>
    <row r="222" spans="2:18" x14ac:dyDescent="0.25">
      <c r="B222" s="71"/>
      <c r="C222" s="71"/>
      <c r="D222" s="71"/>
      <c r="E222" s="71"/>
      <c r="F222" s="71"/>
      <c r="G222" s="72"/>
      <c r="K222" s="86">
        <f t="shared" si="9"/>
        <v>0</v>
      </c>
      <c r="L222" s="86">
        <f t="shared" si="10"/>
        <v>0</v>
      </c>
      <c r="M222" s="86">
        <f>IF(ISBLANK(B222),0,IF(ISNA(VLOOKUP(B222,General!$B:$B,1,FALSE)),1,0))</f>
        <v>0</v>
      </c>
      <c r="N222" s="86">
        <f>IF(ISBLANK(D222),0,IF(ISNA(VLOOKUP(D222,Dropdowns!$G$1:$G$2,1,FALSE)),1,0))</f>
        <v>0</v>
      </c>
      <c r="O222" s="86">
        <f>IF(ISBLANK(E222),0,IF(ISNA(VLOOKUP(E222,Dropdowns!$H$1:$H$12,1,FALSE)),1,0))</f>
        <v>0</v>
      </c>
      <c r="P222" s="86">
        <f>IF(ISBLANK(G222),0,IF(ISNA(VLOOKUP(G222,Dropdowns!$M$1:$M$4,1,FALSE)),1,0))</f>
        <v>0</v>
      </c>
      <c r="Q222" s="86" t="str">
        <f t="shared" si="11"/>
        <v/>
      </c>
      <c r="R222" s="86">
        <f>IF(ISBLANK(Q222),0,IF(ISNA(VLOOKUP(Q222,Transaction!$AH:$AH,1,FALSE)),1,0))</f>
        <v>0</v>
      </c>
    </row>
    <row r="223" spans="2:18" x14ac:dyDescent="0.25">
      <c r="B223" s="71"/>
      <c r="C223" s="71"/>
      <c r="D223" s="71"/>
      <c r="E223" s="71"/>
      <c r="F223" s="71"/>
      <c r="G223" s="72"/>
      <c r="K223" s="86">
        <f t="shared" si="9"/>
        <v>0</v>
      </c>
      <c r="L223" s="86">
        <f t="shared" si="10"/>
        <v>0</v>
      </c>
      <c r="M223" s="86">
        <f>IF(ISBLANK(B223),0,IF(ISNA(VLOOKUP(B223,General!$B:$B,1,FALSE)),1,0))</f>
        <v>0</v>
      </c>
      <c r="N223" s="86">
        <f>IF(ISBLANK(D223),0,IF(ISNA(VLOOKUP(D223,Dropdowns!$G$1:$G$2,1,FALSE)),1,0))</f>
        <v>0</v>
      </c>
      <c r="O223" s="86">
        <f>IF(ISBLANK(E223),0,IF(ISNA(VLOOKUP(E223,Dropdowns!$H$1:$H$12,1,FALSE)),1,0))</f>
        <v>0</v>
      </c>
      <c r="P223" s="86">
        <f>IF(ISBLANK(G223),0,IF(ISNA(VLOOKUP(G223,Dropdowns!$M$1:$M$4,1,FALSE)),1,0))</f>
        <v>0</v>
      </c>
      <c r="Q223" s="86" t="str">
        <f t="shared" si="11"/>
        <v/>
      </c>
      <c r="R223" s="86">
        <f>IF(ISBLANK(Q223),0,IF(ISNA(VLOOKUP(Q223,Transaction!$AH:$AH,1,FALSE)),1,0))</f>
        <v>0</v>
      </c>
    </row>
    <row r="224" spans="2:18" x14ac:dyDescent="0.25">
      <c r="B224" s="71"/>
      <c r="C224" s="71"/>
      <c r="D224" s="71"/>
      <c r="E224" s="71"/>
      <c r="F224" s="71"/>
      <c r="G224" s="72"/>
      <c r="K224" s="86">
        <f t="shared" si="9"/>
        <v>0</v>
      </c>
      <c r="L224" s="86">
        <f t="shared" si="10"/>
        <v>0</v>
      </c>
      <c r="M224" s="86">
        <f>IF(ISBLANK(B224),0,IF(ISNA(VLOOKUP(B224,General!$B:$B,1,FALSE)),1,0))</f>
        <v>0</v>
      </c>
      <c r="N224" s="86">
        <f>IF(ISBLANK(D224),0,IF(ISNA(VLOOKUP(D224,Dropdowns!$G$1:$G$2,1,FALSE)),1,0))</f>
        <v>0</v>
      </c>
      <c r="O224" s="86">
        <f>IF(ISBLANK(E224),0,IF(ISNA(VLOOKUP(E224,Dropdowns!$H$1:$H$12,1,FALSE)),1,0))</f>
        <v>0</v>
      </c>
      <c r="P224" s="86">
        <f>IF(ISBLANK(G224),0,IF(ISNA(VLOOKUP(G224,Dropdowns!$M$1:$M$4,1,FALSE)),1,0))</f>
        <v>0</v>
      </c>
      <c r="Q224" s="86" t="str">
        <f t="shared" si="11"/>
        <v/>
      </c>
      <c r="R224" s="86">
        <f>IF(ISBLANK(Q224),0,IF(ISNA(VLOOKUP(Q224,Transaction!$AH:$AH,1,FALSE)),1,0))</f>
        <v>0</v>
      </c>
    </row>
    <row r="225" spans="2:18" x14ac:dyDescent="0.25">
      <c r="B225" s="71"/>
      <c r="C225" s="71"/>
      <c r="D225" s="71"/>
      <c r="E225" s="71"/>
      <c r="F225" s="71"/>
      <c r="G225" s="72"/>
      <c r="K225" s="86">
        <f t="shared" si="9"/>
        <v>0</v>
      </c>
      <c r="L225" s="86">
        <f t="shared" si="10"/>
        <v>0</v>
      </c>
      <c r="M225" s="86">
        <f>IF(ISBLANK(B225),0,IF(ISNA(VLOOKUP(B225,General!$B:$B,1,FALSE)),1,0))</f>
        <v>0</v>
      </c>
      <c r="N225" s="86">
        <f>IF(ISBLANK(D225),0,IF(ISNA(VLOOKUP(D225,Dropdowns!$G$1:$G$2,1,FALSE)),1,0))</f>
        <v>0</v>
      </c>
      <c r="O225" s="86">
        <f>IF(ISBLANK(E225),0,IF(ISNA(VLOOKUP(E225,Dropdowns!$H$1:$H$12,1,FALSE)),1,0))</f>
        <v>0</v>
      </c>
      <c r="P225" s="86">
        <f>IF(ISBLANK(G225),0,IF(ISNA(VLOOKUP(G225,Dropdowns!$M$1:$M$4,1,FALSE)),1,0))</f>
        <v>0</v>
      </c>
      <c r="Q225" s="86" t="str">
        <f t="shared" si="11"/>
        <v/>
      </c>
      <c r="R225" s="86">
        <f>IF(ISBLANK(Q225),0,IF(ISNA(VLOOKUP(Q225,Transaction!$AH:$AH,1,FALSE)),1,0))</f>
        <v>0</v>
      </c>
    </row>
    <row r="226" spans="2:18" x14ac:dyDescent="0.25">
      <c r="B226" s="71"/>
      <c r="C226" s="71"/>
      <c r="D226" s="71"/>
      <c r="E226" s="71"/>
      <c r="F226" s="71"/>
      <c r="G226" s="72"/>
      <c r="K226" s="86">
        <f t="shared" si="9"/>
        <v>0</v>
      </c>
      <c r="L226" s="86">
        <f t="shared" si="10"/>
        <v>0</v>
      </c>
      <c r="M226" s="86">
        <f>IF(ISBLANK(B226),0,IF(ISNA(VLOOKUP(B226,General!$B:$B,1,FALSE)),1,0))</f>
        <v>0</v>
      </c>
      <c r="N226" s="86">
        <f>IF(ISBLANK(D226),0,IF(ISNA(VLOOKUP(D226,Dropdowns!$G$1:$G$2,1,FALSE)),1,0))</f>
        <v>0</v>
      </c>
      <c r="O226" s="86">
        <f>IF(ISBLANK(E226),0,IF(ISNA(VLOOKUP(E226,Dropdowns!$H$1:$H$12,1,FALSE)),1,0))</f>
        <v>0</v>
      </c>
      <c r="P226" s="86">
        <f>IF(ISBLANK(G226),0,IF(ISNA(VLOOKUP(G226,Dropdowns!$M$1:$M$4,1,FALSE)),1,0))</f>
        <v>0</v>
      </c>
      <c r="Q226" s="86" t="str">
        <f t="shared" si="11"/>
        <v/>
      </c>
      <c r="R226" s="86">
        <f>IF(ISBLANK(Q226),0,IF(ISNA(VLOOKUP(Q226,Transaction!$AH:$AH,1,FALSE)),1,0))</f>
        <v>0</v>
      </c>
    </row>
    <row r="227" spans="2:18" x14ac:dyDescent="0.25">
      <c r="B227" s="71"/>
      <c r="C227" s="71"/>
      <c r="D227" s="71"/>
      <c r="E227" s="71"/>
      <c r="F227" s="71"/>
      <c r="G227" s="72"/>
      <c r="K227" s="86">
        <f t="shared" si="9"/>
        <v>0</v>
      </c>
      <c r="L227" s="86">
        <f t="shared" si="10"/>
        <v>0</v>
      </c>
      <c r="M227" s="86">
        <f>IF(ISBLANK(B227),0,IF(ISNA(VLOOKUP(B227,General!$B:$B,1,FALSE)),1,0))</f>
        <v>0</v>
      </c>
      <c r="N227" s="86">
        <f>IF(ISBLANK(D227),0,IF(ISNA(VLOOKUP(D227,Dropdowns!$G$1:$G$2,1,FALSE)),1,0))</f>
        <v>0</v>
      </c>
      <c r="O227" s="86">
        <f>IF(ISBLANK(E227),0,IF(ISNA(VLOOKUP(E227,Dropdowns!$H$1:$H$12,1,FALSE)),1,0))</f>
        <v>0</v>
      </c>
      <c r="P227" s="86">
        <f>IF(ISBLANK(G227),0,IF(ISNA(VLOOKUP(G227,Dropdowns!$M$1:$M$4,1,FALSE)),1,0))</f>
        <v>0</v>
      </c>
      <c r="Q227" s="86" t="str">
        <f t="shared" si="11"/>
        <v/>
      </c>
      <c r="R227" s="86">
        <f>IF(ISBLANK(Q227),0,IF(ISNA(VLOOKUP(Q227,Transaction!$AH:$AH,1,FALSE)),1,0))</f>
        <v>0</v>
      </c>
    </row>
    <row r="228" spans="2:18" x14ac:dyDescent="0.25">
      <c r="B228" s="71"/>
      <c r="C228" s="71"/>
      <c r="D228" s="71"/>
      <c r="E228" s="71"/>
      <c r="F228" s="71"/>
      <c r="G228" s="72"/>
      <c r="K228" s="86">
        <f t="shared" si="9"/>
        <v>0</v>
      </c>
      <c r="L228" s="86">
        <f t="shared" si="10"/>
        <v>0</v>
      </c>
      <c r="M228" s="86">
        <f>IF(ISBLANK(B228),0,IF(ISNA(VLOOKUP(B228,General!$B:$B,1,FALSE)),1,0))</f>
        <v>0</v>
      </c>
      <c r="N228" s="86">
        <f>IF(ISBLANK(D228),0,IF(ISNA(VLOOKUP(D228,Dropdowns!$G$1:$G$2,1,FALSE)),1,0))</f>
        <v>0</v>
      </c>
      <c r="O228" s="86">
        <f>IF(ISBLANK(E228),0,IF(ISNA(VLOOKUP(E228,Dropdowns!$H$1:$H$12,1,FALSE)),1,0))</f>
        <v>0</v>
      </c>
      <c r="P228" s="86">
        <f>IF(ISBLANK(G228),0,IF(ISNA(VLOOKUP(G228,Dropdowns!$M$1:$M$4,1,FALSE)),1,0))</f>
        <v>0</v>
      </c>
      <c r="Q228" s="86" t="str">
        <f t="shared" si="11"/>
        <v/>
      </c>
      <c r="R228" s="86">
        <f>IF(ISBLANK(Q228),0,IF(ISNA(VLOOKUP(Q228,Transaction!$AH:$AH,1,FALSE)),1,0))</f>
        <v>0</v>
      </c>
    </row>
    <row r="229" spans="2:18" x14ac:dyDescent="0.25">
      <c r="B229" s="71"/>
      <c r="C229" s="71"/>
      <c r="D229" s="71"/>
      <c r="E229" s="71"/>
      <c r="F229" s="71"/>
      <c r="G229" s="72"/>
      <c r="K229" s="86">
        <f t="shared" si="9"/>
        <v>0</v>
      </c>
      <c r="L229" s="86">
        <f t="shared" si="10"/>
        <v>0</v>
      </c>
      <c r="M229" s="86">
        <f>IF(ISBLANK(B229),0,IF(ISNA(VLOOKUP(B229,General!$B:$B,1,FALSE)),1,0))</f>
        <v>0</v>
      </c>
      <c r="N229" s="86">
        <f>IF(ISBLANK(D229),0,IF(ISNA(VLOOKUP(D229,Dropdowns!$G$1:$G$2,1,FALSE)),1,0))</f>
        <v>0</v>
      </c>
      <c r="O229" s="86">
        <f>IF(ISBLANK(E229),0,IF(ISNA(VLOOKUP(E229,Dropdowns!$H$1:$H$12,1,FALSE)),1,0))</f>
        <v>0</v>
      </c>
      <c r="P229" s="86">
        <f>IF(ISBLANK(G229),0,IF(ISNA(VLOOKUP(G229,Dropdowns!$M$1:$M$4,1,FALSE)),1,0))</f>
        <v>0</v>
      </c>
      <c r="Q229" s="86" t="str">
        <f t="shared" si="11"/>
        <v/>
      </c>
      <c r="R229" s="86">
        <f>IF(ISBLANK(Q229),0,IF(ISNA(VLOOKUP(Q229,Transaction!$AH:$AH,1,FALSE)),1,0))</f>
        <v>0</v>
      </c>
    </row>
    <row r="230" spans="2:18" x14ac:dyDescent="0.25">
      <c r="B230" s="71"/>
      <c r="C230" s="71"/>
      <c r="D230" s="71"/>
      <c r="E230" s="71"/>
      <c r="F230" s="71"/>
      <c r="G230" s="72"/>
      <c r="K230" s="86">
        <f t="shared" si="9"/>
        <v>0</v>
      </c>
      <c r="L230" s="86">
        <f t="shared" si="10"/>
        <v>0</v>
      </c>
      <c r="M230" s="86">
        <f>IF(ISBLANK(B230),0,IF(ISNA(VLOOKUP(B230,General!$B:$B,1,FALSE)),1,0))</f>
        <v>0</v>
      </c>
      <c r="N230" s="86">
        <f>IF(ISBLANK(D230),0,IF(ISNA(VLOOKUP(D230,Dropdowns!$G$1:$G$2,1,FALSE)),1,0))</f>
        <v>0</v>
      </c>
      <c r="O230" s="86">
        <f>IF(ISBLANK(E230),0,IF(ISNA(VLOOKUP(E230,Dropdowns!$H$1:$H$12,1,FALSE)),1,0))</f>
        <v>0</v>
      </c>
      <c r="P230" s="86">
        <f>IF(ISBLANK(G230),0,IF(ISNA(VLOOKUP(G230,Dropdowns!$M$1:$M$4,1,FALSE)),1,0))</f>
        <v>0</v>
      </c>
      <c r="Q230" s="86" t="str">
        <f t="shared" si="11"/>
        <v/>
      </c>
      <c r="R230" s="86">
        <f>IF(ISBLANK(Q230),0,IF(ISNA(VLOOKUP(Q230,Transaction!$AH:$AH,1,FALSE)),1,0))</f>
        <v>0</v>
      </c>
    </row>
    <row r="231" spans="2:18" x14ac:dyDescent="0.25">
      <c r="B231" s="71"/>
      <c r="C231" s="71"/>
      <c r="D231" s="71"/>
      <c r="E231" s="71"/>
      <c r="F231" s="71"/>
      <c r="G231" s="72"/>
      <c r="K231" s="86">
        <f t="shared" si="9"/>
        <v>0</v>
      </c>
      <c r="L231" s="86">
        <f t="shared" si="10"/>
        <v>0</v>
      </c>
      <c r="M231" s="86">
        <f>IF(ISBLANK(B231),0,IF(ISNA(VLOOKUP(B231,General!$B:$B,1,FALSE)),1,0))</f>
        <v>0</v>
      </c>
      <c r="N231" s="86">
        <f>IF(ISBLANK(D231),0,IF(ISNA(VLOOKUP(D231,Dropdowns!$G$1:$G$2,1,FALSE)),1,0))</f>
        <v>0</v>
      </c>
      <c r="O231" s="86">
        <f>IF(ISBLANK(E231),0,IF(ISNA(VLOOKUP(E231,Dropdowns!$H$1:$H$12,1,FALSE)),1,0))</f>
        <v>0</v>
      </c>
      <c r="P231" s="86">
        <f>IF(ISBLANK(G231),0,IF(ISNA(VLOOKUP(G231,Dropdowns!$M$1:$M$4,1,FALSE)),1,0))</f>
        <v>0</v>
      </c>
      <c r="Q231" s="86" t="str">
        <f t="shared" si="11"/>
        <v/>
      </c>
      <c r="R231" s="86">
        <f>IF(ISBLANK(Q231),0,IF(ISNA(VLOOKUP(Q231,Transaction!$AH:$AH,1,FALSE)),1,0))</f>
        <v>0</v>
      </c>
    </row>
    <row r="232" spans="2:18" x14ac:dyDescent="0.25">
      <c r="B232" s="71"/>
      <c r="C232" s="71"/>
      <c r="D232" s="71"/>
      <c r="E232" s="71"/>
      <c r="F232" s="71"/>
      <c r="G232" s="72"/>
      <c r="K232" s="86">
        <f t="shared" si="9"/>
        <v>0</v>
      </c>
      <c r="L232" s="86">
        <f t="shared" si="10"/>
        <v>0</v>
      </c>
      <c r="M232" s="86">
        <f>IF(ISBLANK(B232),0,IF(ISNA(VLOOKUP(B232,General!$B:$B,1,FALSE)),1,0))</f>
        <v>0</v>
      </c>
      <c r="N232" s="86">
        <f>IF(ISBLANK(D232),0,IF(ISNA(VLOOKUP(D232,Dropdowns!$G$1:$G$2,1,FALSE)),1,0))</f>
        <v>0</v>
      </c>
      <c r="O232" s="86">
        <f>IF(ISBLANK(E232),0,IF(ISNA(VLOOKUP(E232,Dropdowns!$H$1:$H$12,1,FALSE)),1,0))</f>
        <v>0</v>
      </c>
      <c r="P232" s="86">
        <f>IF(ISBLANK(G232),0,IF(ISNA(VLOOKUP(G232,Dropdowns!$M$1:$M$4,1,FALSE)),1,0))</f>
        <v>0</v>
      </c>
      <c r="Q232" s="86" t="str">
        <f t="shared" si="11"/>
        <v/>
      </c>
      <c r="R232" s="86">
        <f>IF(ISBLANK(Q232),0,IF(ISNA(VLOOKUP(Q232,Transaction!$AH:$AH,1,FALSE)),1,0))</f>
        <v>0</v>
      </c>
    </row>
    <row r="233" spans="2:18" x14ac:dyDescent="0.25">
      <c r="B233" s="71"/>
      <c r="C233" s="71"/>
      <c r="D233" s="71"/>
      <c r="E233" s="71"/>
      <c r="F233" s="71"/>
      <c r="G233" s="72"/>
      <c r="K233" s="86">
        <f t="shared" si="9"/>
        <v>0</v>
      </c>
      <c r="L233" s="86">
        <f t="shared" si="10"/>
        <v>0</v>
      </c>
      <c r="M233" s="86">
        <f>IF(ISBLANK(B233),0,IF(ISNA(VLOOKUP(B233,General!$B:$B,1,FALSE)),1,0))</f>
        <v>0</v>
      </c>
      <c r="N233" s="86">
        <f>IF(ISBLANK(D233),0,IF(ISNA(VLOOKUP(D233,Dropdowns!$G$1:$G$2,1,FALSE)),1,0))</f>
        <v>0</v>
      </c>
      <c r="O233" s="86">
        <f>IF(ISBLANK(E233),0,IF(ISNA(VLOOKUP(E233,Dropdowns!$H$1:$H$12,1,FALSE)),1,0))</f>
        <v>0</v>
      </c>
      <c r="P233" s="86">
        <f>IF(ISBLANK(G233),0,IF(ISNA(VLOOKUP(G233,Dropdowns!$M$1:$M$4,1,FALSE)),1,0))</f>
        <v>0</v>
      </c>
      <c r="Q233" s="86" t="str">
        <f t="shared" si="11"/>
        <v/>
      </c>
      <c r="R233" s="86">
        <f>IF(ISBLANK(Q233),0,IF(ISNA(VLOOKUP(Q233,Transaction!$AH:$AH,1,FALSE)),1,0))</f>
        <v>0</v>
      </c>
    </row>
    <row r="234" spans="2:18" x14ac:dyDescent="0.25">
      <c r="B234" s="71"/>
      <c r="C234" s="71"/>
      <c r="D234" s="71"/>
      <c r="E234" s="71"/>
      <c r="F234" s="71"/>
      <c r="G234" s="72"/>
      <c r="K234" s="86">
        <f t="shared" si="9"/>
        <v>0</v>
      </c>
      <c r="L234" s="86">
        <f t="shared" si="10"/>
        <v>0</v>
      </c>
      <c r="M234" s="86">
        <f>IF(ISBLANK(B234),0,IF(ISNA(VLOOKUP(B234,General!$B:$B,1,FALSE)),1,0))</f>
        <v>0</v>
      </c>
      <c r="N234" s="86">
        <f>IF(ISBLANK(D234),0,IF(ISNA(VLOOKUP(D234,Dropdowns!$G$1:$G$2,1,FALSE)),1,0))</f>
        <v>0</v>
      </c>
      <c r="O234" s="86">
        <f>IF(ISBLANK(E234),0,IF(ISNA(VLOOKUP(E234,Dropdowns!$H$1:$H$12,1,FALSE)),1,0))</f>
        <v>0</v>
      </c>
      <c r="P234" s="86">
        <f>IF(ISBLANK(G234),0,IF(ISNA(VLOOKUP(G234,Dropdowns!$M$1:$M$4,1,FALSE)),1,0))</f>
        <v>0</v>
      </c>
      <c r="Q234" s="86" t="str">
        <f t="shared" si="11"/>
        <v/>
      </c>
      <c r="R234" s="86">
        <f>IF(ISBLANK(Q234),0,IF(ISNA(VLOOKUP(Q234,Transaction!$AH:$AH,1,FALSE)),1,0))</f>
        <v>0</v>
      </c>
    </row>
    <row r="235" spans="2:18" x14ac:dyDescent="0.25">
      <c r="B235" s="71"/>
      <c r="C235" s="71"/>
      <c r="D235" s="71"/>
      <c r="E235" s="71"/>
      <c r="F235" s="71"/>
      <c r="G235" s="72"/>
      <c r="K235" s="86">
        <f t="shared" si="9"/>
        <v>0</v>
      </c>
      <c r="L235" s="86">
        <f t="shared" si="10"/>
        <v>0</v>
      </c>
      <c r="M235" s="86">
        <f>IF(ISBLANK(B235),0,IF(ISNA(VLOOKUP(B235,General!$B:$B,1,FALSE)),1,0))</f>
        <v>0</v>
      </c>
      <c r="N235" s="86">
        <f>IF(ISBLANK(D235),0,IF(ISNA(VLOOKUP(D235,Dropdowns!$G$1:$G$2,1,FALSE)),1,0))</f>
        <v>0</v>
      </c>
      <c r="O235" s="86">
        <f>IF(ISBLANK(E235),0,IF(ISNA(VLOOKUP(E235,Dropdowns!$H$1:$H$12,1,FALSE)),1,0))</f>
        <v>0</v>
      </c>
      <c r="P235" s="86">
        <f>IF(ISBLANK(G235),0,IF(ISNA(VLOOKUP(G235,Dropdowns!$M$1:$M$4,1,FALSE)),1,0))</f>
        <v>0</v>
      </c>
      <c r="Q235" s="86" t="str">
        <f t="shared" si="11"/>
        <v/>
      </c>
      <c r="R235" s="86">
        <f>IF(ISBLANK(Q235),0,IF(ISNA(VLOOKUP(Q235,Transaction!$AH:$AH,1,FALSE)),1,0))</f>
        <v>0</v>
      </c>
    </row>
    <row r="236" spans="2:18" x14ac:dyDescent="0.25">
      <c r="B236" s="71"/>
      <c r="C236" s="71"/>
      <c r="D236" s="71"/>
      <c r="E236" s="71"/>
      <c r="F236" s="71"/>
      <c r="G236" s="72"/>
      <c r="K236" s="86">
        <f t="shared" si="9"/>
        <v>0</v>
      </c>
      <c r="L236" s="86">
        <f t="shared" si="10"/>
        <v>0</v>
      </c>
      <c r="M236" s="86">
        <f>IF(ISBLANK(B236),0,IF(ISNA(VLOOKUP(B236,General!$B:$B,1,FALSE)),1,0))</f>
        <v>0</v>
      </c>
      <c r="N236" s="86">
        <f>IF(ISBLANK(D236),0,IF(ISNA(VLOOKUP(D236,Dropdowns!$G$1:$G$2,1,FALSE)),1,0))</f>
        <v>0</v>
      </c>
      <c r="O236" s="86">
        <f>IF(ISBLANK(E236),0,IF(ISNA(VLOOKUP(E236,Dropdowns!$H$1:$H$12,1,FALSE)),1,0))</f>
        <v>0</v>
      </c>
      <c r="P236" s="86">
        <f>IF(ISBLANK(G236),0,IF(ISNA(VLOOKUP(G236,Dropdowns!$M$1:$M$4,1,FALSE)),1,0))</f>
        <v>0</v>
      </c>
      <c r="Q236" s="86" t="str">
        <f t="shared" si="11"/>
        <v/>
      </c>
      <c r="R236" s="86">
        <f>IF(ISBLANK(Q236),0,IF(ISNA(VLOOKUP(Q236,Transaction!$AH:$AH,1,FALSE)),1,0))</f>
        <v>0</v>
      </c>
    </row>
    <row r="237" spans="2:18" x14ac:dyDescent="0.25">
      <c r="B237" s="71"/>
      <c r="C237" s="71"/>
      <c r="D237" s="71"/>
      <c r="E237" s="71"/>
      <c r="F237" s="71"/>
      <c r="G237" s="72"/>
      <c r="K237" s="86">
        <f t="shared" si="9"/>
        <v>0</v>
      </c>
      <c r="L237" s="86">
        <f t="shared" si="10"/>
        <v>0</v>
      </c>
      <c r="M237" s="86">
        <f>IF(ISBLANK(B237),0,IF(ISNA(VLOOKUP(B237,General!$B:$B,1,FALSE)),1,0))</f>
        <v>0</v>
      </c>
      <c r="N237" s="86">
        <f>IF(ISBLANK(D237),0,IF(ISNA(VLOOKUP(D237,Dropdowns!$G$1:$G$2,1,FALSE)),1,0))</f>
        <v>0</v>
      </c>
      <c r="O237" s="86">
        <f>IF(ISBLANK(E237),0,IF(ISNA(VLOOKUP(E237,Dropdowns!$H$1:$H$12,1,FALSE)),1,0))</f>
        <v>0</v>
      </c>
      <c r="P237" s="86">
        <f>IF(ISBLANK(G237),0,IF(ISNA(VLOOKUP(G237,Dropdowns!$M$1:$M$4,1,FALSE)),1,0))</f>
        <v>0</v>
      </c>
      <c r="Q237" s="86" t="str">
        <f t="shared" si="11"/>
        <v/>
      </c>
      <c r="R237" s="86">
        <f>IF(ISBLANK(Q237),0,IF(ISNA(VLOOKUP(Q237,Transaction!$AH:$AH,1,FALSE)),1,0))</f>
        <v>0</v>
      </c>
    </row>
    <row r="238" spans="2:18" x14ac:dyDescent="0.25">
      <c r="B238" s="71"/>
      <c r="C238" s="71"/>
      <c r="D238" s="71"/>
      <c r="E238" s="71"/>
      <c r="F238" s="71"/>
      <c r="G238" s="72"/>
      <c r="K238" s="86">
        <f t="shared" si="9"/>
        <v>0</v>
      </c>
      <c r="L238" s="86">
        <f t="shared" si="10"/>
        <v>0</v>
      </c>
      <c r="M238" s="86">
        <f>IF(ISBLANK(B238),0,IF(ISNA(VLOOKUP(B238,General!$B:$B,1,FALSE)),1,0))</f>
        <v>0</v>
      </c>
      <c r="N238" s="86">
        <f>IF(ISBLANK(D238),0,IF(ISNA(VLOOKUP(D238,Dropdowns!$G$1:$G$2,1,FALSE)),1,0))</f>
        <v>0</v>
      </c>
      <c r="O238" s="86">
        <f>IF(ISBLANK(E238),0,IF(ISNA(VLOOKUP(E238,Dropdowns!$H$1:$H$12,1,FALSE)),1,0))</f>
        <v>0</v>
      </c>
      <c r="P238" s="86">
        <f>IF(ISBLANK(G238),0,IF(ISNA(VLOOKUP(G238,Dropdowns!$M$1:$M$4,1,FALSE)),1,0))</f>
        <v>0</v>
      </c>
      <c r="Q238" s="86" t="str">
        <f t="shared" si="11"/>
        <v/>
      </c>
      <c r="R238" s="86">
        <f>IF(ISBLANK(Q238),0,IF(ISNA(VLOOKUP(Q238,Transaction!$AH:$AH,1,FALSE)),1,0))</f>
        <v>0</v>
      </c>
    </row>
    <row r="239" spans="2:18" x14ac:dyDescent="0.25">
      <c r="B239" s="71"/>
      <c r="C239" s="71"/>
      <c r="D239" s="71"/>
      <c r="E239" s="71"/>
      <c r="F239" s="71"/>
      <c r="G239" s="72"/>
      <c r="K239" s="86">
        <f t="shared" si="9"/>
        <v>0</v>
      </c>
      <c r="L239" s="86">
        <f t="shared" si="10"/>
        <v>0</v>
      </c>
      <c r="M239" s="86">
        <f>IF(ISBLANK(B239),0,IF(ISNA(VLOOKUP(B239,General!$B:$B,1,FALSE)),1,0))</f>
        <v>0</v>
      </c>
      <c r="N239" s="86">
        <f>IF(ISBLANK(D239),0,IF(ISNA(VLOOKUP(D239,Dropdowns!$G$1:$G$2,1,FALSE)),1,0))</f>
        <v>0</v>
      </c>
      <c r="O239" s="86">
        <f>IF(ISBLANK(E239),0,IF(ISNA(VLOOKUP(E239,Dropdowns!$H$1:$H$12,1,FALSE)),1,0))</f>
        <v>0</v>
      </c>
      <c r="P239" s="86">
        <f>IF(ISBLANK(G239),0,IF(ISNA(VLOOKUP(G239,Dropdowns!$M$1:$M$4,1,FALSE)),1,0))</f>
        <v>0</v>
      </c>
      <c r="Q239" s="86" t="str">
        <f t="shared" si="11"/>
        <v/>
      </c>
      <c r="R239" s="86">
        <f>IF(ISBLANK(Q239),0,IF(ISNA(VLOOKUP(Q239,Transaction!$AH:$AH,1,FALSE)),1,0))</f>
        <v>0</v>
      </c>
    </row>
    <row r="240" spans="2:18" x14ac:dyDescent="0.25">
      <c r="B240" s="71"/>
      <c r="C240" s="71"/>
      <c r="D240" s="71"/>
      <c r="E240" s="71"/>
      <c r="F240" s="71"/>
      <c r="G240" s="72"/>
      <c r="K240" s="86">
        <f t="shared" si="9"/>
        <v>0</v>
      </c>
      <c r="L240" s="86">
        <f t="shared" si="10"/>
        <v>0</v>
      </c>
      <c r="M240" s="86">
        <f>IF(ISBLANK(B240),0,IF(ISNA(VLOOKUP(B240,General!$B:$B,1,FALSE)),1,0))</f>
        <v>0</v>
      </c>
      <c r="N240" s="86">
        <f>IF(ISBLANK(D240),0,IF(ISNA(VLOOKUP(D240,Dropdowns!$G$1:$G$2,1,FALSE)),1,0))</f>
        <v>0</v>
      </c>
      <c r="O240" s="86">
        <f>IF(ISBLANK(E240),0,IF(ISNA(VLOOKUP(E240,Dropdowns!$H$1:$H$12,1,FALSE)),1,0))</f>
        <v>0</v>
      </c>
      <c r="P240" s="86">
        <f>IF(ISBLANK(G240),0,IF(ISNA(VLOOKUP(G240,Dropdowns!$M$1:$M$4,1,FALSE)),1,0))</f>
        <v>0</v>
      </c>
      <c r="Q240" s="86" t="str">
        <f t="shared" si="11"/>
        <v/>
      </c>
      <c r="R240" s="86">
        <f>IF(ISBLANK(Q240),0,IF(ISNA(VLOOKUP(Q240,Transaction!$AH:$AH,1,FALSE)),1,0))</f>
        <v>0</v>
      </c>
    </row>
    <row r="241" spans="2:18" x14ac:dyDescent="0.25">
      <c r="B241" s="71"/>
      <c r="C241" s="71"/>
      <c r="D241" s="71"/>
      <c r="E241" s="71"/>
      <c r="F241" s="71"/>
      <c r="G241" s="72"/>
      <c r="K241" s="86">
        <f t="shared" ref="K241:K304" si="12">IF(COUNTA(B241:G241)&gt;0,2-(COUNTA(B241:C241)),0)</f>
        <v>0</v>
      </c>
      <c r="L241" s="86">
        <f t="shared" ref="L241:L304" si="13">IF(E241="Others",COUNTBLANK(F241),0)</f>
        <v>0</v>
      </c>
      <c r="M241" s="86">
        <f>IF(ISBLANK(B241),0,IF(ISNA(VLOOKUP(B241,General!$B:$B,1,FALSE)),1,0))</f>
        <v>0</v>
      </c>
      <c r="N241" s="86">
        <f>IF(ISBLANK(D241),0,IF(ISNA(VLOOKUP(D241,Dropdowns!$G$1:$G$2,1,FALSE)),1,0))</f>
        <v>0</v>
      </c>
      <c r="O241" s="86">
        <f>IF(ISBLANK(E241),0,IF(ISNA(VLOOKUP(E241,Dropdowns!$H$1:$H$12,1,FALSE)),1,0))</f>
        <v>0</v>
      </c>
      <c r="P241" s="86">
        <f>IF(ISBLANK(G241),0,IF(ISNA(VLOOKUP(G241,Dropdowns!$M$1:$M$4,1,FALSE)),1,0))</f>
        <v>0</v>
      </c>
      <c r="Q241" s="86" t="str">
        <f t="shared" si="11"/>
        <v/>
      </c>
      <c r="R241" s="86">
        <f>IF(ISBLANK(Q241),0,IF(ISNA(VLOOKUP(Q241,Transaction!$AH:$AH,1,FALSE)),1,0))</f>
        <v>0</v>
      </c>
    </row>
    <row r="242" spans="2:18" x14ac:dyDescent="0.25">
      <c r="B242" s="71"/>
      <c r="C242" s="71"/>
      <c r="D242" s="71"/>
      <c r="E242" s="71"/>
      <c r="F242" s="71"/>
      <c r="G242" s="72"/>
      <c r="K242" s="86">
        <f t="shared" si="12"/>
        <v>0</v>
      </c>
      <c r="L242" s="86">
        <f t="shared" si="13"/>
        <v>0</v>
      </c>
      <c r="M242" s="86">
        <f>IF(ISBLANK(B242),0,IF(ISNA(VLOOKUP(B242,General!$B:$B,1,FALSE)),1,0))</f>
        <v>0</v>
      </c>
      <c r="N242" s="86">
        <f>IF(ISBLANK(D242),0,IF(ISNA(VLOOKUP(D242,Dropdowns!$G$1:$G$2,1,FALSE)),1,0))</f>
        <v>0</v>
      </c>
      <c r="O242" s="86">
        <f>IF(ISBLANK(E242),0,IF(ISNA(VLOOKUP(E242,Dropdowns!$H$1:$H$12,1,FALSE)),1,0))</f>
        <v>0</v>
      </c>
      <c r="P242" s="86">
        <f>IF(ISBLANK(G242),0,IF(ISNA(VLOOKUP(G242,Dropdowns!$M$1:$M$4,1,FALSE)),1,0))</f>
        <v>0</v>
      </c>
      <c r="Q242" s="86" t="str">
        <f t="shared" si="11"/>
        <v/>
      </c>
      <c r="R242" s="86">
        <f>IF(ISBLANK(Q242),0,IF(ISNA(VLOOKUP(Q242,Transaction!$AH:$AH,1,FALSE)),1,0))</f>
        <v>0</v>
      </c>
    </row>
    <row r="243" spans="2:18" x14ac:dyDescent="0.25">
      <c r="B243" s="71"/>
      <c r="C243" s="71"/>
      <c r="D243" s="71"/>
      <c r="E243" s="71"/>
      <c r="F243" s="71"/>
      <c r="G243" s="72"/>
      <c r="K243" s="86">
        <f t="shared" si="12"/>
        <v>0</v>
      </c>
      <c r="L243" s="86">
        <f t="shared" si="13"/>
        <v>0</v>
      </c>
      <c r="M243" s="86">
        <f>IF(ISBLANK(B243),0,IF(ISNA(VLOOKUP(B243,General!$B:$B,1,FALSE)),1,0))</f>
        <v>0</v>
      </c>
      <c r="N243" s="86">
        <f>IF(ISBLANK(D243),0,IF(ISNA(VLOOKUP(D243,Dropdowns!$G$1:$G$2,1,FALSE)),1,0))</f>
        <v>0</v>
      </c>
      <c r="O243" s="86">
        <f>IF(ISBLANK(E243),0,IF(ISNA(VLOOKUP(E243,Dropdowns!$H$1:$H$12,1,FALSE)),1,0))</f>
        <v>0</v>
      </c>
      <c r="P243" s="86">
        <f>IF(ISBLANK(G243),0,IF(ISNA(VLOOKUP(G243,Dropdowns!$M$1:$M$4,1,FALSE)),1,0))</f>
        <v>0</v>
      </c>
      <c r="Q243" s="86" t="str">
        <f t="shared" si="11"/>
        <v/>
      </c>
      <c r="R243" s="86">
        <f>IF(ISBLANK(Q243),0,IF(ISNA(VLOOKUP(Q243,Transaction!$AH:$AH,1,FALSE)),1,0))</f>
        <v>0</v>
      </c>
    </row>
    <row r="244" spans="2:18" x14ac:dyDescent="0.25">
      <c r="B244" s="71"/>
      <c r="C244" s="71"/>
      <c r="D244" s="71"/>
      <c r="E244" s="71"/>
      <c r="F244" s="71"/>
      <c r="G244" s="72"/>
      <c r="K244" s="86">
        <f t="shared" si="12"/>
        <v>0</v>
      </c>
      <c r="L244" s="86">
        <f t="shared" si="13"/>
        <v>0</v>
      </c>
      <c r="M244" s="86">
        <f>IF(ISBLANK(B244),0,IF(ISNA(VLOOKUP(B244,General!$B:$B,1,FALSE)),1,0))</f>
        <v>0</v>
      </c>
      <c r="N244" s="86">
        <f>IF(ISBLANK(D244),0,IF(ISNA(VLOOKUP(D244,Dropdowns!$G$1:$G$2,1,FALSE)),1,0))</f>
        <v>0</v>
      </c>
      <c r="O244" s="86">
        <f>IF(ISBLANK(E244),0,IF(ISNA(VLOOKUP(E244,Dropdowns!$H$1:$H$12,1,FALSE)),1,0))</f>
        <v>0</v>
      </c>
      <c r="P244" s="86">
        <f>IF(ISBLANK(G244),0,IF(ISNA(VLOOKUP(G244,Dropdowns!$M$1:$M$4,1,FALSE)),1,0))</f>
        <v>0</v>
      </c>
      <c r="Q244" s="86" t="str">
        <f t="shared" si="11"/>
        <v/>
      </c>
      <c r="R244" s="86">
        <f>IF(ISBLANK(Q244),0,IF(ISNA(VLOOKUP(Q244,Transaction!$AH:$AH,1,FALSE)),1,0))</f>
        <v>0</v>
      </c>
    </row>
    <row r="245" spans="2:18" x14ac:dyDescent="0.25">
      <c r="B245" s="71"/>
      <c r="C245" s="71"/>
      <c r="D245" s="71"/>
      <c r="E245" s="71"/>
      <c r="F245" s="71"/>
      <c r="G245" s="72"/>
      <c r="K245" s="86">
        <f t="shared" si="12"/>
        <v>0</v>
      </c>
      <c r="L245" s="86">
        <f t="shared" si="13"/>
        <v>0</v>
      </c>
      <c r="M245" s="86">
        <f>IF(ISBLANK(B245),0,IF(ISNA(VLOOKUP(B245,General!$B:$B,1,FALSE)),1,0))</f>
        <v>0</v>
      </c>
      <c r="N245" s="86">
        <f>IF(ISBLANK(D245),0,IF(ISNA(VLOOKUP(D245,Dropdowns!$G$1:$G$2,1,FALSE)),1,0))</f>
        <v>0</v>
      </c>
      <c r="O245" s="86">
        <f>IF(ISBLANK(E245),0,IF(ISNA(VLOOKUP(E245,Dropdowns!$H$1:$H$12,1,FALSE)),1,0))</f>
        <v>0</v>
      </c>
      <c r="P245" s="86">
        <f>IF(ISBLANK(G245),0,IF(ISNA(VLOOKUP(G245,Dropdowns!$M$1:$M$4,1,FALSE)),1,0))</f>
        <v>0</v>
      </c>
      <c r="Q245" s="86" t="str">
        <f t="shared" si="11"/>
        <v/>
      </c>
      <c r="R245" s="86">
        <f>IF(ISBLANK(Q245),0,IF(ISNA(VLOOKUP(Q245,Transaction!$AH:$AH,1,FALSE)),1,0))</f>
        <v>0</v>
      </c>
    </row>
    <row r="246" spans="2:18" x14ac:dyDescent="0.25">
      <c r="B246" s="71"/>
      <c r="C246" s="71"/>
      <c r="D246" s="71"/>
      <c r="E246" s="71"/>
      <c r="F246" s="71"/>
      <c r="G246" s="72"/>
      <c r="K246" s="86">
        <f t="shared" si="12"/>
        <v>0</v>
      </c>
      <c r="L246" s="86">
        <f t="shared" si="13"/>
        <v>0</v>
      </c>
      <c r="M246" s="86">
        <f>IF(ISBLANK(B246),0,IF(ISNA(VLOOKUP(B246,General!$B:$B,1,FALSE)),1,0))</f>
        <v>0</v>
      </c>
      <c r="N246" s="86">
        <f>IF(ISBLANK(D246),0,IF(ISNA(VLOOKUP(D246,Dropdowns!$G$1:$G$2,1,FALSE)),1,0))</f>
        <v>0</v>
      </c>
      <c r="O246" s="86">
        <f>IF(ISBLANK(E246),0,IF(ISNA(VLOOKUP(E246,Dropdowns!$H$1:$H$12,1,FALSE)),1,0))</f>
        <v>0</v>
      </c>
      <c r="P246" s="86">
        <f>IF(ISBLANK(G246),0,IF(ISNA(VLOOKUP(G246,Dropdowns!$M$1:$M$4,1,FALSE)),1,0))</f>
        <v>0</v>
      </c>
      <c r="Q246" s="86" t="str">
        <f t="shared" si="11"/>
        <v/>
      </c>
      <c r="R246" s="86">
        <f>IF(ISBLANK(Q246),0,IF(ISNA(VLOOKUP(Q246,Transaction!$AH:$AH,1,FALSE)),1,0))</f>
        <v>0</v>
      </c>
    </row>
    <row r="247" spans="2:18" x14ac:dyDescent="0.25">
      <c r="B247" s="71"/>
      <c r="C247" s="71"/>
      <c r="D247" s="71"/>
      <c r="E247" s="71"/>
      <c r="F247" s="71"/>
      <c r="G247" s="72"/>
      <c r="K247" s="86">
        <f t="shared" si="12"/>
        <v>0</v>
      </c>
      <c r="L247" s="86">
        <f t="shared" si="13"/>
        <v>0</v>
      </c>
      <c r="M247" s="86">
        <f>IF(ISBLANK(B247),0,IF(ISNA(VLOOKUP(B247,General!$B:$B,1,FALSE)),1,0))</f>
        <v>0</v>
      </c>
      <c r="N247" s="86">
        <f>IF(ISBLANK(D247),0,IF(ISNA(VLOOKUP(D247,Dropdowns!$G$1:$G$2,1,FALSE)),1,0))</f>
        <v>0</v>
      </c>
      <c r="O247" s="86">
        <f>IF(ISBLANK(E247),0,IF(ISNA(VLOOKUP(E247,Dropdowns!$H$1:$H$12,1,FALSE)),1,0))</f>
        <v>0</v>
      </c>
      <c r="P247" s="86">
        <f>IF(ISBLANK(G247),0,IF(ISNA(VLOOKUP(G247,Dropdowns!$M$1:$M$4,1,FALSE)),1,0))</f>
        <v>0</v>
      </c>
      <c r="Q247" s="86" t="str">
        <f t="shared" si="11"/>
        <v/>
      </c>
      <c r="R247" s="86">
        <f>IF(ISBLANK(Q247),0,IF(ISNA(VLOOKUP(Q247,Transaction!$AH:$AH,1,FALSE)),1,0))</f>
        <v>0</v>
      </c>
    </row>
    <row r="248" spans="2:18" x14ac:dyDescent="0.25">
      <c r="B248" s="71"/>
      <c r="C248" s="71"/>
      <c r="D248" s="71"/>
      <c r="E248" s="71"/>
      <c r="F248" s="71"/>
      <c r="G248" s="72"/>
      <c r="K248" s="86">
        <f t="shared" si="12"/>
        <v>0</v>
      </c>
      <c r="L248" s="86">
        <f t="shared" si="13"/>
        <v>0</v>
      </c>
      <c r="M248" s="86">
        <f>IF(ISBLANK(B248),0,IF(ISNA(VLOOKUP(B248,General!$B:$B,1,FALSE)),1,0))</f>
        <v>0</v>
      </c>
      <c r="N248" s="86">
        <f>IF(ISBLANK(D248),0,IF(ISNA(VLOOKUP(D248,Dropdowns!$G$1:$G$2,1,FALSE)),1,0))</f>
        <v>0</v>
      </c>
      <c r="O248" s="86">
        <f>IF(ISBLANK(E248),0,IF(ISNA(VLOOKUP(E248,Dropdowns!$H$1:$H$12,1,FALSE)),1,0))</f>
        <v>0</v>
      </c>
      <c r="P248" s="86">
        <f>IF(ISBLANK(G248),0,IF(ISNA(VLOOKUP(G248,Dropdowns!$M$1:$M$4,1,FALSE)),1,0))</f>
        <v>0</v>
      </c>
      <c r="Q248" s="86" t="str">
        <f t="shared" si="11"/>
        <v/>
      </c>
      <c r="R248" s="86">
        <f>IF(ISBLANK(Q248),0,IF(ISNA(VLOOKUP(Q248,Transaction!$AH:$AH,1,FALSE)),1,0))</f>
        <v>0</v>
      </c>
    </row>
    <row r="249" spans="2:18" x14ac:dyDescent="0.25">
      <c r="B249" s="71"/>
      <c r="C249" s="71"/>
      <c r="D249" s="71"/>
      <c r="E249" s="71"/>
      <c r="F249" s="71"/>
      <c r="G249" s="72"/>
      <c r="K249" s="86">
        <f t="shared" si="12"/>
        <v>0</v>
      </c>
      <c r="L249" s="86">
        <f t="shared" si="13"/>
        <v>0</v>
      </c>
      <c r="M249" s="86">
        <f>IF(ISBLANK(B249),0,IF(ISNA(VLOOKUP(B249,General!$B:$B,1,FALSE)),1,0))</f>
        <v>0</v>
      </c>
      <c r="N249" s="86">
        <f>IF(ISBLANK(D249),0,IF(ISNA(VLOOKUP(D249,Dropdowns!$G$1:$G$2,1,FALSE)),1,0))</f>
        <v>0</v>
      </c>
      <c r="O249" s="86">
        <f>IF(ISBLANK(E249),0,IF(ISNA(VLOOKUP(E249,Dropdowns!$H$1:$H$12,1,FALSE)),1,0))</f>
        <v>0</v>
      </c>
      <c r="P249" s="86">
        <f>IF(ISBLANK(G249),0,IF(ISNA(VLOOKUP(G249,Dropdowns!$M$1:$M$4,1,FALSE)),1,0))</f>
        <v>0</v>
      </c>
      <c r="Q249" s="86" t="str">
        <f t="shared" si="11"/>
        <v/>
      </c>
      <c r="R249" s="86">
        <f>IF(ISBLANK(Q249),0,IF(ISNA(VLOOKUP(Q249,Transaction!$AH:$AH,1,FALSE)),1,0))</f>
        <v>0</v>
      </c>
    </row>
    <row r="250" spans="2:18" x14ac:dyDescent="0.25">
      <c r="B250" s="71"/>
      <c r="C250" s="71"/>
      <c r="D250" s="71"/>
      <c r="E250" s="71"/>
      <c r="F250" s="71"/>
      <c r="G250" s="72"/>
      <c r="K250" s="86">
        <f t="shared" si="12"/>
        <v>0</v>
      </c>
      <c r="L250" s="86">
        <f t="shared" si="13"/>
        <v>0</v>
      </c>
      <c r="M250" s="86">
        <f>IF(ISBLANK(B250),0,IF(ISNA(VLOOKUP(B250,General!$B:$B,1,FALSE)),1,0))</f>
        <v>0</v>
      </c>
      <c r="N250" s="86">
        <f>IF(ISBLANK(D250),0,IF(ISNA(VLOOKUP(D250,Dropdowns!$G$1:$G$2,1,FALSE)),1,0))</f>
        <v>0</v>
      </c>
      <c r="O250" s="86">
        <f>IF(ISBLANK(E250),0,IF(ISNA(VLOOKUP(E250,Dropdowns!$H$1:$H$12,1,FALSE)),1,0))</f>
        <v>0</v>
      </c>
      <c r="P250" s="86">
        <f>IF(ISBLANK(G250),0,IF(ISNA(VLOOKUP(G250,Dropdowns!$M$1:$M$4,1,FALSE)),1,0))</f>
        <v>0</v>
      </c>
      <c r="Q250" s="86" t="str">
        <f t="shared" si="11"/>
        <v/>
      </c>
      <c r="R250" s="86">
        <f>IF(ISBLANK(Q250),0,IF(ISNA(VLOOKUP(Q250,Transaction!$AH:$AH,1,FALSE)),1,0))</f>
        <v>0</v>
      </c>
    </row>
    <row r="251" spans="2:18" x14ac:dyDescent="0.25">
      <c r="B251" s="71"/>
      <c r="C251" s="71"/>
      <c r="D251" s="71"/>
      <c r="E251" s="71"/>
      <c r="F251" s="71"/>
      <c r="G251" s="72"/>
      <c r="K251" s="86">
        <f t="shared" si="12"/>
        <v>0</v>
      </c>
      <c r="L251" s="86">
        <f t="shared" si="13"/>
        <v>0</v>
      </c>
      <c r="M251" s="86">
        <f>IF(ISBLANK(B251),0,IF(ISNA(VLOOKUP(B251,General!$B:$B,1,FALSE)),1,0))</f>
        <v>0</v>
      </c>
      <c r="N251" s="86">
        <f>IF(ISBLANK(D251),0,IF(ISNA(VLOOKUP(D251,Dropdowns!$G$1:$G$2,1,FALSE)),1,0))</f>
        <v>0</v>
      </c>
      <c r="O251" s="86">
        <f>IF(ISBLANK(E251),0,IF(ISNA(VLOOKUP(E251,Dropdowns!$H$1:$H$12,1,FALSE)),1,0))</f>
        <v>0</v>
      </c>
      <c r="P251" s="86">
        <f>IF(ISBLANK(G251),0,IF(ISNA(VLOOKUP(G251,Dropdowns!$M$1:$M$4,1,FALSE)),1,0))</f>
        <v>0</v>
      </c>
      <c r="Q251" s="86" t="str">
        <f t="shared" si="11"/>
        <v/>
      </c>
      <c r="R251" s="86">
        <f>IF(ISBLANK(Q251),0,IF(ISNA(VLOOKUP(Q251,Transaction!$AH:$AH,1,FALSE)),1,0))</f>
        <v>0</v>
      </c>
    </row>
    <row r="252" spans="2:18" x14ac:dyDescent="0.25">
      <c r="B252" s="71"/>
      <c r="C252" s="71"/>
      <c r="D252" s="71"/>
      <c r="E252" s="71"/>
      <c r="F252" s="71"/>
      <c r="G252" s="72"/>
      <c r="K252" s="86">
        <f t="shared" si="12"/>
        <v>0</v>
      </c>
      <c r="L252" s="86">
        <f t="shared" si="13"/>
        <v>0</v>
      </c>
      <c r="M252" s="86">
        <f>IF(ISBLANK(B252),0,IF(ISNA(VLOOKUP(B252,General!$B:$B,1,FALSE)),1,0))</f>
        <v>0</v>
      </c>
      <c r="N252" s="86">
        <f>IF(ISBLANK(D252),0,IF(ISNA(VLOOKUP(D252,Dropdowns!$G$1:$G$2,1,FALSE)),1,0))</f>
        <v>0</v>
      </c>
      <c r="O252" s="86">
        <f>IF(ISBLANK(E252),0,IF(ISNA(VLOOKUP(E252,Dropdowns!$H$1:$H$12,1,FALSE)),1,0))</f>
        <v>0</v>
      </c>
      <c r="P252" s="86">
        <f>IF(ISBLANK(G252),0,IF(ISNA(VLOOKUP(G252,Dropdowns!$M$1:$M$4,1,FALSE)),1,0))</f>
        <v>0</v>
      </c>
      <c r="Q252" s="86" t="str">
        <f t="shared" si="11"/>
        <v/>
      </c>
      <c r="R252" s="86">
        <f>IF(ISBLANK(Q252),0,IF(ISNA(VLOOKUP(Q252,Transaction!$AH:$AH,1,FALSE)),1,0))</f>
        <v>0</v>
      </c>
    </row>
    <row r="253" spans="2:18" x14ac:dyDescent="0.25">
      <c r="B253" s="71"/>
      <c r="C253" s="71"/>
      <c r="D253" s="71"/>
      <c r="E253" s="71"/>
      <c r="F253" s="71"/>
      <c r="G253" s="72"/>
      <c r="K253" s="86">
        <f t="shared" si="12"/>
        <v>0</v>
      </c>
      <c r="L253" s="86">
        <f t="shared" si="13"/>
        <v>0</v>
      </c>
      <c r="M253" s="86">
        <f>IF(ISBLANK(B253),0,IF(ISNA(VLOOKUP(B253,General!$B:$B,1,FALSE)),1,0))</f>
        <v>0</v>
      </c>
      <c r="N253" s="86">
        <f>IF(ISBLANK(D253),0,IF(ISNA(VLOOKUP(D253,Dropdowns!$G$1:$G$2,1,FALSE)),1,0))</f>
        <v>0</v>
      </c>
      <c r="O253" s="86">
        <f>IF(ISBLANK(E253),0,IF(ISNA(VLOOKUP(E253,Dropdowns!$H$1:$H$12,1,FALSE)),1,0))</f>
        <v>0</v>
      </c>
      <c r="P253" s="86">
        <f>IF(ISBLANK(G253),0,IF(ISNA(VLOOKUP(G253,Dropdowns!$M$1:$M$4,1,FALSE)),1,0))</f>
        <v>0</v>
      </c>
      <c r="Q253" s="86" t="str">
        <f t="shared" si="11"/>
        <v/>
      </c>
      <c r="R253" s="86">
        <f>IF(ISBLANK(Q253),0,IF(ISNA(VLOOKUP(Q253,Transaction!$AH:$AH,1,FALSE)),1,0))</f>
        <v>0</v>
      </c>
    </row>
    <row r="254" spans="2:18" x14ac:dyDescent="0.25">
      <c r="B254" s="71"/>
      <c r="C254" s="71"/>
      <c r="D254" s="71"/>
      <c r="E254" s="71"/>
      <c r="F254" s="71"/>
      <c r="G254" s="72"/>
      <c r="K254" s="86">
        <f t="shared" si="12"/>
        <v>0</v>
      </c>
      <c r="L254" s="86">
        <f t="shared" si="13"/>
        <v>0</v>
      </c>
      <c r="M254" s="86">
        <f>IF(ISBLANK(B254),0,IF(ISNA(VLOOKUP(B254,General!$B:$B,1,FALSE)),1,0))</f>
        <v>0</v>
      </c>
      <c r="N254" s="86">
        <f>IF(ISBLANK(D254),0,IF(ISNA(VLOOKUP(D254,Dropdowns!$G$1:$G$2,1,FALSE)),1,0))</f>
        <v>0</v>
      </c>
      <c r="O254" s="86">
        <f>IF(ISBLANK(E254),0,IF(ISNA(VLOOKUP(E254,Dropdowns!$H$1:$H$12,1,FALSE)),1,0))</f>
        <v>0</v>
      </c>
      <c r="P254" s="86">
        <f>IF(ISBLANK(G254),0,IF(ISNA(VLOOKUP(G254,Dropdowns!$M$1:$M$4,1,FALSE)),1,0))</f>
        <v>0</v>
      </c>
      <c r="Q254" s="86" t="str">
        <f t="shared" si="11"/>
        <v/>
      </c>
      <c r="R254" s="86">
        <f>IF(ISBLANK(Q254),0,IF(ISNA(VLOOKUP(Q254,Transaction!$AH:$AH,1,FALSE)),1,0))</f>
        <v>0</v>
      </c>
    </row>
    <row r="255" spans="2:18" x14ac:dyDescent="0.25">
      <c r="B255" s="71"/>
      <c r="C255" s="71"/>
      <c r="D255" s="71"/>
      <c r="E255" s="71"/>
      <c r="F255" s="71"/>
      <c r="G255" s="72"/>
      <c r="K255" s="86">
        <f t="shared" si="12"/>
        <v>0</v>
      </c>
      <c r="L255" s="86">
        <f t="shared" si="13"/>
        <v>0</v>
      </c>
      <c r="M255" s="86">
        <f>IF(ISBLANK(B255),0,IF(ISNA(VLOOKUP(B255,General!$B:$B,1,FALSE)),1,0))</f>
        <v>0</v>
      </c>
      <c r="N255" s="86">
        <f>IF(ISBLANK(D255),0,IF(ISNA(VLOOKUP(D255,Dropdowns!$G$1:$G$2,1,FALSE)),1,0))</f>
        <v>0</v>
      </c>
      <c r="O255" s="86">
        <f>IF(ISBLANK(E255),0,IF(ISNA(VLOOKUP(E255,Dropdowns!$H$1:$H$12,1,FALSE)),1,0))</f>
        <v>0</v>
      </c>
      <c r="P255" s="86">
        <f>IF(ISBLANK(G255),0,IF(ISNA(VLOOKUP(G255,Dropdowns!$M$1:$M$4,1,FALSE)),1,0))</f>
        <v>0</v>
      </c>
      <c r="Q255" s="86" t="str">
        <f t="shared" si="11"/>
        <v/>
      </c>
      <c r="R255" s="86">
        <f>IF(ISBLANK(Q255),0,IF(ISNA(VLOOKUP(Q255,Transaction!$AH:$AH,1,FALSE)),1,0))</f>
        <v>0</v>
      </c>
    </row>
    <row r="256" spans="2:18" x14ac:dyDescent="0.25">
      <c r="B256" s="71"/>
      <c r="C256" s="71"/>
      <c r="D256" s="71"/>
      <c r="E256" s="71"/>
      <c r="F256" s="71"/>
      <c r="G256" s="72"/>
      <c r="K256" s="86">
        <f t="shared" si="12"/>
        <v>0</v>
      </c>
      <c r="L256" s="86">
        <f t="shared" si="13"/>
        <v>0</v>
      </c>
      <c r="M256" s="86">
        <f>IF(ISBLANK(B256),0,IF(ISNA(VLOOKUP(B256,General!$B:$B,1,FALSE)),1,0))</f>
        <v>0</v>
      </c>
      <c r="N256" s="86">
        <f>IF(ISBLANK(D256),0,IF(ISNA(VLOOKUP(D256,Dropdowns!$G$1:$G$2,1,FALSE)),1,0))</f>
        <v>0</v>
      </c>
      <c r="O256" s="86">
        <f>IF(ISBLANK(E256),0,IF(ISNA(VLOOKUP(E256,Dropdowns!$H$1:$H$12,1,FALSE)),1,0))</f>
        <v>0</v>
      </c>
      <c r="P256" s="86">
        <f>IF(ISBLANK(G256),0,IF(ISNA(VLOOKUP(G256,Dropdowns!$M$1:$M$4,1,FALSE)),1,0))</f>
        <v>0</v>
      </c>
      <c r="Q256" s="86" t="str">
        <f t="shared" si="11"/>
        <v/>
      </c>
      <c r="R256" s="86">
        <f>IF(ISBLANK(Q256),0,IF(ISNA(VLOOKUP(Q256,Transaction!$AH:$AH,1,FALSE)),1,0))</f>
        <v>0</v>
      </c>
    </row>
    <row r="257" spans="2:18" x14ac:dyDescent="0.25">
      <c r="B257" s="71"/>
      <c r="C257" s="71"/>
      <c r="D257" s="71"/>
      <c r="E257" s="71"/>
      <c r="F257" s="71"/>
      <c r="G257" s="72"/>
      <c r="K257" s="86">
        <f t="shared" si="12"/>
        <v>0</v>
      </c>
      <c r="L257" s="86">
        <f t="shared" si="13"/>
        <v>0</v>
      </c>
      <c r="M257" s="86">
        <f>IF(ISBLANK(B257),0,IF(ISNA(VLOOKUP(B257,General!$B:$B,1,FALSE)),1,0))</f>
        <v>0</v>
      </c>
      <c r="N257" s="86">
        <f>IF(ISBLANK(D257),0,IF(ISNA(VLOOKUP(D257,Dropdowns!$G$1:$G$2,1,FALSE)),1,0))</f>
        <v>0</v>
      </c>
      <c r="O257" s="86">
        <f>IF(ISBLANK(E257),0,IF(ISNA(VLOOKUP(E257,Dropdowns!$H$1:$H$12,1,FALSE)),1,0))</f>
        <v>0</v>
      </c>
      <c r="P257" s="86">
        <f>IF(ISBLANK(G257),0,IF(ISNA(VLOOKUP(G257,Dropdowns!$M$1:$M$4,1,FALSE)),1,0))</f>
        <v>0</v>
      </c>
      <c r="Q257" s="86" t="str">
        <f t="shared" si="11"/>
        <v/>
      </c>
      <c r="R257" s="86">
        <f>IF(ISBLANK(Q257),0,IF(ISNA(VLOOKUP(Q257,Transaction!$AH:$AH,1,FALSE)),1,0))</f>
        <v>0</v>
      </c>
    </row>
    <row r="258" spans="2:18" x14ac:dyDescent="0.25">
      <c r="B258" s="71"/>
      <c r="C258" s="71"/>
      <c r="D258" s="71"/>
      <c r="E258" s="71"/>
      <c r="F258" s="71"/>
      <c r="G258" s="72"/>
      <c r="K258" s="86">
        <f t="shared" si="12"/>
        <v>0</v>
      </c>
      <c r="L258" s="86">
        <f t="shared" si="13"/>
        <v>0</v>
      </c>
      <c r="M258" s="86">
        <f>IF(ISBLANK(B258),0,IF(ISNA(VLOOKUP(B258,General!$B:$B,1,FALSE)),1,0))</f>
        <v>0</v>
      </c>
      <c r="N258" s="86">
        <f>IF(ISBLANK(D258),0,IF(ISNA(VLOOKUP(D258,Dropdowns!$G$1:$G$2,1,FALSE)),1,0))</f>
        <v>0</v>
      </c>
      <c r="O258" s="86">
        <f>IF(ISBLANK(E258),0,IF(ISNA(VLOOKUP(E258,Dropdowns!$H$1:$H$12,1,FALSE)),1,0))</f>
        <v>0</v>
      </c>
      <c r="P258" s="86">
        <f>IF(ISBLANK(G258),0,IF(ISNA(VLOOKUP(G258,Dropdowns!$M$1:$M$4,1,FALSE)),1,0))</f>
        <v>0</v>
      </c>
      <c r="Q258" s="86" t="str">
        <f t="shared" si="11"/>
        <v/>
      </c>
      <c r="R258" s="86">
        <f>IF(ISBLANK(Q258),0,IF(ISNA(VLOOKUP(Q258,Transaction!$AH:$AH,1,FALSE)),1,0))</f>
        <v>0</v>
      </c>
    </row>
    <row r="259" spans="2:18" x14ac:dyDescent="0.25">
      <c r="B259" s="71"/>
      <c r="C259" s="71"/>
      <c r="D259" s="71"/>
      <c r="E259" s="71"/>
      <c r="F259" s="71"/>
      <c r="G259" s="72"/>
      <c r="K259" s="86">
        <f t="shared" si="12"/>
        <v>0</v>
      </c>
      <c r="L259" s="86">
        <f t="shared" si="13"/>
        <v>0</v>
      </c>
      <c r="M259" s="86">
        <f>IF(ISBLANK(B259),0,IF(ISNA(VLOOKUP(B259,General!$B:$B,1,FALSE)),1,0))</f>
        <v>0</v>
      </c>
      <c r="N259" s="86">
        <f>IF(ISBLANK(D259),0,IF(ISNA(VLOOKUP(D259,Dropdowns!$G$1:$G$2,1,FALSE)),1,0))</f>
        <v>0</v>
      </c>
      <c r="O259" s="86">
        <f>IF(ISBLANK(E259),0,IF(ISNA(VLOOKUP(E259,Dropdowns!$H$1:$H$12,1,FALSE)),1,0))</f>
        <v>0</v>
      </c>
      <c r="P259" s="86">
        <f>IF(ISBLANK(G259),0,IF(ISNA(VLOOKUP(G259,Dropdowns!$M$1:$M$4,1,FALSE)),1,0))</f>
        <v>0</v>
      </c>
      <c r="Q259" s="86" t="str">
        <f t="shared" si="11"/>
        <v/>
      </c>
      <c r="R259" s="86">
        <f>IF(ISBLANK(Q259),0,IF(ISNA(VLOOKUP(Q259,Transaction!$AH:$AH,1,FALSE)),1,0))</f>
        <v>0</v>
      </c>
    </row>
    <row r="260" spans="2:18" x14ac:dyDescent="0.25">
      <c r="B260" s="71"/>
      <c r="C260" s="71"/>
      <c r="D260" s="71"/>
      <c r="E260" s="71"/>
      <c r="F260" s="71"/>
      <c r="G260" s="72"/>
      <c r="K260" s="86">
        <f t="shared" si="12"/>
        <v>0</v>
      </c>
      <c r="L260" s="86">
        <f t="shared" si="13"/>
        <v>0</v>
      </c>
      <c r="M260" s="86">
        <f>IF(ISBLANK(B260),0,IF(ISNA(VLOOKUP(B260,General!$B:$B,1,FALSE)),1,0))</f>
        <v>0</v>
      </c>
      <c r="N260" s="86">
        <f>IF(ISBLANK(D260),0,IF(ISNA(VLOOKUP(D260,Dropdowns!$G$1:$G$2,1,FALSE)),1,0))</f>
        <v>0</v>
      </c>
      <c r="O260" s="86">
        <f>IF(ISBLANK(E260),0,IF(ISNA(VLOOKUP(E260,Dropdowns!$H$1:$H$12,1,FALSE)),1,0))</f>
        <v>0</v>
      </c>
      <c r="P260" s="86">
        <f>IF(ISBLANK(G260),0,IF(ISNA(VLOOKUP(G260,Dropdowns!$M$1:$M$4,1,FALSE)),1,0))</f>
        <v>0</v>
      </c>
      <c r="Q260" s="86" t="str">
        <f t="shared" si="11"/>
        <v/>
      </c>
      <c r="R260" s="86">
        <f>IF(ISBLANK(Q260),0,IF(ISNA(VLOOKUP(Q260,Transaction!$AH:$AH,1,FALSE)),1,0))</f>
        <v>0</v>
      </c>
    </row>
    <row r="261" spans="2:18" x14ac:dyDescent="0.25">
      <c r="B261" s="71"/>
      <c r="C261" s="71"/>
      <c r="D261" s="71"/>
      <c r="E261" s="71"/>
      <c r="F261" s="71"/>
      <c r="G261" s="72"/>
      <c r="K261" s="86">
        <f t="shared" si="12"/>
        <v>0</v>
      </c>
      <c r="L261" s="86">
        <f t="shared" si="13"/>
        <v>0</v>
      </c>
      <c r="M261" s="86">
        <f>IF(ISBLANK(B261),0,IF(ISNA(VLOOKUP(B261,General!$B:$B,1,FALSE)),1,0))</f>
        <v>0</v>
      </c>
      <c r="N261" s="86">
        <f>IF(ISBLANK(D261),0,IF(ISNA(VLOOKUP(D261,Dropdowns!$G$1:$G$2,1,FALSE)),1,0))</f>
        <v>0</v>
      </c>
      <c r="O261" s="86">
        <f>IF(ISBLANK(E261),0,IF(ISNA(VLOOKUP(E261,Dropdowns!$H$1:$H$12,1,FALSE)),1,0))</f>
        <v>0</v>
      </c>
      <c r="P261" s="86">
        <f>IF(ISBLANK(G261),0,IF(ISNA(VLOOKUP(G261,Dropdowns!$M$1:$M$4,1,FALSE)),1,0))</f>
        <v>0</v>
      </c>
      <c r="Q261" s="86" t="str">
        <f t="shared" si="11"/>
        <v/>
      </c>
      <c r="R261" s="86">
        <f>IF(ISBLANK(Q261),0,IF(ISNA(VLOOKUP(Q261,Transaction!$AH:$AH,1,FALSE)),1,0))</f>
        <v>0</v>
      </c>
    </row>
    <row r="262" spans="2:18" x14ac:dyDescent="0.25">
      <c r="B262" s="71"/>
      <c r="C262" s="71"/>
      <c r="D262" s="71"/>
      <c r="E262" s="71"/>
      <c r="F262" s="71"/>
      <c r="G262" s="72"/>
      <c r="K262" s="86">
        <f t="shared" si="12"/>
        <v>0</v>
      </c>
      <c r="L262" s="86">
        <f t="shared" si="13"/>
        <v>0</v>
      </c>
      <c r="M262" s="86">
        <f>IF(ISBLANK(B262),0,IF(ISNA(VLOOKUP(B262,General!$B:$B,1,FALSE)),1,0))</f>
        <v>0</v>
      </c>
      <c r="N262" s="86">
        <f>IF(ISBLANK(D262),0,IF(ISNA(VLOOKUP(D262,Dropdowns!$G$1:$G$2,1,FALSE)),1,0))</f>
        <v>0</v>
      </c>
      <c r="O262" s="86">
        <f>IF(ISBLANK(E262),0,IF(ISNA(VLOOKUP(E262,Dropdowns!$H$1:$H$12,1,FALSE)),1,0))</f>
        <v>0</v>
      </c>
      <c r="P262" s="86">
        <f>IF(ISBLANK(G262),0,IF(ISNA(VLOOKUP(G262,Dropdowns!$M$1:$M$4,1,FALSE)),1,0))</f>
        <v>0</v>
      </c>
      <c r="Q262" s="86" t="str">
        <f t="shared" si="11"/>
        <v/>
      </c>
      <c r="R262" s="86">
        <f>IF(ISBLANK(Q262),0,IF(ISNA(VLOOKUP(Q262,Transaction!$AH:$AH,1,FALSE)),1,0))</f>
        <v>0</v>
      </c>
    </row>
    <row r="263" spans="2:18" x14ac:dyDescent="0.25">
      <c r="B263" s="71"/>
      <c r="C263" s="71"/>
      <c r="D263" s="71"/>
      <c r="E263" s="71"/>
      <c r="F263" s="71"/>
      <c r="G263" s="72"/>
      <c r="K263" s="86">
        <f t="shared" si="12"/>
        <v>0</v>
      </c>
      <c r="L263" s="86">
        <f t="shared" si="13"/>
        <v>0</v>
      </c>
      <c r="M263" s="86">
        <f>IF(ISBLANK(B263),0,IF(ISNA(VLOOKUP(B263,General!$B:$B,1,FALSE)),1,0))</f>
        <v>0</v>
      </c>
      <c r="N263" s="86">
        <f>IF(ISBLANK(D263),0,IF(ISNA(VLOOKUP(D263,Dropdowns!$G$1:$G$2,1,FALSE)),1,0))</f>
        <v>0</v>
      </c>
      <c r="O263" s="86">
        <f>IF(ISBLANK(E263),0,IF(ISNA(VLOOKUP(E263,Dropdowns!$H$1:$H$12,1,FALSE)),1,0))</f>
        <v>0</v>
      </c>
      <c r="P263" s="86">
        <f>IF(ISBLANK(G263),0,IF(ISNA(VLOOKUP(G263,Dropdowns!$M$1:$M$4,1,FALSE)),1,0))</f>
        <v>0</v>
      </c>
      <c r="Q263" s="86" t="str">
        <f t="shared" si="11"/>
        <v/>
      </c>
      <c r="R263" s="86">
        <f>IF(ISBLANK(Q263),0,IF(ISNA(VLOOKUP(Q263,Transaction!$AH:$AH,1,FALSE)),1,0))</f>
        <v>0</v>
      </c>
    </row>
    <row r="264" spans="2:18" x14ac:dyDescent="0.25">
      <c r="B264" s="71"/>
      <c r="C264" s="71"/>
      <c r="D264" s="71"/>
      <c r="E264" s="71"/>
      <c r="F264" s="71"/>
      <c r="G264" s="72"/>
      <c r="K264" s="86">
        <f t="shared" si="12"/>
        <v>0</v>
      </c>
      <c r="L264" s="86">
        <f t="shared" si="13"/>
        <v>0</v>
      </c>
      <c r="M264" s="86">
        <f>IF(ISBLANK(B264),0,IF(ISNA(VLOOKUP(B264,General!$B:$B,1,FALSE)),1,0))</f>
        <v>0</v>
      </c>
      <c r="N264" s="86">
        <f>IF(ISBLANK(D264),0,IF(ISNA(VLOOKUP(D264,Dropdowns!$G$1:$G$2,1,FALSE)),1,0))</f>
        <v>0</v>
      </c>
      <c r="O264" s="86">
        <f>IF(ISBLANK(E264),0,IF(ISNA(VLOOKUP(E264,Dropdowns!$H$1:$H$12,1,FALSE)),1,0))</f>
        <v>0</v>
      </c>
      <c r="P264" s="86">
        <f>IF(ISBLANK(G264),0,IF(ISNA(VLOOKUP(G264,Dropdowns!$M$1:$M$4,1,FALSE)),1,0))</f>
        <v>0</v>
      </c>
      <c r="Q264" s="86" t="str">
        <f t="shared" si="11"/>
        <v/>
      </c>
      <c r="R264" s="86">
        <f>IF(ISBLANK(Q264),0,IF(ISNA(VLOOKUP(Q264,Transaction!$AH:$AH,1,FALSE)),1,0))</f>
        <v>0</v>
      </c>
    </row>
    <row r="265" spans="2:18" x14ac:dyDescent="0.25">
      <c r="B265" s="71"/>
      <c r="C265" s="71"/>
      <c r="D265" s="71"/>
      <c r="E265" s="71"/>
      <c r="F265" s="71"/>
      <c r="G265" s="72"/>
      <c r="K265" s="86">
        <f t="shared" si="12"/>
        <v>0</v>
      </c>
      <c r="L265" s="86">
        <f t="shared" si="13"/>
        <v>0</v>
      </c>
      <c r="M265" s="86">
        <f>IF(ISBLANK(B265),0,IF(ISNA(VLOOKUP(B265,General!$B:$B,1,FALSE)),1,0))</f>
        <v>0</v>
      </c>
      <c r="N265" s="86">
        <f>IF(ISBLANK(D265),0,IF(ISNA(VLOOKUP(D265,Dropdowns!$G$1:$G$2,1,FALSE)),1,0))</f>
        <v>0</v>
      </c>
      <c r="O265" s="86">
        <f>IF(ISBLANK(E265),0,IF(ISNA(VLOOKUP(E265,Dropdowns!$H$1:$H$12,1,FALSE)),1,0))</f>
        <v>0</v>
      </c>
      <c r="P265" s="86">
        <f>IF(ISBLANK(G265),0,IF(ISNA(VLOOKUP(G265,Dropdowns!$M$1:$M$4,1,FALSE)),1,0))</f>
        <v>0</v>
      </c>
      <c r="Q265" s="86" t="str">
        <f t="shared" si="11"/>
        <v/>
      </c>
      <c r="R265" s="86">
        <f>IF(ISBLANK(Q265),0,IF(ISNA(VLOOKUP(Q265,Transaction!$AH:$AH,1,FALSE)),1,0))</f>
        <v>0</v>
      </c>
    </row>
    <row r="266" spans="2:18" x14ac:dyDescent="0.25">
      <c r="B266" s="71"/>
      <c r="C266" s="71"/>
      <c r="D266" s="71"/>
      <c r="E266" s="71"/>
      <c r="F266" s="71"/>
      <c r="G266" s="72"/>
      <c r="K266" s="86">
        <f t="shared" si="12"/>
        <v>0</v>
      </c>
      <c r="L266" s="86">
        <f t="shared" si="13"/>
        <v>0</v>
      </c>
      <c r="M266" s="86">
        <f>IF(ISBLANK(B266),0,IF(ISNA(VLOOKUP(B266,General!$B:$B,1,FALSE)),1,0))</f>
        <v>0</v>
      </c>
      <c r="N266" s="86">
        <f>IF(ISBLANK(D266),0,IF(ISNA(VLOOKUP(D266,Dropdowns!$G$1:$G$2,1,FALSE)),1,0))</f>
        <v>0</v>
      </c>
      <c r="O266" s="86">
        <f>IF(ISBLANK(E266),0,IF(ISNA(VLOOKUP(E266,Dropdowns!$H$1:$H$12,1,FALSE)),1,0))</f>
        <v>0</v>
      </c>
      <c r="P266" s="86">
        <f>IF(ISBLANK(G266),0,IF(ISNA(VLOOKUP(G266,Dropdowns!$M$1:$M$4,1,FALSE)),1,0))</f>
        <v>0</v>
      </c>
      <c r="Q266" s="86" t="str">
        <f t="shared" si="11"/>
        <v/>
      </c>
      <c r="R266" s="86">
        <f>IF(ISBLANK(Q266),0,IF(ISNA(VLOOKUP(Q266,Transaction!$AH:$AH,1,FALSE)),1,0))</f>
        <v>0</v>
      </c>
    </row>
    <row r="267" spans="2:18" x14ac:dyDescent="0.25">
      <c r="B267" s="71"/>
      <c r="C267" s="71"/>
      <c r="D267" s="71"/>
      <c r="E267" s="71"/>
      <c r="F267" s="71"/>
      <c r="G267" s="72"/>
      <c r="K267" s="86">
        <f t="shared" si="12"/>
        <v>0</v>
      </c>
      <c r="L267" s="86">
        <f t="shared" si="13"/>
        <v>0</v>
      </c>
      <c r="M267" s="86">
        <f>IF(ISBLANK(B267),0,IF(ISNA(VLOOKUP(B267,General!$B:$B,1,FALSE)),1,0))</f>
        <v>0</v>
      </c>
      <c r="N267" s="86">
        <f>IF(ISBLANK(D267),0,IF(ISNA(VLOOKUP(D267,Dropdowns!$G$1:$G$2,1,FALSE)),1,0))</f>
        <v>0</v>
      </c>
      <c r="O267" s="86">
        <f>IF(ISBLANK(E267),0,IF(ISNA(VLOOKUP(E267,Dropdowns!$H$1:$H$12,1,FALSE)),1,0))</f>
        <v>0</v>
      </c>
      <c r="P267" s="86">
        <f>IF(ISBLANK(G267),0,IF(ISNA(VLOOKUP(G267,Dropdowns!$M$1:$M$4,1,FALSE)),1,0))</f>
        <v>0</v>
      </c>
      <c r="Q267" s="86" t="str">
        <f t="shared" si="11"/>
        <v/>
      </c>
      <c r="R267" s="86">
        <f>IF(ISBLANK(Q267),0,IF(ISNA(VLOOKUP(Q267,Transaction!$AH:$AH,1,FALSE)),1,0))</f>
        <v>0</v>
      </c>
    </row>
    <row r="268" spans="2:18" x14ac:dyDescent="0.25">
      <c r="B268" s="71"/>
      <c r="C268" s="71"/>
      <c r="D268" s="71"/>
      <c r="E268" s="71"/>
      <c r="F268" s="71"/>
      <c r="G268" s="72"/>
      <c r="K268" s="86">
        <f t="shared" si="12"/>
        <v>0</v>
      </c>
      <c r="L268" s="86">
        <f t="shared" si="13"/>
        <v>0</v>
      </c>
      <c r="M268" s="86">
        <f>IF(ISBLANK(B268),0,IF(ISNA(VLOOKUP(B268,General!$B:$B,1,FALSE)),1,0))</f>
        <v>0</v>
      </c>
      <c r="N268" s="86">
        <f>IF(ISBLANK(D268),0,IF(ISNA(VLOOKUP(D268,Dropdowns!$G$1:$G$2,1,FALSE)),1,0))</f>
        <v>0</v>
      </c>
      <c r="O268" s="86">
        <f>IF(ISBLANK(E268),0,IF(ISNA(VLOOKUP(E268,Dropdowns!$H$1:$H$12,1,FALSE)),1,0))</f>
        <v>0</v>
      </c>
      <c r="P268" s="86">
        <f>IF(ISBLANK(G268),0,IF(ISNA(VLOOKUP(G268,Dropdowns!$M$1:$M$4,1,FALSE)),1,0))</f>
        <v>0</v>
      </c>
      <c r="Q268" s="86" t="str">
        <f t="shared" si="11"/>
        <v/>
      </c>
      <c r="R268" s="86">
        <f>IF(ISBLANK(Q268),0,IF(ISNA(VLOOKUP(Q268,Transaction!$AH:$AH,1,FALSE)),1,0))</f>
        <v>0</v>
      </c>
    </row>
    <row r="269" spans="2:18" x14ac:dyDescent="0.25">
      <c r="B269" s="71"/>
      <c r="C269" s="71"/>
      <c r="D269" s="71"/>
      <c r="E269" s="71"/>
      <c r="F269" s="71"/>
      <c r="G269" s="72"/>
      <c r="K269" s="86">
        <f t="shared" si="12"/>
        <v>0</v>
      </c>
      <c r="L269" s="86">
        <f t="shared" si="13"/>
        <v>0</v>
      </c>
      <c r="M269" s="86">
        <f>IF(ISBLANK(B269),0,IF(ISNA(VLOOKUP(B269,General!$B:$B,1,FALSE)),1,0))</f>
        <v>0</v>
      </c>
      <c r="N269" s="86">
        <f>IF(ISBLANK(D269),0,IF(ISNA(VLOOKUP(D269,Dropdowns!$G$1:$G$2,1,FALSE)),1,0))</f>
        <v>0</v>
      </c>
      <c r="O269" s="86">
        <f>IF(ISBLANK(E269),0,IF(ISNA(VLOOKUP(E269,Dropdowns!$H$1:$H$12,1,FALSE)),1,0))</f>
        <v>0</v>
      </c>
      <c r="P269" s="86">
        <f>IF(ISBLANK(G269),0,IF(ISNA(VLOOKUP(G269,Dropdowns!$M$1:$M$4,1,FALSE)),1,0))</f>
        <v>0</v>
      </c>
      <c r="Q269" s="86" t="str">
        <f t="shared" si="11"/>
        <v/>
      </c>
      <c r="R269" s="86">
        <f>IF(ISBLANK(Q269),0,IF(ISNA(VLOOKUP(Q269,Transaction!$AH:$AH,1,FALSE)),1,0))</f>
        <v>0</v>
      </c>
    </row>
    <row r="270" spans="2:18" x14ac:dyDescent="0.25">
      <c r="B270" s="71"/>
      <c r="C270" s="71"/>
      <c r="D270" s="71"/>
      <c r="E270" s="71"/>
      <c r="F270" s="71"/>
      <c r="G270" s="72"/>
      <c r="K270" s="86">
        <f t="shared" si="12"/>
        <v>0</v>
      </c>
      <c r="L270" s="86">
        <f t="shared" si="13"/>
        <v>0</v>
      </c>
      <c r="M270" s="86">
        <f>IF(ISBLANK(B270),0,IF(ISNA(VLOOKUP(B270,General!$B:$B,1,FALSE)),1,0))</f>
        <v>0</v>
      </c>
      <c r="N270" s="86">
        <f>IF(ISBLANK(D270),0,IF(ISNA(VLOOKUP(D270,Dropdowns!$G$1:$G$2,1,FALSE)),1,0))</f>
        <v>0</v>
      </c>
      <c r="O270" s="86">
        <f>IF(ISBLANK(E270),0,IF(ISNA(VLOOKUP(E270,Dropdowns!$H$1:$H$12,1,FALSE)),1,0))</f>
        <v>0</v>
      </c>
      <c r="P270" s="86">
        <f>IF(ISBLANK(G270),0,IF(ISNA(VLOOKUP(G270,Dropdowns!$M$1:$M$4,1,FALSE)),1,0))</f>
        <v>0</v>
      </c>
      <c r="Q270" s="86" t="str">
        <f t="shared" ref="Q270:Q333" si="14">_xlfn.CONCAT(B270:C270)</f>
        <v/>
      </c>
      <c r="R270" s="86">
        <f>IF(ISBLANK(Q270),0,IF(ISNA(VLOOKUP(Q270,Transaction!$AH:$AH,1,FALSE)),1,0))</f>
        <v>0</v>
      </c>
    </row>
    <row r="271" spans="2:18" x14ac:dyDescent="0.25">
      <c r="B271" s="71"/>
      <c r="C271" s="71"/>
      <c r="D271" s="71"/>
      <c r="E271" s="71"/>
      <c r="F271" s="71"/>
      <c r="G271" s="72"/>
      <c r="K271" s="86">
        <f t="shared" si="12"/>
        <v>0</v>
      </c>
      <c r="L271" s="86">
        <f t="shared" si="13"/>
        <v>0</v>
      </c>
      <c r="M271" s="86">
        <f>IF(ISBLANK(B271),0,IF(ISNA(VLOOKUP(B271,General!$B:$B,1,FALSE)),1,0))</f>
        <v>0</v>
      </c>
      <c r="N271" s="86">
        <f>IF(ISBLANK(D271),0,IF(ISNA(VLOOKUP(D271,Dropdowns!$G$1:$G$2,1,FALSE)),1,0))</f>
        <v>0</v>
      </c>
      <c r="O271" s="86">
        <f>IF(ISBLANK(E271),0,IF(ISNA(VLOOKUP(E271,Dropdowns!$H$1:$H$12,1,FALSE)),1,0))</f>
        <v>0</v>
      </c>
      <c r="P271" s="86">
        <f>IF(ISBLANK(G271),0,IF(ISNA(VLOOKUP(G271,Dropdowns!$M$1:$M$4,1,FALSE)),1,0))</f>
        <v>0</v>
      </c>
      <c r="Q271" s="86" t="str">
        <f t="shared" si="14"/>
        <v/>
      </c>
      <c r="R271" s="86">
        <f>IF(ISBLANK(Q271),0,IF(ISNA(VLOOKUP(Q271,Transaction!$AH:$AH,1,FALSE)),1,0))</f>
        <v>0</v>
      </c>
    </row>
    <row r="272" spans="2:18" x14ac:dyDescent="0.25">
      <c r="B272" s="71"/>
      <c r="C272" s="71"/>
      <c r="D272" s="71"/>
      <c r="E272" s="71"/>
      <c r="F272" s="71"/>
      <c r="G272" s="72"/>
      <c r="K272" s="86">
        <f t="shared" si="12"/>
        <v>0</v>
      </c>
      <c r="L272" s="86">
        <f t="shared" si="13"/>
        <v>0</v>
      </c>
      <c r="M272" s="86">
        <f>IF(ISBLANK(B272),0,IF(ISNA(VLOOKUP(B272,General!$B:$B,1,FALSE)),1,0))</f>
        <v>0</v>
      </c>
      <c r="N272" s="86">
        <f>IF(ISBLANK(D272),0,IF(ISNA(VLOOKUP(D272,Dropdowns!$G$1:$G$2,1,FALSE)),1,0))</f>
        <v>0</v>
      </c>
      <c r="O272" s="86">
        <f>IF(ISBLANK(E272),0,IF(ISNA(VLOOKUP(E272,Dropdowns!$H$1:$H$12,1,FALSE)),1,0))</f>
        <v>0</v>
      </c>
      <c r="P272" s="86">
        <f>IF(ISBLANK(G272),0,IF(ISNA(VLOOKUP(G272,Dropdowns!$M$1:$M$4,1,FALSE)),1,0))</f>
        <v>0</v>
      </c>
      <c r="Q272" s="86" t="str">
        <f t="shared" si="14"/>
        <v/>
      </c>
      <c r="R272" s="86">
        <f>IF(ISBLANK(Q272),0,IF(ISNA(VLOOKUP(Q272,Transaction!$AH:$AH,1,FALSE)),1,0))</f>
        <v>0</v>
      </c>
    </row>
    <row r="273" spans="2:18" x14ac:dyDescent="0.25">
      <c r="B273" s="71"/>
      <c r="C273" s="71"/>
      <c r="D273" s="71"/>
      <c r="E273" s="71"/>
      <c r="F273" s="71"/>
      <c r="G273" s="72"/>
      <c r="K273" s="86">
        <f t="shared" si="12"/>
        <v>0</v>
      </c>
      <c r="L273" s="86">
        <f t="shared" si="13"/>
        <v>0</v>
      </c>
      <c r="M273" s="86">
        <f>IF(ISBLANK(B273),0,IF(ISNA(VLOOKUP(B273,General!$B:$B,1,FALSE)),1,0))</f>
        <v>0</v>
      </c>
      <c r="N273" s="86">
        <f>IF(ISBLANK(D273),0,IF(ISNA(VLOOKUP(D273,Dropdowns!$G$1:$G$2,1,FALSE)),1,0))</f>
        <v>0</v>
      </c>
      <c r="O273" s="86">
        <f>IF(ISBLANK(E273),0,IF(ISNA(VLOOKUP(E273,Dropdowns!$H$1:$H$12,1,FALSE)),1,0))</f>
        <v>0</v>
      </c>
      <c r="P273" s="86">
        <f>IF(ISBLANK(G273),0,IF(ISNA(VLOOKUP(G273,Dropdowns!$M$1:$M$4,1,FALSE)),1,0))</f>
        <v>0</v>
      </c>
      <c r="Q273" s="86" t="str">
        <f t="shared" si="14"/>
        <v/>
      </c>
      <c r="R273" s="86">
        <f>IF(ISBLANK(Q273),0,IF(ISNA(VLOOKUP(Q273,Transaction!$AH:$AH,1,FALSE)),1,0))</f>
        <v>0</v>
      </c>
    </row>
    <row r="274" spans="2:18" x14ac:dyDescent="0.25">
      <c r="B274" s="71"/>
      <c r="C274" s="71"/>
      <c r="D274" s="71"/>
      <c r="E274" s="71"/>
      <c r="F274" s="71"/>
      <c r="G274" s="72"/>
      <c r="K274" s="86">
        <f t="shared" si="12"/>
        <v>0</v>
      </c>
      <c r="L274" s="86">
        <f t="shared" si="13"/>
        <v>0</v>
      </c>
      <c r="M274" s="86">
        <f>IF(ISBLANK(B274),0,IF(ISNA(VLOOKUP(B274,General!$B:$B,1,FALSE)),1,0))</f>
        <v>0</v>
      </c>
      <c r="N274" s="86">
        <f>IF(ISBLANK(D274),0,IF(ISNA(VLOOKUP(D274,Dropdowns!$G$1:$G$2,1,FALSE)),1,0))</f>
        <v>0</v>
      </c>
      <c r="O274" s="86">
        <f>IF(ISBLANK(E274),0,IF(ISNA(VLOOKUP(E274,Dropdowns!$H$1:$H$12,1,FALSE)),1,0))</f>
        <v>0</v>
      </c>
      <c r="P274" s="86">
        <f>IF(ISBLANK(G274),0,IF(ISNA(VLOOKUP(G274,Dropdowns!$M$1:$M$4,1,FALSE)),1,0))</f>
        <v>0</v>
      </c>
      <c r="Q274" s="86" t="str">
        <f t="shared" si="14"/>
        <v/>
      </c>
      <c r="R274" s="86">
        <f>IF(ISBLANK(Q274),0,IF(ISNA(VLOOKUP(Q274,Transaction!$AH:$AH,1,FALSE)),1,0))</f>
        <v>0</v>
      </c>
    </row>
    <row r="275" spans="2:18" x14ac:dyDescent="0.25">
      <c r="B275" s="71"/>
      <c r="C275" s="71"/>
      <c r="D275" s="71"/>
      <c r="E275" s="71"/>
      <c r="F275" s="71"/>
      <c r="G275" s="72"/>
      <c r="K275" s="86">
        <f t="shared" si="12"/>
        <v>0</v>
      </c>
      <c r="L275" s="86">
        <f t="shared" si="13"/>
        <v>0</v>
      </c>
      <c r="M275" s="86">
        <f>IF(ISBLANK(B275),0,IF(ISNA(VLOOKUP(B275,General!$B:$B,1,FALSE)),1,0))</f>
        <v>0</v>
      </c>
      <c r="N275" s="86">
        <f>IF(ISBLANK(D275),0,IF(ISNA(VLOOKUP(D275,Dropdowns!$G$1:$G$2,1,FALSE)),1,0))</f>
        <v>0</v>
      </c>
      <c r="O275" s="86">
        <f>IF(ISBLANK(E275),0,IF(ISNA(VLOOKUP(E275,Dropdowns!$H$1:$H$12,1,FALSE)),1,0))</f>
        <v>0</v>
      </c>
      <c r="P275" s="86">
        <f>IF(ISBLANK(G275),0,IF(ISNA(VLOOKUP(G275,Dropdowns!$M$1:$M$4,1,FALSE)),1,0))</f>
        <v>0</v>
      </c>
      <c r="Q275" s="86" t="str">
        <f t="shared" si="14"/>
        <v/>
      </c>
      <c r="R275" s="86">
        <f>IF(ISBLANK(Q275),0,IF(ISNA(VLOOKUP(Q275,Transaction!$AH:$AH,1,FALSE)),1,0))</f>
        <v>0</v>
      </c>
    </row>
    <row r="276" spans="2:18" x14ac:dyDescent="0.25">
      <c r="B276" s="71"/>
      <c r="C276" s="71"/>
      <c r="D276" s="71"/>
      <c r="E276" s="71"/>
      <c r="F276" s="71"/>
      <c r="G276" s="72"/>
      <c r="K276" s="86">
        <f t="shared" si="12"/>
        <v>0</v>
      </c>
      <c r="L276" s="86">
        <f t="shared" si="13"/>
        <v>0</v>
      </c>
      <c r="M276" s="86">
        <f>IF(ISBLANK(B276),0,IF(ISNA(VLOOKUP(B276,General!$B:$B,1,FALSE)),1,0))</f>
        <v>0</v>
      </c>
      <c r="N276" s="86">
        <f>IF(ISBLANK(D276),0,IF(ISNA(VLOOKUP(D276,Dropdowns!$G$1:$G$2,1,FALSE)),1,0))</f>
        <v>0</v>
      </c>
      <c r="O276" s="86">
        <f>IF(ISBLANK(E276),0,IF(ISNA(VLOOKUP(E276,Dropdowns!$H$1:$H$12,1,FALSE)),1,0))</f>
        <v>0</v>
      </c>
      <c r="P276" s="86">
        <f>IF(ISBLANK(G276),0,IF(ISNA(VLOOKUP(G276,Dropdowns!$M$1:$M$4,1,FALSE)),1,0))</f>
        <v>0</v>
      </c>
      <c r="Q276" s="86" t="str">
        <f t="shared" si="14"/>
        <v/>
      </c>
      <c r="R276" s="86">
        <f>IF(ISBLANK(Q276),0,IF(ISNA(VLOOKUP(Q276,Transaction!$AH:$AH,1,FALSE)),1,0))</f>
        <v>0</v>
      </c>
    </row>
    <row r="277" spans="2:18" x14ac:dyDescent="0.25">
      <c r="B277" s="71"/>
      <c r="C277" s="71"/>
      <c r="D277" s="71"/>
      <c r="E277" s="71"/>
      <c r="F277" s="71"/>
      <c r="G277" s="72"/>
      <c r="K277" s="86">
        <f t="shared" si="12"/>
        <v>0</v>
      </c>
      <c r="L277" s="86">
        <f t="shared" si="13"/>
        <v>0</v>
      </c>
      <c r="M277" s="86">
        <f>IF(ISBLANK(B277),0,IF(ISNA(VLOOKUP(B277,General!$B:$B,1,FALSE)),1,0))</f>
        <v>0</v>
      </c>
      <c r="N277" s="86">
        <f>IF(ISBLANK(D277),0,IF(ISNA(VLOOKUP(D277,Dropdowns!$G$1:$G$2,1,FALSE)),1,0))</f>
        <v>0</v>
      </c>
      <c r="O277" s="86">
        <f>IF(ISBLANK(E277),0,IF(ISNA(VLOOKUP(E277,Dropdowns!$H$1:$H$12,1,FALSE)),1,0))</f>
        <v>0</v>
      </c>
      <c r="P277" s="86">
        <f>IF(ISBLANK(G277),0,IF(ISNA(VLOOKUP(G277,Dropdowns!$M$1:$M$4,1,FALSE)),1,0))</f>
        <v>0</v>
      </c>
      <c r="Q277" s="86" t="str">
        <f t="shared" si="14"/>
        <v/>
      </c>
      <c r="R277" s="86">
        <f>IF(ISBLANK(Q277),0,IF(ISNA(VLOOKUP(Q277,Transaction!$AH:$AH,1,FALSE)),1,0))</f>
        <v>0</v>
      </c>
    </row>
    <row r="278" spans="2:18" x14ac:dyDescent="0.25">
      <c r="B278" s="71"/>
      <c r="C278" s="71"/>
      <c r="D278" s="71"/>
      <c r="E278" s="71"/>
      <c r="F278" s="71"/>
      <c r="G278" s="72"/>
      <c r="K278" s="86">
        <f t="shared" si="12"/>
        <v>0</v>
      </c>
      <c r="L278" s="86">
        <f t="shared" si="13"/>
        <v>0</v>
      </c>
      <c r="M278" s="86">
        <f>IF(ISBLANK(B278),0,IF(ISNA(VLOOKUP(B278,General!$B:$B,1,FALSE)),1,0))</f>
        <v>0</v>
      </c>
      <c r="N278" s="86">
        <f>IF(ISBLANK(D278),0,IF(ISNA(VLOOKUP(D278,Dropdowns!$G$1:$G$2,1,FALSE)),1,0))</f>
        <v>0</v>
      </c>
      <c r="O278" s="86">
        <f>IF(ISBLANK(E278),0,IF(ISNA(VLOOKUP(E278,Dropdowns!$H$1:$H$12,1,FALSE)),1,0))</f>
        <v>0</v>
      </c>
      <c r="P278" s="86">
        <f>IF(ISBLANK(G278),0,IF(ISNA(VLOOKUP(G278,Dropdowns!$M$1:$M$4,1,FALSE)),1,0))</f>
        <v>0</v>
      </c>
      <c r="Q278" s="86" t="str">
        <f t="shared" si="14"/>
        <v/>
      </c>
      <c r="R278" s="86">
        <f>IF(ISBLANK(Q278),0,IF(ISNA(VLOOKUP(Q278,Transaction!$AH:$AH,1,FALSE)),1,0))</f>
        <v>0</v>
      </c>
    </row>
    <row r="279" spans="2:18" x14ac:dyDescent="0.25">
      <c r="B279" s="71"/>
      <c r="C279" s="71"/>
      <c r="D279" s="71"/>
      <c r="E279" s="71"/>
      <c r="F279" s="71"/>
      <c r="G279" s="72"/>
      <c r="K279" s="86">
        <f t="shared" si="12"/>
        <v>0</v>
      </c>
      <c r="L279" s="86">
        <f t="shared" si="13"/>
        <v>0</v>
      </c>
      <c r="M279" s="86">
        <f>IF(ISBLANK(B279),0,IF(ISNA(VLOOKUP(B279,General!$B:$B,1,FALSE)),1,0))</f>
        <v>0</v>
      </c>
      <c r="N279" s="86">
        <f>IF(ISBLANK(D279),0,IF(ISNA(VLOOKUP(D279,Dropdowns!$G$1:$G$2,1,FALSE)),1,0))</f>
        <v>0</v>
      </c>
      <c r="O279" s="86">
        <f>IF(ISBLANK(E279),0,IF(ISNA(VLOOKUP(E279,Dropdowns!$H$1:$H$12,1,FALSE)),1,0))</f>
        <v>0</v>
      </c>
      <c r="P279" s="86">
        <f>IF(ISBLANK(G279),0,IF(ISNA(VLOOKUP(G279,Dropdowns!$M$1:$M$4,1,FALSE)),1,0))</f>
        <v>0</v>
      </c>
      <c r="Q279" s="86" t="str">
        <f t="shared" si="14"/>
        <v/>
      </c>
      <c r="R279" s="86">
        <f>IF(ISBLANK(Q279),0,IF(ISNA(VLOOKUP(Q279,Transaction!$AH:$AH,1,FALSE)),1,0))</f>
        <v>0</v>
      </c>
    </row>
    <row r="280" spans="2:18" x14ac:dyDescent="0.25">
      <c r="B280" s="71"/>
      <c r="C280" s="71"/>
      <c r="D280" s="71"/>
      <c r="E280" s="71"/>
      <c r="F280" s="71"/>
      <c r="G280" s="72"/>
      <c r="K280" s="86">
        <f t="shared" si="12"/>
        <v>0</v>
      </c>
      <c r="L280" s="86">
        <f t="shared" si="13"/>
        <v>0</v>
      </c>
      <c r="M280" s="86">
        <f>IF(ISBLANK(B280),0,IF(ISNA(VLOOKUP(B280,General!$B:$B,1,FALSE)),1,0))</f>
        <v>0</v>
      </c>
      <c r="N280" s="86">
        <f>IF(ISBLANK(D280),0,IF(ISNA(VLOOKUP(D280,Dropdowns!$G$1:$G$2,1,FALSE)),1,0))</f>
        <v>0</v>
      </c>
      <c r="O280" s="86">
        <f>IF(ISBLANK(E280),0,IF(ISNA(VLOOKUP(E280,Dropdowns!$H$1:$H$12,1,FALSE)),1,0))</f>
        <v>0</v>
      </c>
      <c r="P280" s="86">
        <f>IF(ISBLANK(G280),0,IF(ISNA(VLOOKUP(G280,Dropdowns!$M$1:$M$4,1,FALSE)),1,0))</f>
        <v>0</v>
      </c>
      <c r="Q280" s="86" t="str">
        <f t="shared" si="14"/>
        <v/>
      </c>
      <c r="R280" s="86">
        <f>IF(ISBLANK(Q280),0,IF(ISNA(VLOOKUP(Q280,Transaction!$AH:$AH,1,FALSE)),1,0))</f>
        <v>0</v>
      </c>
    </row>
    <row r="281" spans="2:18" x14ac:dyDescent="0.25">
      <c r="B281" s="71"/>
      <c r="C281" s="71"/>
      <c r="D281" s="71"/>
      <c r="E281" s="71"/>
      <c r="F281" s="71"/>
      <c r="G281" s="72"/>
      <c r="K281" s="86">
        <f t="shared" si="12"/>
        <v>0</v>
      </c>
      <c r="L281" s="86">
        <f t="shared" si="13"/>
        <v>0</v>
      </c>
      <c r="M281" s="86">
        <f>IF(ISBLANK(B281),0,IF(ISNA(VLOOKUP(B281,General!$B:$B,1,FALSE)),1,0))</f>
        <v>0</v>
      </c>
      <c r="N281" s="86">
        <f>IF(ISBLANK(D281),0,IF(ISNA(VLOOKUP(D281,Dropdowns!$G$1:$G$2,1,FALSE)),1,0))</f>
        <v>0</v>
      </c>
      <c r="O281" s="86">
        <f>IF(ISBLANK(E281),0,IF(ISNA(VLOOKUP(E281,Dropdowns!$H$1:$H$12,1,FALSE)),1,0))</f>
        <v>0</v>
      </c>
      <c r="P281" s="86">
        <f>IF(ISBLANK(G281),0,IF(ISNA(VLOOKUP(G281,Dropdowns!$M$1:$M$4,1,FALSE)),1,0))</f>
        <v>0</v>
      </c>
      <c r="Q281" s="86" t="str">
        <f t="shared" si="14"/>
        <v/>
      </c>
      <c r="R281" s="86">
        <f>IF(ISBLANK(Q281),0,IF(ISNA(VLOOKUP(Q281,Transaction!$AH:$AH,1,FALSE)),1,0))</f>
        <v>0</v>
      </c>
    </row>
    <row r="282" spans="2:18" x14ac:dyDescent="0.25">
      <c r="B282" s="71"/>
      <c r="C282" s="71"/>
      <c r="D282" s="71"/>
      <c r="E282" s="71"/>
      <c r="F282" s="71"/>
      <c r="G282" s="72"/>
      <c r="K282" s="86">
        <f t="shared" si="12"/>
        <v>0</v>
      </c>
      <c r="L282" s="86">
        <f t="shared" si="13"/>
        <v>0</v>
      </c>
      <c r="M282" s="86">
        <f>IF(ISBLANK(B282),0,IF(ISNA(VLOOKUP(B282,General!$B:$B,1,FALSE)),1,0))</f>
        <v>0</v>
      </c>
      <c r="N282" s="86">
        <f>IF(ISBLANK(D282),0,IF(ISNA(VLOOKUP(D282,Dropdowns!$G$1:$G$2,1,FALSE)),1,0))</f>
        <v>0</v>
      </c>
      <c r="O282" s="86">
        <f>IF(ISBLANK(E282),0,IF(ISNA(VLOOKUP(E282,Dropdowns!$H$1:$H$12,1,FALSE)),1,0))</f>
        <v>0</v>
      </c>
      <c r="P282" s="86">
        <f>IF(ISBLANK(G282),0,IF(ISNA(VLOOKUP(G282,Dropdowns!$M$1:$M$4,1,FALSE)),1,0))</f>
        <v>0</v>
      </c>
      <c r="Q282" s="86" t="str">
        <f t="shared" si="14"/>
        <v/>
      </c>
      <c r="R282" s="86">
        <f>IF(ISBLANK(Q282),0,IF(ISNA(VLOOKUP(Q282,Transaction!$AH:$AH,1,FALSE)),1,0))</f>
        <v>0</v>
      </c>
    </row>
    <row r="283" spans="2:18" x14ac:dyDescent="0.25">
      <c r="B283" s="71"/>
      <c r="C283" s="71"/>
      <c r="D283" s="71"/>
      <c r="E283" s="71"/>
      <c r="F283" s="71"/>
      <c r="G283" s="72"/>
      <c r="K283" s="86">
        <f t="shared" si="12"/>
        <v>0</v>
      </c>
      <c r="L283" s="86">
        <f t="shared" si="13"/>
        <v>0</v>
      </c>
      <c r="M283" s="86">
        <f>IF(ISBLANK(B283),0,IF(ISNA(VLOOKUP(B283,General!$B:$B,1,FALSE)),1,0))</f>
        <v>0</v>
      </c>
      <c r="N283" s="86">
        <f>IF(ISBLANK(D283),0,IF(ISNA(VLOOKUP(D283,Dropdowns!$G$1:$G$2,1,FALSE)),1,0))</f>
        <v>0</v>
      </c>
      <c r="O283" s="86">
        <f>IF(ISBLANK(E283),0,IF(ISNA(VLOOKUP(E283,Dropdowns!$H$1:$H$12,1,FALSE)),1,0))</f>
        <v>0</v>
      </c>
      <c r="P283" s="86">
        <f>IF(ISBLANK(G283),0,IF(ISNA(VLOOKUP(G283,Dropdowns!$M$1:$M$4,1,FALSE)),1,0))</f>
        <v>0</v>
      </c>
      <c r="Q283" s="86" t="str">
        <f t="shared" si="14"/>
        <v/>
      </c>
      <c r="R283" s="86">
        <f>IF(ISBLANK(Q283),0,IF(ISNA(VLOOKUP(Q283,Transaction!$AH:$AH,1,FALSE)),1,0))</f>
        <v>0</v>
      </c>
    </row>
    <row r="284" spans="2:18" x14ac:dyDescent="0.25">
      <c r="B284" s="71"/>
      <c r="C284" s="71"/>
      <c r="D284" s="71"/>
      <c r="E284" s="71"/>
      <c r="F284" s="71"/>
      <c r="G284" s="72"/>
      <c r="K284" s="86">
        <f t="shared" si="12"/>
        <v>0</v>
      </c>
      <c r="L284" s="86">
        <f t="shared" si="13"/>
        <v>0</v>
      </c>
      <c r="M284" s="86">
        <f>IF(ISBLANK(B284),0,IF(ISNA(VLOOKUP(B284,General!$B:$B,1,FALSE)),1,0))</f>
        <v>0</v>
      </c>
      <c r="N284" s="86">
        <f>IF(ISBLANK(D284),0,IF(ISNA(VLOOKUP(D284,Dropdowns!$G$1:$G$2,1,FALSE)),1,0))</f>
        <v>0</v>
      </c>
      <c r="O284" s="86">
        <f>IF(ISBLANK(E284),0,IF(ISNA(VLOOKUP(E284,Dropdowns!$H$1:$H$12,1,FALSE)),1,0))</f>
        <v>0</v>
      </c>
      <c r="P284" s="86">
        <f>IF(ISBLANK(G284),0,IF(ISNA(VLOOKUP(G284,Dropdowns!$M$1:$M$4,1,FALSE)),1,0))</f>
        <v>0</v>
      </c>
      <c r="Q284" s="86" t="str">
        <f t="shared" si="14"/>
        <v/>
      </c>
      <c r="R284" s="86">
        <f>IF(ISBLANK(Q284),0,IF(ISNA(VLOOKUP(Q284,Transaction!$AH:$AH,1,FALSE)),1,0))</f>
        <v>0</v>
      </c>
    </row>
    <row r="285" spans="2:18" x14ac:dyDescent="0.25">
      <c r="B285" s="71"/>
      <c r="C285" s="71"/>
      <c r="D285" s="71"/>
      <c r="E285" s="71"/>
      <c r="F285" s="71"/>
      <c r="G285" s="72"/>
      <c r="K285" s="86">
        <f t="shared" si="12"/>
        <v>0</v>
      </c>
      <c r="L285" s="86">
        <f t="shared" si="13"/>
        <v>0</v>
      </c>
      <c r="M285" s="86">
        <f>IF(ISBLANK(B285),0,IF(ISNA(VLOOKUP(B285,General!$B:$B,1,FALSE)),1,0))</f>
        <v>0</v>
      </c>
      <c r="N285" s="86">
        <f>IF(ISBLANK(D285),0,IF(ISNA(VLOOKUP(D285,Dropdowns!$G$1:$G$2,1,FALSE)),1,0))</f>
        <v>0</v>
      </c>
      <c r="O285" s="86">
        <f>IF(ISBLANK(E285),0,IF(ISNA(VLOOKUP(E285,Dropdowns!$H$1:$H$12,1,FALSE)),1,0))</f>
        <v>0</v>
      </c>
      <c r="P285" s="86">
        <f>IF(ISBLANK(G285),0,IF(ISNA(VLOOKUP(G285,Dropdowns!$M$1:$M$4,1,FALSE)),1,0))</f>
        <v>0</v>
      </c>
      <c r="Q285" s="86" t="str">
        <f t="shared" si="14"/>
        <v/>
      </c>
      <c r="R285" s="86">
        <f>IF(ISBLANK(Q285),0,IF(ISNA(VLOOKUP(Q285,Transaction!$AH:$AH,1,FALSE)),1,0))</f>
        <v>0</v>
      </c>
    </row>
    <row r="286" spans="2:18" x14ac:dyDescent="0.25">
      <c r="B286" s="71"/>
      <c r="C286" s="71"/>
      <c r="D286" s="71"/>
      <c r="E286" s="71"/>
      <c r="F286" s="71"/>
      <c r="G286" s="72"/>
      <c r="K286" s="86">
        <f t="shared" si="12"/>
        <v>0</v>
      </c>
      <c r="L286" s="86">
        <f t="shared" si="13"/>
        <v>0</v>
      </c>
      <c r="M286" s="86">
        <f>IF(ISBLANK(B286),0,IF(ISNA(VLOOKUP(B286,General!$B:$B,1,FALSE)),1,0))</f>
        <v>0</v>
      </c>
      <c r="N286" s="86">
        <f>IF(ISBLANK(D286),0,IF(ISNA(VLOOKUP(D286,Dropdowns!$G$1:$G$2,1,FALSE)),1,0))</f>
        <v>0</v>
      </c>
      <c r="O286" s="86">
        <f>IF(ISBLANK(E286),0,IF(ISNA(VLOOKUP(E286,Dropdowns!$H$1:$H$12,1,FALSE)),1,0))</f>
        <v>0</v>
      </c>
      <c r="P286" s="86">
        <f>IF(ISBLANK(G286),0,IF(ISNA(VLOOKUP(G286,Dropdowns!$M$1:$M$4,1,FALSE)),1,0))</f>
        <v>0</v>
      </c>
      <c r="Q286" s="86" t="str">
        <f t="shared" si="14"/>
        <v/>
      </c>
      <c r="R286" s="86">
        <f>IF(ISBLANK(Q286),0,IF(ISNA(VLOOKUP(Q286,Transaction!$AH:$AH,1,FALSE)),1,0))</f>
        <v>0</v>
      </c>
    </row>
    <row r="287" spans="2:18" x14ac:dyDescent="0.25">
      <c r="B287" s="71"/>
      <c r="C287" s="71"/>
      <c r="D287" s="71"/>
      <c r="E287" s="71"/>
      <c r="F287" s="71"/>
      <c r="G287" s="72"/>
      <c r="K287" s="86">
        <f t="shared" si="12"/>
        <v>0</v>
      </c>
      <c r="L287" s="86">
        <f t="shared" si="13"/>
        <v>0</v>
      </c>
      <c r="M287" s="86">
        <f>IF(ISBLANK(B287),0,IF(ISNA(VLOOKUP(B287,General!$B:$B,1,FALSE)),1,0))</f>
        <v>0</v>
      </c>
      <c r="N287" s="86">
        <f>IF(ISBLANK(D287),0,IF(ISNA(VLOOKUP(D287,Dropdowns!$G$1:$G$2,1,FALSE)),1,0))</f>
        <v>0</v>
      </c>
      <c r="O287" s="86">
        <f>IF(ISBLANK(E287),0,IF(ISNA(VLOOKUP(E287,Dropdowns!$H$1:$H$12,1,FALSE)),1,0))</f>
        <v>0</v>
      </c>
      <c r="P287" s="86">
        <f>IF(ISBLANK(G287),0,IF(ISNA(VLOOKUP(G287,Dropdowns!$M$1:$M$4,1,FALSE)),1,0))</f>
        <v>0</v>
      </c>
      <c r="Q287" s="86" t="str">
        <f t="shared" si="14"/>
        <v/>
      </c>
      <c r="R287" s="86">
        <f>IF(ISBLANK(Q287),0,IF(ISNA(VLOOKUP(Q287,Transaction!$AH:$AH,1,FALSE)),1,0))</f>
        <v>0</v>
      </c>
    </row>
    <row r="288" spans="2:18" x14ac:dyDescent="0.25">
      <c r="B288" s="71"/>
      <c r="C288" s="71"/>
      <c r="D288" s="71"/>
      <c r="E288" s="71"/>
      <c r="F288" s="71"/>
      <c r="G288" s="72"/>
      <c r="K288" s="86">
        <f t="shared" si="12"/>
        <v>0</v>
      </c>
      <c r="L288" s="86">
        <f t="shared" si="13"/>
        <v>0</v>
      </c>
      <c r="M288" s="86">
        <f>IF(ISBLANK(B288),0,IF(ISNA(VLOOKUP(B288,General!$B:$B,1,FALSE)),1,0))</f>
        <v>0</v>
      </c>
      <c r="N288" s="86">
        <f>IF(ISBLANK(D288),0,IF(ISNA(VLOOKUP(D288,Dropdowns!$G$1:$G$2,1,FALSE)),1,0))</f>
        <v>0</v>
      </c>
      <c r="O288" s="86">
        <f>IF(ISBLANK(E288),0,IF(ISNA(VLOOKUP(E288,Dropdowns!$H$1:$H$12,1,FALSE)),1,0))</f>
        <v>0</v>
      </c>
      <c r="P288" s="86">
        <f>IF(ISBLANK(G288),0,IF(ISNA(VLOOKUP(G288,Dropdowns!$M$1:$M$4,1,FALSE)),1,0))</f>
        <v>0</v>
      </c>
      <c r="Q288" s="86" t="str">
        <f t="shared" si="14"/>
        <v/>
      </c>
      <c r="R288" s="86">
        <f>IF(ISBLANK(Q288),0,IF(ISNA(VLOOKUP(Q288,Transaction!$AH:$AH,1,FALSE)),1,0))</f>
        <v>0</v>
      </c>
    </row>
    <row r="289" spans="2:18" x14ac:dyDescent="0.25">
      <c r="B289" s="71"/>
      <c r="C289" s="71"/>
      <c r="D289" s="71"/>
      <c r="E289" s="71"/>
      <c r="F289" s="71"/>
      <c r="G289" s="72"/>
      <c r="K289" s="86">
        <f t="shared" si="12"/>
        <v>0</v>
      </c>
      <c r="L289" s="86">
        <f t="shared" si="13"/>
        <v>0</v>
      </c>
      <c r="M289" s="86">
        <f>IF(ISBLANK(B289),0,IF(ISNA(VLOOKUP(B289,General!$B:$B,1,FALSE)),1,0))</f>
        <v>0</v>
      </c>
      <c r="N289" s="86">
        <f>IF(ISBLANK(D289),0,IF(ISNA(VLOOKUP(D289,Dropdowns!$G$1:$G$2,1,FALSE)),1,0))</f>
        <v>0</v>
      </c>
      <c r="O289" s="86">
        <f>IF(ISBLANK(E289),0,IF(ISNA(VLOOKUP(E289,Dropdowns!$H$1:$H$12,1,FALSE)),1,0))</f>
        <v>0</v>
      </c>
      <c r="P289" s="86">
        <f>IF(ISBLANK(G289),0,IF(ISNA(VLOOKUP(G289,Dropdowns!$M$1:$M$4,1,FALSE)),1,0))</f>
        <v>0</v>
      </c>
      <c r="Q289" s="86" t="str">
        <f t="shared" si="14"/>
        <v/>
      </c>
      <c r="R289" s="86">
        <f>IF(ISBLANK(Q289),0,IF(ISNA(VLOOKUP(Q289,Transaction!$AH:$AH,1,FALSE)),1,0))</f>
        <v>0</v>
      </c>
    </row>
    <row r="290" spans="2:18" x14ac:dyDescent="0.25">
      <c r="B290" s="71"/>
      <c r="C290" s="71"/>
      <c r="D290" s="71"/>
      <c r="E290" s="71"/>
      <c r="F290" s="71"/>
      <c r="G290" s="72"/>
      <c r="K290" s="86">
        <f t="shared" si="12"/>
        <v>0</v>
      </c>
      <c r="L290" s="86">
        <f t="shared" si="13"/>
        <v>0</v>
      </c>
      <c r="M290" s="86">
        <f>IF(ISBLANK(B290),0,IF(ISNA(VLOOKUP(B290,General!$B:$B,1,FALSE)),1,0))</f>
        <v>0</v>
      </c>
      <c r="N290" s="86">
        <f>IF(ISBLANK(D290),0,IF(ISNA(VLOOKUP(D290,Dropdowns!$G$1:$G$2,1,FALSE)),1,0))</f>
        <v>0</v>
      </c>
      <c r="O290" s="86">
        <f>IF(ISBLANK(E290),0,IF(ISNA(VLOOKUP(E290,Dropdowns!$H$1:$H$12,1,FALSE)),1,0))</f>
        <v>0</v>
      </c>
      <c r="P290" s="86">
        <f>IF(ISBLANK(G290),0,IF(ISNA(VLOOKUP(G290,Dropdowns!$M$1:$M$4,1,FALSE)),1,0))</f>
        <v>0</v>
      </c>
      <c r="Q290" s="86" t="str">
        <f t="shared" si="14"/>
        <v/>
      </c>
      <c r="R290" s="86">
        <f>IF(ISBLANK(Q290),0,IF(ISNA(VLOOKUP(Q290,Transaction!$AH:$AH,1,FALSE)),1,0))</f>
        <v>0</v>
      </c>
    </row>
    <row r="291" spans="2:18" x14ac:dyDescent="0.25">
      <c r="B291" s="71"/>
      <c r="C291" s="71"/>
      <c r="D291" s="71"/>
      <c r="E291" s="71"/>
      <c r="F291" s="71"/>
      <c r="G291" s="72"/>
      <c r="K291" s="86">
        <f t="shared" si="12"/>
        <v>0</v>
      </c>
      <c r="L291" s="86">
        <f t="shared" si="13"/>
        <v>0</v>
      </c>
      <c r="M291" s="86">
        <f>IF(ISBLANK(B291),0,IF(ISNA(VLOOKUP(B291,General!$B:$B,1,FALSE)),1,0))</f>
        <v>0</v>
      </c>
      <c r="N291" s="86">
        <f>IF(ISBLANK(D291),0,IF(ISNA(VLOOKUP(D291,Dropdowns!$G$1:$G$2,1,FALSE)),1,0))</f>
        <v>0</v>
      </c>
      <c r="O291" s="86">
        <f>IF(ISBLANK(E291),0,IF(ISNA(VLOOKUP(E291,Dropdowns!$H$1:$H$12,1,FALSE)),1,0))</f>
        <v>0</v>
      </c>
      <c r="P291" s="86">
        <f>IF(ISBLANK(G291),0,IF(ISNA(VLOOKUP(G291,Dropdowns!$M$1:$M$4,1,FALSE)),1,0))</f>
        <v>0</v>
      </c>
      <c r="Q291" s="86" t="str">
        <f t="shared" si="14"/>
        <v/>
      </c>
      <c r="R291" s="86">
        <f>IF(ISBLANK(Q291),0,IF(ISNA(VLOOKUP(Q291,Transaction!$AH:$AH,1,FALSE)),1,0))</f>
        <v>0</v>
      </c>
    </row>
    <row r="292" spans="2:18" x14ac:dyDescent="0.25">
      <c r="B292" s="71"/>
      <c r="C292" s="71"/>
      <c r="D292" s="71"/>
      <c r="E292" s="71"/>
      <c r="F292" s="71"/>
      <c r="G292" s="72"/>
      <c r="K292" s="86">
        <f t="shared" si="12"/>
        <v>0</v>
      </c>
      <c r="L292" s="86">
        <f t="shared" si="13"/>
        <v>0</v>
      </c>
      <c r="M292" s="86">
        <f>IF(ISBLANK(B292),0,IF(ISNA(VLOOKUP(B292,General!$B:$B,1,FALSE)),1,0))</f>
        <v>0</v>
      </c>
      <c r="N292" s="86">
        <f>IF(ISBLANK(D292),0,IF(ISNA(VLOOKUP(D292,Dropdowns!$G$1:$G$2,1,FALSE)),1,0))</f>
        <v>0</v>
      </c>
      <c r="O292" s="86">
        <f>IF(ISBLANK(E292),0,IF(ISNA(VLOOKUP(E292,Dropdowns!$H$1:$H$12,1,FALSE)),1,0))</f>
        <v>0</v>
      </c>
      <c r="P292" s="86">
        <f>IF(ISBLANK(G292),0,IF(ISNA(VLOOKUP(G292,Dropdowns!$M$1:$M$4,1,FALSE)),1,0))</f>
        <v>0</v>
      </c>
      <c r="Q292" s="86" t="str">
        <f t="shared" si="14"/>
        <v/>
      </c>
      <c r="R292" s="86">
        <f>IF(ISBLANK(Q292),0,IF(ISNA(VLOOKUP(Q292,Transaction!$AH:$AH,1,FALSE)),1,0))</f>
        <v>0</v>
      </c>
    </row>
    <row r="293" spans="2:18" x14ac:dyDescent="0.25">
      <c r="B293" s="71"/>
      <c r="C293" s="71"/>
      <c r="D293" s="71"/>
      <c r="E293" s="71"/>
      <c r="F293" s="71"/>
      <c r="G293" s="72"/>
      <c r="K293" s="86">
        <f t="shared" si="12"/>
        <v>0</v>
      </c>
      <c r="L293" s="86">
        <f t="shared" si="13"/>
        <v>0</v>
      </c>
      <c r="M293" s="86">
        <f>IF(ISBLANK(B293),0,IF(ISNA(VLOOKUP(B293,General!$B:$B,1,FALSE)),1,0))</f>
        <v>0</v>
      </c>
      <c r="N293" s="86">
        <f>IF(ISBLANK(D293),0,IF(ISNA(VLOOKUP(D293,Dropdowns!$G$1:$G$2,1,FALSE)),1,0))</f>
        <v>0</v>
      </c>
      <c r="O293" s="86">
        <f>IF(ISBLANK(E293),0,IF(ISNA(VLOOKUP(E293,Dropdowns!$H$1:$H$12,1,FALSE)),1,0))</f>
        <v>0</v>
      </c>
      <c r="P293" s="86">
        <f>IF(ISBLANK(G293),0,IF(ISNA(VLOOKUP(G293,Dropdowns!$M$1:$M$4,1,FALSE)),1,0))</f>
        <v>0</v>
      </c>
      <c r="Q293" s="86" t="str">
        <f t="shared" si="14"/>
        <v/>
      </c>
      <c r="R293" s="86">
        <f>IF(ISBLANK(Q293),0,IF(ISNA(VLOOKUP(Q293,Transaction!$AH:$AH,1,FALSE)),1,0))</f>
        <v>0</v>
      </c>
    </row>
    <row r="294" spans="2:18" x14ac:dyDescent="0.25">
      <c r="B294" s="71"/>
      <c r="C294" s="71"/>
      <c r="D294" s="71"/>
      <c r="E294" s="71"/>
      <c r="F294" s="71"/>
      <c r="G294" s="72"/>
      <c r="K294" s="86">
        <f t="shared" si="12"/>
        <v>0</v>
      </c>
      <c r="L294" s="86">
        <f t="shared" si="13"/>
        <v>0</v>
      </c>
      <c r="M294" s="86">
        <f>IF(ISBLANK(B294),0,IF(ISNA(VLOOKUP(B294,General!$B:$B,1,FALSE)),1,0))</f>
        <v>0</v>
      </c>
      <c r="N294" s="86">
        <f>IF(ISBLANK(D294),0,IF(ISNA(VLOOKUP(D294,Dropdowns!$G$1:$G$2,1,FALSE)),1,0))</f>
        <v>0</v>
      </c>
      <c r="O294" s="86">
        <f>IF(ISBLANK(E294),0,IF(ISNA(VLOOKUP(E294,Dropdowns!$H$1:$H$12,1,FALSE)),1,0))</f>
        <v>0</v>
      </c>
      <c r="P294" s="86">
        <f>IF(ISBLANK(G294),0,IF(ISNA(VLOOKUP(G294,Dropdowns!$M$1:$M$4,1,FALSE)),1,0))</f>
        <v>0</v>
      </c>
      <c r="Q294" s="86" t="str">
        <f t="shared" si="14"/>
        <v/>
      </c>
      <c r="R294" s="86">
        <f>IF(ISBLANK(Q294),0,IF(ISNA(VLOOKUP(Q294,Transaction!$AH:$AH,1,FALSE)),1,0))</f>
        <v>0</v>
      </c>
    </row>
    <row r="295" spans="2:18" x14ac:dyDescent="0.25">
      <c r="B295" s="71"/>
      <c r="C295" s="71"/>
      <c r="D295" s="71"/>
      <c r="E295" s="71"/>
      <c r="F295" s="71"/>
      <c r="G295" s="72"/>
      <c r="K295" s="86">
        <f t="shared" si="12"/>
        <v>0</v>
      </c>
      <c r="L295" s="86">
        <f t="shared" si="13"/>
        <v>0</v>
      </c>
      <c r="M295" s="86">
        <f>IF(ISBLANK(B295),0,IF(ISNA(VLOOKUP(B295,General!$B:$B,1,FALSE)),1,0))</f>
        <v>0</v>
      </c>
      <c r="N295" s="86">
        <f>IF(ISBLANK(D295),0,IF(ISNA(VLOOKUP(D295,Dropdowns!$G$1:$G$2,1,FALSE)),1,0))</f>
        <v>0</v>
      </c>
      <c r="O295" s="86">
        <f>IF(ISBLANK(E295),0,IF(ISNA(VLOOKUP(E295,Dropdowns!$H$1:$H$12,1,FALSE)),1,0))</f>
        <v>0</v>
      </c>
      <c r="P295" s="86">
        <f>IF(ISBLANK(G295),0,IF(ISNA(VLOOKUP(G295,Dropdowns!$M$1:$M$4,1,FALSE)),1,0))</f>
        <v>0</v>
      </c>
      <c r="Q295" s="86" t="str">
        <f t="shared" si="14"/>
        <v/>
      </c>
      <c r="R295" s="86">
        <f>IF(ISBLANK(Q295),0,IF(ISNA(VLOOKUP(Q295,Transaction!$AH:$AH,1,FALSE)),1,0))</f>
        <v>0</v>
      </c>
    </row>
    <row r="296" spans="2:18" x14ac:dyDescent="0.25">
      <c r="B296" s="71"/>
      <c r="C296" s="71"/>
      <c r="D296" s="71"/>
      <c r="E296" s="71"/>
      <c r="F296" s="71"/>
      <c r="G296" s="72"/>
      <c r="K296" s="86">
        <f t="shared" si="12"/>
        <v>0</v>
      </c>
      <c r="L296" s="86">
        <f t="shared" si="13"/>
        <v>0</v>
      </c>
      <c r="M296" s="86">
        <f>IF(ISBLANK(B296),0,IF(ISNA(VLOOKUP(B296,General!$B:$B,1,FALSE)),1,0))</f>
        <v>0</v>
      </c>
      <c r="N296" s="86">
        <f>IF(ISBLANK(D296),0,IF(ISNA(VLOOKUP(D296,Dropdowns!$G$1:$G$2,1,FALSE)),1,0))</f>
        <v>0</v>
      </c>
      <c r="O296" s="86">
        <f>IF(ISBLANK(E296),0,IF(ISNA(VLOOKUP(E296,Dropdowns!$H$1:$H$12,1,FALSE)),1,0))</f>
        <v>0</v>
      </c>
      <c r="P296" s="86">
        <f>IF(ISBLANK(G296),0,IF(ISNA(VLOOKUP(G296,Dropdowns!$M$1:$M$4,1,FALSE)),1,0))</f>
        <v>0</v>
      </c>
      <c r="Q296" s="86" t="str">
        <f t="shared" si="14"/>
        <v/>
      </c>
      <c r="R296" s="86">
        <f>IF(ISBLANK(Q296),0,IF(ISNA(VLOOKUP(Q296,Transaction!$AH:$AH,1,FALSE)),1,0))</f>
        <v>0</v>
      </c>
    </row>
    <row r="297" spans="2:18" x14ac:dyDescent="0.25">
      <c r="B297" s="71"/>
      <c r="C297" s="71"/>
      <c r="D297" s="71"/>
      <c r="E297" s="71"/>
      <c r="F297" s="71"/>
      <c r="G297" s="72"/>
      <c r="K297" s="86">
        <f t="shared" si="12"/>
        <v>0</v>
      </c>
      <c r="L297" s="86">
        <f t="shared" si="13"/>
        <v>0</v>
      </c>
      <c r="M297" s="86">
        <f>IF(ISBLANK(B297),0,IF(ISNA(VLOOKUP(B297,General!$B:$B,1,FALSE)),1,0))</f>
        <v>0</v>
      </c>
      <c r="N297" s="86">
        <f>IF(ISBLANK(D297),0,IF(ISNA(VLOOKUP(D297,Dropdowns!$G$1:$G$2,1,FALSE)),1,0))</f>
        <v>0</v>
      </c>
      <c r="O297" s="86">
        <f>IF(ISBLANK(E297),0,IF(ISNA(VLOOKUP(E297,Dropdowns!$H$1:$H$12,1,FALSE)),1,0))</f>
        <v>0</v>
      </c>
      <c r="P297" s="86">
        <f>IF(ISBLANK(G297),0,IF(ISNA(VLOOKUP(G297,Dropdowns!$M$1:$M$4,1,FALSE)),1,0))</f>
        <v>0</v>
      </c>
      <c r="Q297" s="86" t="str">
        <f t="shared" si="14"/>
        <v/>
      </c>
      <c r="R297" s="86">
        <f>IF(ISBLANK(Q297),0,IF(ISNA(VLOOKUP(Q297,Transaction!$AH:$AH,1,FALSE)),1,0))</f>
        <v>0</v>
      </c>
    </row>
    <row r="298" spans="2:18" x14ac:dyDescent="0.25">
      <c r="B298" s="71"/>
      <c r="C298" s="71"/>
      <c r="D298" s="71"/>
      <c r="E298" s="71"/>
      <c r="F298" s="71"/>
      <c r="G298" s="72"/>
      <c r="K298" s="86">
        <f t="shared" si="12"/>
        <v>0</v>
      </c>
      <c r="L298" s="86">
        <f t="shared" si="13"/>
        <v>0</v>
      </c>
      <c r="M298" s="86">
        <f>IF(ISBLANK(B298),0,IF(ISNA(VLOOKUP(B298,General!$B:$B,1,FALSE)),1,0))</f>
        <v>0</v>
      </c>
      <c r="N298" s="86">
        <f>IF(ISBLANK(D298),0,IF(ISNA(VLOOKUP(D298,Dropdowns!$G$1:$G$2,1,FALSE)),1,0))</f>
        <v>0</v>
      </c>
      <c r="O298" s="86">
        <f>IF(ISBLANK(E298),0,IF(ISNA(VLOOKUP(E298,Dropdowns!$H$1:$H$12,1,FALSE)),1,0))</f>
        <v>0</v>
      </c>
      <c r="P298" s="86">
        <f>IF(ISBLANK(G298),0,IF(ISNA(VLOOKUP(G298,Dropdowns!$M$1:$M$4,1,FALSE)),1,0))</f>
        <v>0</v>
      </c>
      <c r="Q298" s="86" t="str">
        <f t="shared" si="14"/>
        <v/>
      </c>
      <c r="R298" s="86">
        <f>IF(ISBLANK(Q298),0,IF(ISNA(VLOOKUP(Q298,Transaction!$AH:$AH,1,FALSE)),1,0))</f>
        <v>0</v>
      </c>
    </row>
    <row r="299" spans="2:18" x14ac:dyDescent="0.25">
      <c r="B299" s="71"/>
      <c r="C299" s="71"/>
      <c r="D299" s="71"/>
      <c r="E299" s="71"/>
      <c r="F299" s="71"/>
      <c r="G299" s="72"/>
      <c r="K299" s="86">
        <f t="shared" si="12"/>
        <v>0</v>
      </c>
      <c r="L299" s="86">
        <f t="shared" si="13"/>
        <v>0</v>
      </c>
      <c r="M299" s="86">
        <f>IF(ISBLANK(B299),0,IF(ISNA(VLOOKUP(B299,General!$B:$B,1,FALSE)),1,0))</f>
        <v>0</v>
      </c>
      <c r="N299" s="86">
        <f>IF(ISBLANK(D299),0,IF(ISNA(VLOOKUP(D299,Dropdowns!$G$1:$G$2,1,FALSE)),1,0))</f>
        <v>0</v>
      </c>
      <c r="O299" s="86">
        <f>IF(ISBLANK(E299),0,IF(ISNA(VLOOKUP(E299,Dropdowns!$H$1:$H$12,1,FALSE)),1,0))</f>
        <v>0</v>
      </c>
      <c r="P299" s="86">
        <f>IF(ISBLANK(G299),0,IF(ISNA(VLOOKUP(G299,Dropdowns!$M$1:$M$4,1,FALSE)),1,0))</f>
        <v>0</v>
      </c>
      <c r="Q299" s="86" t="str">
        <f t="shared" si="14"/>
        <v/>
      </c>
      <c r="R299" s="86">
        <f>IF(ISBLANK(Q299),0,IF(ISNA(VLOOKUP(Q299,Transaction!$AH:$AH,1,FALSE)),1,0))</f>
        <v>0</v>
      </c>
    </row>
    <row r="300" spans="2:18" x14ac:dyDescent="0.25">
      <c r="B300" s="71"/>
      <c r="C300" s="71"/>
      <c r="D300" s="71"/>
      <c r="E300" s="71"/>
      <c r="F300" s="71"/>
      <c r="G300" s="72"/>
      <c r="K300" s="86">
        <f t="shared" si="12"/>
        <v>0</v>
      </c>
      <c r="L300" s="86">
        <f t="shared" si="13"/>
        <v>0</v>
      </c>
      <c r="M300" s="86">
        <f>IF(ISBLANK(B300),0,IF(ISNA(VLOOKUP(B300,General!$B:$B,1,FALSE)),1,0))</f>
        <v>0</v>
      </c>
      <c r="N300" s="86">
        <f>IF(ISBLANK(D300),0,IF(ISNA(VLOOKUP(D300,Dropdowns!$G$1:$G$2,1,FALSE)),1,0))</f>
        <v>0</v>
      </c>
      <c r="O300" s="86">
        <f>IF(ISBLANK(E300),0,IF(ISNA(VLOOKUP(E300,Dropdowns!$H$1:$H$12,1,FALSE)),1,0))</f>
        <v>0</v>
      </c>
      <c r="P300" s="86">
        <f>IF(ISBLANK(G300),0,IF(ISNA(VLOOKUP(G300,Dropdowns!$M$1:$M$4,1,FALSE)),1,0))</f>
        <v>0</v>
      </c>
      <c r="Q300" s="86" t="str">
        <f t="shared" si="14"/>
        <v/>
      </c>
      <c r="R300" s="86">
        <f>IF(ISBLANK(Q300),0,IF(ISNA(VLOOKUP(Q300,Transaction!$AH:$AH,1,FALSE)),1,0))</f>
        <v>0</v>
      </c>
    </row>
    <row r="301" spans="2:18" x14ac:dyDescent="0.25">
      <c r="B301" s="71"/>
      <c r="C301" s="71"/>
      <c r="D301" s="71"/>
      <c r="E301" s="71"/>
      <c r="F301" s="71"/>
      <c r="G301" s="72"/>
      <c r="K301" s="86">
        <f t="shared" si="12"/>
        <v>0</v>
      </c>
      <c r="L301" s="86">
        <f t="shared" si="13"/>
        <v>0</v>
      </c>
      <c r="M301" s="86">
        <f>IF(ISBLANK(B301),0,IF(ISNA(VLOOKUP(B301,General!$B:$B,1,FALSE)),1,0))</f>
        <v>0</v>
      </c>
      <c r="N301" s="86">
        <f>IF(ISBLANK(D301),0,IF(ISNA(VLOOKUP(D301,Dropdowns!$G$1:$G$2,1,FALSE)),1,0))</f>
        <v>0</v>
      </c>
      <c r="O301" s="86">
        <f>IF(ISBLANK(E301),0,IF(ISNA(VLOOKUP(E301,Dropdowns!$H$1:$H$12,1,FALSE)),1,0))</f>
        <v>0</v>
      </c>
      <c r="P301" s="86">
        <f>IF(ISBLANK(G301),0,IF(ISNA(VLOOKUP(G301,Dropdowns!$M$1:$M$4,1,FALSE)),1,0))</f>
        <v>0</v>
      </c>
      <c r="Q301" s="86" t="str">
        <f t="shared" si="14"/>
        <v/>
      </c>
      <c r="R301" s="86">
        <f>IF(ISBLANK(Q301),0,IF(ISNA(VLOOKUP(Q301,Transaction!$AH:$AH,1,FALSE)),1,0))</f>
        <v>0</v>
      </c>
    </row>
    <row r="302" spans="2:18" x14ac:dyDescent="0.25">
      <c r="B302" s="71"/>
      <c r="C302" s="71"/>
      <c r="D302" s="71"/>
      <c r="E302" s="71"/>
      <c r="F302" s="71"/>
      <c r="G302" s="72"/>
      <c r="K302" s="86">
        <f t="shared" si="12"/>
        <v>0</v>
      </c>
      <c r="L302" s="86">
        <f t="shared" si="13"/>
        <v>0</v>
      </c>
      <c r="M302" s="86">
        <f>IF(ISBLANK(B302),0,IF(ISNA(VLOOKUP(B302,General!$B:$B,1,FALSE)),1,0))</f>
        <v>0</v>
      </c>
      <c r="N302" s="86">
        <f>IF(ISBLANK(D302),0,IF(ISNA(VLOOKUP(D302,Dropdowns!$G$1:$G$2,1,FALSE)),1,0))</f>
        <v>0</v>
      </c>
      <c r="O302" s="86">
        <f>IF(ISBLANK(E302),0,IF(ISNA(VLOOKUP(E302,Dropdowns!$H$1:$H$12,1,FALSE)),1,0))</f>
        <v>0</v>
      </c>
      <c r="P302" s="86">
        <f>IF(ISBLANK(G302),0,IF(ISNA(VLOOKUP(G302,Dropdowns!$M$1:$M$4,1,FALSE)),1,0))</f>
        <v>0</v>
      </c>
      <c r="Q302" s="86" t="str">
        <f t="shared" si="14"/>
        <v/>
      </c>
      <c r="R302" s="86">
        <f>IF(ISBLANK(Q302),0,IF(ISNA(VLOOKUP(Q302,Transaction!$AH:$AH,1,FALSE)),1,0))</f>
        <v>0</v>
      </c>
    </row>
    <row r="303" spans="2:18" x14ac:dyDescent="0.25">
      <c r="B303" s="71"/>
      <c r="C303" s="71"/>
      <c r="D303" s="71"/>
      <c r="E303" s="71"/>
      <c r="F303" s="71"/>
      <c r="G303" s="72"/>
      <c r="K303" s="86">
        <f t="shared" si="12"/>
        <v>0</v>
      </c>
      <c r="L303" s="86">
        <f t="shared" si="13"/>
        <v>0</v>
      </c>
      <c r="M303" s="86">
        <f>IF(ISBLANK(B303),0,IF(ISNA(VLOOKUP(B303,General!$B:$B,1,FALSE)),1,0))</f>
        <v>0</v>
      </c>
      <c r="N303" s="86">
        <f>IF(ISBLANK(D303),0,IF(ISNA(VLOOKUP(D303,Dropdowns!$G$1:$G$2,1,FALSE)),1,0))</f>
        <v>0</v>
      </c>
      <c r="O303" s="86">
        <f>IF(ISBLANK(E303),0,IF(ISNA(VLOOKUP(E303,Dropdowns!$H$1:$H$12,1,FALSE)),1,0))</f>
        <v>0</v>
      </c>
      <c r="P303" s="86">
        <f>IF(ISBLANK(G303),0,IF(ISNA(VLOOKUP(G303,Dropdowns!$M$1:$M$4,1,FALSE)),1,0))</f>
        <v>0</v>
      </c>
      <c r="Q303" s="86" t="str">
        <f t="shared" si="14"/>
        <v/>
      </c>
      <c r="R303" s="86">
        <f>IF(ISBLANK(Q303),0,IF(ISNA(VLOOKUP(Q303,Transaction!$AH:$AH,1,FALSE)),1,0))</f>
        <v>0</v>
      </c>
    </row>
    <row r="304" spans="2:18" x14ac:dyDescent="0.25">
      <c r="B304" s="71"/>
      <c r="C304" s="71"/>
      <c r="D304" s="71"/>
      <c r="E304" s="71"/>
      <c r="F304" s="71"/>
      <c r="G304" s="72"/>
      <c r="K304" s="86">
        <f t="shared" si="12"/>
        <v>0</v>
      </c>
      <c r="L304" s="86">
        <f t="shared" si="13"/>
        <v>0</v>
      </c>
      <c r="M304" s="86">
        <f>IF(ISBLANK(B304),0,IF(ISNA(VLOOKUP(B304,General!$B:$B,1,FALSE)),1,0))</f>
        <v>0</v>
      </c>
      <c r="N304" s="86">
        <f>IF(ISBLANK(D304),0,IF(ISNA(VLOOKUP(D304,Dropdowns!$G$1:$G$2,1,FALSE)),1,0))</f>
        <v>0</v>
      </c>
      <c r="O304" s="86">
        <f>IF(ISBLANK(E304),0,IF(ISNA(VLOOKUP(E304,Dropdowns!$H$1:$H$12,1,FALSE)),1,0))</f>
        <v>0</v>
      </c>
      <c r="P304" s="86">
        <f>IF(ISBLANK(G304),0,IF(ISNA(VLOOKUP(G304,Dropdowns!$M$1:$M$4,1,FALSE)),1,0))</f>
        <v>0</v>
      </c>
      <c r="Q304" s="86" t="str">
        <f t="shared" si="14"/>
        <v/>
      </c>
      <c r="R304" s="86">
        <f>IF(ISBLANK(Q304),0,IF(ISNA(VLOOKUP(Q304,Transaction!$AH:$AH,1,FALSE)),1,0))</f>
        <v>0</v>
      </c>
    </row>
    <row r="305" spans="2:18" x14ac:dyDescent="0.25">
      <c r="B305" s="71"/>
      <c r="C305" s="71"/>
      <c r="D305" s="71"/>
      <c r="E305" s="71"/>
      <c r="F305" s="71"/>
      <c r="G305" s="72"/>
      <c r="K305" s="86">
        <f t="shared" ref="K305:K368" si="15">IF(COUNTA(B305:G305)&gt;0,2-(COUNTA(B305:C305)),0)</f>
        <v>0</v>
      </c>
      <c r="L305" s="86">
        <f t="shared" ref="L305:L368" si="16">IF(E305="Others",COUNTBLANK(F305),0)</f>
        <v>0</v>
      </c>
      <c r="M305" s="86">
        <f>IF(ISBLANK(B305),0,IF(ISNA(VLOOKUP(B305,General!$B:$B,1,FALSE)),1,0))</f>
        <v>0</v>
      </c>
      <c r="N305" s="86">
        <f>IF(ISBLANK(D305),0,IF(ISNA(VLOOKUP(D305,Dropdowns!$G$1:$G$2,1,FALSE)),1,0))</f>
        <v>0</v>
      </c>
      <c r="O305" s="86">
        <f>IF(ISBLANK(E305),0,IF(ISNA(VLOOKUP(E305,Dropdowns!$H$1:$H$12,1,FALSE)),1,0))</f>
        <v>0</v>
      </c>
      <c r="P305" s="86">
        <f>IF(ISBLANK(G305),0,IF(ISNA(VLOOKUP(G305,Dropdowns!$M$1:$M$4,1,FALSE)),1,0))</f>
        <v>0</v>
      </c>
      <c r="Q305" s="86" t="str">
        <f t="shared" si="14"/>
        <v/>
      </c>
      <c r="R305" s="86">
        <f>IF(ISBLANK(Q305),0,IF(ISNA(VLOOKUP(Q305,Transaction!$AH:$AH,1,FALSE)),1,0))</f>
        <v>0</v>
      </c>
    </row>
    <row r="306" spans="2:18" x14ac:dyDescent="0.25">
      <c r="B306" s="71"/>
      <c r="C306" s="71"/>
      <c r="D306" s="71"/>
      <c r="E306" s="71"/>
      <c r="F306" s="71"/>
      <c r="G306" s="72"/>
      <c r="K306" s="86">
        <f t="shared" si="15"/>
        <v>0</v>
      </c>
      <c r="L306" s="86">
        <f t="shared" si="16"/>
        <v>0</v>
      </c>
      <c r="M306" s="86">
        <f>IF(ISBLANK(B306),0,IF(ISNA(VLOOKUP(B306,General!$B:$B,1,FALSE)),1,0))</f>
        <v>0</v>
      </c>
      <c r="N306" s="86">
        <f>IF(ISBLANK(D306),0,IF(ISNA(VLOOKUP(D306,Dropdowns!$G$1:$G$2,1,FALSE)),1,0))</f>
        <v>0</v>
      </c>
      <c r="O306" s="86">
        <f>IF(ISBLANK(E306),0,IF(ISNA(VLOOKUP(E306,Dropdowns!$H$1:$H$12,1,FALSE)),1,0))</f>
        <v>0</v>
      </c>
      <c r="P306" s="86">
        <f>IF(ISBLANK(G306),0,IF(ISNA(VLOOKUP(G306,Dropdowns!$M$1:$M$4,1,FALSE)),1,0))</f>
        <v>0</v>
      </c>
      <c r="Q306" s="86" t="str">
        <f t="shared" si="14"/>
        <v/>
      </c>
      <c r="R306" s="86">
        <f>IF(ISBLANK(Q306),0,IF(ISNA(VLOOKUP(Q306,Transaction!$AH:$AH,1,FALSE)),1,0))</f>
        <v>0</v>
      </c>
    </row>
    <row r="307" spans="2:18" x14ac:dyDescent="0.25">
      <c r="B307" s="71"/>
      <c r="C307" s="71"/>
      <c r="D307" s="71"/>
      <c r="E307" s="71"/>
      <c r="F307" s="71"/>
      <c r="G307" s="72"/>
      <c r="K307" s="86">
        <f t="shared" si="15"/>
        <v>0</v>
      </c>
      <c r="L307" s="86">
        <f t="shared" si="16"/>
        <v>0</v>
      </c>
      <c r="M307" s="86">
        <f>IF(ISBLANK(B307),0,IF(ISNA(VLOOKUP(B307,General!$B:$B,1,FALSE)),1,0))</f>
        <v>0</v>
      </c>
      <c r="N307" s="86">
        <f>IF(ISBLANK(D307),0,IF(ISNA(VLOOKUP(D307,Dropdowns!$G$1:$G$2,1,FALSE)),1,0))</f>
        <v>0</v>
      </c>
      <c r="O307" s="86">
        <f>IF(ISBLANK(E307),0,IF(ISNA(VLOOKUP(E307,Dropdowns!$H$1:$H$12,1,FALSE)),1,0))</f>
        <v>0</v>
      </c>
      <c r="P307" s="86">
        <f>IF(ISBLANK(G307),0,IF(ISNA(VLOOKUP(G307,Dropdowns!$M$1:$M$4,1,FALSE)),1,0))</f>
        <v>0</v>
      </c>
      <c r="Q307" s="86" t="str">
        <f t="shared" si="14"/>
        <v/>
      </c>
      <c r="R307" s="86">
        <f>IF(ISBLANK(Q307),0,IF(ISNA(VLOOKUP(Q307,Transaction!$AH:$AH,1,FALSE)),1,0))</f>
        <v>0</v>
      </c>
    </row>
    <row r="308" spans="2:18" x14ac:dyDescent="0.25">
      <c r="B308" s="71"/>
      <c r="C308" s="71"/>
      <c r="D308" s="71"/>
      <c r="E308" s="71"/>
      <c r="F308" s="71"/>
      <c r="G308" s="72"/>
      <c r="K308" s="86">
        <f t="shared" si="15"/>
        <v>0</v>
      </c>
      <c r="L308" s="86">
        <f t="shared" si="16"/>
        <v>0</v>
      </c>
      <c r="M308" s="86">
        <f>IF(ISBLANK(B308),0,IF(ISNA(VLOOKUP(B308,General!$B:$B,1,FALSE)),1,0))</f>
        <v>0</v>
      </c>
      <c r="N308" s="86">
        <f>IF(ISBLANK(D308),0,IF(ISNA(VLOOKUP(D308,Dropdowns!$G$1:$G$2,1,FALSE)),1,0))</f>
        <v>0</v>
      </c>
      <c r="O308" s="86">
        <f>IF(ISBLANK(E308),0,IF(ISNA(VLOOKUP(E308,Dropdowns!$H$1:$H$12,1,FALSE)),1,0))</f>
        <v>0</v>
      </c>
      <c r="P308" s="86">
        <f>IF(ISBLANK(G308),0,IF(ISNA(VLOOKUP(G308,Dropdowns!$M$1:$M$4,1,FALSE)),1,0))</f>
        <v>0</v>
      </c>
      <c r="Q308" s="86" t="str">
        <f t="shared" si="14"/>
        <v/>
      </c>
      <c r="R308" s="86">
        <f>IF(ISBLANK(Q308),0,IF(ISNA(VLOOKUP(Q308,Transaction!$AH:$AH,1,FALSE)),1,0))</f>
        <v>0</v>
      </c>
    </row>
    <row r="309" spans="2:18" x14ac:dyDescent="0.25">
      <c r="B309" s="71"/>
      <c r="C309" s="71"/>
      <c r="D309" s="71"/>
      <c r="E309" s="71"/>
      <c r="F309" s="71"/>
      <c r="G309" s="72"/>
      <c r="K309" s="86">
        <f t="shared" si="15"/>
        <v>0</v>
      </c>
      <c r="L309" s="86">
        <f t="shared" si="16"/>
        <v>0</v>
      </c>
      <c r="M309" s="86">
        <f>IF(ISBLANK(B309),0,IF(ISNA(VLOOKUP(B309,General!$B:$B,1,FALSE)),1,0))</f>
        <v>0</v>
      </c>
      <c r="N309" s="86">
        <f>IF(ISBLANK(D309),0,IF(ISNA(VLOOKUP(D309,Dropdowns!$G$1:$G$2,1,FALSE)),1,0))</f>
        <v>0</v>
      </c>
      <c r="O309" s="86">
        <f>IF(ISBLANK(E309),0,IF(ISNA(VLOOKUP(E309,Dropdowns!$H$1:$H$12,1,FALSE)),1,0))</f>
        <v>0</v>
      </c>
      <c r="P309" s="86">
        <f>IF(ISBLANK(G309),0,IF(ISNA(VLOOKUP(G309,Dropdowns!$M$1:$M$4,1,FALSE)),1,0))</f>
        <v>0</v>
      </c>
      <c r="Q309" s="86" t="str">
        <f t="shared" si="14"/>
        <v/>
      </c>
      <c r="R309" s="86">
        <f>IF(ISBLANK(Q309),0,IF(ISNA(VLOOKUP(Q309,Transaction!$AH:$AH,1,FALSE)),1,0))</f>
        <v>0</v>
      </c>
    </row>
    <row r="310" spans="2:18" x14ac:dyDescent="0.25">
      <c r="B310" s="71"/>
      <c r="C310" s="71"/>
      <c r="D310" s="71"/>
      <c r="E310" s="71"/>
      <c r="F310" s="71"/>
      <c r="G310" s="72"/>
      <c r="K310" s="86">
        <f t="shared" si="15"/>
        <v>0</v>
      </c>
      <c r="L310" s="86">
        <f t="shared" si="16"/>
        <v>0</v>
      </c>
      <c r="M310" s="86">
        <f>IF(ISBLANK(B310),0,IF(ISNA(VLOOKUP(B310,General!$B:$B,1,FALSE)),1,0))</f>
        <v>0</v>
      </c>
      <c r="N310" s="86">
        <f>IF(ISBLANK(D310),0,IF(ISNA(VLOOKUP(D310,Dropdowns!$G$1:$G$2,1,FALSE)),1,0))</f>
        <v>0</v>
      </c>
      <c r="O310" s="86">
        <f>IF(ISBLANK(E310),0,IF(ISNA(VLOOKUP(E310,Dropdowns!$H$1:$H$12,1,FALSE)),1,0))</f>
        <v>0</v>
      </c>
      <c r="P310" s="86">
        <f>IF(ISBLANK(G310),0,IF(ISNA(VLOOKUP(G310,Dropdowns!$M$1:$M$4,1,FALSE)),1,0))</f>
        <v>0</v>
      </c>
      <c r="Q310" s="86" t="str">
        <f t="shared" si="14"/>
        <v/>
      </c>
      <c r="R310" s="86">
        <f>IF(ISBLANK(Q310),0,IF(ISNA(VLOOKUP(Q310,Transaction!$AH:$AH,1,FALSE)),1,0))</f>
        <v>0</v>
      </c>
    </row>
    <row r="311" spans="2:18" x14ac:dyDescent="0.25">
      <c r="B311" s="71"/>
      <c r="C311" s="71"/>
      <c r="D311" s="71"/>
      <c r="E311" s="71"/>
      <c r="F311" s="71"/>
      <c r="G311" s="72"/>
      <c r="K311" s="86">
        <f t="shared" si="15"/>
        <v>0</v>
      </c>
      <c r="L311" s="86">
        <f t="shared" si="16"/>
        <v>0</v>
      </c>
      <c r="M311" s="86">
        <f>IF(ISBLANK(B311),0,IF(ISNA(VLOOKUP(B311,General!$B:$B,1,FALSE)),1,0))</f>
        <v>0</v>
      </c>
      <c r="N311" s="86">
        <f>IF(ISBLANK(D311),0,IF(ISNA(VLOOKUP(D311,Dropdowns!$G$1:$G$2,1,FALSE)),1,0))</f>
        <v>0</v>
      </c>
      <c r="O311" s="86">
        <f>IF(ISBLANK(E311),0,IF(ISNA(VLOOKUP(E311,Dropdowns!$H$1:$H$12,1,FALSE)),1,0))</f>
        <v>0</v>
      </c>
      <c r="P311" s="86">
        <f>IF(ISBLANK(G311),0,IF(ISNA(VLOOKUP(G311,Dropdowns!$M$1:$M$4,1,FALSE)),1,0))</f>
        <v>0</v>
      </c>
      <c r="Q311" s="86" t="str">
        <f t="shared" si="14"/>
        <v/>
      </c>
      <c r="R311" s="86">
        <f>IF(ISBLANK(Q311),0,IF(ISNA(VLOOKUP(Q311,Transaction!$AH:$AH,1,FALSE)),1,0))</f>
        <v>0</v>
      </c>
    </row>
    <row r="312" spans="2:18" x14ac:dyDescent="0.25">
      <c r="B312" s="71"/>
      <c r="C312" s="71"/>
      <c r="D312" s="71"/>
      <c r="E312" s="71"/>
      <c r="F312" s="71"/>
      <c r="G312" s="72"/>
      <c r="K312" s="86">
        <f t="shared" si="15"/>
        <v>0</v>
      </c>
      <c r="L312" s="86">
        <f t="shared" si="16"/>
        <v>0</v>
      </c>
      <c r="M312" s="86">
        <f>IF(ISBLANK(B312),0,IF(ISNA(VLOOKUP(B312,General!$B:$B,1,FALSE)),1,0))</f>
        <v>0</v>
      </c>
      <c r="N312" s="86">
        <f>IF(ISBLANK(D312),0,IF(ISNA(VLOOKUP(D312,Dropdowns!$G$1:$G$2,1,FALSE)),1,0))</f>
        <v>0</v>
      </c>
      <c r="O312" s="86">
        <f>IF(ISBLANK(E312),0,IF(ISNA(VLOOKUP(E312,Dropdowns!$H$1:$H$12,1,FALSE)),1,0))</f>
        <v>0</v>
      </c>
      <c r="P312" s="86">
        <f>IF(ISBLANK(G312),0,IF(ISNA(VLOOKUP(G312,Dropdowns!$M$1:$M$4,1,FALSE)),1,0))</f>
        <v>0</v>
      </c>
      <c r="Q312" s="86" t="str">
        <f t="shared" si="14"/>
        <v/>
      </c>
      <c r="R312" s="86">
        <f>IF(ISBLANK(Q312),0,IF(ISNA(VLOOKUP(Q312,Transaction!$AH:$AH,1,FALSE)),1,0))</f>
        <v>0</v>
      </c>
    </row>
    <row r="313" spans="2:18" x14ac:dyDescent="0.25">
      <c r="B313" s="71"/>
      <c r="C313" s="71"/>
      <c r="D313" s="71"/>
      <c r="E313" s="71"/>
      <c r="F313" s="71"/>
      <c r="G313" s="72"/>
      <c r="K313" s="86">
        <f t="shared" si="15"/>
        <v>0</v>
      </c>
      <c r="L313" s="86">
        <f t="shared" si="16"/>
        <v>0</v>
      </c>
      <c r="M313" s="86">
        <f>IF(ISBLANK(B313),0,IF(ISNA(VLOOKUP(B313,General!$B:$B,1,FALSE)),1,0))</f>
        <v>0</v>
      </c>
      <c r="N313" s="86">
        <f>IF(ISBLANK(D313),0,IF(ISNA(VLOOKUP(D313,Dropdowns!$G$1:$G$2,1,FALSE)),1,0))</f>
        <v>0</v>
      </c>
      <c r="O313" s="86">
        <f>IF(ISBLANK(E313),0,IF(ISNA(VLOOKUP(E313,Dropdowns!$H$1:$H$12,1,FALSE)),1,0))</f>
        <v>0</v>
      </c>
      <c r="P313" s="86">
        <f>IF(ISBLANK(G313),0,IF(ISNA(VLOOKUP(G313,Dropdowns!$M$1:$M$4,1,FALSE)),1,0))</f>
        <v>0</v>
      </c>
      <c r="Q313" s="86" t="str">
        <f t="shared" si="14"/>
        <v/>
      </c>
      <c r="R313" s="86">
        <f>IF(ISBLANK(Q313),0,IF(ISNA(VLOOKUP(Q313,Transaction!$AH:$AH,1,FALSE)),1,0))</f>
        <v>0</v>
      </c>
    </row>
    <row r="314" spans="2:18" x14ac:dyDescent="0.25">
      <c r="B314" s="71"/>
      <c r="C314" s="71"/>
      <c r="D314" s="71"/>
      <c r="E314" s="71"/>
      <c r="F314" s="71"/>
      <c r="G314" s="72"/>
      <c r="K314" s="86">
        <f t="shared" si="15"/>
        <v>0</v>
      </c>
      <c r="L314" s="86">
        <f t="shared" si="16"/>
        <v>0</v>
      </c>
      <c r="M314" s="86">
        <f>IF(ISBLANK(B314),0,IF(ISNA(VLOOKUP(B314,General!$B:$B,1,FALSE)),1,0))</f>
        <v>0</v>
      </c>
      <c r="N314" s="86">
        <f>IF(ISBLANK(D314),0,IF(ISNA(VLOOKUP(D314,Dropdowns!$G$1:$G$2,1,FALSE)),1,0))</f>
        <v>0</v>
      </c>
      <c r="O314" s="86">
        <f>IF(ISBLANK(E314),0,IF(ISNA(VLOOKUP(E314,Dropdowns!$H$1:$H$12,1,FALSE)),1,0))</f>
        <v>0</v>
      </c>
      <c r="P314" s="86">
        <f>IF(ISBLANK(G314),0,IF(ISNA(VLOOKUP(G314,Dropdowns!$M$1:$M$4,1,FALSE)),1,0))</f>
        <v>0</v>
      </c>
      <c r="Q314" s="86" t="str">
        <f t="shared" si="14"/>
        <v/>
      </c>
      <c r="R314" s="86">
        <f>IF(ISBLANK(Q314),0,IF(ISNA(VLOOKUP(Q314,Transaction!$AH:$AH,1,FALSE)),1,0))</f>
        <v>0</v>
      </c>
    </row>
    <row r="315" spans="2:18" x14ac:dyDescent="0.25">
      <c r="B315" s="71"/>
      <c r="C315" s="71"/>
      <c r="D315" s="71"/>
      <c r="E315" s="71"/>
      <c r="F315" s="71"/>
      <c r="G315" s="72"/>
      <c r="K315" s="86">
        <f t="shared" si="15"/>
        <v>0</v>
      </c>
      <c r="L315" s="86">
        <f t="shared" si="16"/>
        <v>0</v>
      </c>
      <c r="M315" s="86">
        <f>IF(ISBLANK(B315),0,IF(ISNA(VLOOKUP(B315,General!$B:$B,1,FALSE)),1,0))</f>
        <v>0</v>
      </c>
      <c r="N315" s="86">
        <f>IF(ISBLANK(D315),0,IF(ISNA(VLOOKUP(D315,Dropdowns!$G$1:$G$2,1,FALSE)),1,0))</f>
        <v>0</v>
      </c>
      <c r="O315" s="86">
        <f>IF(ISBLANK(E315),0,IF(ISNA(VLOOKUP(E315,Dropdowns!$H$1:$H$12,1,FALSE)),1,0))</f>
        <v>0</v>
      </c>
      <c r="P315" s="86">
        <f>IF(ISBLANK(G315),0,IF(ISNA(VLOOKUP(G315,Dropdowns!$M$1:$M$4,1,FALSE)),1,0))</f>
        <v>0</v>
      </c>
      <c r="Q315" s="86" t="str">
        <f t="shared" si="14"/>
        <v/>
      </c>
      <c r="R315" s="86">
        <f>IF(ISBLANK(Q315),0,IF(ISNA(VLOOKUP(Q315,Transaction!$AH:$AH,1,FALSE)),1,0))</f>
        <v>0</v>
      </c>
    </row>
    <row r="316" spans="2:18" x14ac:dyDescent="0.25">
      <c r="B316" s="71"/>
      <c r="C316" s="71"/>
      <c r="D316" s="71"/>
      <c r="E316" s="71"/>
      <c r="F316" s="71"/>
      <c r="G316" s="72"/>
      <c r="K316" s="86">
        <f t="shared" si="15"/>
        <v>0</v>
      </c>
      <c r="L316" s="86">
        <f t="shared" si="16"/>
        <v>0</v>
      </c>
      <c r="M316" s="86">
        <f>IF(ISBLANK(B316),0,IF(ISNA(VLOOKUP(B316,General!$B:$B,1,FALSE)),1,0))</f>
        <v>0</v>
      </c>
      <c r="N316" s="86">
        <f>IF(ISBLANK(D316),0,IF(ISNA(VLOOKUP(D316,Dropdowns!$G$1:$G$2,1,FALSE)),1,0))</f>
        <v>0</v>
      </c>
      <c r="O316" s="86">
        <f>IF(ISBLANK(E316),0,IF(ISNA(VLOOKUP(E316,Dropdowns!$H$1:$H$12,1,FALSE)),1,0))</f>
        <v>0</v>
      </c>
      <c r="P316" s="86">
        <f>IF(ISBLANK(G316),0,IF(ISNA(VLOOKUP(G316,Dropdowns!$M$1:$M$4,1,FALSE)),1,0))</f>
        <v>0</v>
      </c>
      <c r="Q316" s="86" t="str">
        <f t="shared" si="14"/>
        <v/>
      </c>
      <c r="R316" s="86">
        <f>IF(ISBLANK(Q316),0,IF(ISNA(VLOOKUP(Q316,Transaction!$AH:$AH,1,FALSE)),1,0))</f>
        <v>0</v>
      </c>
    </row>
    <row r="317" spans="2:18" x14ac:dyDescent="0.25">
      <c r="B317" s="71"/>
      <c r="C317" s="71"/>
      <c r="D317" s="71"/>
      <c r="E317" s="71"/>
      <c r="F317" s="71"/>
      <c r="G317" s="72"/>
      <c r="K317" s="86">
        <f t="shared" si="15"/>
        <v>0</v>
      </c>
      <c r="L317" s="86">
        <f t="shared" si="16"/>
        <v>0</v>
      </c>
      <c r="M317" s="86">
        <f>IF(ISBLANK(B317),0,IF(ISNA(VLOOKUP(B317,General!$B:$B,1,FALSE)),1,0))</f>
        <v>0</v>
      </c>
      <c r="N317" s="86">
        <f>IF(ISBLANK(D317),0,IF(ISNA(VLOOKUP(D317,Dropdowns!$G$1:$G$2,1,FALSE)),1,0))</f>
        <v>0</v>
      </c>
      <c r="O317" s="86">
        <f>IF(ISBLANK(E317),0,IF(ISNA(VLOOKUP(E317,Dropdowns!$H$1:$H$12,1,FALSE)),1,0))</f>
        <v>0</v>
      </c>
      <c r="P317" s="86">
        <f>IF(ISBLANK(G317),0,IF(ISNA(VLOOKUP(G317,Dropdowns!$M$1:$M$4,1,FALSE)),1,0))</f>
        <v>0</v>
      </c>
      <c r="Q317" s="86" t="str">
        <f t="shared" si="14"/>
        <v/>
      </c>
      <c r="R317" s="86">
        <f>IF(ISBLANK(Q317),0,IF(ISNA(VLOOKUP(Q317,Transaction!$AH:$AH,1,FALSE)),1,0))</f>
        <v>0</v>
      </c>
    </row>
    <row r="318" spans="2:18" x14ac:dyDescent="0.25">
      <c r="B318" s="71"/>
      <c r="C318" s="71"/>
      <c r="D318" s="71"/>
      <c r="E318" s="71"/>
      <c r="F318" s="71"/>
      <c r="G318" s="72"/>
      <c r="K318" s="86">
        <f t="shared" si="15"/>
        <v>0</v>
      </c>
      <c r="L318" s="86">
        <f t="shared" si="16"/>
        <v>0</v>
      </c>
      <c r="M318" s="86">
        <f>IF(ISBLANK(B318),0,IF(ISNA(VLOOKUP(B318,General!$B:$B,1,FALSE)),1,0))</f>
        <v>0</v>
      </c>
      <c r="N318" s="86">
        <f>IF(ISBLANK(D318),0,IF(ISNA(VLOOKUP(D318,Dropdowns!$G$1:$G$2,1,FALSE)),1,0))</f>
        <v>0</v>
      </c>
      <c r="O318" s="86">
        <f>IF(ISBLANK(E318),0,IF(ISNA(VLOOKUP(E318,Dropdowns!$H$1:$H$12,1,FALSE)),1,0))</f>
        <v>0</v>
      </c>
      <c r="P318" s="86">
        <f>IF(ISBLANK(G318),0,IF(ISNA(VLOOKUP(G318,Dropdowns!$M$1:$M$4,1,FALSE)),1,0))</f>
        <v>0</v>
      </c>
      <c r="Q318" s="86" t="str">
        <f t="shared" si="14"/>
        <v/>
      </c>
      <c r="R318" s="86">
        <f>IF(ISBLANK(Q318),0,IF(ISNA(VLOOKUP(Q318,Transaction!$AH:$AH,1,FALSE)),1,0))</f>
        <v>0</v>
      </c>
    </row>
    <row r="319" spans="2:18" x14ac:dyDescent="0.25">
      <c r="B319" s="71"/>
      <c r="C319" s="71"/>
      <c r="D319" s="71"/>
      <c r="E319" s="71"/>
      <c r="F319" s="71"/>
      <c r="G319" s="72"/>
      <c r="K319" s="86">
        <f t="shared" si="15"/>
        <v>0</v>
      </c>
      <c r="L319" s="86">
        <f t="shared" si="16"/>
        <v>0</v>
      </c>
      <c r="M319" s="86">
        <f>IF(ISBLANK(B319),0,IF(ISNA(VLOOKUP(B319,General!$B:$B,1,FALSE)),1,0))</f>
        <v>0</v>
      </c>
      <c r="N319" s="86">
        <f>IF(ISBLANK(D319),0,IF(ISNA(VLOOKUP(D319,Dropdowns!$G$1:$G$2,1,FALSE)),1,0))</f>
        <v>0</v>
      </c>
      <c r="O319" s="86">
        <f>IF(ISBLANK(E319),0,IF(ISNA(VLOOKUP(E319,Dropdowns!$H$1:$H$12,1,FALSE)),1,0))</f>
        <v>0</v>
      </c>
      <c r="P319" s="86">
        <f>IF(ISBLANK(G319),0,IF(ISNA(VLOOKUP(G319,Dropdowns!$M$1:$M$4,1,FALSE)),1,0))</f>
        <v>0</v>
      </c>
      <c r="Q319" s="86" t="str">
        <f t="shared" si="14"/>
        <v/>
      </c>
      <c r="R319" s="86">
        <f>IF(ISBLANK(Q319),0,IF(ISNA(VLOOKUP(Q319,Transaction!$AH:$AH,1,FALSE)),1,0))</f>
        <v>0</v>
      </c>
    </row>
    <row r="320" spans="2:18" x14ac:dyDescent="0.25">
      <c r="B320" s="71"/>
      <c r="C320" s="71"/>
      <c r="D320" s="71"/>
      <c r="E320" s="71"/>
      <c r="F320" s="71"/>
      <c r="G320" s="72"/>
      <c r="K320" s="86">
        <f t="shared" si="15"/>
        <v>0</v>
      </c>
      <c r="L320" s="86">
        <f t="shared" si="16"/>
        <v>0</v>
      </c>
      <c r="M320" s="86">
        <f>IF(ISBLANK(B320),0,IF(ISNA(VLOOKUP(B320,General!$B:$B,1,FALSE)),1,0))</f>
        <v>0</v>
      </c>
      <c r="N320" s="86">
        <f>IF(ISBLANK(D320),0,IF(ISNA(VLOOKUP(D320,Dropdowns!$G$1:$G$2,1,FALSE)),1,0))</f>
        <v>0</v>
      </c>
      <c r="O320" s="86">
        <f>IF(ISBLANK(E320),0,IF(ISNA(VLOOKUP(E320,Dropdowns!$H$1:$H$12,1,FALSE)),1,0))</f>
        <v>0</v>
      </c>
      <c r="P320" s="86">
        <f>IF(ISBLANK(G320),0,IF(ISNA(VLOOKUP(G320,Dropdowns!$M$1:$M$4,1,FALSE)),1,0))</f>
        <v>0</v>
      </c>
      <c r="Q320" s="86" t="str">
        <f t="shared" si="14"/>
        <v/>
      </c>
      <c r="R320" s="86">
        <f>IF(ISBLANK(Q320),0,IF(ISNA(VLOOKUP(Q320,Transaction!$AH:$AH,1,FALSE)),1,0))</f>
        <v>0</v>
      </c>
    </row>
    <row r="321" spans="2:18" x14ac:dyDescent="0.25">
      <c r="B321" s="71"/>
      <c r="C321" s="71"/>
      <c r="D321" s="71"/>
      <c r="E321" s="71"/>
      <c r="F321" s="71"/>
      <c r="G321" s="72"/>
      <c r="K321" s="86">
        <f t="shared" si="15"/>
        <v>0</v>
      </c>
      <c r="L321" s="86">
        <f t="shared" si="16"/>
        <v>0</v>
      </c>
      <c r="M321" s="86">
        <f>IF(ISBLANK(B321),0,IF(ISNA(VLOOKUP(B321,General!$B:$B,1,FALSE)),1,0))</f>
        <v>0</v>
      </c>
      <c r="N321" s="86">
        <f>IF(ISBLANK(D321),0,IF(ISNA(VLOOKUP(D321,Dropdowns!$G$1:$G$2,1,FALSE)),1,0))</f>
        <v>0</v>
      </c>
      <c r="O321" s="86">
        <f>IF(ISBLANK(E321),0,IF(ISNA(VLOOKUP(E321,Dropdowns!$H$1:$H$12,1,FALSE)),1,0))</f>
        <v>0</v>
      </c>
      <c r="P321" s="86">
        <f>IF(ISBLANK(G321),0,IF(ISNA(VLOOKUP(G321,Dropdowns!$M$1:$M$4,1,FALSE)),1,0))</f>
        <v>0</v>
      </c>
      <c r="Q321" s="86" t="str">
        <f t="shared" si="14"/>
        <v/>
      </c>
      <c r="R321" s="86">
        <f>IF(ISBLANK(Q321),0,IF(ISNA(VLOOKUP(Q321,Transaction!$AH:$AH,1,FALSE)),1,0))</f>
        <v>0</v>
      </c>
    </row>
    <row r="322" spans="2:18" x14ac:dyDescent="0.25">
      <c r="B322" s="71"/>
      <c r="C322" s="71"/>
      <c r="D322" s="71"/>
      <c r="E322" s="71"/>
      <c r="F322" s="71"/>
      <c r="G322" s="72"/>
      <c r="K322" s="86">
        <f t="shared" si="15"/>
        <v>0</v>
      </c>
      <c r="L322" s="86">
        <f t="shared" si="16"/>
        <v>0</v>
      </c>
      <c r="M322" s="86">
        <f>IF(ISBLANK(B322),0,IF(ISNA(VLOOKUP(B322,General!$B:$B,1,FALSE)),1,0))</f>
        <v>0</v>
      </c>
      <c r="N322" s="86">
        <f>IF(ISBLANK(D322),0,IF(ISNA(VLOOKUP(D322,Dropdowns!$G$1:$G$2,1,FALSE)),1,0))</f>
        <v>0</v>
      </c>
      <c r="O322" s="86">
        <f>IF(ISBLANK(E322),0,IF(ISNA(VLOOKUP(E322,Dropdowns!$H$1:$H$12,1,FALSE)),1,0))</f>
        <v>0</v>
      </c>
      <c r="P322" s="86">
        <f>IF(ISBLANK(G322),0,IF(ISNA(VLOOKUP(G322,Dropdowns!$M$1:$M$4,1,FALSE)),1,0))</f>
        <v>0</v>
      </c>
      <c r="Q322" s="86" t="str">
        <f t="shared" si="14"/>
        <v/>
      </c>
      <c r="R322" s="86">
        <f>IF(ISBLANK(Q322),0,IF(ISNA(VLOOKUP(Q322,Transaction!$AH:$AH,1,FALSE)),1,0))</f>
        <v>0</v>
      </c>
    </row>
    <row r="323" spans="2:18" x14ac:dyDescent="0.25">
      <c r="B323" s="71"/>
      <c r="C323" s="71"/>
      <c r="D323" s="71"/>
      <c r="E323" s="71"/>
      <c r="F323" s="71"/>
      <c r="G323" s="72"/>
      <c r="K323" s="86">
        <f t="shared" si="15"/>
        <v>0</v>
      </c>
      <c r="L323" s="86">
        <f t="shared" si="16"/>
        <v>0</v>
      </c>
      <c r="M323" s="86">
        <f>IF(ISBLANK(B323),0,IF(ISNA(VLOOKUP(B323,General!$B:$B,1,FALSE)),1,0))</f>
        <v>0</v>
      </c>
      <c r="N323" s="86">
        <f>IF(ISBLANK(D323),0,IF(ISNA(VLOOKUP(D323,Dropdowns!$G$1:$G$2,1,FALSE)),1,0))</f>
        <v>0</v>
      </c>
      <c r="O323" s="86">
        <f>IF(ISBLANK(E323),0,IF(ISNA(VLOOKUP(E323,Dropdowns!$H$1:$H$12,1,FALSE)),1,0))</f>
        <v>0</v>
      </c>
      <c r="P323" s="86">
        <f>IF(ISBLANK(G323),0,IF(ISNA(VLOOKUP(G323,Dropdowns!$M$1:$M$4,1,FALSE)),1,0))</f>
        <v>0</v>
      </c>
      <c r="Q323" s="86" t="str">
        <f t="shared" si="14"/>
        <v/>
      </c>
      <c r="R323" s="86">
        <f>IF(ISBLANK(Q323),0,IF(ISNA(VLOOKUP(Q323,Transaction!$AH:$AH,1,FALSE)),1,0))</f>
        <v>0</v>
      </c>
    </row>
    <row r="324" spans="2:18" x14ac:dyDescent="0.25">
      <c r="B324" s="71"/>
      <c r="C324" s="71"/>
      <c r="D324" s="71"/>
      <c r="E324" s="71"/>
      <c r="F324" s="71"/>
      <c r="G324" s="72"/>
      <c r="K324" s="86">
        <f t="shared" si="15"/>
        <v>0</v>
      </c>
      <c r="L324" s="86">
        <f t="shared" si="16"/>
        <v>0</v>
      </c>
      <c r="M324" s="86">
        <f>IF(ISBLANK(B324),0,IF(ISNA(VLOOKUP(B324,General!$B:$B,1,FALSE)),1,0))</f>
        <v>0</v>
      </c>
      <c r="N324" s="86">
        <f>IF(ISBLANK(D324),0,IF(ISNA(VLOOKUP(D324,Dropdowns!$G$1:$G$2,1,FALSE)),1,0))</f>
        <v>0</v>
      </c>
      <c r="O324" s="86">
        <f>IF(ISBLANK(E324),0,IF(ISNA(VLOOKUP(E324,Dropdowns!$H$1:$H$12,1,FALSE)),1,0))</f>
        <v>0</v>
      </c>
      <c r="P324" s="86">
        <f>IF(ISBLANK(G324),0,IF(ISNA(VLOOKUP(G324,Dropdowns!$M$1:$M$4,1,FALSE)),1,0))</f>
        <v>0</v>
      </c>
      <c r="Q324" s="86" t="str">
        <f t="shared" si="14"/>
        <v/>
      </c>
      <c r="R324" s="86">
        <f>IF(ISBLANK(Q324),0,IF(ISNA(VLOOKUP(Q324,Transaction!$AH:$AH,1,FALSE)),1,0))</f>
        <v>0</v>
      </c>
    </row>
    <row r="325" spans="2:18" x14ac:dyDescent="0.25">
      <c r="B325" s="71"/>
      <c r="C325" s="71"/>
      <c r="D325" s="71"/>
      <c r="E325" s="71"/>
      <c r="F325" s="71"/>
      <c r="G325" s="72"/>
      <c r="K325" s="86">
        <f t="shared" si="15"/>
        <v>0</v>
      </c>
      <c r="L325" s="86">
        <f t="shared" si="16"/>
        <v>0</v>
      </c>
      <c r="M325" s="86">
        <f>IF(ISBLANK(B325),0,IF(ISNA(VLOOKUP(B325,General!$B:$B,1,FALSE)),1,0))</f>
        <v>0</v>
      </c>
      <c r="N325" s="86">
        <f>IF(ISBLANK(D325),0,IF(ISNA(VLOOKUP(D325,Dropdowns!$G$1:$G$2,1,FALSE)),1,0))</f>
        <v>0</v>
      </c>
      <c r="O325" s="86">
        <f>IF(ISBLANK(E325),0,IF(ISNA(VLOOKUP(E325,Dropdowns!$H$1:$H$12,1,FALSE)),1,0))</f>
        <v>0</v>
      </c>
      <c r="P325" s="86">
        <f>IF(ISBLANK(G325),0,IF(ISNA(VLOOKUP(G325,Dropdowns!$M$1:$M$4,1,FALSE)),1,0))</f>
        <v>0</v>
      </c>
      <c r="Q325" s="86" t="str">
        <f t="shared" si="14"/>
        <v/>
      </c>
      <c r="R325" s="86">
        <f>IF(ISBLANK(Q325),0,IF(ISNA(VLOOKUP(Q325,Transaction!$AH:$AH,1,FALSE)),1,0))</f>
        <v>0</v>
      </c>
    </row>
    <row r="326" spans="2:18" x14ac:dyDescent="0.25">
      <c r="B326" s="71"/>
      <c r="C326" s="71"/>
      <c r="D326" s="71"/>
      <c r="E326" s="71"/>
      <c r="F326" s="71"/>
      <c r="G326" s="72"/>
      <c r="K326" s="86">
        <f t="shared" si="15"/>
        <v>0</v>
      </c>
      <c r="L326" s="86">
        <f t="shared" si="16"/>
        <v>0</v>
      </c>
      <c r="M326" s="86">
        <f>IF(ISBLANK(B326),0,IF(ISNA(VLOOKUP(B326,General!$B:$B,1,FALSE)),1,0))</f>
        <v>0</v>
      </c>
      <c r="N326" s="86">
        <f>IF(ISBLANK(D326),0,IF(ISNA(VLOOKUP(D326,Dropdowns!$G$1:$G$2,1,FALSE)),1,0))</f>
        <v>0</v>
      </c>
      <c r="O326" s="86">
        <f>IF(ISBLANK(E326),0,IF(ISNA(VLOOKUP(E326,Dropdowns!$H$1:$H$12,1,FALSE)),1,0))</f>
        <v>0</v>
      </c>
      <c r="P326" s="86">
        <f>IF(ISBLANK(G326),0,IF(ISNA(VLOOKUP(G326,Dropdowns!$M$1:$M$4,1,FALSE)),1,0))</f>
        <v>0</v>
      </c>
      <c r="Q326" s="86" t="str">
        <f t="shared" si="14"/>
        <v/>
      </c>
      <c r="R326" s="86">
        <f>IF(ISBLANK(Q326),0,IF(ISNA(VLOOKUP(Q326,Transaction!$AH:$AH,1,FALSE)),1,0))</f>
        <v>0</v>
      </c>
    </row>
    <row r="327" spans="2:18" x14ac:dyDescent="0.25">
      <c r="B327" s="71"/>
      <c r="C327" s="71"/>
      <c r="D327" s="71"/>
      <c r="E327" s="71"/>
      <c r="F327" s="71"/>
      <c r="G327" s="72"/>
      <c r="K327" s="86">
        <f t="shared" si="15"/>
        <v>0</v>
      </c>
      <c r="L327" s="86">
        <f t="shared" si="16"/>
        <v>0</v>
      </c>
      <c r="M327" s="86">
        <f>IF(ISBLANK(B327),0,IF(ISNA(VLOOKUP(B327,General!$B:$B,1,FALSE)),1,0))</f>
        <v>0</v>
      </c>
      <c r="N327" s="86">
        <f>IF(ISBLANK(D327),0,IF(ISNA(VLOOKUP(D327,Dropdowns!$G$1:$G$2,1,FALSE)),1,0))</f>
        <v>0</v>
      </c>
      <c r="O327" s="86">
        <f>IF(ISBLANK(E327),0,IF(ISNA(VLOOKUP(E327,Dropdowns!$H$1:$H$12,1,FALSE)),1,0))</f>
        <v>0</v>
      </c>
      <c r="P327" s="86">
        <f>IF(ISBLANK(G327),0,IF(ISNA(VLOOKUP(G327,Dropdowns!$M$1:$M$4,1,FALSE)),1,0))</f>
        <v>0</v>
      </c>
      <c r="Q327" s="86" t="str">
        <f t="shared" si="14"/>
        <v/>
      </c>
      <c r="R327" s="86">
        <f>IF(ISBLANK(Q327),0,IF(ISNA(VLOOKUP(Q327,Transaction!$AH:$AH,1,FALSE)),1,0))</f>
        <v>0</v>
      </c>
    </row>
    <row r="328" spans="2:18" x14ac:dyDescent="0.25">
      <c r="B328" s="71"/>
      <c r="C328" s="71"/>
      <c r="D328" s="71"/>
      <c r="E328" s="71"/>
      <c r="F328" s="71"/>
      <c r="G328" s="72"/>
      <c r="K328" s="86">
        <f t="shared" si="15"/>
        <v>0</v>
      </c>
      <c r="L328" s="86">
        <f t="shared" si="16"/>
        <v>0</v>
      </c>
      <c r="M328" s="86">
        <f>IF(ISBLANK(B328),0,IF(ISNA(VLOOKUP(B328,General!$B:$B,1,FALSE)),1,0))</f>
        <v>0</v>
      </c>
      <c r="N328" s="86">
        <f>IF(ISBLANK(D328),0,IF(ISNA(VLOOKUP(D328,Dropdowns!$G$1:$G$2,1,FALSE)),1,0))</f>
        <v>0</v>
      </c>
      <c r="O328" s="86">
        <f>IF(ISBLANK(E328),0,IF(ISNA(VLOOKUP(E328,Dropdowns!$H$1:$H$12,1,FALSE)),1,0))</f>
        <v>0</v>
      </c>
      <c r="P328" s="86">
        <f>IF(ISBLANK(G328),0,IF(ISNA(VLOOKUP(G328,Dropdowns!$M$1:$M$4,1,FALSE)),1,0))</f>
        <v>0</v>
      </c>
      <c r="Q328" s="86" t="str">
        <f t="shared" si="14"/>
        <v/>
      </c>
      <c r="R328" s="86">
        <f>IF(ISBLANK(Q328),0,IF(ISNA(VLOOKUP(Q328,Transaction!$AH:$AH,1,FALSE)),1,0))</f>
        <v>0</v>
      </c>
    </row>
    <row r="329" spans="2:18" x14ac:dyDescent="0.25">
      <c r="B329" s="71"/>
      <c r="C329" s="71"/>
      <c r="D329" s="71"/>
      <c r="E329" s="71"/>
      <c r="F329" s="71"/>
      <c r="G329" s="72"/>
      <c r="K329" s="86">
        <f t="shared" si="15"/>
        <v>0</v>
      </c>
      <c r="L329" s="86">
        <f t="shared" si="16"/>
        <v>0</v>
      </c>
      <c r="M329" s="86">
        <f>IF(ISBLANK(B329),0,IF(ISNA(VLOOKUP(B329,General!$B:$B,1,FALSE)),1,0))</f>
        <v>0</v>
      </c>
      <c r="N329" s="86">
        <f>IF(ISBLANK(D329),0,IF(ISNA(VLOOKUP(D329,Dropdowns!$G$1:$G$2,1,FALSE)),1,0))</f>
        <v>0</v>
      </c>
      <c r="O329" s="86">
        <f>IF(ISBLANK(E329),0,IF(ISNA(VLOOKUP(E329,Dropdowns!$H$1:$H$12,1,FALSE)),1,0))</f>
        <v>0</v>
      </c>
      <c r="P329" s="86">
        <f>IF(ISBLANK(G329),0,IF(ISNA(VLOOKUP(G329,Dropdowns!$M$1:$M$4,1,FALSE)),1,0))</f>
        <v>0</v>
      </c>
      <c r="Q329" s="86" t="str">
        <f t="shared" si="14"/>
        <v/>
      </c>
      <c r="R329" s="86">
        <f>IF(ISBLANK(Q329),0,IF(ISNA(VLOOKUP(Q329,Transaction!$AH:$AH,1,FALSE)),1,0))</f>
        <v>0</v>
      </c>
    </row>
    <row r="330" spans="2:18" x14ac:dyDescent="0.25">
      <c r="B330" s="71"/>
      <c r="C330" s="71"/>
      <c r="D330" s="71"/>
      <c r="E330" s="71"/>
      <c r="F330" s="71"/>
      <c r="G330" s="72"/>
      <c r="K330" s="86">
        <f t="shared" si="15"/>
        <v>0</v>
      </c>
      <c r="L330" s="86">
        <f t="shared" si="16"/>
        <v>0</v>
      </c>
      <c r="M330" s="86">
        <f>IF(ISBLANK(B330),0,IF(ISNA(VLOOKUP(B330,General!$B:$B,1,FALSE)),1,0))</f>
        <v>0</v>
      </c>
      <c r="N330" s="86">
        <f>IF(ISBLANK(D330),0,IF(ISNA(VLOOKUP(D330,Dropdowns!$G$1:$G$2,1,FALSE)),1,0))</f>
        <v>0</v>
      </c>
      <c r="O330" s="86">
        <f>IF(ISBLANK(E330),0,IF(ISNA(VLOOKUP(E330,Dropdowns!$H$1:$H$12,1,FALSE)),1,0))</f>
        <v>0</v>
      </c>
      <c r="P330" s="86">
        <f>IF(ISBLANK(G330),0,IF(ISNA(VLOOKUP(G330,Dropdowns!$M$1:$M$4,1,FALSE)),1,0))</f>
        <v>0</v>
      </c>
      <c r="Q330" s="86" t="str">
        <f t="shared" si="14"/>
        <v/>
      </c>
      <c r="R330" s="86">
        <f>IF(ISBLANK(Q330),0,IF(ISNA(VLOOKUP(Q330,Transaction!$AH:$AH,1,FALSE)),1,0))</f>
        <v>0</v>
      </c>
    </row>
    <row r="331" spans="2:18" x14ac:dyDescent="0.25">
      <c r="B331" s="71"/>
      <c r="C331" s="71"/>
      <c r="D331" s="71"/>
      <c r="E331" s="71"/>
      <c r="F331" s="71"/>
      <c r="G331" s="72"/>
      <c r="K331" s="86">
        <f t="shared" si="15"/>
        <v>0</v>
      </c>
      <c r="L331" s="86">
        <f t="shared" si="16"/>
        <v>0</v>
      </c>
      <c r="M331" s="86">
        <f>IF(ISBLANK(B331),0,IF(ISNA(VLOOKUP(B331,General!$B:$B,1,FALSE)),1,0))</f>
        <v>0</v>
      </c>
      <c r="N331" s="86">
        <f>IF(ISBLANK(D331),0,IF(ISNA(VLOOKUP(D331,Dropdowns!$G$1:$G$2,1,FALSE)),1,0))</f>
        <v>0</v>
      </c>
      <c r="O331" s="86">
        <f>IF(ISBLANK(E331),0,IF(ISNA(VLOOKUP(E331,Dropdowns!$H$1:$H$12,1,FALSE)),1,0))</f>
        <v>0</v>
      </c>
      <c r="P331" s="86">
        <f>IF(ISBLANK(G331),0,IF(ISNA(VLOOKUP(G331,Dropdowns!$M$1:$M$4,1,FALSE)),1,0))</f>
        <v>0</v>
      </c>
      <c r="Q331" s="86" t="str">
        <f t="shared" si="14"/>
        <v/>
      </c>
      <c r="R331" s="86">
        <f>IF(ISBLANK(Q331),0,IF(ISNA(VLOOKUP(Q331,Transaction!$AH:$AH,1,FALSE)),1,0))</f>
        <v>0</v>
      </c>
    </row>
    <row r="332" spans="2:18" x14ac:dyDescent="0.25">
      <c r="B332" s="71"/>
      <c r="C332" s="71"/>
      <c r="D332" s="71"/>
      <c r="E332" s="71"/>
      <c r="F332" s="71"/>
      <c r="G332" s="72"/>
      <c r="K332" s="86">
        <f t="shared" si="15"/>
        <v>0</v>
      </c>
      <c r="L332" s="86">
        <f t="shared" si="16"/>
        <v>0</v>
      </c>
      <c r="M332" s="86">
        <f>IF(ISBLANK(B332),0,IF(ISNA(VLOOKUP(B332,General!$B:$B,1,FALSE)),1,0))</f>
        <v>0</v>
      </c>
      <c r="N332" s="86">
        <f>IF(ISBLANK(D332),0,IF(ISNA(VLOOKUP(D332,Dropdowns!$G$1:$G$2,1,FALSE)),1,0))</f>
        <v>0</v>
      </c>
      <c r="O332" s="86">
        <f>IF(ISBLANK(E332),0,IF(ISNA(VLOOKUP(E332,Dropdowns!$H$1:$H$12,1,FALSE)),1,0))</f>
        <v>0</v>
      </c>
      <c r="P332" s="86">
        <f>IF(ISBLANK(G332),0,IF(ISNA(VLOOKUP(G332,Dropdowns!$M$1:$M$4,1,FALSE)),1,0))</f>
        <v>0</v>
      </c>
      <c r="Q332" s="86" t="str">
        <f t="shared" si="14"/>
        <v/>
      </c>
      <c r="R332" s="86">
        <f>IF(ISBLANK(Q332),0,IF(ISNA(VLOOKUP(Q332,Transaction!$AH:$AH,1,FALSE)),1,0))</f>
        <v>0</v>
      </c>
    </row>
    <row r="333" spans="2:18" x14ac:dyDescent="0.25">
      <c r="B333" s="71"/>
      <c r="C333" s="71"/>
      <c r="D333" s="71"/>
      <c r="E333" s="71"/>
      <c r="F333" s="71"/>
      <c r="G333" s="72"/>
      <c r="K333" s="86">
        <f t="shared" si="15"/>
        <v>0</v>
      </c>
      <c r="L333" s="86">
        <f t="shared" si="16"/>
        <v>0</v>
      </c>
      <c r="M333" s="86">
        <f>IF(ISBLANK(B333),0,IF(ISNA(VLOOKUP(B333,General!$B:$B,1,FALSE)),1,0))</f>
        <v>0</v>
      </c>
      <c r="N333" s="86">
        <f>IF(ISBLANK(D333),0,IF(ISNA(VLOOKUP(D333,Dropdowns!$G$1:$G$2,1,FALSE)),1,0))</f>
        <v>0</v>
      </c>
      <c r="O333" s="86">
        <f>IF(ISBLANK(E333),0,IF(ISNA(VLOOKUP(E333,Dropdowns!$H$1:$H$12,1,FALSE)),1,0))</f>
        <v>0</v>
      </c>
      <c r="P333" s="86">
        <f>IF(ISBLANK(G333),0,IF(ISNA(VLOOKUP(G333,Dropdowns!$M$1:$M$4,1,FALSE)),1,0))</f>
        <v>0</v>
      </c>
      <c r="Q333" s="86" t="str">
        <f t="shared" si="14"/>
        <v/>
      </c>
      <c r="R333" s="86">
        <f>IF(ISBLANK(Q333),0,IF(ISNA(VLOOKUP(Q333,Transaction!$AH:$AH,1,FALSE)),1,0))</f>
        <v>0</v>
      </c>
    </row>
    <row r="334" spans="2:18" x14ac:dyDescent="0.25">
      <c r="B334" s="71"/>
      <c r="C334" s="71"/>
      <c r="D334" s="71"/>
      <c r="E334" s="71"/>
      <c r="F334" s="71"/>
      <c r="G334" s="72"/>
      <c r="K334" s="86">
        <f t="shared" si="15"/>
        <v>0</v>
      </c>
      <c r="L334" s="86">
        <f t="shared" si="16"/>
        <v>0</v>
      </c>
      <c r="M334" s="86">
        <f>IF(ISBLANK(B334),0,IF(ISNA(VLOOKUP(B334,General!$B:$B,1,FALSE)),1,0))</f>
        <v>0</v>
      </c>
      <c r="N334" s="86">
        <f>IF(ISBLANK(D334),0,IF(ISNA(VLOOKUP(D334,Dropdowns!$G$1:$G$2,1,FALSE)),1,0))</f>
        <v>0</v>
      </c>
      <c r="O334" s="86">
        <f>IF(ISBLANK(E334),0,IF(ISNA(VLOOKUP(E334,Dropdowns!$H$1:$H$12,1,FALSE)),1,0))</f>
        <v>0</v>
      </c>
      <c r="P334" s="86">
        <f>IF(ISBLANK(G334),0,IF(ISNA(VLOOKUP(G334,Dropdowns!$M$1:$M$4,1,FALSE)),1,0))</f>
        <v>0</v>
      </c>
      <c r="Q334" s="86" t="str">
        <f t="shared" ref="Q334:Q397" si="17">_xlfn.CONCAT(B334:C334)</f>
        <v/>
      </c>
      <c r="R334" s="86">
        <f>IF(ISBLANK(Q334),0,IF(ISNA(VLOOKUP(Q334,Transaction!$AH:$AH,1,FALSE)),1,0))</f>
        <v>0</v>
      </c>
    </row>
    <row r="335" spans="2:18" x14ac:dyDescent="0.25">
      <c r="B335" s="71"/>
      <c r="C335" s="71"/>
      <c r="D335" s="71"/>
      <c r="E335" s="71"/>
      <c r="F335" s="71"/>
      <c r="G335" s="72"/>
      <c r="K335" s="86">
        <f t="shared" si="15"/>
        <v>0</v>
      </c>
      <c r="L335" s="86">
        <f t="shared" si="16"/>
        <v>0</v>
      </c>
      <c r="M335" s="86">
        <f>IF(ISBLANK(B335),0,IF(ISNA(VLOOKUP(B335,General!$B:$B,1,FALSE)),1,0))</f>
        <v>0</v>
      </c>
      <c r="N335" s="86">
        <f>IF(ISBLANK(D335),0,IF(ISNA(VLOOKUP(D335,Dropdowns!$G$1:$G$2,1,FALSE)),1,0))</f>
        <v>0</v>
      </c>
      <c r="O335" s="86">
        <f>IF(ISBLANK(E335),0,IF(ISNA(VLOOKUP(E335,Dropdowns!$H$1:$H$12,1,FALSE)),1,0))</f>
        <v>0</v>
      </c>
      <c r="P335" s="86">
        <f>IF(ISBLANK(G335),0,IF(ISNA(VLOOKUP(G335,Dropdowns!$M$1:$M$4,1,FALSE)),1,0))</f>
        <v>0</v>
      </c>
      <c r="Q335" s="86" t="str">
        <f t="shared" si="17"/>
        <v/>
      </c>
      <c r="R335" s="86">
        <f>IF(ISBLANK(Q335),0,IF(ISNA(VLOOKUP(Q335,Transaction!$AH:$AH,1,FALSE)),1,0))</f>
        <v>0</v>
      </c>
    </row>
    <row r="336" spans="2:18" x14ac:dyDescent="0.25">
      <c r="B336" s="71"/>
      <c r="C336" s="71"/>
      <c r="D336" s="71"/>
      <c r="E336" s="71"/>
      <c r="F336" s="71"/>
      <c r="G336" s="72"/>
      <c r="K336" s="86">
        <f t="shared" si="15"/>
        <v>0</v>
      </c>
      <c r="L336" s="86">
        <f t="shared" si="16"/>
        <v>0</v>
      </c>
      <c r="M336" s="86">
        <f>IF(ISBLANK(B336),0,IF(ISNA(VLOOKUP(B336,General!$B:$B,1,FALSE)),1,0))</f>
        <v>0</v>
      </c>
      <c r="N336" s="86">
        <f>IF(ISBLANK(D336),0,IF(ISNA(VLOOKUP(D336,Dropdowns!$G$1:$G$2,1,FALSE)),1,0))</f>
        <v>0</v>
      </c>
      <c r="O336" s="86">
        <f>IF(ISBLANK(E336),0,IF(ISNA(VLOOKUP(E336,Dropdowns!$H$1:$H$12,1,FALSE)),1,0))</f>
        <v>0</v>
      </c>
      <c r="P336" s="86">
        <f>IF(ISBLANK(G336),0,IF(ISNA(VLOOKUP(G336,Dropdowns!$M$1:$M$4,1,FALSE)),1,0))</f>
        <v>0</v>
      </c>
      <c r="Q336" s="86" t="str">
        <f t="shared" si="17"/>
        <v/>
      </c>
      <c r="R336" s="86">
        <f>IF(ISBLANK(Q336),0,IF(ISNA(VLOOKUP(Q336,Transaction!$AH:$AH,1,FALSE)),1,0))</f>
        <v>0</v>
      </c>
    </row>
    <row r="337" spans="2:18" x14ac:dyDescent="0.25">
      <c r="B337" s="71"/>
      <c r="C337" s="71"/>
      <c r="D337" s="71"/>
      <c r="E337" s="71"/>
      <c r="F337" s="71"/>
      <c r="G337" s="72"/>
      <c r="K337" s="86">
        <f t="shared" si="15"/>
        <v>0</v>
      </c>
      <c r="L337" s="86">
        <f t="shared" si="16"/>
        <v>0</v>
      </c>
      <c r="M337" s="86">
        <f>IF(ISBLANK(B337),0,IF(ISNA(VLOOKUP(B337,General!$B:$B,1,FALSE)),1,0))</f>
        <v>0</v>
      </c>
      <c r="N337" s="86">
        <f>IF(ISBLANK(D337),0,IF(ISNA(VLOOKUP(D337,Dropdowns!$G$1:$G$2,1,FALSE)),1,0))</f>
        <v>0</v>
      </c>
      <c r="O337" s="86">
        <f>IF(ISBLANK(E337),0,IF(ISNA(VLOOKUP(E337,Dropdowns!$H$1:$H$12,1,FALSE)),1,0))</f>
        <v>0</v>
      </c>
      <c r="P337" s="86">
        <f>IF(ISBLANK(G337),0,IF(ISNA(VLOOKUP(G337,Dropdowns!$M$1:$M$4,1,FALSE)),1,0))</f>
        <v>0</v>
      </c>
      <c r="Q337" s="86" t="str">
        <f t="shared" si="17"/>
        <v/>
      </c>
      <c r="R337" s="86">
        <f>IF(ISBLANK(Q337),0,IF(ISNA(VLOOKUP(Q337,Transaction!$AH:$AH,1,FALSE)),1,0))</f>
        <v>0</v>
      </c>
    </row>
    <row r="338" spans="2:18" x14ac:dyDescent="0.25">
      <c r="B338" s="71"/>
      <c r="C338" s="71"/>
      <c r="D338" s="71"/>
      <c r="E338" s="71"/>
      <c r="F338" s="71"/>
      <c r="G338" s="72"/>
      <c r="K338" s="86">
        <f t="shared" si="15"/>
        <v>0</v>
      </c>
      <c r="L338" s="86">
        <f t="shared" si="16"/>
        <v>0</v>
      </c>
      <c r="M338" s="86">
        <f>IF(ISBLANK(B338),0,IF(ISNA(VLOOKUP(B338,General!$B:$B,1,FALSE)),1,0))</f>
        <v>0</v>
      </c>
      <c r="N338" s="86">
        <f>IF(ISBLANK(D338),0,IF(ISNA(VLOOKUP(D338,Dropdowns!$G$1:$G$2,1,FALSE)),1,0))</f>
        <v>0</v>
      </c>
      <c r="O338" s="86">
        <f>IF(ISBLANK(E338),0,IF(ISNA(VLOOKUP(E338,Dropdowns!$H$1:$H$12,1,FALSE)),1,0))</f>
        <v>0</v>
      </c>
      <c r="P338" s="86">
        <f>IF(ISBLANK(G338),0,IF(ISNA(VLOOKUP(G338,Dropdowns!$M$1:$M$4,1,FALSE)),1,0))</f>
        <v>0</v>
      </c>
      <c r="Q338" s="86" t="str">
        <f t="shared" si="17"/>
        <v/>
      </c>
      <c r="R338" s="86">
        <f>IF(ISBLANK(Q338),0,IF(ISNA(VLOOKUP(Q338,Transaction!$AH:$AH,1,FALSE)),1,0))</f>
        <v>0</v>
      </c>
    </row>
    <row r="339" spans="2:18" x14ac:dyDescent="0.25">
      <c r="B339" s="71"/>
      <c r="C339" s="71"/>
      <c r="D339" s="71"/>
      <c r="E339" s="71"/>
      <c r="F339" s="71"/>
      <c r="G339" s="72"/>
      <c r="K339" s="86">
        <f t="shared" si="15"/>
        <v>0</v>
      </c>
      <c r="L339" s="86">
        <f t="shared" si="16"/>
        <v>0</v>
      </c>
      <c r="M339" s="86">
        <f>IF(ISBLANK(B339),0,IF(ISNA(VLOOKUP(B339,General!$B:$B,1,FALSE)),1,0))</f>
        <v>0</v>
      </c>
      <c r="N339" s="86">
        <f>IF(ISBLANK(D339),0,IF(ISNA(VLOOKUP(D339,Dropdowns!$G$1:$G$2,1,FALSE)),1,0))</f>
        <v>0</v>
      </c>
      <c r="O339" s="86">
        <f>IF(ISBLANK(E339),0,IF(ISNA(VLOOKUP(E339,Dropdowns!$H$1:$H$12,1,FALSE)),1,0))</f>
        <v>0</v>
      </c>
      <c r="P339" s="86">
        <f>IF(ISBLANK(G339),0,IF(ISNA(VLOOKUP(G339,Dropdowns!$M$1:$M$4,1,FALSE)),1,0))</f>
        <v>0</v>
      </c>
      <c r="Q339" s="86" t="str">
        <f t="shared" si="17"/>
        <v/>
      </c>
      <c r="R339" s="86">
        <f>IF(ISBLANK(Q339),0,IF(ISNA(VLOOKUP(Q339,Transaction!$AH:$AH,1,FALSE)),1,0))</f>
        <v>0</v>
      </c>
    </row>
    <row r="340" spans="2:18" x14ac:dyDescent="0.25">
      <c r="B340" s="71"/>
      <c r="C340" s="71"/>
      <c r="D340" s="71"/>
      <c r="E340" s="71"/>
      <c r="F340" s="71"/>
      <c r="G340" s="72"/>
      <c r="K340" s="86">
        <f t="shared" si="15"/>
        <v>0</v>
      </c>
      <c r="L340" s="86">
        <f t="shared" si="16"/>
        <v>0</v>
      </c>
      <c r="M340" s="86">
        <f>IF(ISBLANK(B340),0,IF(ISNA(VLOOKUP(B340,General!$B:$B,1,FALSE)),1,0))</f>
        <v>0</v>
      </c>
      <c r="N340" s="86">
        <f>IF(ISBLANK(D340),0,IF(ISNA(VLOOKUP(D340,Dropdowns!$G$1:$G$2,1,FALSE)),1,0))</f>
        <v>0</v>
      </c>
      <c r="O340" s="86">
        <f>IF(ISBLANK(E340),0,IF(ISNA(VLOOKUP(E340,Dropdowns!$H$1:$H$12,1,FALSE)),1,0))</f>
        <v>0</v>
      </c>
      <c r="P340" s="86">
        <f>IF(ISBLANK(G340),0,IF(ISNA(VLOOKUP(G340,Dropdowns!$M$1:$M$4,1,FALSE)),1,0))</f>
        <v>0</v>
      </c>
      <c r="Q340" s="86" t="str">
        <f t="shared" si="17"/>
        <v/>
      </c>
      <c r="R340" s="86">
        <f>IF(ISBLANK(Q340),0,IF(ISNA(VLOOKUP(Q340,Transaction!$AH:$AH,1,FALSE)),1,0))</f>
        <v>0</v>
      </c>
    </row>
    <row r="341" spans="2:18" x14ac:dyDescent="0.25">
      <c r="B341" s="71"/>
      <c r="C341" s="71"/>
      <c r="D341" s="71"/>
      <c r="E341" s="71"/>
      <c r="F341" s="71"/>
      <c r="G341" s="72"/>
      <c r="K341" s="86">
        <f t="shared" si="15"/>
        <v>0</v>
      </c>
      <c r="L341" s="86">
        <f t="shared" si="16"/>
        <v>0</v>
      </c>
      <c r="M341" s="86">
        <f>IF(ISBLANK(B341),0,IF(ISNA(VLOOKUP(B341,General!$B:$B,1,FALSE)),1,0))</f>
        <v>0</v>
      </c>
      <c r="N341" s="86">
        <f>IF(ISBLANK(D341),0,IF(ISNA(VLOOKUP(D341,Dropdowns!$G$1:$G$2,1,FALSE)),1,0))</f>
        <v>0</v>
      </c>
      <c r="O341" s="86">
        <f>IF(ISBLANK(E341),0,IF(ISNA(VLOOKUP(E341,Dropdowns!$H$1:$H$12,1,FALSE)),1,0))</f>
        <v>0</v>
      </c>
      <c r="P341" s="86">
        <f>IF(ISBLANK(G341),0,IF(ISNA(VLOOKUP(G341,Dropdowns!$M$1:$M$4,1,FALSE)),1,0))</f>
        <v>0</v>
      </c>
      <c r="Q341" s="86" t="str">
        <f t="shared" si="17"/>
        <v/>
      </c>
      <c r="R341" s="86">
        <f>IF(ISBLANK(Q341),0,IF(ISNA(VLOOKUP(Q341,Transaction!$AH:$AH,1,FALSE)),1,0))</f>
        <v>0</v>
      </c>
    </row>
    <row r="342" spans="2:18" x14ac:dyDescent="0.25">
      <c r="B342" s="71"/>
      <c r="C342" s="71"/>
      <c r="D342" s="71"/>
      <c r="E342" s="71"/>
      <c r="F342" s="71"/>
      <c r="G342" s="72"/>
      <c r="K342" s="86">
        <f t="shared" si="15"/>
        <v>0</v>
      </c>
      <c r="L342" s="86">
        <f t="shared" si="16"/>
        <v>0</v>
      </c>
      <c r="M342" s="86">
        <f>IF(ISBLANK(B342),0,IF(ISNA(VLOOKUP(B342,General!$B:$B,1,FALSE)),1,0))</f>
        <v>0</v>
      </c>
      <c r="N342" s="86">
        <f>IF(ISBLANK(D342),0,IF(ISNA(VLOOKUP(D342,Dropdowns!$G$1:$G$2,1,FALSE)),1,0))</f>
        <v>0</v>
      </c>
      <c r="O342" s="86">
        <f>IF(ISBLANK(E342),0,IF(ISNA(VLOOKUP(E342,Dropdowns!$H$1:$H$12,1,FALSE)),1,0))</f>
        <v>0</v>
      </c>
      <c r="P342" s="86">
        <f>IF(ISBLANK(G342),0,IF(ISNA(VLOOKUP(G342,Dropdowns!$M$1:$M$4,1,FALSE)),1,0))</f>
        <v>0</v>
      </c>
      <c r="Q342" s="86" t="str">
        <f t="shared" si="17"/>
        <v/>
      </c>
      <c r="R342" s="86">
        <f>IF(ISBLANK(Q342),0,IF(ISNA(VLOOKUP(Q342,Transaction!$AH:$AH,1,FALSE)),1,0))</f>
        <v>0</v>
      </c>
    </row>
    <row r="343" spans="2:18" x14ac:dyDescent="0.25">
      <c r="B343" s="71"/>
      <c r="C343" s="71"/>
      <c r="D343" s="71"/>
      <c r="E343" s="71"/>
      <c r="F343" s="71"/>
      <c r="G343" s="72"/>
      <c r="K343" s="86">
        <f t="shared" si="15"/>
        <v>0</v>
      </c>
      <c r="L343" s="86">
        <f t="shared" si="16"/>
        <v>0</v>
      </c>
      <c r="M343" s="86">
        <f>IF(ISBLANK(B343),0,IF(ISNA(VLOOKUP(B343,General!$B:$B,1,FALSE)),1,0))</f>
        <v>0</v>
      </c>
      <c r="N343" s="86">
        <f>IF(ISBLANK(D343),0,IF(ISNA(VLOOKUP(D343,Dropdowns!$G$1:$G$2,1,FALSE)),1,0))</f>
        <v>0</v>
      </c>
      <c r="O343" s="86">
        <f>IF(ISBLANK(E343),0,IF(ISNA(VLOOKUP(E343,Dropdowns!$H$1:$H$12,1,FALSE)),1,0))</f>
        <v>0</v>
      </c>
      <c r="P343" s="86">
        <f>IF(ISBLANK(G343),0,IF(ISNA(VLOOKUP(G343,Dropdowns!$M$1:$M$4,1,FALSE)),1,0))</f>
        <v>0</v>
      </c>
      <c r="Q343" s="86" t="str">
        <f t="shared" si="17"/>
        <v/>
      </c>
      <c r="R343" s="86">
        <f>IF(ISBLANK(Q343),0,IF(ISNA(VLOOKUP(Q343,Transaction!$AH:$AH,1,FALSE)),1,0))</f>
        <v>0</v>
      </c>
    </row>
    <row r="344" spans="2:18" x14ac:dyDescent="0.25">
      <c r="B344" s="71"/>
      <c r="C344" s="71"/>
      <c r="D344" s="71"/>
      <c r="E344" s="71"/>
      <c r="F344" s="71"/>
      <c r="G344" s="72"/>
      <c r="K344" s="86">
        <f t="shared" si="15"/>
        <v>0</v>
      </c>
      <c r="L344" s="86">
        <f t="shared" si="16"/>
        <v>0</v>
      </c>
      <c r="M344" s="86">
        <f>IF(ISBLANK(B344),0,IF(ISNA(VLOOKUP(B344,General!$B:$B,1,FALSE)),1,0))</f>
        <v>0</v>
      </c>
      <c r="N344" s="86">
        <f>IF(ISBLANK(D344),0,IF(ISNA(VLOOKUP(D344,Dropdowns!$G$1:$G$2,1,FALSE)),1,0))</f>
        <v>0</v>
      </c>
      <c r="O344" s="86">
        <f>IF(ISBLANK(E344),0,IF(ISNA(VLOOKUP(E344,Dropdowns!$H$1:$H$12,1,FALSE)),1,0))</f>
        <v>0</v>
      </c>
      <c r="P344" s="86">
        <f>IF(ISBLANK(G344),0,IF(ISNA(VLOOKUP(G344,Dropdowns!$M$1:$M$4,1,FALSE)),1,0))</f>
        <v>0</v>
      </c>
      <c r="Q344" s="86" t="str">
        <f t="shared" si="17"/>
        <v/>
      </c>
      <c r="R344" s="86">
        <f>IF(ISBLANK(Q344),0,IF(ISNA(VLOOKUP(Q344,Transaction!$AH:$AH,1,FALSE)),1,0))</f>
        <v>0</v>
      </c>
    </row>
    <row r="345" spans="2:18" x14ac:dyDescent="0.25">
      <c r="B345" s="71"/>
      <c r="C345" s="71"/>
      <c r="D345" s="71"/>
      <c r="E345" s="71"/>
      <c r="F345" s="71"/>
      <c r="G345" s="72"/>
      <c r="K345" s="86">
        <f t="shared" si="15"/>
        <v>0</v>
      </c>
      <c r="L345" s="86">
        <f t="shared" si="16"/>
        <v>0</v>
      </c>
      <c r="M345" s="86">
        <f>IF(ISBLANK(B345),0,IF(ISNA(VLOOKUP(B345,General!$B:$B,1,FALSE)),1,0))</f>
        <v>0</v>
      </c>
      <c r="N345" s="86">
        <f>IF(ISBLANK(D345),0,IF(ISNA(VLOOKUP(D345,Dropdowns!$G$1:$G$2,1,FALSE)),1,0))</f>
        <v>0</v>
      </c>
      <c r="O345" s="86">
        <f>IF(ISBLANK(E345),0,IF(ISNA(VLOOKUP(E345,Dropdowns!$H$1:$H$12,1,FALSE)),1,0))</f>
        <v>0</v>
      </c>
      <c r="P345" s="86">
        <f>IF(ISBLANK(G345),0,IF(ISNA(VLOOKUP(G345,Dropdowns!$M$1:$M$4,1,FALSE)),1,0))</f>
        <v>0</v>
      </c>
      <c r="Q345" s="86" t="str">
        <f t="shared" si="17"/>
        <v/>
      </c>
      <c r="R345" s="86">
        <f>IF(ISBLANK(Q345),0,IF(ISNA(VLOOKUP(Q345,Transaction!$AH:$AH,1,FALSE)),1,0))</f>
        <v>0</v>
      </c>
    </row>
    <row r="346" spans="2:18" x14ac:dyDescent="0.25">
      <c r="B346" s="71"/>
      <c r="C346" s="71"/>
      <c r="D346" s="71"/>
      <c r="E346" s="71"/>
      <c r="F346" s="71"/>
      <c r="G346" s="72"/>
      <c r="K346" s="86">
        <f t="shared" si="15"/>
        <v>0</v>
      </c>
      <c r="L346" s="86">
        <f t="shared" si="16"/>
        <v>0</v>
      </c>
      <c r="M346" s="86">
        <f>IF(ISBLANK(B346),0,IF(ISNA(VLOOKUP(B346,General!$B:$B,1,FALSE)),1,0))</f>
        <v>0</v>
      </c>
      <c r="N346" s="86">
        <f>IF(ISBLANK(D346),0,IF(ISNA(VLOOKUP(D346,Dropdowns!$G$1:$G$2,1,FALSE)),1,0))</f>
        <v>0</v>
      </c>
      <c r="O346" s="86">
        <f>IF(ISBLANK(E346),0,IF(ISNA(VLOOKUP(E346,Dropdowns!$H$1:$H$12,1,FALSE)),1,0))</f>
        <v>0</v>
      </c>
      <c r="P346" s="86">
        <f>IF(ISBLANK(G346),0,IF(ISNA(VLOOKUP(G346,Dropdowns!$M$1:$M$4,1,FALSE)),1,0))</f>
        <v>0</v>
      </c>
      <c r="Q346" s="86" t="str">
        <f t="shared" si="17"/>
        <v/>
      </c>
      <c r="R346" s="86">
        <f>IF(ISBLANK(Q346),0,IF(ISNA(VLOOKUP(Q346,Transaction!$AH:$AH,1,FALSE)),1,0))</f>
        <v>0</v>
      </c>
    </row>
    <row r="347" spans="2:18" x14ac:dyDescent="0.25">
      <c r="B347" s="71"/>
      <c r="C347" s="71"/>
      <c r="D347" s="71"/>
      <c r="E347" s="71"/>
      <c r="F347" s="71"/>
      <c r="G347" s="72"/>
      <c r="K347" s="86">
        <f t="shared" si="15"/>
        <v>0</v>
      </c>
      <c r="L347" s="86">
        <f t="shared" si="16"/>
        <v>0</v>
      </c>
      <c r="M347" s="86">
        <f>IF(ISBLANK(B347),0,IF(ISNA(VLOOKUP(B347,General!$B:$B,1,FALSE)),1,0))</f>
        <v>0</v>
      </c>
      <c r="N347" s="86">
        <f>IF(ISBLANK(D347),0,IF(ISNA(VLOOKUP(D347,Dropdowns!$G$1:$G$2,1,FALSE)),1,0))</f>
        <v>0</v>
      </c>
      <c r="O347" s="86">
        <f>IF(ISBLANK(E347),0,IF(ISNA(VLOOKUP(E347,Dropdowns!$H$1:$H$12,1,FALSE)),1,0))</f>
        <v>0</v>
      </c>
      <c r="P347" s="86">
        <f>IF(ISBLANK(G347),0,IF(ISNA(VLOOKUP(G347,Dropdowns!$M$1:$M$4,1,FALSE)),1,0))</f>
        <v>0</v>
      </c>
      <c r="Q347" s="86" t="str">
        <f t="shared" si="17"/>
        <v/>
      </c>
      <c r="R347" s="86">
        <f>IF(ISBLANK(Q347),0,IF(ISNA(VLOOKUP(Q347,Transaction!$AH:$AH,1,FALSE)),1,0))</f>
        <v>0</v>
      </c>
    </row>
    <row r="348" spans="2:18" x14ac:dyDescent="0.25">
      <c r="B348" s="71"/>
      <c r="C348" s="71"/>
      <c r="D348" s="71"/>
      <c r="E348" s="71"/>
      <c r="F348" s="71"/>
      <c r="G348" s="72"/>
      <c r="K348" s="86">
        <f t="shared" si="15"/>
        <v>0</v>
      </c>
      <c r="L348" s="86">
        <f t="shared" si="16"/>
        <v>0</v>
      </c>
      <c r="M348" s="86">
        <f>IF(ISBLANK(B348),0,IF(ISNA(VLOOKUP(B348,General!$B:$B,1,FALSE)),1,0))</f>
        <v>0</v>
      </c>
      <c r="N348" s="86">
        <f>IF(ISBLANK(D348),0,IF(ISNA(VLOOKUP(D348,Dropdowns!$G$1:$G$2,1,FALSE)),1,0))</f>
        <v>0</v>
      </c>
      <c r="O348" s="86">
        <f>IF(ISBLANK(E348),0,IF(ISNA(VLOOKUP(E348,Dropdowns!$H$1:$H$12,1,FALSE)),1,0))</f>
        <v>0</v>
      </c>
      <c r="P348" s="86">
        <f>IF(ISBLANK(G348),0,IF(ISNA(VLOOKUP(G348,Dropdowns!$M$1:$M$4,1,FALSE)),1,0))</f>
        <v>0</v>
      </c>
      <c r="Q348" s="86" t="str">
        <f t="shared" si="17"/>
        <v/>
      </c>
      <c r="R348" s="86">
        <f>IF(ISBLANK(Q348),0,IF(ISNA(VLOOKUP(Q348,Transaction!$AH:$AH,1,FALSE)),1,0))</f>
        <v>0</v>
      </c>
    </row>
    <row r="349" spans="2:18" x14ac:dyDescent="0.25">
      <c r="B349" s="71"/>
      <c r="C349" s="71"/>
      <c r="D349" s="71"/>
      <c r="E349" s="71"/>
      <c r="F349" s="71"/>
      <c r="G349" s="72"/>
      <c r="K349" s="86">
        <f t="shared" si="15"/>
        <v>0</v>
      </c>
      <c r="L349" s="86">
        <f t="shared" si="16"/>
        <v>0</v>
      </c>
      <c r="M349" s="86">
        <f>IF(ISBLANK(B349),0,IF(ISNA(VLOOKUP(B349,General!$B:$B,1,FALSE)),1,0))</f>
        <v>0</v>
      </c>
      <c r="N349" s="86">
        <f>IF(ISBLANK(D349),0,IF(ISNA(VLOOKUP(D349,Dropdowns!$G$1:$G$2,1,FALSE)),1,0))</f>
        <v>0</v>
      </c>
      <c r="O349" s="86">
        <f>IF(ISBLANK(E349),0,IF(ISNA(VLOOKUP(E349,Dropdowns!$H$1:$H$12,1,FALSE)),1,0))</f>
        <v>0</v>
      </c>
      <c r="P349" s="86">
        <f>IF(ISBLANK(G349),0,IF(ISNA(VLOOKUP(G349,Dropdowns!$M$1:$M$4,1,FALSE)),1,0))</f>
        <v>0</v>
      </c>
      <c r="Q349" s="86" t="str">
        <f t="shared" si="17"/>
        <v/>
      </c>
      <c r="R349" s="86">
        <f>IF(ISBLANK(Q349),0,IF(ISNA(VLOOKUP(Q349,Transaction!$AH:$AH,1,FALSE)),1,0))</f>
        <v>0</v>
      </c>
    </row>
    <row r="350" spans="2:18" x14ac:dyDescent="0.25">
      <c r="B350" s="71"/>
      <c r="C350" s="71"/>
      <c r="D350" s="71"/>
      <c r="E350" s="71"/>
      <c r="F350" s="71"/>
      <c r="G350" s="72"/>
      <c r="K350" s="86">
        <f t="shared" si="15"/>
        <v>0</v>
      </c>
      <c r="L350" s="86">
        <f t="shared" si="16"/>
        <v>0</v>
      </c>
      <c r="M350" s="86">
        <f>IF(ISBLANK(B350),0,IF(ISNA(VLOOKUP(B350,General!$B:$B,1,FALSE)),1,0))</f>
        <v>0</v>
      </c>
      <c r="N350" s="86">
        <f>IF(ISBLANK(D350),0,IF(ISNA(VLOOKUP(D350,Dropdowns!$G$1:$G$2,1,FALSE)),1,0))</f>
        <v>0</v>
      </c>
      <c r="O350" s="86">
        <f>IF(ISBLANK(E350),0,IF(ISNA(VLOOKUP(E350,Dropdowns!$H$1:$H$12,1,FALSE)),1,0))</f>
        <v>0</v>
      </c>
      <c r="P350" s="86">
        <f>IF(ISBLANK(G350),0,IF(ISNA(VLOOKUP(G350,Dropdowns!$M$1:$M$4,1,FALSE)),1,0))</f>
        <v>0</v>
      </c>
      <c r="Q350" s="86" t="str">
        <f t="shared" si="17"/>
        <v/>
      </c>
      <c r="R350" s="86">
        <f>IF(ISBLANK(Q350),0,IF(ISNA(VLOOKUP(Q350,Transaction!$AH:$AH,1,FALSE)),1,0))</f>
        <v>0</v>
      </c>
    </row>
    <row r="351" spans="2:18" x14ac:dyDescent="0.25">
      <c r="B351" s="71"/>
      <c r="C351" s="71"/>
      <c r="D351" s="71"/>
      <c r="E351" s="71"/>
      <c r="F351" s="71"/>
      <c r="G351" s="72"/>
      <c r="K351" s="86">
        <f t="shared" si="15"/>
        <v>0</v>
      </c>
      <c r="L351" s="86">
        <f t="shared" si="16"/>
        <v>0</v>
      </c>
      <c r="M351" s="86">
        <f>IF(ISBLANK(B351),0,IF(ISNA(VLOOKUP(B351,General!$B:$B,1,FALSE)),1,0))</f>
        <v>0</v>
      </c>
      <c r="N351" s="86">
        <f>IF(ISBLANK(D351),0,IF(ISNA(VLOOKUP(D351,Dropdowns!$G$1:$G$2,1,FALSE)),1,0))</f>
        <v>0</v>
      </c>
      <c r="O351" s="86">
        <f>IF(ISBLANK(E351),0,IF(ISNA(VLOOKUP(E351,Dropdowns!$H$1:$H$12,1,FALSE)),1,0))</f>
        <v>0</v>
      </c>
      <c r="P351" s="86">
        <f>IF(ISBLANK(G351),0,IF(ISNA(VLOOKUP(G351,Dropdowns!$M$1:$M$4,1,FALSE)),1,0))</f>
        <v>0</v>
      </c>
      <c r="Q351" s="86" t="str">
        <f t="shared" si="17"/>
        <v/>
      </c>
      <c r="R351" s="86">
        <f>IF(ISBLANK(Q351),0,IF(ISNA(VLOOKUP(Q351,Transaction!$AH:$AH,1,FALSE)),1,0))</f>
        <v>0</v>
      </c>
    </row>
    <row r="352" spans="2:18" x14ac:dyDescent="0.25">
      <c r="B352" s="71"/>
      <c r="C352" s="71"/>
      <c r="D352" s="71"/>
      <c r="E352" s="71"/>
      <c r="F352" s="71"/>
      <c r="G352" s="72"/>
      <c r="K352" s="86">
        <f t="shared" si="15"/>
        <v>0</v>
      </c>
      <c r="L352" s="86">
        <f t="shared" si="16"/>
        <v>0</v>
      </c>
      <c r="M352" s="86">
        <f>IF(ISBLANK(B352),0,IF(ISNA(VLOOKUP(B352,General!$B:$B,1,FALSE)),1,0))</f>
        <v>0</v>
      </c>
      <c r="N352" s="86">
        <f>IF(ISBLANK(D352),0,IF(ISNA(VLOOKUP(D352,Dropdowns!$G$1:$G$2,1,FALSE)),1,0))</f>
        <v>0</v>
      </c>
      <c r="O352" s="86">
        <f>IF(ISBLANK(E352),0,IF(ISNA(VLOOKUP(E352,Dropdowns!$H$1:$H$12,1,FALSE)),1,0))</f>
        <v>0</v>
      </c>
      <c r="P352" s="86">
        <f>IF(ISBLANK(G352),0,IF(ISNA(VLOOKUP(G352,Dropdowns!$M$1:$M$4,1,FALSE)),1,0))</f>
        <v>0</v>
      </c>
      <c r="Q352" s="86" t="str">
        <f t="shared" si="17"/>
        <v/>
      </c>
      <c r="R352" s="86">
        <f>IF(ISBLANK(Q352),0,IF(ISNA(VLOOKUP(Q352,Transaction!$AH:$AH,1,FALSE)),1,0))</f>
        <v>0</v>
      </c>
    </row>
    <row r="353" spans="2:18" x14ac:dyDescent="0.25">
      <c r="B353" s="71"/>
      <c r="C353" s="71"/>
      <c r="D353" s="71"/>
      <c r="E353" s="71"/>
      <c r="F353" s="71"/>
      <c r="G353" s="72"/>
      <c r="K353" s="86">
        <f t="shared" si="15"/>
        <v>0</v>
      </c>
      <c r="L353" s="86">
        <f t="shared" si="16"/>
        <v>0</v>
      </c>
      <c r="M353" s="86">
        <f>IF(ISBLANK(B353),0,IF(ISNA(VLOOKUP(B353,General!$B:$B,1,FALSE)),1,0))</f>
        <v>0</v>
      </c>
      <c r="N353" s="86">
        <f>IF(ISBLANK(D353),0,IF(ISNA(VLOOKUP(D353,Dropdowns!$G$1:$G$2,1,FALSE)),1,0))</f>
        <v>0</v>
      </c>
      <c r="O353" s="86">
        <f>IF(ISBLANK(E353),0,IF(ISNA(VLOOKUP(E353,Dropdowns!$H$1:$H$12,1,FALSE)),1,0))</f>
        <v>0</v>
      </c>
      <c r="P353" s="86">
        <f>IF(ISBLANK(G353),0,IF(ISNA(VLOOKUP(G353,Dropdowns!$M$1:$M$4,1,FALSE)),1,0))</f>
        <v>0</v>
      </c>
      <c r="Q353" s="86" t="str">
        <f t="shared" si="17"/>
        <v/>
      </c>
      <c r="R353" s="86">
        <f>IF(ISBLANK(Q353),0,IF(ISNA(VLOOKUP(Q353,Transaction!$AH:$AH,1,FALSE)),1,0))</f>
        <v>0</v>
      </c>
    </row>
    <row r="354" spans="2:18" x14ac:dyDescent="0.25">
      <c r="B354" s="71"/>
      <c r="C354" s="71"/>
      <c r="D354" s="71"/>
      <c r="E354" s="71"/>
      <c r="F354" s="71"/>
      <c r="G354" s="72"/>
      <c r="K354" s="86">
        <f t="shared" si="15"/>
        <v>0</v>
      </c>
      <c r="L354" s="86">
        <f t="shared" si="16"/>
        <v>0</v>
      </c>
      <c r="M354" s="86">
        <f>IF(ISBLANK(B354),0,IF(ISNA(VLOOKUP(B354,General!$B:$B,1,FALSE)),1,0))</f>
        <v>0</v>
      </c>
      <c r="N354" s="86">
        <f>IF(ISBLANK(D354),0,IF(ISNA(VLOOKUP(D354,Dropdowns!$G$1:$G$2,1,FALSE)),1,0))</f>
        <v>0</v>
      </c>
      <c r="O354" s="86">
        <f>IF(ISBLANK(E354),0,IF(ISNA(VLOOKUP(E354,Dropdowns!$H$1:$H$12,1,FALSE)),1,0))</f>
        <v>0</v>
      </c>
      <c r="P354" s="86">
        <f>IF(ISBLANK(G354),0,IF(ISNA(VLOOKUP(G354,Dropdowns!$M$1:$M$4,1,FALSE)),1,0))</f>
        <v>0</v>
      </c>
      <c r="Q354" s="86" t="str">
        <f t="shared" si="17"/>
        <v/>
      </c>
      <c r="R354" s="86">
        <f>IF(ISBLANK(Q354),0,IF(ISNA(VLOOKUP(Q354,Transaction!$AH:$AH,1,FALSE)),1,0))</f>
        <v>0</v>
      </c>
    </row>
    <row r="355" spans="2:18" x14ac:dyDescent="0.25">
      <c r="B355" s="71"/>
      <c r="C355" s="71"/>
      <c r="D355" s="71"/>
      <c r="E355" s="71"/>
      <c r="F355" s="71"/>
      <c r="G355" s="72"/>
      <c r="K355" s="86">
        <f t="shared" si="15"/>
        <v>0</v>
      </c>
      <c r="L355" s="86">
        <f t="shared" si="16"/>
        <v>0</v>
      </c>
      <c r="M355" s="86">
        <f>IF(ISBLANK(B355),0,IF(ISNA(VLOOKUP(B355,General!$B:$B,1,FALSE)),1,0))</f>
        <v>0</v>
      </c>
      <c r="N355" s="86">
        <f>IF(ISBLANK(D355),0,IF(ISNA(VLOOKUP(D355,Dropdowns!$G$1:$G$2,1,FALSE)),1,0))</f>
        <v>0</v>
      </c>
      <c r="O355" s="86">
        <f>IF(ISBLANK(E355),0,IF(ISNA(VLOOKUP(E355,Dropdowns!$H$1:$H$12,1,FALSE)),1,0))</f>
        <v>0</v>
      </c>
      <c r="P355" s="86">
        <f>IF(ISBLANK(G355),0,IF(ISNA(VLOOKUP(G355,Dropdowns!$M$1:$M$4,1,FALSE)),1,0))</f>
        <v>0</v>
      </c>
      <c r="Q355" s="86" t="str">
        <f t="shared" si="17"/>
        <v/>
      </c>
      <c r="R355" s="86">
        <f>IF(ISBLANK(Q355),0,IF(ISNA(VLOOKUP(Q355,Transaction!$AH:$AH,1,FALSE)),1,0))</f>
        <v>0</v>
      </c>
    </row>
    <row r="356" spans="2:18" x14ac:dyDescent="0.25">
      <c r="B356" s="71"/>
      <c r="C356" s="71"/>
      <c r="D356" s="71"/>
      <c r="E356" s="71"/>
      <c r="F356" s="71"/>
      <c r="G356" s="72"/>
      <c r="K356" s="86">
        <f t="shared" si="15"/>
        <v>0</v>
      </c>
      <c r="L356" s="86">
        <f t="shared" si="16"/>
        <v>0</v>
      </c>
      <c r="M356" s="86">
        <f>IF(ISBLANK(B356),0,IF(ISNA(VLOOKUP(B356,General!$B:$B,1,FALSE)),1,0))</f>
        <v>0</v>
      </c>
      <c r="N356" s="86">
        <f>IF(ISBLANK(D356),0,IF(ISNA(VLOOKUP(D356,Dropdowns!$G$1:$G$2,1,FALSE)),1,0))</f>
        <v>0</v>
      </c>
      <c r="O356" s="86">
        <f>IF(ISBLANK(E356),0,IF(ISNA(VLOOKUP(E356,Dropdowns!$H$1:$H$12,1,FALSE)),1,0))</f>
        <v>0</v>
      </c>
      <c r="P356" s="86">
        <f>IF(ISBLANK(G356),0,IF(ISNA(VLOOKUP(G356,Dropdowns!$M$1:$M$4,1,FALSE)),1,0))</f>
        <v>0</v>
      </c>
      <c r="Q356" s="86" t="str">
        <f t="shared" si="17"/>
        <v/>
      </c>
      <c r="R356" s="86">
        <f>IF(ISBLANK(Q356),0,IF(ISNA(VLOOKUP(Q356,Transaction!$AH:$AH,1,FALSE)),1,0))</f>
        <v>0</v>
      </c>
    </row>
    <row r="357" spans="2:18" x14ac:dyDescent="0.25">
      <c r="B357" s="71"/>
      <c r="C357" s="71"/>
      <c r="D357" s="71"/>
      <c r="E357" s="71"/>
      <c r="F357" s="71"/>
      <c r="G357" s="72"/>
      <c r="K357" s="86">
        <f t="shared" si="15"/>
        <v>0</v>
      </c>
      <c r="L357" s="86">
        <f t="shared" si="16"/>
        <v>0</v>
      </c>
      <c r="M357" s="86">
        <f>IF(ISBLANK(B357),0,IF(ISNA(VLOOKUP(B357,General!$B:$B,1,FALSE)),1,0))</f>
        <v>0</v>
      </c>
      <c r="N357" s="86">
        <f>IF(ISBLANK(D357),0,IF(ISNA(VLOOKUP(D357,Dropdowns!$G$1:$G$2,1,FALSE)),1,0))</f>
        <v>0</v>
      </c>
      <c r="O357" s="86">
        <f>IF(ISBLANK(E357),0,IF(ISNA(VLOOKUP(E357,Dropdowns!$H$1:$H$12,1,FALSE)),1,0))</f>
        <v>0</v>
      </c>
      <c r="P357" s="86">
        <f>IF(ISBLANK(G357),0,IF(ISNA(VLOOKUP(G357,Dropdowns!$M$1:$M$4,1,FALSE)),1,0))</f>
        <v>0</v>
      </c>
      <c r="Q357" s="86" t="str">
        <f t="shared" si="17"/>
        <v/>
      </c>
      <c r="R357" s="86">
        <f>IF(ISBLANK(Q357),0,IF(ISNA(VLOOKUP(Q357,Transaction!$AH:$AH,1,FALSE)),1,0))</f>
        <v>0</v>
      </c>
    </row>
    <row r="358" spans="2:18" x14ac:dyDescent="0.25">
      <c r="B358" s="71"/>
      <c r="C358" s="71"/>
      <c r="D358" s="71"/>
      <c r="E358" s="71"/>
      <c r="F358" s="71"/>
      <c r="G358" s="72"/>
      <c r="K358" s="86">
        <f t="shared" si="15"/>
        <v>0</v>
      </c>
      <c r="L358" s="86">
        <f t="shared" si="16"/>
        <v>0</v>
      </c>
      <c r="M358" s="86">
        <f>IF(ISBLANK(B358),0,IF(ISNA(VLOOKUP(B358,General!$B:$B,1,FALSE)),1,0))</f>
        <v>0</v>
      </c>
      <c r="N358" s="86">
        <f>IF(ISBLANK(D358),0,IF(ISNA(VLOOKUP(D358,Dropdowns!$G$1:$G$2,1,FALSE)),1,0))</f>
        <v>0</v>
      </c>
      <c r="O358" s="86">
        <f>IF(ISBLANK(E358),0,IF(ISNA(VLOOKUP(E358,Dropdowns!$H$1:$H$12,1,FALSE)),1,0))</f>
        <v>0</v>
      </c>
      <c r="P358" s="86">
        <f>IF(ISBLANK(G358),0,IF(ISNA(VLOOKUP(G358,Dropdowns!$M$1:$M$4,1,FALSE)),1,0))</f>
        <v>0</v>
      </c>
      <c r="Q358" s="86" t="str">
        <f t="shared" si="17"/>
        <v/>
      </c>
      <c r="R358" s="86">
        <f>IF(ISBLANK(Q358),0,IF(ISNA(VLOOKUP(Q358,Transaction!$AH:$AH,1,FALSE)),1,0))</f>
        <v>0</v>
      </c>
    </row>
    <row r="359" spans="2:18" x14ac:dyDescent="0.25">
      <c r="B359" s="71"/>
      <c r="C359" s="71"/>
      <c r="D359" s="71"/>
      <c r="E359" s="71"/>
      <c r="F359" s="71"/>
      <c r="G359" s="72"/>
      <c r="K359" s="86">
        <f t="shared" si="15"/>
        <v>0</v>
      </c>
      <c r="L359" s="86">
        <f t="shared" si="16"/>
        <v>0</v>
      </c>
      <c r="M359" s="86">
        <f>IF(ISBLANK(B359),0,IF(ISNA(VLOOKUP(B359,General!$B:$B,1,FALSE)),1,0))</f>
        <v>0</v>
      </c>
      <c r="N359" s="86">
        <f>IF(ISBLANK(D359),0,IF(ISNA(VLOOKUP(D359,Dropdowns!$G$1:$G$2,1,FALSE)),1,0))</f>
        <v>0</v>
      </c>
      <c r="O359" s="86">
        <f>IF(ISBLANK(E359),0,IF(ISNA(VLOOKUP(E359,Dropdowns!$H$1:$H$12,1,FALSE)),1,0))</f>
        <v>0</v>
      </c>
      <c r="P359" s="86">
        <f>IF(ISBLANK(G359),0,IF(ISNA(VLOOKUP(G359,Dropdowns!$M$1:$M$4,1,FALSE)),1,0))</f>
        <v>0</v>
      </c>
      <c r="Q359" s="86" t="str">
        <f t="shared" si="17"/>
        <v/>
      </c>
      <c r="R359" s="86">
        <f>IF(ISBLANK(Q359),0,IF(ISNA(VLOOKUP(Q359,Transaction!$AH:$AH,1,FALSE)),1,0))</f>
        <v>0</v>
      </c>
    </row>
    <row r="360" spans="2:18" x14ac:dyDescent="0.25">
      <c r="B360" s="71"/>
      <c r="C360" s="71"/>
      <c r="D360" s="71"/>
      <c r="E360" s="71"/>
      <c r="F360" s="71"/>
      <c r="G360" s="72"/>
      <c r="K360" s="86">
        <f t="shared" si="15"/>
        <v>0</v>
      </c>
      <c r="L360" s="86">
        <f t="shared" si="16"/>
        <v>0</v>
      </c>
      <c r="M360" s="86">
        <f>IF(ISBLANK(B360),0,IF(ISNA(VLOOKUP(B360,General!$B:$B,1,FALSE)),1,0))</f>
        <v>0</v>
      </c>
      <c r="N360" s="86">
        <f>IF(ISBLANK(D360),0,IF(ISNA(VLOOKUP(D360,Dropdowns!$G$1:$G$2,1,FALSE)),1,0))</f>
        <v>0</v>
      </c>
      <c r="O360" s="86">
        <f>IF(ISBLANK(E360),0,IF(ISNA(VLOOKUP(E360,Dropdowns!$H$1:$H$12,1,FALSE)),1,0))</f>
        <v>0</v>
      </c>
      <c r="P360" s="86">
        <f>IF(ISBLANK(G360),0,IF(ISNA(VLOOKUP(G360,Dropdowns!$M$1:$M$4,1,FALSE)),1,0))</f>
        <v>0</v>
      </c>
      <c r="Q360" s="86" t="str">
        <f t="shared" si="17"/>
        <v/>
      </c>
      <c r="R360" s="86">
        <f>IF(ISBLANK(Q360),0,IF(ISNA(VLOOKUP(Q360,Transaction!$AH:$AH,1,FALSE)),1,0))</f>
        <v>0</v>
      </c>
    </row>
    <row r="361" spans="2:18" x14ac:dyDescent="0.25">
      <c r="B361" s="71"/>
      <c r="C361" s="71"/>
      <c r="D361" s="71"/>
      <c r="E361" s="71"/>
      <c r="F361" s="71"/>
      <c r="G361" s="72"/>
      <c r="K361" s="86">
        <f t="shared" si="15"/>
        <v>0</v>
      </c>
      <c r="L361" s="86">
        <f t="shared" si="16"/>
        <v>0</v>
      </c>
      <c r="M361" s="86">
        <f>IF(ISBLANK(B361),0,IF(ISNA(VLOOKUP(B361,General!$B:$B,1,FALSE)),1,0))</f>
        <v>0</v>
      </c>
      <c r="N361" s="86">
        <f>IF(ISBLANK(D361),0,IF(ISNA(VLOOKUP(D361,Dropdowns!$G$1:$G$2,1,FALSE)),1,0))</f>
        <v>0</v>
      </c>
      <c r="O361" s="86">
        <f>IF(ISBLANK(E361),0,IF(ISNA(VLOOKUP(E361,Dropdowns!$H$1:$H$12,1,FALSE)),1,0))</f>
        <v>0</v>
      </c>
      <c r="P361" s="86">
        <f>IF(ISBLANK(G361),0,IF(ISNA(VLOOKUP(G361,Dropdowns!$M$1:$M$4,1,FALSE)),1,0))</f>
        <v>0</v>
      </c>
      <c r="Q361" s="86" t="str">
        <f t="shared" si="17"/>
        <v/>
      </c>
      <c r="R361" s="86">
        <f>IF(ISBLANK(Q361),0,IF(ISNA(VLOOKUP(Q361,Transaction!$AH:$AH,1,FALSE)),1,0))</f>
        <v>0</v>
      </c>
    </row>
    <row r="362" spans="2:18" x14ac:dyDescent="0.25">
      <c r="B362" s="71"/>
      <c r="C362" s="71"/>
      <c r="D362" s="71"/>
      <c r="E362" s="71"/>
      <c r="F362" s="71"/>
      <c r="G362" s="72"/>
      <c r="K362" s="86">
        <f t="shared" si="15"/>
        <v>0</v>
      </c>
      <c r="L362" s="86">
        <f t="shared" si="16"/>
        <v>0</v>
      </c>
      <c r="M362" s="86">
        <f>IF(ISBLANK(B362),0,IF(ISNA(VLOOKUP(B362,General!$B:$B,1,FALSE)),1,0))</f>
        <v>0</v>
      </c>
      <c r="N362" s="86">
        <f>IF(ISBLANK(D362),0,IF(ISNA(VLOOKUP(D362,Dropdowns!$G$1:$G$2,1,FALSE)),1,0))</f>
        <v>0</v>
      </c>
      <c r="O362" s="86">
        <f>IF(ISBLANK(E362),0,IF(ISNA(VLOOKUP(E362,Dropdowns!$H$1:$H$12,1,FALSE)),1,0))</f>
        <v>0</v>
      </c>
      <c r="P362" s="86">
        <f>IF(ISBLANK(G362),0,IF(ISNA(VLOOKUP(G362,Dropdowns!$M$1:$M$4,1,FALSE)),1,0))</f>
        <v>0</v>
      </c>
      <c r="Q362" s="86" t="str">
        <f t="shared" si="17"/>
        <v/>
      </c>
      <c r="R362" s="86">
        <f>IF(ISBLANK(Q362),0,IF(ISNA(VLOOKUP(Q362,Transaction!$AH:$AH,1,FALSE)),1,0))</f>
        <v>0</v>
      </c>
    </row>
    <row r="363" spans="2:18" x14ac:dyDescent="0.25">
      <c r="B363" s="71"/>
      <c r="C363" s="71"/>
      <c r="D363" s="71"/>
      <c r="E363" s="71"/>
      <c r="F363" s="71"/>
      <c r="G363" s="72"/>
      <c r="K363" s="86">
        <f t="shared" si="15"/>
        <v>0</v>
      </c>
      <c r="L363" s="86">
        <f t="shared" si="16"/>
        <v>0</v>
      </c>
      <c r="M363" s="86">
        <f>IF(ISBLANK(B363),0,IF(ISNA(VLOOKUP(B363,General!$B:$B,1,FALSE)),1,0))</f>
        <v>0</v>
      </c>
      <c r="N363" s="86">
        <f>IF(ISBLANK(D363),0,IF(ISNA(VLOOKUP(D363,Dropdowns!$G$1:$G$2,1,FALSE)),1,0))</f>
        <v>0</v>
      </c>
      <c r="O363" s="86">
        <f>IF(ISBLANK(E363),0,IF(ISNA(VLOOKUP(E363,Dropdowns!$H$1:$H$12,1,FALSE)),1,0))</f>
        <v>0</v>
      </c>
      <c r="P363" s="86">
        <f>IF(ISBLANK(G363),0,IF(ISNA(VLOOKUP(G363,Dropdowns!$M$1:$M$4,1,FALSE)),1,0))</f>
        <v>0</v>
      </c>
      <c r="Q363" s="86" t="str">
        <f t="shared" si="17"/>
        <v/>
      </c>
      <c r="R363" s="86">
        <f>IF(ISBLANK(Q363),0,IF(ISNA(VLOOKUP(Q363,Transaction!$AH:$AH,1,FALSE)),1,0))</f>
        <v>0</v>
      </c>
    </row>
    <row r="364" spans="2:18" x14ac:dyDescent="0.25">
      <c r="B364" s="71"/>
      <c r="C364" s="71"/>
      <c r="D364" s="71"/>
      <c r="E364" s="71"/>
      <c r="F364" s="71"/>
      <c r="G364" s="72"/>
      <c r="K364" s="86">
        <f t="shared" si="15"/>
        <v>0</v>
      </c>
      <c r="L364" s="86">
        <f t="shared" si="16"/>
        <v>0</v>
      </c>
      <c r="M364" s="86">
        <f>IF(ISBLANK(B364),0,IF(ISNA(VLOOKUP(B364,General!$B:$B,1,FALSE)),1,0))</f>
        <v>0</v>
      </c>
      <c r="N364" s="86">
        <f>IF(ISBLANK(D364),0,IF(ISNA(VLOOKUP(D364,Dropdowns!$G$1:$G$2,1,FALSE)),1,0))</f>
        <v>0</v>
      </c>
      <c r="O364" s="86">
        <f>IF(ISBLANK(E364),0,IF(ISNA(VLOOKUP(E364,Dropdowns!$H$1:$H$12,1,FALSE)),1,0))</f>
        <v>0</v>
      </c>
      <c r="P364" s="86">
        <f>IF(ISBLANK(G364),0,IF(ISNA(VLOOKUP(G364,Dropdowns!$M$1:$M$4,1,FALSE)),1,0))</f>
        <v>0</v>
      </c>
      <c r="Q364" s="86" t="str">
        <f t="shared" si="17"/>
        <v/>
      </c>
      <c r="R364" s="86">
        <f>IF(ISBLANK(Q364),0,IF(ISNA(VLOOKUP(Q364,Transaction!$AH:$AH,1,FALSE)),1,0))</f>
        <v>0</v>
      </c>
    </row>
    <row r="365" spans="2:18" x14ac:dyDescent="0.25">
      <c r="B365" s="71"/>
      <c r="C365" s="71"/>
      <c r="D365" s="71"/>
      <c r="E365" s="71"/>
      <c r="F365" s="71"/>
      <c r="G365" s="72"/>
      <c r="K365" s="86">
        <f t="shared" si="15"/>
        <v>0</v>
      </c>
      <c r="L365" s="86">
        <f t="shared" si="16"/>
        <v>0</v>
      </c>
      <c r="M365" s="86">
        <f>IF(ISBLANK(B365),0,IF(ISNA(VLOOKUP(B365,General!$B:$B,1,FALSE)),1,0))</f>
        <v>0</v>
      </c>
      <c r="N365" s="86">
        <f>IF(ISBLANK(D365),0,IF(ISNA(VLOOKUP(D365,Dropdowns!$G$1:$G$2,1,FALSE)),1,0))</f>
        <v>0</v>
      </c>
      <c r="O365" s="86">
        <f>IF(ISBLANK(E365),0,IF(ISNA(VLOOKUP(E365,Dropdowns!$H$1:$H$12,1,FALSE)),1,0))</f>
        <v>0</v>
      </c>
      <c r="P365" s="86">
        <f>IF(ISBLANK(G365),0,IF(ISNA(VLOOKUP(G365,Dropdowns!$M$1:$M$4,1,FALSE)),1,0))</f>
        <v>0</v>
      </c>
      <c r="Q365" s="86" t="str">
        <f t="shared" si="17"/>
        <v/>
      </c>
      <c r="R365" s="86">
        <f>IF(ISBLANK(Q365),0,IF(ISNA(VLOOKUP(Q365,Transaction!$AH:$AH,1,FALSE)),1,0))</f>
        <v>0</v>
      </c>
    </row>
    <row r="366" spans="2:18" x14ac:dyDescent="0.25">
      <c r="B366" s="71"/>
      <c r="C366" s="71"/>
      <c r="D366" s="71"/>
      <c r="E366" s="71"/>
      <c r="F366" s="71"/>
      <c r="G366" s="72"/>
      <c r="K366" s="86">
        <f t="shared" si="15"/>
        <v>0</v>
      </c>
      <c r="L366" s="86">
        <f t="shared" si="16"/>
        <v>0</v>
      </c>
      <c r="M366" s="86">
        <f>IF(ISBLANK(B366),0,IF(ISNA(VLOOKUP(B366,General!$B:$B,1,FALSE)),1,0))</f>
        <v>0</v>
      </c>
      <c r="N366" s="86">
        <f>IF(ISBLANK(D366),0,IF(ISNA(VLOOKUP(D366,Dropdowns!$G$1:$G$2,1,FALSE)),1,0))</f>
        <v>0</v>
      </c>
      <c r="O366" s="86">
        <f>IF(ISBLANK(E366),0,IF(ISNA(VLOOKUP(E366,Dropdowns!$H$1:$H$12,1,FALSE)),1,0))</f>
        <v>0</v>
      </c>
      <c r="P366" s="86">
        <f>IF(ISBLANK(G366),0,IF(ISNA(VLOOKUP(G366,Dropdowns!$M$1:$M$4,1,FALSE)),1,0))</f>
        <v>0</v>
      </c>
      <c r="Q366" s="86" t="str">
        <f t="shared" si="17"/>
        <v/>
      </c>
      <c r="R366" s="86">
        <f>IF(ISBLANK(Q366),0,IF(ISNA(VLOOKUP(Q366,Transaction!$AH:$AH,1,FALSE)),1,0))</f>
        <v>0</v>
      </c>
    </row>
    <row r="367" spans="2:18" x14ac:dyDescent="0.25">
      <c r="B367" s="71"/>
      <c r="C367" s="71"/>
      <c r="D367" s="71"/>
      <c r="E367" s="71"/>
      <c r="F367" s="71"/>
      <c r="G367" s="72"/>
      <c r="K367" s="86">
        <f t="shared" si="15"/>
        <v>0</v>
      </c>
      <c r="L367" s="86">
        <f t="shared" si="16"/>
        <v>0</v>
      </c>
      <c r="M367" s="86">
        <f>IF(ISBLANK(B367),0,IF(ISNA(VLOOKUP(B367,General!$B:$B,1,FALSE)),1,0))</f>
        <v>0</v>
      </c>
      <c r="N367" s="86">
        <f>IF(ISBLANK(D367),0,IF(ISNA(VLOOKUP(D367,Dropdowns!$G$1:$G$2,1,FALSE)),1,0))</f>
        <v>0</v>
      </c>
      <c r="O367" s="86">
        <f>IF(ISBLANK(E367),0,IF(ISNA(VLOOKUP(E367,Dropdowns!$H$1:$H$12,1,FALSE)),1,0))</f>
        <v>0</v>
      </c>
      <c r="P367" s="86">
        <f>IF(ISBLANK(G367),0,IF(ISNA(VLOOKUP(G367,Dropdowns!$M$1:$M$4,1,FALSE)),1,0))</f>
        <v>0</v>
      </c>
      <c r="Q367" s="86" t="str">
        <f t="shared" si="17"/>
        <v/>
      </c>
      <c r="R367" s="86">
        <f>IF(ISBLANK(Q367),0,IF(ISNA(VLOOKUP(Q367,Transaction!$AH:$AH,1,FALSE)),1,0))</f>
        <v>0</v>
      </c>
    </row>
    <row r="368" spans="2:18" x14ac:dyDescent="0.25">
      <c r="B368" s="71"/>
      <c r="C368" s="71"/>
      <c r="D368" s="71"/>
      <c r="E368" s="71"/>
      <c r="F368" s="71"/>
      <c r="G368" s="72"/>
      <c r="K368" s="86">
        <f t="shared" si="15"/>
        <v>0</v>
      </c>
      <c r="L368" s="86">
        <f t="shared" si="16"/>
        <v>0</v>
      </c>
      <c r="M368" s="86">
        <f>IF(ISBLANK(B368),0,IF(ISNA(VLOOKUP(B368,General!$B:$B,1,FALSE)),1,0))</f>
        <v>0</v>
      </c>
      <c r="N368" s="86">
        <f>IF(ISBLANK(D368),0,IF(ISNA(VLOOKUP(D368,Dropdowns!$G$1:$G$2,1,FALSE)),1,0))</f>
        <v>0</v>
      </c>
      <c r="O368" s="86">
        <f>IF(ISBLANK(E368),0,IF(ISNA(VLOOKUP(E368,Dropdowns!$H$1:$H$12,1,FALSE)),1,0))</f>
        <v>0</v>
      </c>
      <c r="P368" s="86">
        <f>IF(ISBLANK(G368),0,IF(ISNA(VLOOKUP(G368,Dropdowns!$M$1:$M$4,1,FALSE)),1,0))</f>
        <v>0</v>
      </c>
      <c r="Q368" s="86" t="str">
        <f t="shared" si="17"/>
        <v/>
      </c>
      <c r="R368" s="86">
        <f>IF(ISBLANK(Q368),0,IF(ISNA(VLOOKUP(Q368,Transaction!$AH:$AH,1,FALSE)),1,0))</f>
        <v>0</v>
      </c>
    </row>
    <row r="369" spans="2:18" x14ac:dyDescent="0.25">
      <c r="B369" s="71"/>
      <c r="C369" s="71"/>
      <c r="D369" s="71"/>
      <c r="E369" s="71"/>
      <c r="F369" s="71"/>
      <c r="G369" s="72"/>
      <c r="K369" s="86">
        <f t="shared" ref="K369:K432" si="18">IF(COUNTA(B369:G369)&gt;0,2-(COUNTA(B369:C369)),0)</f>
        <v>0</v>
      </c>
      <c r="L369" s="86">
        <f t="shared" ref="L369:L432" si="19">IF(E369="Others",COUNTBLANK(F369),0)</f>
        <v>0</v>
      </c>
      <c r="M369" s="86">
        <f>IF(ISBLANK(B369),0,IF(ISNA(VLOOKUP(B369,General!$B:$B,1,FALSE)),1,0))</f>
        <v>0</v>
      </c>
      <c r="N369" s="86">
        <f>IF(ISBLANK(D369),0,IF(ISNA(VLOOKUP(D369,Dropdowns!$G$1:$G$2,1,FALSE)),1,0))</f>
        <v>0</v>
      </c>
      <c r="O369" s="86">
        <f>IF(ISBLANK(E369),0,IF(ISNA(VLOOKUP(E369,Dropdowns!$H$1:$H$12,1,FALSE)),1,0))</f>
        <v>0</v>
      </c>
      <c r="P369" s="86">
        <f>IF(ISBLANK(G369),0,IF(ISNA(VLOOKUP(G369,Dropdowns!$M$1:$M$4,1,FALSE)),1,0))</f>
        <v>0</v>
      </c>
      <c r="Q369" s="86" t="str">
        <f t="shared" si="17"/>
        <v/>
      </c>
      <c r="R369" s="86">
        <f>IF(ISBLANK(Q369),0,IF(ISNA(VLOOKUP(Q369,Transaction!$AH:$AH,1,FALSE)),1,0))</f>
        <v>0</v>
      </c>
    </row>
    <row r="370" spans="2:18" x14ac:dyDescent="0.25">
      <c r="B370" s="71"/>
      <c r="C370" s="71"/>
      <c r="D370" s="71"/>
      <c r="E370" s="71"/>
      <c r="F370" s="71"/>
      <c r="G370" s="72"/>
      <c r="K370" s="86">
        <f t="shared" si="18"/>
        <v>0</v>
      </c>
      <c r="L370" s="86">
        <f t="shared" si="19"/>
        <v>0</v>
      </c>
      <c r="M370" s="86">
        <f>IF(ISBLANK(B370),0,IF(ISNA(VLOOKUP(B370,General!$B:$B,1,FALSE)),1,0))</f>
        <v>0</v>
      </c>
      <c r="N370" s="86">
        <f>IF(ISBLANK(D370),0,IF(ISNA(VLOOKUP(D370,Dropdowns!$G$1:$G$2,1,FALSE)),1,0))</f>
        <v>0</v>
      </c>
      <c r="O370" s="86">
        <f>IF(ISBLANK(E370),0,IF(ISNA(VLOOKUP(E370,Dropdowns!$H$1:$H$12,1,FALSE)),1,0))</f>
        <v>0</v>
      </c>
      <c r="P370" s="86">
        <f>IF(ISBLANK(G370),0,IF(ISNA(VLOOKUP(G370,Dropdowns!$M$1:$M$4,1,FALSE)),1,0))</f>
        <v>0</v>
      </c>
      <c r="Q370" s="86" t="str">
        <f t="shared" si="17"/>
        <v/>
      </c>
      <c r="R370" s="86">
        <f>IF(ISBLANK(Q370),0,IF(ISNA(VLOOKUP(Q370,Transaction!$AH:$AH,1,FALSE)),1,0))</f>
        <v>0</v>
      </c>
    </row>
    <row r="371" spans="2:18" x14ac:dyDescent="0.25">
      <c r="B371" s="71"/>
      <c r="C371" s="71"/>
      <c r="D371" s="71"/>
      <c r="E371" s="71"/>
      <c r="F371" s="71"/>
      <c r="G371" s="72"/>
      <c r="K371" s="86">
        <f t="shared" si="18"/>
        <v>0</v>
      </c>
      <c r="L371" s="86">
        <f t="shared" si="19"/>
        <v>0</v>
      </c>
      <c r="M371" s="86">
        <f>IF(ISBLANK(B371),0,IF(ISNA(VLOOKUP(B371,General!$B:$B,1,FALSE)),1,0))</f>
        <v>0</v>
      </c>
      <c r="N371" s="86">
        <f>IF(ISBLANK(D371),0,IF(ISNA(VLOOKUP(D371,Dropdowns!$G$1:$G$2,1,FALSE)),1,0))</f>
        <v>0</v>
      </c>
      <c r="O371" s="86">
        <f>IF(ISBLANK(E371),0,IF(ISNA(VLOOKUP(E371,Dropdowns!$H$1:$H$12,1,FALSE)),1,0))</f>
        <v>0</v>
      </c>
      <c r="P371" s="86">
        <f>IF(ISBLANK(G371),0,IF(ISNA(VLOOKUP(G371,Dropdowns!$M$1:$M$4,1,FALSE)),1,0))</f>
        <v>0</v>
      </c>
      <c r="Q371" s="86" t="str">
        <f t="shared" si="17"/>
        <v/>
      </c>
      <c r="R371" s="86">
        <f>IF(ISBLANK(Q371),0,IF(ISNA(VLOOKUP(Q371,Transaction!$AH:$AH,1,FALSE)),1,0))</f>
        <v>0</v>
      </c>
    </row>
    <row r="372" spans="2:18" x14ac:dyDescent="0.25">
      <c r="B372" s="71"/>
      <c r="C372" s="71"/>
      <c r="D372" s="71"/>
      <c r="E372" s="71"/>
      <c r="F372" s="71"/>
      <c r="G372" s="72"/>
      <c r="K372" s="86">
        <f t="shared" si="18"/>
        <v>0</v>
      </c>
      <c r="L372" s="86">
        <f t="shared" si="19"/>
        <v>0</v>
      </c>
      <c r="M372" s="86">
        <f>IF(ISBLANK(B372),0,IF(ISNA(VLOOKUP(B372,General!$B:$B,1,FALSE)),1,0))</f>
        <v>0</v>
      </c>
      <c r="N372" s="86">
        <f>IF(ISBLANK(D372),0,IF(ISNA(VLOOKUP(D372,Dropdowns!$G$1:$G$2,1,FALSE)),1,0))</f>
        <v>0</v>
      </c>
      <c r="O372" s="86">
        <f>IF(ISBLANK(E372),0,IF(ISNA(VLOOKUP(E372,Dropdowns!$H$1:$H$12,1,FALSE)),1,0))</f>
        <v>0</v>
      </c>
      <c r="P372" s="86">
        <f>IF(ISBLANK(G372),0,IF(ISNA(VLOOKUP(G372,Dropdowns!$M$1:$M$4,1,FALSE)),1,0))</f>
        <v>0</v>
      </c>
      <c r="Q372" s="86" t="str">
        <f t="shared" si="17"/>
        <v/>
      </c>
      <c r="R372" s="86">
        <f>IF(ISBLANK(Q372),0,IF(ISNA(VLOOKUP(Q372,Transaction!$AH:$AH,1,FALSE)),1,0))</f>
        <v>0</v>
      </c>
    </row>
    <row r="373" spans="2:18" x14ac:dyDescent="0.25">
      <c r="B373" s="71"/>
      <c r="C373" s="71"/>
      <c r="D373" s="71"/>
      <c r="E373" s="71"/>
      <c r="F373" s="71"/>
      <c r="G373" s="72"/>
      <c r="K373" s="86">
        <f t="shared" si="18"/>
        <v>0</v>
      </c>
      <c r="L373" s="86">
        <f t="shared" si="19"/>
        <v>0</v>
      </c>
      <c r="M373" s="86">
        <f>IF(ISBLANK(B373),0,IF(ISNA(VLOOKUP(B373,General!$B:$B,1,FALSE)),1,0))</f>
        <v>0</v>
      </c>
      <c r="N373" s="86">
        <f>IF(ISBLANK(D373),0,IF(ISNA(VLOOKUP(D373,Dropdowns!$G$1:$G$2,1,FALSE)),1,0))</f>
        <v>0</v>
      </c>
      <c r="O373" s="86">
        <f>IF(ISBLANK(E373),0,IF(ISNA(VLOOKUP(E373,Dropdowns!$H$1:$H$12,1,FALSE)),1,0))</f>
        <v>0</v>
      </c>
      <c r="P373" s="86">
        <f>IF(ISBLANK(G373),0,IF(ISNA(VLOOKUP(G373,Dropdowns!$M$1:$M$4,1,FALSE)),1,0))</f>
        <v>0</v>
      </c>
      <c r="Q373" s="86" t="str">
        <f t="shared" si="17"/>
        <v/>
      </c>
      <c r="R373" s="86">
        <f>IF(ISBLANK(Q373),0,IF(ISNA(VLOOKUP(Q373,Transaction!$AH:$AH,1,FALSE)),1,0))</f>
        <v>0</v>
      </c>
    </row>
    <row r="374" spans="2:18" x14ac:dyDescent="0.25">
      <c r="B374" s="71"/>
      <c r="C374" s="71"/>
      <c r="D374" s="71"/>
      <c r="E374" s="71"/>
      <c r="F374" s="71"/>
      <c r="G374" s="72"/>
      <c r="K374" s="86">
        <f t="shared" si="18"/>
        <v>0</v>
      </c>
      <c r="L374" s="86">
        <f t="shared" si="19"/>
        <v>0</v>
      </c>
      <c r="M374" s="86">
        <f>IF(ISBLANK(B374),0,IF(ISNA(VLOOKUP(B374,General!$B:$B,1,FALSE)),1,0))</f>
        <v>0</v>
      </c>
      <c r="N374" s="86">
        <f>IF(ISBLANK(D374),0,IF(ISNA(VLOOKUP(D374,Dropdowns!$G$1:$G$2,1,FALSE)),1,0))</f>
        <v>0</v>
      </c>
      <c r="O374" s="86">
        <f>IF(ISBLANK(E374),0,IF(ISNA(VLOOKUP(E374,Dropdowns!$H$1:$H$12,1,FALSE)),1,0))</f>
        <v>0</v>
      </c>
      <c r="P374" s="86">
        <f>IF(ISBLANK(G374),0,IF(ISNA(VLOOKUP(G374,Dropdowns!$M$1:$M$4,1,FALSE)),1,0))</f>
        <v>0</v>
      </c>
      <c r="Q374" s="86" t="str">
        <f t="shared" si="17"/>
        <v/>
      </c>
      <c r="R374" s="86">
        <f>IF(ISBLANK(Q374),0,IF(ISNA(VLOOKUP(Q374,Transaction!$AH:$AH,1,FALSE)),1,0))</f>
        <v>0</v>
      </c>
    </row>
    <row r="375" spans="2:18" x14ac:dyDescent="0.25">
      <c r="B375" s="71"/>
      <c r="C375" s="71"/>
      <c r="D375" s="71"/>
      <c r="E375" s="71"/>
      <c r="F375" s="71"/>
      <c r="G375" s="72"/>
      <c r="K375" s="86">
        <f t="shared" si="18"/>
        <v>0</v>
      </c>
      <c r="L375" s="86">
        <f t="shared" si="19"/>
        <v>0</v>
      </c>
      <c r="M375" s="86">
        <f>IF(ISBLANK(B375),0,IF(ISNA(VLOOKUP(B375,General!$B:$B,1,FALSE)),1,0))</f>
        <v>0</v>
      </c>
      <c r="N375" s="86">
        <f>IF(ISBLANK(D375),0,IF(ISNA(VLOOKUP(D375,Dropdowns!$G$1:$G$2,1,FALSE)),1,0))</f>
        <v>0</v>
      </c>
      <c r="O375" s="86">
        <f>IF(ISBLANK(E375),0,IF(ISNA(VLOOKUP(E375,Dropdowns!$H$1:$H$12,1,FALSE)),1,0))</f>
        <v>0</v>
      </c>
      <c r="P375" s="86">
        <f>IF(ISBLANK(G375),0,IF(ISNA(VLOOKUP(G375,Dropdowns!$M$1:$M$4,1,FALSE)),1,0))</f>
        <v>0</v>
      </c>
      <c r="Q375" s="86" t="str">
        <f t="shared" si="17"/>
        <v/>
      </c>
      <c r="R375" s="86">
        <f>IF(ISBLANK(Q375),0,IF(ISNA(VLOOKUP(Q375,Transaction!$AH:$AH,1,FALSE)),1,0))</f>
        <v>0</v>
      </c>
    </row>
    <row r="376" spans="2:18" x14ac:dyDescent="0.25">
      <c r="B376" s="71"/>
      <c r="C376" s="71"/>
      <c r="D376" s="71"/>
      <c r="E376" s="71"/>
      <c r="F376" s="71"/>
      <c r="G376" s="72"/>
      <c r="K376" s="86">
        <f t="shared" si="18"/>
        <v>0</v>
      </c>
      <c r="L376" s="86">
        <f t="shared" si="19"/>
        <v>0</v>
      </c>
      <c r="M376" s="86">
        <f>IF(ISBLANK(B376),0,IF(ISNA(VLOOKUP(B376,General!$B:$B,1,FALSE)),1,0))</f>
        <v>0</v>
      </c>
      <c r="N376" s="86">
        <f>IF(ISBLANK(D376),0,IF(ISNA(VLOOKUP(D376,Dropdowns!$G$1:$G$2,1,FALSE)),1,0))</f>
        <v>0</v>
      </c>
      <c r="O376" s="86">
        <f>IF(ISBLANK(E376),0,IF(ISNA(VLOOKUP(E376,Dropdowns!$H$1:$H$12,1,FALSE)),1,0))</f>
        <v>0</v>
      </c>
      <c r="P376" s="86">
        <f>IF(ISBLANK(G376),0,IF(ISNA(VLOOKUP(G376,Dropdowns!$M$1:$M$4,1,FALSE)),1,0))</f>
        <v>0</v>
      </c>
      <c r="Q376" s="86" t="str">
        <f t="shared" si="17"/>
        <v/>
      </c>
      <c r="R376" s="86">
        <f>IF(ISBLANK(Q376),0,IF(ISNA(VLOOKUP(Q376,Transaction!$AH:$AH,1,FALSE)),1,0))</f>
        <v>0</v>
      </c>
    </row>
    <row r="377" spans="2:18" x14ac:dyDescent="0.25">
      <c r="B377" s="71"/>
      <c r="C377" s="71"/>
      <c r="D377" s="71"/>
      <c r="E377" s="71"/>
      <c r="F377" s="71"/>
      <c r="G377" s="72"/>
      <c r="K377" s="86">
        <f t="shared" si="18"/>
        <v>0</v>
      </c>
      <c r="L377" s="86">
        <f t="shared" si="19"/>
        <v>0</v>
      </c>
      <c r="M377" s="86">
        <f>IF(ISBLANK(B377),0,IF(ISNA(VLOOKUP(B377,General!$B:$B,1,FALSE)),1,0))</f>
        <v>0</v>
      </c>
      <c r="N377" s="86">
        <f>IF(ISBLANK(D377),0,IF(ISNA(VLOOKUP(D377,Dropdowns!$G$1:$G$2,1,FALSE)),1,0))</f>
        <v>0</v>
      </c>
      <c r="O377" s="86">
        <f>IF(ISBLANK(E377),0,IF(ISNA(VLOOKUP(E377,Dropdowns!$H$1:$H$12,1,FALSE)),1,0))</f>
        <v>0</v>
      </c>
      <c r="P377" s="86">
        <f>IF(ISBLANK(G377),0,IF(ISNA(VLOOKUP(G377,Dropdowns!$M$1:$M$4,1,FALSE)),1,0))</f>
        <v>0</v>
      </c>
      <c r="Q377" s="86" t="str">
        <f t="shared" si="17"/>
        <v/>
      </c>
      <c r="R377" s="86">
        <f>IF(ISBLANK(Q377),0,IF(ISNA(VLOOKUP(Q377,Transaction!$AH:$AH,1,FALSE)),1,0))</f>
        <v>0</v>
      </c>
    </row>
    <row r="378" spans="2:18" x14ac:dyDescent="0.25">
      <c r="B378" s="71"/>
      <c r="C378" s="71"/>
      <c r="D378" s="71"/>
      <c r="E378" s="71"/>
      <c r="F378" s="71"/>
      <c r="G378" s="72"/>
      <c r="K378" s="86">
        <f t="shared" si="18"/>
        <v>0</v>
      </c>
      <c r="L378" s="86">
        <f t="shared" si="19"/>
        <v>0</v>
      </c>
      <c r="M378" s="86">
        <f>IF(ISBLANK(B378),0,IF(ISNA(VLOOKUP(B378,General!$B:$B,1,FALSE)),1,0))</f>
        <v>0</v>
      </c>
      <c r="N378" s="86">
        <f>IF(ISBLANK(D378),0,IF(ISNA(VLOOKUP(D378,Dropdowns!$G$1:$G$2,1,FALSE)),1,0))</f>
        <v>0</v>
      </c>
      <c r="O378" s="86">
        <f>IF(ISBLANK(E378),0,IF(ISNA(VLOOKUP(E378,Dropdowns!$H$1:$H$12,1,FALSE)),1,0))</f>
        <v>0</v>
      </c>
      <c r="P378" s="86">
        <f>IF(ISBLANK(G378),0,IF(ISNA(VLOOKUP(G378,Dropdowns!$M$1:$M$4,1,FALSE)),1,0))</f>
        <v>0</v>
      </c>
      <c r="Q378" s="86" t="str">
        <f t="shared" si="17"/>
        <v/>
      </c>
      <c r="R378" s="86">
        <f>IF(ISBLANK(Q378),0,IF(ISNA(VLOOKUP(Q378,Transaction!$AH:$AH,1,FALSE)),1,0))</f>
        <v>0</v>
      </c>
    </row>
    <row r="379" spans="2:18" x14ac:dyDescent="0.25">
      <c r="B379" s="71"/>
      <c r="C379" s="71"/>
      <c r="D379" s="71"/>
      <c r="E379" s="71"/>
      <c r="F379" s="71"/>
      <c r="G379" s="72"/>
      <c r="K379" s="86">
        <f t="shared" si="18"/>
        <v>0</v>
      </c>
      <c r="L379" s="86">
        <f t="shared" si="19"/>
        <v>0</v>
      </c>
      <c r="M379" s="86">
        <f>IF(ISBLANK(B379),0,IF(ISNA(VLOOKUP(B379,General!$B:$B,1,FALSE)),1,0))</f>
        <v>0</v>
      </c>
      <c r="N379" s="86">
        <f>IF(ISBLANK(D379),0,IF(ISNA(VLOOKUP(D379,Dropdowns!$G$1:$G$2,1,FALSE)),1,0))</f>
        <v>0</v>
      </c>
      <c r="O379" s="86">
        <f>IF(ISBLANK(E379),0,IF(ISNA(VLOOKUP(E379,Dropdowns!$H$1:$H$12,1,FALSE)),1,0))</f>
        <v>0</v>
      </c>
      <c r="P379" s="86">
        <f>IF(ISBLANK(G379),0,IF(ISNA(VLOOKUP(G379,Dropdowns!$M$1:$M$4,1,FALSE)),1,0))</f>
        <v>0</v>
      </c>
      <c r="Q379" s="86" t="str">
        <f t="shared" si="17"/>
        <v/>
      </c>
      <c r="R379" s="86">
        <f>IF(ISBLANK(Q379),0,IF(ISNA(VLOOKUP(Q379,Transaction!$AH:$AH,1,FALSE)),1,0))</f>
        <v>0</v>
      </c>
    </row>
    <row r="380" spans="2:18" x14ac:dyDescent="0.25">
      <c r="B380" s="71"/>
      <c r="C380" s="71"/>
      <c r="D380" s="71"/>
      <c r="E380" s="71"/>
      <c r="F380" s="71"/>
      <c r="G380" s="72"/>
      <c r="K380" s="86">
        <f t="shared" si="18"/>
        <v>0</v>
      </c>
      <c r="L380" s="86">
        <f t="shared" si="19"/>
        <v>0</v>
      </c>
      <c r="M380" s="86">
        <f>IF(ISBLANK(B380),0,IF(ISNA(VLOOKUP(B380,General!$B:$B,1,FALSE)),1,0))</f>
        <v>0</v>
      </c>
      <c r="N380" s="86">
        <f>IF(ISBLANK(D380),0,IF(ISNA(VLOOKUP(D380,Dropdowns!$G$1:$G$2,1,FALSE)),1,0))</f>
        <v>0</v>
      </c>
      <c r="O380" s="86">
        <f>IF(ISBLANK(E380),0,IF(ISNA(VLOOKUP(E380,Dropdowns!$H$1:$H$12,1,FALSE)),1,0))</f>
        <v>0</v>
      </c>
      <c r="P380" s="86">
        <f>IF(ISBLANK(G380),0,IF(ISNA(VLOOKUP(G380,Dropdowns!$M$1:$M$4,1,FALSE)),1,0))</f>
        <v>0</v>
      </c>
      <c r="Q380" s="86" t="str">
        <f t="shared" si="17"/>
        <v/>
      </c>
      <c r="R380" s="86">
        <f>IF(ISBLANK(Q380),0,IF(ISNA(VLOOKUP(Q380,Transaction!$AH:$AH,1,FALSE)),1,0))</f>
        <v>0</v>
      </c>
    </row>
    <row r="381" spans="2:18" x14ac:dyDescent="0.25">
      <c r="B381" s="71"/>
      <c r="C381" s="71"/>
      <c r="D381" s="71"/>
      <c r="E381" s="71"/>
      <c r="F381" s="71"/>
      <c r="G381" s="72"/>
      <c r="K381" s="86">
        <f t="shared" si="18"/>
        <v>0</v>
      </c>
      <c r="L381" s="86">
        <f t="shared" si="19"/>
        <v>0</v>
      </c>
      <c r="M381" s="86">
        <f>IF(ISBLANK(B381),0,IF(ISNA(VLOOKUP(B381,General!$B:$B,1,FALSE)),1,0))</f>
        <v>0</v>
      </c>
      <c r="N381" s="86">
        <f>IF(ISBLANK(D381),0,IF(ISNA(VLOOKUP(D381,Dropdowns!$G$1:$G$2,1,FALSE)),1,0))</f>
        <v>0</v>
      </c>
      <c r="O381" s="86">
        <f>IF(ISBLANK(E381),0,IF(ISNA(VLOOKUP(E381,Dropdowns!$H$1:$H$12,1,FALSE)),1,0))</f>
        <v>0</v>
      </c>
      <c r="P381" s="86">
        <f>IF(ISBLANK(G381),0,IF(ISNA(VLOOKUP(G381,Dropdowns!$M$1:$M$4,1,FALSE)),1,0))</f>
        <v>0</v>
      </c>
      <c r="Q381" s="86" t="str">
        <f t="shared" si="17"/>
        <v/>
      </c>
      <c r="R381" s="86">
        <f>IF(ISBLANK(Q381),0,IF(ISNA(VLOOKUP(Q381,Transaction!$AH:$AH,1,FALSE)),1,0))</f>
        <v>0</v>
      </c>
    </row>
    <row r="382" spans="2:18" x14ac:dyDescent="0.25">
      <c r="B382" s="71"/>
      <c r="C382" s="71"/>
      <c r="D382" s="71"/>
      <c r="E382" s="71"/>
      <c r="F382" s="71"/>
      <c r="G382" s="72"/>
      <c r="K382" s="86">
        <f t="shared" si="18"/>
        <v>0</v>
      </c>
      <c r="L382" s="86">
        <f t="shared" si="19"/>
        <v>0</v>
      </c>
      <c r="M382" s="86">
        <f>IF(ISBLANK(B382),0,IF(ISNA(VLOOKUP(B382,General!$B:$B,1,FALSE)),1,0))</f>
        <v>0</v>
      </c>
      <c r="N382" s="86">
        <f>IF(ISBLANK(D382),0,IF(ISNA(VLOOKUP(D382,Dropdowns!$G$1:$G$2,1,FALSE)),1,0))</f>
        <v>0</v>
      </c>
      <c r="O382" s="86">
        <f>IF(ISBLANK(E382),0,IF(ISNA(VLOOKUP(E382,Dropdowns!$H$1:$H$12,1,FALSE)),1,0))</f>
        <v>0</v>
      </c>
      <c r="P382" s="86">
        <f>IF(ISBLANK(G382),0,IF(ISNA(VLOOKUP(G382,Dropdowns!$M$1:$M$4,1,FALSE)),1,0))</f>
        <v>0</v>
      </c>
      <c r="Q382" s="86" t="str">
        <f t="shared" si="17"/>
        <v/>
      </c>
      <c r="R382" s="86">
        <f>IF(ISBLANK(Q382),0,IF(ISNA(VLOOKUP(Q382,Transaction!$AH:$AH,1,FALSE)),1,0))</f>
        <v>0</v>
      </c>
    </row>
    <row r="383" spans="2:18" x14ac:dyDescent="0.25">
      <c r="B383" s="71"/>
      <c r="C383" s="71"/>
      <c r="D383" s="71"/>
      <c r="E383" s="71"/>
      <c r="F383" s="71"/>
      <c r="G383" s="72"/>
      <c r="K383" s="86">
        <f t="shared" si="18"/>
        <v>0</v>
      </c>
      <c r="L383" s="86">
        <f t="shared" si="19"/>
        <v>0</v>
      </c>
      <c r="M383" s="86">
        <f>IF(ISBLANK(B383),0,IF(ISNA(VLOOKUP(B383,General!$B:$B,1,FALSE)),1,0))</f>
        <v>0</v>
      </c>
      <c r="N383" s="86">
        <f>IF(ISBLANK(D383),0,IF(ISNA(VLOOKUP(D383,Dropdowns!$G$1:$G$2,1,FALSE)),1,0))</f>
        <v>0</v>
      </c>
      <c r="O383" s="86">
        <f>IF(ISBLANK(E383),0,IF(ISNA(VLOOKUP(E383,Dropdowns!$H$1:$H$12,1,FALSE)),1,0))</f>
        <v>0</v>
      </c>
      <c r="P383" s="86">
        <f>IF(ISBLANK(G383),0,IF(ISNA(VLOOKUP(G383,Dropdowns!$M$1:$M$4,1,FALSE)),1,0))</f>
        <v>0</v>
      </c>
      <c r="Q383" s="86" t="str">
        <f t="shared" si="17"/>
        <v/>
      </c>
      <c r="R383" s="86">
        <f>IF(ISBLANK(Q383),0,IF(ISNA(VLOOKUP(Q383,Transaction!$AH:$AH,1,FALSE)),1,0))</f>
        <v>0</v>
      </c>
    </row>
    <row r="384" spans="2:18" x14ac:dyDescent="0.25">
      <c r="B384" s="71"/>
      <c r="C384" s="71"/>
      <c r="D384" s="71"/>
      <c r="E384" s="71"/>
      <c r="F384" s="71"/>
      <c r="G384" s="72"/>
      <c r="K384" s="86">
        <f t="shared" si="18"/>
        <v>0</v>
      </c>
      <c r="L384" s="86">
        <f t="shared" si="19"/>
        <v>0</v>
      </c>
      <c r="M384" s="86">
        <f>IF(ISBLANK(B384),0,IF(ISNA(VLOOKUP(B384,General!$B:$B,1,FALSE)),1,0))</f>
        <v>0</v>
      </c>
      <c r="N384" s="86">
        <f>IF(ISBLANK(D384),0,IF(ISNA(VLOOKUP(D384,Dropdowns!$G$1:$G$2,1,FALSE)),1,0))</f>
        <v>0</v>
      </c>
      <c r="O384" s="86">
        <f>IF(ISBLANK(E384),0,IF(ISNA(VLOOKUP(E384,Dropdowns!$H$1:$H$12,1,FALSE)),1,0))</f>
        <v>0</v>
      </c>
      <c r="P384" s="86">
        <f>IF(ISBLANK(G384),0,IF(ISNA(VLOOKUP(G384,Dropdowns!$M$1:$M$4,1,FALSE)),1,0))</f>
        <v>0</v>
      </c>
      <c r="Q384" s="86" t="str">
        <f t="shared" si="17"/>
        <v/>
      </c>
      <c r="R384" s="86">
        <f>IF(ISBLANK(Q384),0,IF(ISNA(VLOOKUP(Q384,Transaction!$AH:$AH,1,FALSE)),1,0))</f>
        <v>0</v>
      </c>
    </row>
    <row r="385" spans="2:18" x14ac:dyDescent="0.25">
      <c r="B385" s="71"/>
      <c r="C385" s="71"/>
      <c r="D385" s="71"/>
      <c r="E385" s="71"/>
      <c r="F385" s="71"/>
      <c r="G385" s="72"/>
      <c r="K385" s="86">
        <f t="shared" si="18"/>
        <v>0</v>
      </c>
      <c r="L385" s="86">
        <f t="shared" si="19"/>
        <v>0</v>
      </c>
      <c r="M385" s="86">
        <f>IF(ISBLANK(B385),0,IF(ISNA(VLOOKUP(B385,General!$B:$B,1,FALSE)),1,0))</f>
        <v>0</v>
      </c>
      <c r="N385" s="86">
        <f>IF(ISBLANK(D385),0,IF(ISNA(VLOOKUP(D385,Dropdowns!$G$1:$G$2,1,FALSE)),1,0))</f>
        <v>0</v>
      </c>
      <c r="O385" s="86">
        <f>IF(ISBLANK(E385),0,IF(ISNA(VLOOKUP(E385,Dropdowns!$H$1:$H$12,1,FALSE)),1,0))</f>
        <v>0</v>
      </c>
      <c r="P385" s="86">
        <f>IF(ISBLANK(G385),0,IF(ISNA(VLOOKUP(G385,Dropdowns!$M$1:$M$4,1,FALSE)),1,0))</f>
        <v>0</v>
      </c>
      <c r="Q385" s="86" t="str">
        <f t="shared" si="17"/>
        <v/>
      </c>
      <c r="R385" s="86">
        <f>IF(ISBLANK(Q385),0,IF(ISNA(VLOOKUP(Q385,Transaction!$AH:$AH,1,FALSE)),1,0))</f>
        <v>0</v>
      </c>
    </row>
    <row r="386" spans="2:18" x14ac:dyDescent="0.25">
      <c r="B386" s="71"/>
      <c r="C386" s="71"/>
      <c r="D386" s="71"/>
      <c r="E386" s="71"/>
      <c r="F386" s="71"/>
      <c r="G386" s="72"/>
      <c r="K386" s="86">
        <f t="shared" si="18"/>
        <v>0</v>
      </c>
      <c r="L386" s="86">
        <f t="shared" si="19"/>
        <v>0</v>
      </c>
      <c r="M386" s="86">
        <f>IF(ISBLANK(B386),0,IF(ISNA(VLOOKUP(B386,General!$B:$B,1,FALSE)),1,0))</f>
        <v>0</v>
      </c>
      <c r="N386" s="86">
        <f>IF(ISBLANK(D386),0,IF(ISNA(VLOOKUP(D386,Dropdowns!$G$1:$G$2,1,FALSE)),1,0))</f>
        <v>0</v>
      </c>
      <c r="O386" s="86">
        <f>IF(ISBLANK(E386),0,IF(ISNA(VLOOKUP(E386,Dropdowns!$H$1:$H$12,1,FALSE)),1,0))</f>
        <v>0</v>
      </c>
      <c r="P386" s="86">
        <f>IF(ISBLANK(G386),0,IF(ISNA(VLOOKUP(G386,Dropdowns!$M$1:$M$4,1,FALSE)),1,0))</f>
        <v>0</v>
      </c>
      <c r="Q386" s="86" t="str">
        <f t="shared" si="17"/>
        <v/>
      </c>
      <c r="R386" s="86">
        <f>IF(ISBLANK(Q386),0,IF(ISNA(VLOOKUP(Q386,Transaction!$AH:$AH,1,FALSE)),1,0))</f>
        <v>0</v>
      </c>
    </row>
    <row r="387" spans="2:18" x14ac:dyDescent="0.25">
      <c r="B387" s="71"/>
      <c r="C387" s="71"/>
      <c r="D387" s="71"/>
      <c r="E387" s="71"/>
      <c r="F387" s="71"/>
      <c r="G387" s="72"/>
      <c r="K387" s="86">
        <f t="shared" si="18"/>
        <v>0</v>
      </c>
      <c r="L387" s="86">
        <f t="shared" si="19"/>
        <v>0</v>
      </c>
      <c r="M387" s="86">
        <f>IF(ISBLANK(B387),0,IF(ISNA(VLOOKUP(B387,General!$B:$B,1,FALSE)),1,0))</f>
        <v>0</v>
      </c>
      <c r="N387" s="86">
        <f>IF(ISBLANK(D387),0,IF(ISNA(VLOOKUP(D387,Dropdowns!$G$1:$G$2,1,FALSE)),1,0))</f>
        <v>0</v>
      </c>
      <c r="O387" s="86">
        <f>IF(ISBLANK(E387),0,IF(ISNA(VLOOKUP(E387,Dropdowns!$H$1:$H$12,1,FALSE)),1,0))</f>
        <v>0</v>
      </c>
      <c r="P387" s="86">
        <f>IF(ISBLANK(G387),0,IF(ISNA(VLOOKUP(G387,Dropdowns!$M$1:$M$4,1,FALSE)),1,0))</f>
        <v>0</v>
      </c>
      <c r="Q387" s="86" t="str">
        <f t="shared" si="17"/>
        <v/>
      </c>
      <c r="R387" s="86">
        <f>IF(ISBLANK(Q387),0,IF(ISNA(VLOOKUP(Q387,Transaction!$AH:$AH,1,FALSE)),1,0))</f>
        <v>0</v>
      </c>
    </row>
    <row r="388" spans="2:18" x14ac:dyDescent="0.25">
      <c r="B388" s="71"/>
      <c r="C388" s="71"/>
      <c r="D388" s="71"/>
      <c r="E388" s="71"/>
      <c r="F388" s="71"/>
      <c r="G388" s="72"/>
      <c r="K388" s="86">
        <f t="shared" si="18"/>
        <v>0</v>
      </c>
      <c r="L388" s="86">
        <f t="shared" si="19"/>
        <v>0</v>
      </c>
      <c r="M388" s="86">
        <f>IF(ISBLANK(B388),0,IF(ISNA(VLOOKUP(B388,General!$B:$B,1,FALSE)),1,0))</f>
        <v>0</v>
      </c>
      <c r="N388" s="86">
        <f>IF(ISBLANK(D388),0,IF(ISNA(VLOOKUP(D388,Dropdowns!$G$1:$G$2,1,FALSE)),1,0))</f>
        <v>0</v>
      </c>
      <c r="O388" s="86">
        <f>IF(ISBLANK(E388),0,IF(ISNA(VLOOKUP(E388,Dropdowns!$H$1:$H$12,1,FALSE)),1,0))</f>
        <v>0</v>
      </c>
      <c r="P388" s="86">
        <f>IF(ISBLANK(G388),0,IF(ISNA(VLOOKUP(G388,Dropdowns!$M$1:$M$4,1,FALSE)),1,0))</f>
        <v>0</v>
      </c>
      <c r="Q388" s="86" t="str">
        <f t="shared" si="17"/>
        <v/>
      </c>
      <c r="R388" s="86">
        <f>IF(ISBLANK(Q388),0,IF(ISNA(VLOOKUP(Q388,Transaction!$AH:$AH,1,FALSE)),1,0))</f>
        <v>0</v>
      </c>
    </row>
    <row r="389" spans="2:18" x14ac:dyDescent="0.25">
      <c r="B389" s="71"/>
      <c r="C389" s="71"/>
      <c r="D389" s="71"/>
      <c r="E389" s="71"/>
      <c r="F389" s="71"/>
      <c r="G389" s="72"/>
      <c r="K389" s="86">
        <f t="shared" si="18"/>
        <v>0</v>
      </c>
      <c r="L389" s="86">
        <f t="shared" si="19"/>
        <v>0</v>
      </c>
      <c r="M389" s="86">
        <f>IF(ISBLANK(B389),0,IF(ISNA(VLOOKUP(B389,General!$B:$B,1,FALSE)),1,0))</f>
        <v>0</v>
      </c>
      <c r="N389" s="86">
        <f>IF(ISBLANK(D389),0,IF(ISNA(VLOOKUP(D389,Dropdowns!$G$1:$G$2,1,FALSE)),1,0))</f>
        <v>0</v>
      </c>
      <c r="O389" s="86">
        <f>IF(ISBLANK(E389),0,IF(ISNA(VLOOKUP(E389,Dropdowns!$H$1:$H$12,1,FALSE)),1,0))</f>
        <v>0</v>
      </c>
      <c r="P389" s="86">
        <f>IF(ISBLANK(G389),0,IF(ISNA(VLOOKUP(G389,Dropdowns!$M$1:$M$4,1,FALSE)),1,0))</f>
        <v>0</v>
      </c>
      <c r="Q389" s="86" t="str">
        <f t="shared" si="17"/>
        <v/>
      </c>
      <c r="R389" s="86">
        <f>IF(ISBLANK(Q389),0,IF(ISNA(VLOOKUP(Q389,Transaction!$AH:$AH,1,FALSE)),1,0))</f>
        <v>0</v>
      </c>
    </row>
    <row r="390" spans="2:18" x14ac:dyDescent="0.25">
      <c r="B390" s="71"/>
      <c r="C390" s="71"/>
      <c r="D390" s="71"/>
      <c r="E390" s="71"/>
      <c r="F390" s="71"/>
      <c r="G390" s="72"/>
      <c r="K390" s="86">
        <f t="shared" si="18"/>
        <v>0</v>
      </c>
      <c r="L390" s="86">
        <f t="shared" si="19"/>
        <v>0</v>
      </c>
      <c r="M390" s="86">
        <f>IF(ISBLANK(B390),0,IF(ISNA(VLOOKUP(B390,General!$B:$B,1,FALSE)),1,0))</f>
        <v>0</v>
      </c>
      <c r="N390" s="86">
        <f>IF(ISBLANK(D390),0,IF(ISNA(VLOOKUP(D390,Dropdowns!$G$1:$G$2,1,FALSE)),1,0))</f>
        <v>0</v>
      </c>
      <c r="O390" s="86">
        <f>IF(ISBLANK(E390),0,IF(ISNA(VLOOKUP(E390,Dropdowns!$H$1:$H$12,1,FALSE)),1,0))</f>
        <v>0</v>
      </c>
      <c r="P390" s="86">
        <f>IF(ISBLANK(G390),0,IF(ISNA(VLOOKUP(G390,Dropdowns!$M$1:$M$4,1,FALSE)),1,0))</f>
        <v>0</v>
      </c>
      <c r="Q390" s="86" t="str">
        <f t="shared" si="17"/>
        <v/>
      </c>
      <c r="R390" s="86">
        <f>IF(ISBLANK(Q390),0,IF(ISNA(VLOOKUP(Q390,Transaction!$AH:$AH,1,FALSE)),1,0))</f>
        <v>0</v>
      </c>
    </row>
    <row r="391" spans="2:18" x14ac:dyDescent="0.25">
      <c r="B391" s="71"/>
      <c r="C391" s="71"/>
      <c r="D391" s="71"/>
      <c r="E391" s="71"/>
      <c r="F391" s="71"/>
      <c r="G391" s="72"/>
      <c r="K391" s="86">
        <f t="shared" si="18"/>
        <v>0</v>
      </c>
      <c r="L391" s="86">
        <f t="shared" si="19"/>
        <v>0</v>
      </c>
      <c r="M391" s="86">
        <f>IF(ISBLANK(B391),0,IF(ISNA(VLOOKUP(B391,General!$B:$B,1,FALSE)),1,0))</f>
        <v>0</v>
      </c>
      <c r="N391" s="86">
        <f>IF(ISBLANK(D391),0,IF(ISNA(VLOOKUP(D391,Dropdowns!$G$1:$G$2,1,FALSE)),1,0))</f>
        <v>0</v>
      </c>
      <c r="O391" s="86">
        <f>IF(ISBLANK(E391),0,IF(ISNA(VLOOKUP(E391,Dropdowns!$H$1:$H$12,1,FALSE)),1,0))</f>
        <v>0</v>
      </c>
      <c r="P391" s="86">
        <f>IF(ISBLANK(G391),0,IF(ISNA(VLOOKUP(G391,Dropdowns!$M$1:$M$4,1,FALSE)),1,0))</f>
        <v>0</v>
      </c>
      <c r="Q391" s="86" t="str">
        <f t="shared" si="17"/>
        <v/>
      </c>
      <c r="R391" s="86">
        <f>IF(ISBLANK(Q391),0,IF(ISNA(VLOOKUP(Q391,Transaction!$AH:$AH,1,FALSE)),1,0))</f>
        <v>0</v>
      </c>
    </row>
    <row r="392" spans="2:18" x14ac:dyDescent="0.25">
      <c r="B392" s="71"/>
      <c r="C392" s="71"/>
      <c r="D392" s="71"/>
      <c r="E392" s="71"/>
      <c r="F392" s="71"/>
      <c r="G392" s="72"/>
      <c r="K392" s="86">
        <f t="shared" si="18"/>
        <v>0</v>
      </c>
      <c r="L392" s="86">
        <f t="shared" si="19"/>
        <v>0</v>
      </c>
      <c r="M392" s="86">
        <f>IF(ISBLANK(B392),0,IF(ISNA(VLOOKUP(B392,General!$B:$B,1,FALSE)),1,0))</f>
        <v>0</v>
      </c>
      <c r="N392" s="86">
        <f>IF(ISBLANK(D392),0,IF(ISNA(VLOOKUP(D392,Dropdowns!$G$1:$G$2,1,FALSE)),1,0))</f>
        <v>0</v>
      </c>
      <c r="O392" s="86">
        <f>IF(ISBLANK(E392),0,IF(ISNA(VLOOKUP(E392,Dropdowns!$H$1:$H$12,1,FALSE)),1,0))</f>
        <v>0</v>
      </c>
      <c r="P392" s="86">
        <f>IF(ISBLANK(G392),0,IF(ISNA(VLOOKUP(G392,Dropdowns!$M$1:$M$4,1,FALSE)),1,0))</f>
        <v>0</v>
      </c>
      <c r="Q392" s="86" t="str">
        <f t="shared" si="17"/>
        <v/>
      </c>
      <c r="R392" s="86">
        <f>IF(ISBLANK(Q392),0,IF(ISNA(VLOOKUP(Q392,Transaction!$AH:$AH,1,FALSE)),1,0))</f>
        <v>0</v>
      </c>
    </row>
    <row r="393" spans="2:18" x14ac:dyDescent="0.25">
      <c r="B393" s="71"/>
      <c r="C393" s="71"/>
      <c r="D393" s="71"/>
      <c r="E393" s="71"/>
      <c r="F393" s="71"/>
      <c r="G393" s="72"/>
      <c r="K393" s="86">
        <f t="shared" si="18"/>
        <v>0</v>
      </c>
      <c r="L393" s="86">
        <f t="shared" si="19"/>
        <v>0</v>
      </c>
      <c r="M393" s="86">
        <f>IF(ISBLANK(B393),0,IF(ISNA(VLOOKUP(B393,General!$B:$B,1,FALSE)),1,0))</f>
        <v>0</v>
      </c>
      <c r="N393" s="86">
        <f>IF(ISBLANK(D393),0,IF(ISNA(VLOOKUP(D393,Dropdowns!$G$1:$G$2,1,FALSE)),1,0))</f>
        <v>0</v>
      </c>
      <c r="O393" s="86">
        <f>IF(ISBLANK(E393),0,IF(ISNA(VLOOKUP(E393,Dropdowns!$H$1:$H$12,1,FALSE)),1,0))</f>
        <v>0</v>
      </c>
      <c r="P393" s="86">
        <f>IF(ISBLANK(G393),0,IF(ISNA(VLOOKUP(G393,Dropdowns!$M$1:$M$4,1,FALSE)),1,0))</f>
        <v>0</v>
      </c>
      <c r="Q393" s="86" t="str">
        <f t="shared" si="17"/>
        <v/>
      </c>
      <c r="R393" s="86">
        <f>IF(ISBLANK(Q393),0,IF(ISNA(VLOOKUP(Q393,Transaction!$AH:$AH,1,FALSE)),1,0))</f>
        <v>0</v>
      </c>
    </row>
    <row r="394" spans="2:18" x14ac:dyDescent="0.25">
      <c r="B394" s="71"/>
      <c r="C394" s="71"/>
      <c r="D394" s="71"/>
      <c r="E394" s="71"/>
      <c r="F394" s="71"/>
      <c r="G394" s="72"/>
      <c r="K394" s="86">
        <f t="shared" si="18"/>
        <v>0</v>
      </c>
      <c r="L394" s="86">
        <f t="shared" si="19"/>
        <v>0</v>
      </c>
      <c r="M394" s="86">
        <f>IF(ISBLANK(B394),0,IF(ISNA(VLOOKUP(B394,General!$B:$B,1,FALSE)),1,0))</f>
        <v>0</v>
      </c>
      <c r="N394" s="86">
        <f>IF(ISBLANK(D394),0,IF(ISNA(VLOOKUP(D394,Dropdowns!$G$1:$G$2,1,FALSE)),1,0))</f>
        <v>0</v>
      </c>
      <c r="O394" s="86">
        <f>IF(ISBLANK(E394),0,IF(ISNA(VLOOKUP(E394,Dropdowns!$H$1:$H$12,1,FALSE)),1,0))</f>
        <v>0</v>
      </c>
      <c r="P394" s="86">
        <f>IF(ISBLANK(G394),0,IF(ISNA(VLOOKUP(G394,Dropdowns!$M$1:$M$4,1,FALSE)),1,0))</f>
        <v>0</v>
      </c>
      <c r="Q394" s="86" t="str">
        <f t="shared" si="17"/>
        <v/>
      </c>
      <c r="R394" s="86">
        <f>IF(ISBLANK(Q394),0,IF(ISNA(VLOOKUP(Q394,Transaction!$AH:$AH,1,FALSE)),1,0))</f>
        <v>0</v>
      </c>
    </row>
    <row r="395" spans="2:18" x14ac:dyDescent="0.25">
      <c r="B395" s="71"/>
      <c r="C395" s="71"/>
      <c r="D395" s="71"/>
      <c r="E395" s="71"/>
      <c r="F395" s="71"/>
      <c r="G395" s="72"/>
      <c r="K395" s="86">
        <f t="shared" si="18"/>
        <v>0</v>
      </c>
      <c r="L395" s="86">
        <f t="shared" si="19"/>
        <v>0</v>
      </c>
      <c r="M395" s="86">
        <f>IF(ISBLANK(B395),0,IF(ISNA(VLOOKUP(B395,General!$B:$B,1,FALSE)),1,0))</f>
        <v>0</v>
      </c>
      <c r="N395" s="86">
        <f>IF(ISBLANK(D395),0,IF(ISNA(VLOOKUP(D395,Dropdowns!$G$1:$G$2,1,FALSE)),1,0))</f>
        <v>0</v>
      </c>
      <c r="O395" s="86">
        <f>IF(ISBLANK(E395),0,IF(ISNA(VLOOKUP(E395,Dropdowns!$H$1:$H$12,1,FALSE)),1,0))</f>
        <v>0</v>
      </c>
      <c r="P395" s="86">
        <f>IF(ISBLANK(G395),0,IF(ISNA(VLOOKUP(G395,Dropdowns!$M$1:$M$4,1,FALSE)),1,0))</f>
        <v>0</v>
      </c>
      <c r="Q395" s="86" t="str">
        <f t="shared" si="17"/>
        <v/>
      </c>
      <c r="R395" s="86">
        <f>IF(ISBLANK(Q395),0,IF(ISNA(VLOOKUP(Q395,Transaction!$AH:$AH,1,FALSE)),1,0))</f>
        <v>0</v>
      </c>
    </row>
    <row r="396" spans="2:18" x14ac:dyDescent="0.25">
      <c r="B396" s="71"/>
      <c r="C396" s="71"/>
      <c r="D396" s="71"/>
      <c r="E396" s="71"/>
      <c r="F396" s="71"/>
      <c r="G396" s="72"/>
      <c r="K396" s="86">
        <f t="shared" si="18"/>
        <v>0</v>
      </c>
      <c r="L396" s="86">
        <f t="shared" si="19"/>
        <v>0</v>
      </c>
      <c r="M396" s="86">
        <f>IF(ISBLANK(B396),0,IF(ISNA(VLOOKUP(B396,General!$B:$B,1,FALSE)),1,0))</f>
        <v>0</v>
      </c>
      <c r="N396" s="86">
        <f>IF(ISBLANK(D396),0,IF(ISNA(VLOOKUP(D396,Dropdowns!$G$1:$G$2,1,FALSE)),1,0))</f>
        <v>0</v>
      </c>
      <c r="O396" s="86">
        <f>IF(ISBLANK(E396),0,IF(ISNA(VLOOKUP(E396,Dropdowns!$H$1:$H$12,1,FALSE)),1,0))</f>
        <v>0</v>
      </c>
      <c r="P396" s="86">
        <f>IF(ISBLANK(G396),0,IF(ISNA(VLOOKUP(G396,Dropdowns!$M$1:$M$4,1,FALSE)),1,0))</f>
        <v>0</v>
      </c>
      <c r="Q396" s="86" t="str">
        <f t="shared" si="17"/>
        <v/>
      </c>
      <c r="R396" s="86">
        <f>IF(ISBLANK(Q396),0,IF(ISNA(VLOOKUP(Q396,Transaction!$AH:$AH,1,FALSE)),1,0))</f>
        <v>0</v>
      </c>
    </row>
    <row r="397" spans="2:18" x14ac:dyDescent="0.25">
      <c r="B397" s="71"/>
      <c r="C397" s="71"/>
      <c r="D397" s="71"/>
      <c r="E397" s="71"/>
      <c r="F397" s="71"/>
      <c r="G397" s="72"/>
      <c r="K397" s="86">
        <f t="shared" si="18"/>
        <v>0</v>
      </c>
      <c r="L397" s="86">
        <f t="shared" si="19"/>
        <v>0</v>
      </c>
      <c r="M397" s="86">
        <f>IF(ISBLANK(B397),0,IF(ISNA(VLOOKUP(B397,General!$B:$B,1,FALSE)),1,0))</f>
        <v>0</v>
      </c>
      <c r="N397" s="86">
        <f>IF(ISBLANK(D397),0,IF(ISNA(VLOOKUP(D397,Dropdowns!$G$1:$G$2,1,FALSE)),1,0))</f>
        <v>0</v>
      </c>
      <c r="O397" s="86">
        <f>IF(ISBLANK(E397),0,IF(ISNA(VLOOKUP(E397,Dropdowns!$H$1:$H$12,1,FALSE)),1,0))</f>
        <v>0</v>
      </c>
      <c r="P397" s="86">
        <f>IF(ISBLANK(G397),0,IF(ISNA(VLOOKUP(G397,Dropdowns!$M$1:$M$4,1,FALSE)),1,0))</f>
        <v>0</v>
      </c>
      <c r="Q397" s="86" t="str">
        <f t="shared" si="17"/>
        <v/>
      </c>
      <c r="R397" s="86">
        <f>IF(ISBLANK(Q397),0,IF(ISNA(VLOOKUP(Q397,Transaction!$AH:$AH,1,FALSE)),1,0))</f>
        <v>0</v>
      </c>
    </row>
    <row r="398" spans="2:18" x14ac:dyDescent="0.25">
      <c r="B398" s="71"/>
      <c r="C398" s="71"/>
      <c r="D398" s="71"/>
      <c r="E398" s="71"/>
      <c r="F398" s="71"/>
      <c r="G398" s="72"/>
      <c r="K398" s="86">
        <f t="shared" si="18"/>
        <v>0</v>
      </c>
      <c r="L398" s="86">
        <f t="shared" si="19"/>
        <v>0</v>
      </c>
      <c r="M398" s="86">
        <f>IF(ISBLANK(B398),0,IF(ISNA(VLOOKUP(B398,General!$B:$B,1,FALSE)),1,0))</f>
        <v>0</v>
      </c>
      <c r="N398" s="86">
        <f>IF(ISBLANK(D398),0,IF(ISNA(VLOOKUP(D398,Dropdowns!$G$1:$G$2,1,FALSE)),1,0))</f>
        <v>0</v>
      </c>
      <c r="O398" s="86">
        <f>IF(ISBLANK(E398),0,IF(ISNA(VLOOKUP(E398,Dropdowns!$H$1:$H$12,1,FALSE)),1,0))</f>
        <v>0</v>
      </c>
      <c r="P398" s="86">
        <f>IF(ISBLANK(G398),0,IF(ISNA(VLOOKUP(G398,Dropdowns!$M$1:$M$4,1,FALSE)),1,0))</f>
        <v>0</v>
      </c>
      <c r="Q398" s="86" t="str">
        <f t="shared" ref="Q398:Q461" si="20">_xlfn.CONCAT(B398:C398)</f>
        <v/>
      </c>
      <c r="R398" s="86">
        <f>IF(ISBLANK(Q398),0,IF(ISNA(VLOOKUP(Q398,Transaction!$AH:$AH,1,FALSE)),1,0))</f>
        <v>0</v>
      </c>
    </row>
    <row r="399" spans="2:18" x14ac:dyDescent="0.25">
      <c r="B399" s="71"/>
      <c r="C399" s="71"/>
      <c r="D399" s="71"/>
      <c r="E399" s="71"/>
      <c r="F399" s="71"/>
      <c r="G399" s="72"/>
      <c r="K399" s="86">
        <f t="shared" si="18"/>
        <v>0</v>
      </c>
      <c r="L399" s="86">
        <f t="shared" si="19"/>
        <v>0</v>
      </c>
      <c r="M399" s="86">
        <f>IF(ISBLANK(B399),0,IF(ISNA(VLOOKUP(B399,General!$B:$B,1,FALSE)),1,0))</f>
        <v>0</v>
      </c>
      <c r="N399" s="86">
        <f>IF(ISBLANK(D399),0,IF(ISNA(VLOOKUP(D399,Dropdowns!$G$1:$G$2,1,FALSE)),1,0))</f>
        <v>0</v>
      </c>
      <c r="O399" s="86">
        <f>IF(ISBLANK(E399),0,IF(ISNA(VLOOKUP(E399,Dropdowns!$H$1:$H$12,1,FALSE)),1,0))</f>
        <v>0</v>
      </c>
      <c r="P399" s="86">
        <f>IF(ISBLANK(G399),0,IF(ISNA(VLOOKUP(G399,Dropdowns!$M$1:$M$4,1,FALSE)),1,0))</f>
        <v>0</v>
      </c>
      <c r="Q399" s="86" t="str">
        <f t="shared" si="20"/>
        <v/>
      </c>
      <c r="R399" s="86">
        <f>IF(ISBLANK(Q399),0,IF(ISNA(VLOOKUP(Q399,Transaction!$AH:$AH,1,FALSE)),1,0))</f>
        <v>0</v>
      </c>
    </row>
    <row r="400" spans="2:18" x14ac:dyDescent="0.25">
      <c r="B400" s="71"/>
      <c r="C400" s="71"/>
      <c r="D400" s="71"/>
      <c r="E400" s="71"/>
      <c r="F400" s="71"/>
      <c r="G400" s="72"/>
      <c r="K400" s="86">
        <f t="shared" si="18"/>
        <v>0</v>
      </c>
      <c r="L400" s="86">
        <f t="shared" si="19"/>
        <v>0</v>
      </c>
      <c r="M400" s="86">
        <f>IF(ISBLANK(B400),0,IF(ISNA(VLOOKUP(B400,General!$B:$B,1,FALSE)),1,0))</f>
        <v>0</v>
      </c>
      <c r="N400" s="86">
        <f>IF(ISBLANK(D400),0,IF(ISNA(VLOOKUP(D400,Dropdowns!$G$1:$G$2,1,FALSE)),1,0))</f>
        <v>0</v>
      </c>
      <c r="O400" s="86">
        <f>IF(ISBLANK(E400),0,IF(ISNA(VLOOKUP(E400,Dropdowns!$H$1:$H$12,1,FALSE)),1,0))</f>
        <v>0</v>
      </c>
      <c r="P400" s="86">
        <f>IF(ISBLANK(G400),0,IF(ISNA(VLOOKUP(G400,Dropdowns!$M$1:$M$4,1,FALSE)),1,0))</f>
        <v>0</v>
      </c>
      <c r="Q400" s="86" t="str">
        <f t="shared" si="20"/>
        <v/>
      </c>
      <c r="R400" s="86">
        <f>IF(ISBLANK(Q400),0,IF(ISNA(VLOOKUP(Q400,Transaction!$AH:$AH,1,FALSE)),1,0))</f>
        <v>0</v>
      </c>
    </row>
    <row r="401" spans="2:18" x14ac:dyDescent="0.25">
      <c r="B401" s="71"/>
      <c r="C401" s="71"/>
      <c r="D401" s="71"/>
      <c r="E401" s="71"/>
      <c r="F401" s="71"/>
      <c r="G401" s="72"/>
      <c r="K401" s="86">
        <f t="shared" si="18"/>
        <v>0</v>
      </c>
      <c r="L401" s="86">
        <f t="shared" si="19"/>
        <v>0</v>
      </c>
      <c r="M401" s="86">
        <f>IF(ISBLANK(B401),0,IF(ISNA(VLOOKUP(B401,General!$B:$B,1,FALSE)),1,0))</f>
        <v>0</v>
      </c>
      <c r="N401" s="86">
        <f>IF(ISBLANK(D401),0,IF(ISNA(VLOOKUP(D401,Dropdowns!$G$1:$G$2,1,FALSE)),1,0))</f>
        <v>0</v>
      </c>
      <c r="O401" s="86">
        <f>IF(ISBLANK(E401),0,IF(ISNA(VLOOKUP(E401,Dropdowns!$H$1:$H$12,1,FALSE)),1,0))</f>
        <v>0</v>
      </c>
      <c r="P401" s="86">
        <f>IF(ISBLANK(G401),0,IF(ISNA(VLOOKUP(G401,Dropdowns!$M$1:$M$4,1,FALSE)),1,0))</f>
        <v>0</v>
      </c>
      <c r="Q401" s="86" t="str">
        <f t="shared" si="20"/>
        <v/>
      </c>
      <c r="R401" s="86">
        <f>IF(ISBLANK(Q401),0,IF(ISNA(VLOOKUP(Q401,Transaction!$AH:$AH,1,FALSE)),1,0))</f>
        <v>0</v>
      </c>
    </row>
    <row r="402" spans="2:18" x14ac:dyDescent="0.25">
      <c r="B402" s="71"/>
      <c r="C402" s="71"/>
      <c r="D402" s="71"/>
      <c r="E402" s="71"/>
      <c r="F402" s="71"/>
      <c r="G402" s="72"/>
      <c r="K402" s="86">
        <f t="shared" si="18"/>
        <v>0</v>
      </c>
      <c r="L402" s="86">
        <f t="shared" si="19"/>
        <v>0</v>
      </c>
      <c r="M402" s="86">
        <f>IF(ISBLANK(B402),0,IF(ISNA(VLOOKUP(B402,General!$B:$B,1,FALSE)),1,0))</f>
        <v>0</v>
      </c>
      <c r="N402" s="86">
        <f>IF(ISBLANK(D402),0,IF(ISNA(VLOOKUP(D402,Dropdowns!$G$1:$G$2,1,FALSE)),1,0))</f>
        <v>0</v>
      </c>
      <c r="O402" s="86">
        <f>IF(ISBLANK(E402),0,IF(ISNA(VLOOKUP(E402,Dropdowns!$H$1:$H$12,1,FALSE)),1,0))</f>
        <v>0</v>
      </c>
      <c r="P402" s="86">
        <f>IF(ISBLANK(G402),0,IF(ISNA(VLOOKUP(G402,Dropdowns!$M$1:$M$4,1,FALSE)),1,0))</f>
        <v>0</v>
      </c>
      <c r="Q402" s="86" t="str">
        <f t="shared" si="20"/>
        <v/>
      </c>
      <c r="R402" s="86">
        <f>IF(ISBLANK(Q402),0,IF(ISNA(VLOOKUP(Q402,Transaction!$AH:$AH,1,FALSE)),1,0))</f>
        <v>0</v>
      </c>
    </row>
    <row r="403" spans="2:18" x14ac:dyDescent="0.25">
      <c r="B403" s="71"/>
      <c r="C403" s="71"/>
      <c r="D403" s="71"/>
      <c r="E403" s="71"/>
      <c r="F403" s="71"/>
      <c r="G403" s="72"/>
      <c r="K403" s="86">
        <f t="shared" si="18"/>
        <v>0</v>
      </c>
      <c r="L403" s="86">
        <f t="shared" si="19"/>
        <v>0</v>
      </c>
      <c r="M403" s="86">
        <f>IF(ISBLANK(B403),0,IF(ISNA(VLOOKUP(B403,General!$B:$B,1,FALSE)),1,0))</f>
        <v>0</v>
      </c>
      <c r="N403" s="86">
        <f>IF(ISBLANK(D403),0,IF(ISNA(VLOOKUP(D403,Dropdowns!$G$1:$G$2,1,FALSE)),1,0))</f>
        <v>0</v>
      </c>
      <c r="O403" s="86">
        <f>IF(ISBLANK(E403),0,IF(ISNA(VLOOKUP(E403,Dropdowns!$H$1:$H$12,1,FALSE)),1,0))</f>
        <v>0</v>
      </c>
      <c r="P403" s="86">
        <f>IF(ISBLANK(G403),0,IF(ISNA(VLOOKUP(G403,Dropdowns!$M$1:$M$4,1,FALSE)),1,0))</f>
        <v>0</v>
      </c>
      <c r="Q403" s="86" t="str">
        <f t="shared" si="20"/>
        <v/>
      </c>
      <c r="R403" s="86">
        <f>IF(ISBLANK(Q403),0,IF(ISNA(VLOOKUP(Q403,Transaction!$AH:$AH,1,FALSE)),1,0))</f>
        <v>0</v>
      </c>
    </row>
    <row r="404" spans="2:18" x14ac:dyDescent="0.25">
      <c r="B404" s="71"/>
      <c r="C404" s="71"/>
      <c r="D404" s="71"/>
      <c r="E404" s="71"/>
      <c r="F404" s="71"/>
      <c r="G404" s="72"/>
      <c r="K404" s="86">
        <f t="shared" si="18"/>
        <v>0</v>
      </c>
      <c r="L404" s="86">
        <f t="shared" si="19"/>
        <v>0</v>
      </c>
      <c r="M404" s="86">
        <f>IF(ISBLANK(B404),0,IF(ISNA(VLOOKUP(B404,General!$B:$B,1,FALSE)),1,0))</f>
        <v>0</v>
      </c>
      <c r="N404" s="86">
        <f>IF(ISBLANK(D404),0,IF(ISNA(VLOOKUP(D404,Dropdowns!$G$1:$G$2,1,FALSE)),1,0))</f>
        <v>0</v>
      </c>
      <c r="O404" s="86">
        <f>IF(ISBLANK(E404),0,IF(ISNA(VLOOKUP(E404,Dropdowns!$H$1:$H$12,1,FALSE)),1,0))</f>
        <v>0</v>
      </c>
      <c r="P404" s="86">
        <f>IF(ISBLANK(G404),0,IF(ISNA(VLOOKUP(G404,Dropdowns!$M$1:$M$4,1,FALSE)),1,0))</f>
        <v>0</v>
      </c>
      <c r="Q404" s="86" t="str">
        <f t="shared" si="20"/>
        <v/>
      </c>
      <c r="R404" s="86">
        <f>IF(ISBLANK(Q404),0,IF(ISNA(VLOOKUP(Q404,Transaction!$AH:$AH,1,FALSE)),1,0))</f>
        <v>0</v>
      </c>
    </row>
    <row r="405" spans="2:18" x14ac:dyDescent="0.25">
      <c r="B405" s="71"/>
      <c r="C405" s="71"/>
      <c r="D405" s="71"/>
      <c r="E405" s="71"/>
      <c r="F405" s="71"/>
      <c r="G405" s="72"/>
      <c r="K405" s="86">
        <f t="shared" si="18"/>
        <v>0</v>
      </c>
      <c r="L405" s="86">
        <f t="shared" si="19"/>
        <v>0</v>
      </c>
      <c r="M405" s="86">
        <f>IF(ISBLANK(B405),0,IF(ISNA(VLOOKUP(B405,General!$B:$B,1,FALSE)),1,0))</f>
        <v>0</v>
      </c>
      <c r="N405" s="86">
        <f>IF(ISBLANK(D405),0,IF(ISNA(VLOOKUP(D405,Dropdowns!$G$1:$G$2,1,FALSE)),1,0))</f>
        <v>0</v>
      </c>
      <c r="O405" s="86">
        <f>IF(ISBLANK(E405),0,IF(ISNA(VLOOKUP(E405,Dropdowns!$H$1:$H$12,1,FALSE)),1,0))</f>
        <v>0</v>
      </c>
      <c r="P405" s="86">
        <f>IF(ISBLANK(G405),0,IF(ISNA(VLOOKUP(G405,Dropdowns!$M$1:$M$4,1,FALSE)),1,0))</f>
        <v>0</v>
      </c>
      <c r="Q405" s="86" t="str">
        <f t="shared" si="20"/>
        <v/>
      </c>
      <c r="R405" s="86">
        <f>IF(ISBLANK(Q405),0,IF(ISNA(VLOOKUP(Q405,Transaction!$AH:$AH,1,FALSE)),1,0))</f>
        <v>0</v>
      </c>
    </row>
    <row r="406" spans="2:18" x14ac:dyDescent="0.25">
      <c r="B406" s="71"/>
      <c r="C406" s="71"/>
      <c r="D406" s="71"/>
      <c r="E406" s="71"/>
      <c r="F406" s="71"/>
      <c r="G406" s="72"/>
      <c r="K406" s="86">
        <f t="shared" si="18"/>
        <v>0</v>
      </c>
      <c r="L406" s="86">
        <f t="shared" si="19"/>
        <v>0</v>
      </c>
      <c r="M406" s="86">
        <f>IF(ISBLANK(B406),0,IF(ISNA(VLOOKUP(B406,General!$B:$B,1,FALSE)),1,0))</f>
        <v>0</v>
      </c>
      <c r="N406" s="86">
        <f>IF(ISBLANK(D406),0,IF(ISNA(VLOOKUP(D406,Dropdowns!$G$1:$G$2,1,FALSE)),1,0))</f>
        <v>0</v>
      </c>
      <c r="O406" s="86">
        <f>IF(ISBLANK(E406),0,IF(ISNA(VLOOKUP(E406,Dropdowns!$H$1:$H$12,1,FALSE)),1,0))</f>
        <v>0</v>
      </c>
      <c r="P406" s="86">
        <f>IF(ISBLANK(G406),0,IF(ISNA(VLOOKUP(G406,Dropdowns!$M$1:$M$4,1,FALSE)),1,0))</f>
        <v>0</v>
      </c>
      <c r="Q406" s="86" t="str">
        <f t="shared" si="20"/>
        <v/>
      </c>
      <c r="R406" s="86">
        <f>IF(ISBLANK(Q406),0,IF(ISNA(VLOOKUP(Q406,Transaction!$AH:$AH,1,FALSE)),1,0))</f>
        <v>0</v>
      </c>
    </row>
    <row r="407" spans="2:18" x14ac:dyDescent="0.25">
      <c r="B407" s="71"/>
      <c r="C407" s="71"/>
      <c r="D407" s="71"/>
      <c r="E407" s="71"/>
      <c r="F407" s="71"/>
      <c r="G407" s="72"/>
      <c r="K407" s="86">
        <f t="shared" si="18"/>
        <v>0</v>
      </c>
      <c r="L407" s="86">
        <f t="shared" si="19"/>
        <v>0</v>
      </c>
      <c r="M407" s="86">
        <f>IF(ISBLANK(B407),0,IF(ISNA(VLOOKUP(B407,General!$B:$B,1,FALSE)),1,0))</f>
        <v>0</v>
      </c>
      <c r="N407" s="86">
        <f>IF(ISBLANK(D407),0,IF(ISNA(VLOOKUP(D407,Dropdowns!$G$1:$G$2,1,FALSE)),1,0))</f>
        <v>0</v>
      </c>
      <c r="O407" s="86">
        <f>IF(ISBLANK(E407),0,IF(ISNA(VLOOKUP(E407,Dropdowns!$H$1:$H$12,1,FALSE)),1,0))</f>
        <v>0</v>
      </c>
      <c r="P407" s="86">
        <f>IF(ISBLANK(G407),0,IF(ISNA(VLOOKUP(G407,Dropdowns!$M$1:$M$4,1,FALSE)),1,0))</f>
        <v>0</v>
      </c>
      <c r="Q407" s="86" t="str">
        <f t="shared" si="20"/>
        <v/>
      </c>
      <c r="R407" s="86">
        <f>IF(ISBLANK(Q407),0,IF(ISNA(VLOOKUP(Q407,Transaction!$AH:$AH,1,FALSE)),1,0))</f>
        <v>0</v>
      </c>
    </row>
    <row r="408" spans="2:18" x14ac:dyDescent="0.25">
      <c r="B408" s="71"/>
      <c r="C408" s="71"/>
      <c r="D408" s="71"/>
      <c r="E408" s="71"/>
      <c r="F408" s="71"/>
      <c r="G408" s="72"/>
      <c r="K408" s="86">
        <f t="shared" si="18"/>
        <v>0</v>
      </c>
      <c r="L408" s="86">
        <f t="shared" si="19"/>
        <v>0</v>
      </c>
      <c r="M408" s="86">
        <f>IF(ISBLANK(B408),0,IF(ISNA(VLOOKUP(B408,General!$B:$B,1,FALSE)),1,0))</f>
        <v>0</v>
      </c>
      <c r="N408" s="86">
        <f>IF(ISBLANK(D408),0,IF(ISNA(VLOOKUP(D408,Dropdowns!$G$1:$G$2,1,FALSE)),1,0))</f>
        <v>0</v>
      </c>
      <c r="O408" s="86">
        <f>IF(ISBLANK(E408),0,IF(ISNA(VLOOKUP(E408,Dropdowns!$H$1:$H$12,1,FALSE)),1,0))</f>
        <v>0</v>
      </c>
      <c r="P408" s="86">
        <f>IF(ISBLANK(G408),0,IF(ISNA(VLOOKUP(G408,Dropdowns!$M$1:$M$4,1,FALSE)),1,0))</f>
        <v>0</v>
      </c>
      <c r="Q408" s="86" t="str">
        <f t="shared" si="20"/>
        <v/>
      </c>
      <c r="R408" s="86">
        <f>IF(ISBLANK(Q408),0,IF(ISNA(VLOOKUP(Q408,Transaction!$AH:$AH,1,FALSE)),1,0))</f>
        <v>0</v>
      </c>
    </row>
    <row r="409" spans="2:18" x14ac:dyDescent="0.25">
      <c r="B409" s="71"/>
      <c r="C409" s="71"/>
      <c r="D409" s="71"/>
      <c r="E409" s="71"/>
      <c r="F409" s="71"/>
      <c r="G409" s="72"/>
      <c r="K409" s="86">
        <f t="shared" si="18"/>
        <v>0</v>
      </c>
      <c r="L409" s="86">
        <f t="shared" si="19"/>
        <v>0</v>
      </c>
      <c r="M409" s="86">
        <f>IF(ISBLANK(B409),0,IF(ISNA(VLOOKUP(B409,General!$B:$B,1,FALSE)),1,0))</f>
        <v>0</v>
      </c>
      <c r="N409" s="86">
        <f>IF(ISBLANK(D409),0,IF(ISNA(VLOOKUP(D409,Dropdowns!$G$1:$G$2,1,FALSE)),1,0))</f>
        <v>0</v>
      </c>
      <c r="O409" s="86">
        <f>IF(ISBLANK(E409),0,IF(ISNA(VLOOKUP(E409,Dropdowns!$H$1:$H$12,1,FALSE)),1,0))</f>
        <v>0</v>
      </c>
      <c r="P409" s="86">
        <f>IF(ISBLANK(G409),0,IF(ISNA(VLOOKUP(G409,Dropdowns!$M$1:$M$4,1,FALSE)),1,0))</f>
        <v>0</v>
      </c>
      <c r="Q409" s="86" t="str">
        <f t="shared" si="20"/>
        <v/>
      </c>
      <c r="R409" s="86">
        <f>IF(ISBLANK(Q409),0,IF(ISNA(VLOOKUP(Q409,Transaction!$AH:$AH,1,FALSE)),1,0))</f>
        <v>0</v>
      </c>
    </row>
    <row r="410" spans="2:18" x14ac:dyDescent="0.25">
      <c r="B410" s="71"/>
      <c r="C410" s="71"/>
      <c r="D410" s="71"/>
      <c r="E410" s="71"/>
      <c r="F410" s="71"/>
      <c r="G410" s="72"/>
      <c r="K410" s="86">
        <f t="shared" si="18"/>
        <v>0</v>
      </c>
      <c r="L410" s="86">
        <f t="shared" si="19"/>
        <v>0</v>
      </c>
      <c r="M410" s="86">
        <f>IF(ISBLANK(B410),0,IF(ISNA(VLOOKUP(B410,General!$B:$B,1,FALSE)),1,0))</f>
        <v>0</v>
      </c>
      <c r="N410" s="86">
        <f>IF(ISBLANK(D410),0,IF(ISNA(VLOOKUP(D410,Dropdowns!$G$1:$G$2,1,FALSE)),1,0))</f>
        <v>0</v>
      </c>
      <c r="O410" s="86">
        <f>IF(ISBLANK(E410),0,IF(ISNA(VLOOKUP(E410,Dropdowns!$H$1:$H$12,1,FALSE)),1,0))</f>
        <v>0</v>
      </c>
      <c r="P410" s="86">
        <f>IF(ISBLANK(G410),0,IF(ISNA(VLOOKUP(G410,Dropdowns!$M$1:$M$4,1,FALSE)),1,0))</f>
        <v>0</v>
      </c>
      <c r="Q410" s="86" t="str">
        <f t="shared" si="20"/>
        <v/>
      </c>
      <c r="R410" s="86">
        <f>IF(ISBLANK(Q410),0,IF(ISNA(VLOOKUP(Q410,Transaction!$AH:$AH,1,FALSE)),1,0))</f>
        <v>0</v>
      </c>
    </row>
    <row r="411" spans="2:18" x14ac:dyDescent="0.25">
      <c r="B411" s="71"/>
      <c r="C411" s="71"/>
      <c r="D411" s="71"/>
      <c r="E411" s="71"/>
      <c r="F411" s="71"/>
      <c r="G411" s="72"/>
      <c r="K411" s="86">
        <f t="shared" si="18"/>
        <v>0</v>
      </c>
      <c r="L411" s="86">
        <f t="shared" si="19"/>
        <v>0</v>
      </c>
      <c r="M411" s="86">
        <f>IF(ISBLANK(B411),0,IF(ISNA(VLOOKUP(B411,General!$B:$B,1,FALSE)),1,0))</f>
        <v>0</v>
      </c>
      <c r="N411" s="86">
        <f>IF(ISBLANK(D411),0,IF(ISNA(VLOOKUP(D411,Dropdowns!$G$1:$G$2,1,FALSE)),1,0))</f>
        <v>0</v>
      </c>
      <c r="O411" s="86">
        <f>IF(ISBLANK(E411),0,IF(ISNA(VLOOKUP(E411,Dropdowns!$H$1:$H$12,1,FALSE)),1,0))</f>
        <v>0</v>
      </c>
      <c r="P411" s="86">
        <f>IF(ISBLANK(G411),0,IF(ISNA(VLOOKUP(G411,Dropdowns!$M$1:$M$4,1,FALSE)),1,0))</f>
        <v>0</v>
      </c>
      <c r="Q411" s="86" t="str">
        <f t="shared" si="20"/>
        <v/>
      </c>
      <c r="R411" s="86">
        <f>IF(ISBLANK(Q411),0,IF(ISNA(VLOOKUP(Q411,Transaction!$AH:$AH,1,FALSE)),1,0))</f>
        <v>0</v>
      </c>
    </row>
    <row r="412" spans="2:18" x14ac:dyDescent="0.25">
      <c r="B412" s="71"/>
      <c r="C412" s="71"/>
      <c r="D412" s="71"/>
      <c r="E412" s="71"/>
      <c r="F412" s="71"/>
      <c r="G412" s="72"/>
      <c r="K412" s="86">
        <f t="shared" si="18"/>
        <v>0</v>
      </c>
      <c r="L412" s="86">
        <f t="shared" si="19"/>
        <v>0</v>
      </c>
      <c r="M412" s="86">
        <f>IF(ISBLANK(B412),0,IF(ISNA(VLOOKUP(B412,General!$B:$B,1,FALSE)),1,0))</f>
        <v>0</v>
      </c>
      <c r="N412" s="86">
        <f>IF(ISBLANK(D412),0,IF(ISNA(VLOOKUP(D412,Dropdowns!$G$1:$G$2,1,FALSE)),1,0))</f>
        <v>0</v>
      </c>
      <c r="O412" s="86">
        <f>IF(ISBLANK(E412),0,IF(ISNA(VLOOKUP(E412,Dropdowns!$H$1:$H$12,1,FALSE)),1,0))</f>
        <v>0</v>
      </c>
      <c r="P412" s="86">
        <f>IF(ISBLANK(G412),0,IF(ISNA(VLOOKUP(G412,Dropdowns!$M$1:$M$4,1,FALSE)),1,0))</f>
        <v>0</v>
      </c>
      <c r="Q412" s="86" t="str">
        <f t="shared" si="20"/>
        <v/>
      </c>
      <c r="R412" s="86">
        <f>IF(ISBLANK(Q412),0,IF(ISNA(VLOOKUP(Q412,Transaction!$AH:$AH,1,FALSE)),1,0))</f>
        <v>0</v>
      </c>
    </row>
    <row r="413" spans="2:18" x14ac:dyDescent="0.25">
      <c r="B413" s="71"/>
      <c r="C413" s="71"/>
      <c r="D413" s="71"/>
      <c r="E413" s="71"/>
      <c r="F413" s="71"/>
      <c r="G413" s="72"/>
      <c r="K413" s="86">
        <f t="shared" si="18"/>
        <v>0</v>
      </c>
      <c r="L413" s="86">
        <f t="shared" si="19"/>
        <v>0</v>
      </c>
      <c r="M413" s="86">
        <f>IF(ISBLANK(B413),0,IF(ISNA(VLOOKUP(B413,General!$B:$B,1,FALSE)),1,0))</f>
        <v>0</v>
      </c>
      <c r="N413" s="86">
        <f>IF(ISBLANK(D413),0,IF(ISNA(VLOOKUP(D413,Dropdowns!$G$1:$G$2,1,FALSE)),1,0))</f>
        <v>0</v>
      </c>
      <c r="O413" s="86">
        <f>IF(ISBLANK(E413),0,IF(ISNA(VLOOKUP(E413,Dropdowns!$H$1:$H$12,1,FALSE)),1,0))</f>
        <v>0</v>
      </c>
      <c r="P413" s="86">
        <f>IF(ISBLANK(G413),0,IF(ISNA(VLOOKUP(G413,Dropdowns!$M$1:$M$4,1,FALSE)),1,0))</f>
        <v>0</v>
      </c>
      <c r="Q413" s="86" t="str">
        <f t="shared" si="20"/>
        <v/>
      </c>
      <c r="R413" s="86">
        <f>IF(ISBLANK(Q413),0,IF(ISNA(VLOOKUP(Q413,Transaction!$AH:$AH,1,FALSE)),1,0))</f>
        <v>0</v>
      </c>
    </row>
    <row r="414" spans="2:18" x14ac:dyDescent="0.25">
      <c r="B414" s="71"/>
      <c r="C414" s="71"/>
      <c r="D414" s="71"/>
      <c r="E414" s="71"/>
      <c r="F414" s="71"/>
      <c r="G414" s="72"/>
      <c r="K414" s="86">
        <f t="shared" si="18"/>
        <v>0</v>
      </c>
      <c r="L414" s="86">
        <f t="shared" si="19"/>
        <v>0</v>
      </c>
      <c r="M414" s="86">
        <f>IF(ISBLANK(B414),0,IF(ISNA(VLOOKUP(B414,General!$B:$B,1,FALSE)),1,0))</f>
        <v>0</v>
      </c>
      <c r="N414" s="86">
        <f>IF(ISBLANK(D414),0,IF(ISNA(VLOOKUP(D414,Dropdowns!$G$1:$G$2,1,FALSE)),1,0))</f>
        <v>0</v>
      </c>
      <c r="O414" s="86">
        <f>IF(ISBLANK(E414),0,IF(ISNA(VLOOKUP(E414,Dropdowns!$H$1:$H$12,1,FALSE)),1,0))</f>
        <v>0</v>
      </c>
      <c r="P414" s="86">
        <f>IF(ISBLANK(G414),0,IF(ISNA(VLOOKUP(G414,Dropdowns!$M$1:$M$4,1,FALSE)),1,0))</f>
        <v>0</v>
      </c>
      <c r="Q414" s="86" t="str">
        <f t="shared" si="20"/>
        <v/>
      </c>
      <c r="R414" s="86">
        <f>IF(ISBLANK(Q414),0,IF(ISNA(VLOOKUP(Q414,Transaction!$AH:$AH,1,FALSE)),1,0))</f>
        <v>0</v>
      </c>
    </row>
    <row r="415" spans="2:18" x14ac:dyDescent="0.25">
      <c r="B415" s="71"/>
      <c r="C415" s="71"/>
      <c r="D415" s="71"/>
      <c r="E415" s="71"/>
      <c r="F415" s="71"/>
      <c r="G415" s="72"/>
      <c r="K415" s="86">
        <f t="shared" si="18"/>
        <v>0</v>
      </c>
      <c r="L415" s="86">
        <f t="shared" si="19"/>
        <v>0</v>
      </c>
      <c r="M415" s="86">
        <f>IF(ISBLANK(B415),0,IF(ISNA(VLOOKUP(B415,General!$B:$B,1,FALSE)),1,0))</f>
        <v>0</v>
      </c>
      <c r="N415" s="86">
        <f>IF(ISBLANK(D415),0,IF(ISNA(VLOOKUP(D415,Dropdowns!$G$1:$G$2,1,FALSE)),1,0))</f>
        <v>0</v>
      </c>
      <c r="O415" s="86">
        <f>IF(ISBLANK(E415),0,IF(ISNA(VLOOKUP(E415,Dropdowns!$H$1:$H$12,1,FALSE)),1,0))</f>
        <v>0</v>
      </c>
      <c r="P415" s="86">
        <f>IF(ISBLANK(G415),0,IF(ISNA(VLOOKUP(G415,Dropdowns!$M$1:$M$4,1,FALSE)),1,0))</f>
        <v>0</v>
      </c>
      <c r="Q415" s="86" t="str">
        <f t="shared" si="20"/>
        <v/>
      </c>
      <c r="R415" s="86">
        <f>IF(ISBLANK(Q415),0,IF(ISNA(VLOOKUP(Q415,Transaction!$AH:$AH,1,FALSE)),1,0))</f>
        <v>0</v>
      </c>
    </row>
    <row r="416" spans="2:18" x14ac:dyDescent="0.25">
      <c r="B416" s="71"/>
      <c r="C416" s="71"/>
      <c r="D416" s="71"/>
      <c r="E416" s="71"/>
      <c r="F416" s="71"/>
      <c r="G416" s="72"/>
      <c r="K416" s="86">
        <f t="shared" si="18"/>
        <v>0</v>
      </c>
      <c r="L416" s="86">
        <f t="shared" si="19"/>
        <v>0</v>
      </c>
      <c r="M416" s="86">
        <f>IF(ISBLANK(B416),0,IF(ISNA(VLOOKUP(B416,General!$B:$B,1,FALSE)),1,0))</f>
        <v>0</v>
      </c>
      <c r="N416" s="86">
        <f>IF(ISBLANK(D416),0,IF(ISNA(VLOOKUP(D416,Dropdowns!$G$1:$G$2,1,FALSE)),1,0))</f>
        <v>0</v>
      </c>
      <c r="O416" s="86">
        <f>IF(ISBLANK(E416),0,IF(ISNA(VLOOKUP(E416,Dropdowns!$H$1:$H$12,1,FALSE)),1,0))</f>
        <v>0</v>
      </c>
      <c r="P416" s="86">
        <f>IF(ISBLANK(G416),0,IF(ISNA(VLOOKUP(G416,Dropdowns!$M$1:$M$4,1,FALSE)),1,0))</f>
        <v>0</v>
      </c>
      <c r="Q416" s="86" t="str">
        <f t="shared" si="20"/>
        <v/>
      </c>
      <c r="R416" s="86">
        <f>IF(ISBLANK(Q416),0,IF(ISNA(VLOOKUP(Q416,Transaction!$AH:$AH,1,FALSE)),1,0))</f>
        <v>0</v>
      </c>
    </row>
    <row r="417" spans="2:18" x14ac:dyDescent="0.25">
      <c r="B417" s="71"/>
      <c r="C417" s="71"/>
      <c r="D417" s="71"/>
      <c r="E417" s="71"/>
      <c r="F417" s="71"/>
      <c r="G417" s="72"/>
      <c r="K417" s="86">
        <f t="shared" si="18"/>
        <v>0</v>
      </c>
      <c r="L417" s="86">
        <f t="shared" si="19"/>
        <v>0</v>
      </c>
      <c r="M417" s="86">
        <f>IF(ISBLANK(B417),0,IF(ISNA(VLOOKUP(B417,General!$B:$B,1,FALSE)),1,0))</f>
        <v>0</v>
      </c>
      <c r="N417" s="86">
        <f>IF(ISBLANK(D417),0,IF(ISNA(VLOOKUP(D417,Dropdowns!$G$1:$G$2,1,FALSE)),1,0))</f>
        <v>0</v>
      </c>
      <c r="O417" s="86">
        <f>IF(ISBLANK(E417),0,IF(ISNA(VLOOKUP(E417,Dropdowns!$H$1:$H$12,1,FALSE)),1,0))</f>
        <v>0</v>
      </c>
      <c r="P417" s="86">
        <f>IF(ISBLANK(G417),0,IF(ISNA(VLOOKUP(G417,Dropdowns!$M$1:$M$4,1,FALSE)),1,0))</f>
        <v>0</v>
      </c>
      <c r="Q417" s="86" t="str">
        <f t="shared" si="20"/>
        <v/>
      </c>
      <c r="R417" s="86">
        <f>IF(ISBLANK(Q417),0,IF(ISNA(VLOOKUP(Q417,Transaction!$AH:$AH,1,FALSE)),1,0))</f>
        <v>0</v>
      </c>
    </row>
    <row r="418" spans="2:18" x14ac:dyDescent="0.25">
      <c r="B418" s="71"/>
      <c r="C418" s="71"/>
      <c r="D418" s="71"/>
      <c r="E418" s="71"/>
      <c r="F418" s="71"/>
      <c r="G418" s="72"/>
      <c r="K418" s="86">
        <f t="shared" si="18"/>
        <v>0</v>
      </c>
      <c r="L418" s="86">
        <f t="shared" si="19"/>
        <v>0</v>
      </c>
      <c r="M418" s="86">
        <f>IF(ISBLANK(B418),0,IF(ISNA(VLOOKUP(B418,General!$B:$B,1,FALSE)),1,0))</f>
        <v>0</v>
      </c>
      <c r="N418" s="86">
        <f>IF(ISBLANK(D418),0,IF(ISNA(VLOOKUP(D418,Dropdowns!$G$1:$G$2,1,FALSE)),1,0))</f>
        <v>0</v>
      </c>
      <c r="O418" s="86">
        <f>IF(ISBLANK(E418),0,IF(ISNA(VLOOKUP(E418,Dropdowns!$H$1:$H$12,1,FALSE)),1,0))</f>
        <v>0</v>
      </c>
      <c r="P418" s="86">
        <f>IF(ISBLANK(G418),0,IF(ISNA(VLOOKUP(G418,Dropdowns!$M$1:$M$4,1,FALSE)),1,0))</f>
        <v>0</v>
      </c>
      <c r="Q418" s="86" t="str">
        <f t="shared" si="20"/>
        <v/>
      </c>
      <c r="R418" s="86">
        <f>IF(ISBLANK(Q418),0,IF(ISNA(VLOOKUP(Q418,Transaction!$AH:$AH,1,FALSE)),1,0))</f>
        <v>0</v>
      </c>
    </row>
    <row r="419" spans="2:18" x14ac:dyDescent="0.25">
      <c r="B419" s="71"/>
      <c r="C419" s="71"/>
      <c r="D419" s="71"/>
      <c r="E419" s="71"/>
      <c r="F419" s="71"/>
      <c r="G419" s="72"/>
      <c r="K419" s="86">
        <f t="shared" si="18"/>
        <v>0</v>
      </c>
      <c r="L419" s="86">
        <f t="shared" si="19"/>
        <v>0</v>
      </c>
      <c r="M419" s="86">
        <f>IF(ISBLANK(B419),0,IF(ISNA(VLOOKUP(B419,General!$B:$B,1,FALSE)),1,0))</f>
        <v>0</v>
      </c>
      <c r="N419" s="86">
        <f>IF(ISBLANK(D419),0,IF(ISNA(VLOOKUP(D419,Dropdowns!$G$1:$G$2,1,FALSE)),1,0))</f>
        <v>0</v>
      </c>
      <c r="O419" s="86">
        <f>IF(ISBLANK(E419),0,IF(ISNA(VLOOKUP(E419,Dropdowns!$H$1:$H$12,1,FALSE)),1,0))</f>
        <v>0</v>
      </c>
      <c r="P419" s="86">
        <f>IF(ISBLANK(G419),0,IF(ISNA(VLOOKUP(G419,Dropdowns!$M$1:$M$4,1,FALSE)),1,0))</f>
        <v>0</v>
      </c>
      <c r="Q419" s="86" t="str">
        <f t="shared" si="20"/>
        <v/>
      </c>
      <c r="R419" s="86">
        <f>IF(ISBLANK(Q419),0,IF(ISNA(VLOOKUP(Q419,Transaction!$AH:$AH,1,FALSE)),1,0))</f>
        <v>0</v>
      </c>
    </row>
    <row r="420" spans="2:18" x14ac:dyDescent="0.25">
      <c r="B420" s="71"/>
      <c r="C420" s="71"/>
      <c r="D420" s="71"/>
      <c r="E420" s="71"/>
      <c r="F420" s="71"/>
      <c r="G420" s="72"/>
      <c r="K420" s="86">
        <f t="shared" si="18"/>
        <v>0</v>
      </c>
      <c r="L420" s="86">
        <f t="shared" si="19"/>
        <v>0</v>
      </c>
      <c r="M420" s="86">
        <f>IF(ISBLANK(B420),0,IF(ISNA(VLOOKUP(B420,General!$B:$B,1,FALSE)),1,0))</f>
        <v>0</v>
      </c>
      <c r="N420" s="86">
        <f>IF(ISBLANK(D420),0,IF(ISNA(VLOOKUP(D420,Dropdowns!$G$1:$G$2,1,FALSE)),1,0))</f>
        <v>0</v>
      </c>
      <c r="O420" s="86">
        <f>IF(ISBLANK(E420),0,IF(ISNA(VLOOKUP(E420,Dropdowns!$H$1:$H$12,1,FALSE)),1,0))</f>
        <v>0</v>
      </c>
      <c r="P420" s="86">
        <f>IF(ISBLANK(G420),0,IF(ISNA(VLOOKUP(G420,Dropdowns!$M$1:$M$4,1,FALSE)),1,0))</f>
        <v>0</v>
      </c>
      <c r="Q420" s="86" t="str">
        <f t="shared" si="20"/>
        <v/>
      </c>
      <c r="R420" s="86">
        <f>IF(ISBLANK(Q420),0,IF(ISNA(VLOOKUP(Q420,Transaction!$AH:$AH,1,FALSE)),1,0))</f>
        <v>0</v>
      </c>
    </row>
    <row r="421" spans="2:18" x14ac:dyDescent="0.25">
      <c r="B421" s="71"/>
      <c r="C421" s="71"/>
      <c r="D421" s="71"/>
      <c r="E421" s="71"/>
      <c r="F421" s="71"/>
      <c r="G421" s="72"/>
      <c r="K421" s="86">
        <f t="shared" si="18"/>
        <v>0</v>
      </c>
      <c r="L421" s="86">
        <f t="shared" si="19"/>
        <v>0</v>
      </c>
      <c r="M421" s="86">
        <f>IF(ISBLANK(B421),0,IF(ISNA(VLOOKUP(B421,General!$B:$B,1,FALSE)),1,0))</f>
        <v>0</v>
      </c>
      <c r="N421" s="86">
        <f>IF(ISBLANK(D421),0,IF(ISNA(VLOOKUP(D421,Dropdowns!$G$1:$G$2,1,FALSE)),1,0))</f>
        <v>0</v>
      </c>
      <c r="O421" s="86">
        <f>IF(ISBLANK(E421),0,IF(ISNA(VLOOKUP(E421,Dropdowns!$H$1:$H$12,1,FALSE)),1,0))</f>
        <v>0</v>
      </c>
      <c r="P421" s="86">
        <f>IF(ISBLANK(G421),0,IF(ISNA(VLOOKUP(G421,Dropdowns!$M$1:$M$4,1,FALSE)),1,0))</f>
        <v>0</v>
      </c>
      <c r="Q421" s="86" t="str">
        <f t="shared" si="20"/>
        <v/>
      </c>
      <c r="R421" s="86">
        <f>IF(ISBLANK(Q421),0,IF(ISNA(VLOOKUP(Q421,Transaction!$AH:$AH,1,FALSE)),1,0))</f>
        <v>0</v>
      </c>
    </row>
    <row r="422" spans="2:18" x14ac:dyDescent="0.25">
      <c r="B422" s="71"/>
      <c r="C422" s="71"/>
      <c r="D422" s="71"/>
      <c r="E422" s="71"/>
      <c r="F422" s="71"/>
      <c r="G422" s="72"/>
      <c r="K422" s="86">
        <f t="shared" si="18"/>
        <v>0</v>
      </c>
      <c r="L422" s="86">
        <f t="shared" si="19"/>
        <v>0</v>
      </c>
      <c r="M422" s="86">
        <f>IF(ISBLANK(B422),0,IF(ISNA(VLOOKUP(B422,General!$B:$B,1,FALSE)),1,0))</f>
        <v>0</v>
      </c>
      <c r="N422" s="86">
        <f>IF(ISBLANK(D422),0,IF(ISNA(VLOOKUP(D422,Dropdowns!$G$1:$G$2,1,FALSE)),1,0))</f>
        <v>0</v>
      </c>
      <c r="O422" s="86">
        <f>IF(ISBLANK(E422),0,IF(ISNA(VLOOKUP(E422,Dropdowns!$H$1:$H$12,1,FALSE)),1,0))</f>
        <v>0</v>
      </c>
      <c r="P422" s="86">
        <f>IF(ISBLANK(G422),0,IF(ISNA(VLOOKUP(G422,Dropdowns!$M$1:$M$4,1,FALSE)),1,0))</f>
        <v>0</v>
      </c>
      <c r="Q422" s="86" t="str">
        <f t="shared" si="20"/>
        <v/>
      </c>
      <c r="R422" s="86">
        <f>IF(ISBLANK(Q422),0,IF(ISNA(VLOOKUP(Q422,Transaction!$AH:$AH,1,FALSE)),1,0))</f>
        <v>0</v>
      </c>
    </row>
    <row r="423" spans="2:18" x14ac:dyDescent="0.25">
      <c r="B423" s="71"/>
      <c r="C423" s="71"/>
      <c r="D423" s="71"/>
      <c r="E423" s="71"/>
      <c r="F423" s="71"/>
      <c r="G423" s="72"/>
      <c r="K423" s="86">
        <f t="shared" si="18"/>
        <v>0</v>
      </c>
      <c r="L423" s="86">
        <f t="shared" si="19"/>
        <v>0</v>
      </c>
      <c r="M423" s="86">
        <f>IF(ISBLANK(B423),0,IF(ISNA(VLOOKUP(B423,General!$B:$B,1,FALSE)),1,0))</f>
        <v>0</v>
      </c>
      <c r="N423" s="86">
        <f>IF(ISBLANK(D423),0,IF(ISNA(VLOOKUP(D423,Dropdowns!$G$1:$G$2,1,FALSE)),1,0))</f>
        <v>0</v>
      </c>
      <c r="O423" s="86">
        <f>IF(ISBLANK(E423),0,IF(ISNA(VLOOKUP(E423,Dropdowns!$H$1:$H$12,1,FALSE)),1,0))</f>
        <v>0</v>
      </c>
      <c r="P423" s="86">
        <f>IF(ISBLANK(G423),0,IF(ISNA(VLOOKUP(G423,Dropdowns!$M$1:$M$4,1,FALSE)),1,0))</f>
        <v>0</v>
      </c>
      <c r="Q423" s="86" t="str">
        <f t="shared" si="20"/>
        <v/>
      </c>
      <c r="R423" s="86">
        <f>IF(ISBLANK(Q423),0,IF(ISNA(VLOOKUP(Q423,Transaction!$AH:$AH,1,FALSE)),1,0))</f>
        <v>0</v>
      </c>
    </row>
    <row r="424" spans="2:18" x14ac:dyDescent="0.25">
      <c r="B424" s="71"/>
      <c r="C424" s="71"/>
      <c r="D424" s="71"/>
      <c r="E424" s="71"/>
      <c r="F424" s="71"/>
      <c r="G424" s="72"/>
      <c r="K424" s="86">
        <f t="shared" si="18"/>
        <v>0</v>
      </c>
      <c r="L424" s="86">
        <f t="shared" si="19"/>
        <v>0</v>
      </c>
      <c r="M424" s="86">
        <f>IF(ISBLANK(B424),0,IF(ISNA(VLOOKUP(B424,General!$B:$B,1,FALSE)),1,0))</f>
        <v>0</v>
      </c>
      <c r="N424" s="86">
        <f>IF(ISBLANK(D424),0,IF(ISNA(VLOOKUP(D424,Dropdowns!$G$1:$G$2,1,FALSE)),1,0))</f>
        <v>0</v>
      </c>
      <c r="O424" s="86">
        <f>IF(ISBLANK(E424),0,IF(ISNA(VLOOKUP(E424,Dropdowns!$H$1:$H$12,1,FALSE)),1,0))</f>
        <v>0</v>
      </c>
      <c r="P424" s="86">
        <f>IF(ISBLANK(G424),0,IF(ISNA(VLOOKUP(G424,Dropdowns!$M$1:$M$4,1,FALSE)),1,0))</f>
        <v>0</v>
      </c>
      <c r="Q424" s="86" t="str">
        <f t="shared" si="20"/>
        <v/>
      </c>
      <c r="R424" s="86">
        <f>IF(ISBLANK(Q424),0,IF(ISNA(VLOOKUP(Q424,Transaction!$AH:$AH,1,FALSE)),1,0))</f>
        <v>0</v>
      </c>
    </row>
    <row r="425" spans="2:18" x14ac:dyDescent="0.25">
      <c r="B425" s="71"/>
      <c r="C425" s="71"/>
      <c r="D425" s="71"/>
      <c r="E425" s="71"/>
      <c r="F425" s="71"/>
      <c r="G425" s="72"/>
      <c r="K425" s="86">
        <f t="shared" si="18"/>
        <v>0</v>
      </c>
      <c r="L425" s="86">
        <f t="shared" si="19"/>
        <v>0</v>
      </c>
      <c r="M425" s="86">
        <f>IF(ISBLANK(B425),0,IF(ISNA(VLOOKUP(B425,General!$B:$B,1,FALSE)),1,0))</f>
        <v>0</v>
      </c>
      <c r="N425" s="86">
        <f>IF(ISBLANK(D425),0,IF(ISNA(VLOOKUP(D425,Dropdowns!$G$1:$G$2,1,FALSE)),1,0))</f>
        <v>0</v>
      </c>
      <c r="O425" s="86">
        <f>IF(ISBLANK(E425),0,IF(ISNA(VLOOKUP(E425,Dropdowns!$H$1:$H$12,1,FALSE)),1,0))</f>
        <v>0</v>
      </c>
      <c r="P425" s="86">
        <f>IF(ISBLANK(G425),0,IF(ISNA(VLOOKUP(G425,Dropdowns!$M$1:$M$4,1,FALSE)),1,0))</f>
        <v>0</v>
      </c>
      <c r="Q425" s="86" t="str">
        <f t="shared" si="20"/>
        <v/>
      </c>
      <c r="R425" s="86">
        <f>IF(ISBLANK(Q425),0,IF(ISNA(VLOOKUP(Q425,Transaction!$AH:$AH,1,FALSE)),1,0))</f>
        <v>0</v>
      </c>
    </row>
    <row r="426" spans="2:18" x14ac:dyDescent="0.25">
      <c r="B426" s="71"/>
      <c r="C426" s="71"/>
      <c r="D426" s="71"/>
      <c r="E426" s="71"/>
      <c r="F426" s="71"/>
      <c r="G426" s="72"/>
      <c r="K426" s="86">
        <f t="shared" si="18"/>
        <v>0</v>
      </c>
      <c r="L426" s="86">
        <f t="shared" si="19"/>
        <v>0</v>
      </c>
      <c r="M426" s="86">
        <f>IF(ISBLANK(B426),0,IF(ISNA(VLOOKUP(B426,General!$B:$B,1,FALSE)),1,0))</f>
        <v>0</v>
      </c>
      <c r="N426" s="86">
        <f>IF(ISBLANK(D426),0,IF(ISNA(VLOOKUP(D426,Dropdowns!$G$1:$G$2,1,FALSE)),1,0))</f>
        <v>0</v>
      </c>
      <c r="O426" s="86">
        <f>IF(ISBLANK(E426),0,IF(ISNA(VLOOKUP(E426,Dropdowns!$H$1:$H$12,1,FALSE)),1,0))</f>
        <v>0</v>
      </c>
      <c r="P426" s="86">
        <f>IF(ISBLANK(G426),0,IF(ISNA(VLOOKUP(G426,Dropdowns!$M$1:$M$4,1,FALSE)),1,0))</f>
        <v>0</v>
      </c>
      <c r="Q426" s="86" t="str">
        <f t="shared" si="20"/>
        <v/>
      </c>
      <c r="R426" s="86">
        <f>IF(ISBLANK(Q426),0,IF(ISNA(VLOOKUP(Q426,Transaction!$AH:$AH,1,FALSE)),1,0))</f>
        <v>0</v>
      </c>
    </row>
    <row r="427" spans="2:18" x14ac:dyDescent="0.25">
      <c r="B427" s="71"/>
      <c r="C427" s="71"/>
      <c r="D427" s="71"/>
      <c r="E427" s="71"/>
      <c r="F427" s="71"/>
      <c r="G427" s="72"/>
      <c r="K427" s="86">
        <f t="shared" si="18"/>
        <v>0</v>
      </c>
      <c r="L427" s="86">
        <f t="shared" si="19"/>
        <v>0</v>
      </c>
      <c r="M427" s="86">
        <f>IF(ISBLANK(B427),0,IF(ISNA(VLOOKUP(B427,General!$B:$B,1,FALSE)),1,0))</f>
        <v>0</v>
      </c>
      <c r="N427" s="86">
        <f>IF(ISBLANK(D427),0,IF(ISNA(VLOOKUP(D427,Dropdowns!$G$1:$G$2,1,FALSE)),1,0))</f>
        <v>0</v>
      </c>
      <c r="O427" s="86">
        <f>IF(ISBLANK(E427),0,IF(ISNA(VLOOKUP(E427,Dropdowns!$H$1:$H$12,1,FALSE)),1,0))</f>
        <v>0</v>
      </c>
      <c r="P427" s="86">
        <f>IF(ISBLANK(G427),0,IF(ISNA(VLOOKUP(G427,Dropdowns!$M$1:$M$4,1,FALSE)),1,0))</f>
        <v>0</v>
      </c>
      <c r="Q427" s="86" t="str">
        <f t="shared" si="20"/>
        <v/>
      </c>
      <c r="R427" s="86">
        <f>IF(ISBLANK(Q427),0,IF(ISNA(VLOOKUP(Q427,Transaction!$AH:$AH,1,FALSE)),1,0))</f>
        <v>0</v>
      </c>
    </row>
    <row r="428" spans="2:18" x14ac:dyDescent="0.25">
      <c r="B428" s="71"/>
      <c r="C428" s="71"/>
      <c r="D428" s="71"/>
      <c r="E428" s="71"/>
      <c r="F428" s="71"/>
      <c r="G428" s="72"/>
      <c r="K428" s="86">
        <f t="shared" si="18"/>
        <v>0</v>
      </c>
      <c r="L428" s="86">
        <f t="shared" si="19"/>
        <v>0</v>
      </c>
      <c r="M428" s="86">
        <f>IF(ISBLANK(B428),0,IF(ISNA(VLOOKUP(B428,General!$B:$B,1,FALSE)),1,0))</f>
        <v>0</v>
      </c>
      <c r="N428" s="86">
        <f>IF(ISBLANK(D428),0,IF(ISNA(VLOOKUP(D428,Dropdowns!$G$1:$G$2,1,FALSE)),1,0))</f>
        <v>0</v>
      </c>
      <c r="O428" s="86">
        <f>IF(ISBLANK(E428),0,IF(ISNA(VLOOKUP(E428,Dropdowns!$H$1:$H$12,1,FALSE)),1,0))</f>
        <v>0</v>
      </c>
      <c r="P428" s="86">
        <f>IF(ISBLANK(G428),0,IF(ISNA(VLOOKUP(G428,Dropdowns!$M$1:$M$4,1,FALSE)),1,0))</f>
        <v>0</v>
      </c>
      <c r="Q428" s="86" t="str">
        <f t="shared" si="20"/>
        <v/>
      </c>
      <c r="R428" s="86">
        <f>IF(ISBLANK(Q428),0,IF(ISNA(VLOOKUP(Q428,Transaction!$AH:$AH,1,FALSE)),1,0))</f>
        <v>0</v>
      </c>
    </row>
    <row r="429" spans="2:18" x14ac:dyDescent="0.25">
      <c r="B429" s="71"/>
      <c r="C429" s="71"/>
      <c r="D429" s="71"/>
      <c r="E429" s="71"/>
      <c r="F429" s="71"/>
      <c r="G429" s="72"/>
      <c r="K429" s="86">
        <f t="shared" si="18"/>
        <v>0</v>
      </c>
      <c r="L429" s="86">
        <f t="shared" si="19"/>
        <v>0</v>
      </c>
      <c r="M429" s="86">
        <f>IF(ISBLANK(B429),0,IF(ISNA(VLOOKUP(B429,General!$B:$B,1,FALSE)),1,0))</f>
        <v>0</v>
      </c>
      <c r="N429" s="86">
        <f>IF(ISBLANK(D429),0,IF(ISNA(VLOOKUP(D429,Dropdowns!$G$1:$G$2,1,FALSE)),1,0))</f>
        <v>0</v>
      </c>
      <c r="O429" s="86">
        <f>IF(ISBLANK(E429),0,IF(ISNA(VLOOKUP(E429,Dropdowns!$H$1:$H$12,1,FALSE)),1,0))</f>
        <v>0</v>
      </c>
      <c r="P429" s="86">
        <f>IF(ISBLANK(G429),0,IF(ISNA(VLOOKUP(G429,Dropdowns!$M$1:$M$4,1,FALSE)),1,0))</f>
        <v>0</v>
      </c>
      <c r="Q429" s="86" t="str">
        <f t="shared" si="20"/>
        <v/>
      </c>
      <c r="R429" s="86">
        <f>IF(ISBLANK(Q429),0,IF(ISNA(VLOOKUP(Q429,Transaction!$AH:$AH,1,FALSE)),1,0))</f>
        <v>0</v>
      </c>
    </row>
    <row r="430" spans="2:18" x14ac:dyDescent="0.25">
      <c r="B430" s="71"/>
      <c r="C430" s="71"/>
      <c r="D430" s="71"/>
      <c r="E430" s="71"/>
      <c r="F430" s="71"/>
      <c r="G430" s="72"/>
      <c r="K430" s="86">
        <f t="shared" si="18"/>
        <v>0</v>
      </c>
      <c r="L430" s="86">
        <f t="shared" si="19"/>
        <v>0</v>
      </c>
      <c r="M430" s="86">
        <f>IF(ISBLANK(B430),0,IF(ISNA(VLOOKUP(B430,General!$B:$B,1,FALSE)),1,0))</f>
        <v>0</v>
      </c>
      <c r="N430" s="86">
        <f>IF(ISBLANK(D430),0,IF(ISNA(VLOOKUP(D430,Dropdowns!$G$1:$G$2,1,FALSE)),1,0))</f>
        <v>0</v>
      </c>
      <c r="O430" s="86">
        <f>IF(ISBLANK(E430),0,IF(ISNA(VLOOKUP(E430,Dropdowns!$H$1:$H$12,1,FALSE)),1,0))</f>
        <v>0</v>
      </c>
      <c r="P430" s="86">
        <f>IF(ISBLANK(G430),0,IF(ISNA(VLOOKUP(G430,Dropdowns!$M$1:$M$4,1,FALSE)),1,0))</f>
        <v>0</v>
      </c>
      <c r="Q430" s="86" t="str">
        <f t="shared" si="20"/>
        <v/>
      </c>
      <c r="R430" s="86">
        <f>IF(ISBLANK(Q430),0,IF(ISNA(VLOOKUP(Q430,Transaction!$AH:$AH,1,FALSE)),1,0))</f>
        <v>0</v>
      </c>
    </row>
    <row r="431" spans="2:18" x14ac:dyDescent="0.25">
      <c r="B431" s="71"/>
      <c r="C431" s="71"/>
      <c r="D431" s="71"/>
      <c r="E431" s="71"/>
      <c r="F431" s="71"/>
      <c r="G431" s="72"/>
      <c r="K431" s="86">
        <f t="shared" si="18"/>
        <v>0</v>
      </c>
      <c r="L431" s="86">
        <f t="shared" si="19"/>
        <v>0</v>
      </c>
      <c r="M431" s="86">
        <f>IF(ISBLANK(B431),0,IF(ISNA(VLOOKUP(B431,General!$B:$B,1,FALSE)),1,0))</f>
        <v>0</v>
      </c>
      <c r="N431" s="86">
        <f>IF(ISBLANK(D431),0,IF(ISNA(VLOOKUP(D431,Dropdowns!$G$1:$G$2,1,FALSE)),1,0))</f>
        <v>0</v>
      </c>
      <c r="O431" s="86">
        <f>IF(ISBLANK(E431),0,IF(ISNA(VLOOKUP(E431,Dropdowns!$H$1:$H$12,1,FALSE)),1,0))</f>
        <v>0</v>
      </c>
      <c r="P431" s="86">
        <f>IF(ISBLANK(G431),0,IF(ISNA(VLOOKUP(G431,Dropdowns!$M$1:$M$4,1,FALSE)),1,0))</f>
        <v>0</v>
      </c>
      <c r="Q431" s="86" t="str">
        <f t="shared" si="20"/>
        <v/>
      </c>
      <c r="R431" s="86">
        <f>IF(ISBLANK(Q431),0,IF(ISNA(VLOOKUP(Q431,Transaction!$AH:$AH,1,FALSE)),1,0))</f>
        <v>0</v>
      </c>
    </row>
    <row r="432" spans="2:18" x14ac:dyDescent="0.25">
      <c r="B432" s="71"/>
      <c r="C432" s="71"/>
      <c r="D432" s="71"/>
      <c r="E432" s="71"/>
      <c r="F432" s="71"/>
      <c r="G432" s="72"/>
      <c r="K432" s="86">
        <f t="shared" si="18"/>
        <v>0</v>
      </c>
      <c r="L432" s="86">
        <f t="shared" si="19"/>
        <v>0</v>
      </c>
      <c r="M432" s="86">
        <f>IF(ISBLANK(B432),0,IF(ISNA(VLOOKUP(B432,General!$B:$B,1,FALSE)),1,0))</f>
        <v>0</v>
      </c>
      <c r="N432" s="86">
        <f>IF(ISBLANK(D432),0,IF(ISNA(VLOOKUP(D432,Dropdowns!$G$1:$G$2,1,FALSE)),1,0))</f>
        <v>0</v>
      </c>
      <c r="O432" s="86">
        <f>IF(ISBLANK(E432),0,IF(ISNA(VLOOKUP(E432,Dropdowns!$H$1:$H$12,1,FALSE)),1,0))</f>
        <v>0</v>
      </c>
      <c r="P432" s="86">
        <f>IF(ISBLANK(G432),0,IF(ISNA(VLOOKUP(G432,Dropdowns!$M$1:$M$4,1,FALSE)),1,0))</f>
        <v>0</v>
      </c>
      <c r="Q432" s="86" t="str">
        <f t="shared" si="20"/>
        <v/>
      </c>
      <c r="R432" s="86">
        <f>IF(ISBLANK(Q432),0,IF(ISNA(VLOOKUP(Q432,Transaction!$AH:$AH,1,FALSE)),1,0))</f>
        <v>0</v>
      </c>
    </row>
    <row r="433" spans="2:18" x14ac:dyDescent="0.25">
      <c r="B433" s="71"/>
      <c r="C433" s="71"/>
      <c r="D433" s="71"/>
      <c r="E433" s="71"/>
      <c r="F433" s="71"/>
      <c r="G433" s="72"/>
      <c r="K433" s="86">
        <f t="shared" ref="K433:K496" si="21">IF(COUNTA(B433:G433)&gt;0,2-(COUNTA(B433:C433)),0)</f>
        <v>0</v>
      </c>
      <c r="L433" s="86">
        <f t="shared" ref="L433:L496" si="22">IF(E433="Others",COUNTBLANK(F433),0)</f>
        <v>0</v>
      </c>
      <c r="M433" s="86">
        <f>IF(ISBLANK(B433),0,IF(ISNA(VLOOKUP(B433,General!$B:$B,1,FALSE)),1,0))</f>
        <v>0</v>
      </c>
      <c r="N433" s="86">
        <f>IF(ISBLANK(D433),0,IF(ISNA(VLOOKUP(D433,Dropdowns!$G$1:$G$2,1,FALSE)),1,0))</f>
        <v>0</v>
      </c>
      <c r="O433" s="86">
        <f>IF(ISBLANK(E433),0,IF(ISNA(VLOOKUP(E433,Dropdowns!$H$1:$H$12,1,FALSE)),1,0))</f>
        <v>0</v>
      </c>
      <c r="P433" s="86">
        <f>IF(ISBLANK(G433),0,IF(ISNA(VLOOKUP(G433,Dropdowns!$M$1:$M$4,1,FALSE)),1,0))</f>
        <v>0</v>
      </c>
      <c r="Q433" s="86" t="str">
        <f t="shared" si="20"/>
        <v/>
      </c>
      <c r="R433" s="86">
        <f>IF(ISBLANK(Q433),0,IF(ISNA(VLOOKUP(Q433,Transaction!$AH:$AH,1,FALSE)),1,0))</f>
        <v>0</v>
      </c>
    </row>
    <row r="434" spans="2:18" x14ac:dyDescent="0.25">
      <c r="B434" s="71"/>
      <c r="C434" s="71"/>
      <c r="D434" s="71"/>
      <c r="E434" s="71"/>
      <c r="F434" s="71"/>
      <c r="G434" s="72"/>
      <c r="K434" s="86">
        <f t="shared" si="21"/>
        <v>0</v>
      </c>
      <c r="L434" s="86">
        <f t="shared" si="22"/>
        <v>0</v>
      </c>
      <c r="M434" s="86">
        <f>IF(ISBLANK(B434),0,IF(ISNA(VLOOKUP(B434,General!$B:$B,1,FALSE)),1,0))</f>
        <v>0</v>
      </c>
      <c r="N434" s="86">
        <f>IF(ISBLANK(D434),0,IF(ISNA(VLOOKUP(D434,Dropdowns!$G$1:$G$2,1,FALSE)),1,0))</f>
        <v>0</v>
      </c>
      <c r="O434" s="86">
        <f>IF(ISBLANK(E434),0,IF(ISNA(VLOOKUP(E434,Dropdowns!$H$1:$H$12,1,FALSE)),1,0))</f>
        <v>0</v>
      </c>
      <c r="P434" s="86">
        <f>IF(ISBLANK(G434),0,IF(ISNA(VLOOKUP(G434,Dropdowns!$M$1:$M$4,1,FALSE)),1,0))</f>
        <v>0</v>
      </c>
      <c r="Q434" s="86" t="str">
        <f t="shared" si="20"/>
        <v/>
      </c>
      <c r="R434" s="86">
        <f>IF(ISBLANK(Q434),0,IF(ISNA(VLOOKUP(Q434,Transaction!$AH:$AH,1,FALSE)),1,0))</f>
        <v>0</v>
      </c>
    </row>
    <row r="435" spans="2:18" x14ac:dyDescent="0.25">
      <c r="B435" s="71"/>
      <c r="C435" s="71"/>
      <c r="D435" s="71"/>
      <c r="E435" s="71"/>
      <c r="F435" s="71"/>
      <c r="G435" s="72"/>
      <c r="K435" s="86">
        <f t="shared" si="21"/>
        <v>0</v>
      </c>
      <c r="L435" s="86">
        <f t="shared" si="22"/>
        <v>0</v>
      </c>
      <c r="M435" s="86">
        <f>IF(ISBLANK(B435),0,IF(ISNA(VLOOKUP(B435,General!$B:$B,1,FALSE)),1,0))</f>
        <v>0</v>
      </c>
      <c r="N435" s="86">
        <f>IF(ISBLANK(D435),0,IF(ISNA(VLOOKUP(D435,Dropdowns!$G$1:$G$2,1,FALSE)),1,0))</f>
        <v>0</v>
      </c>
      <c r="O435" s="86">
        <f>IF(ISBLANK(E435),0,IF(ISNA(VLOOKUP(E435,Dropdowns!$H$1:$H$12,1,FALSE)),1,0))</f>
        <v>0</v>
      </c>
      <c r="P435" s="86">
        <f>IF(ISBLANK(G435),0,IF(ISNA(VLOOKUP(G435,Dropdowns!$M$1:$M$4,1,FALSE)),1,0))</f>
        <v>0</v>
      </c>
      <c r="Q435" s="86" t="str">
        <f t="shared" si="20"/>
        <v/>
      </c>
      <c r="R435" s="86">
        <f>IF(ISBLANK(Q435),0,IF(ISNA(VLOOKUP(Q435,Transaction!$AH:$AH,1,FALSE)),1,0))</f>
        <v>0</v>
      </c>
    </row>
    <row r="436" spans="2:18" x14ac:dyDescent="0.25">
      <c r="B436" s="71"/>
      <c r="C436" s="71"/>
      <c r="D436" s="71"/>
      <c r="E436" s="71"/>
      <c r="F436" s="71"/>
      <c r="G436" s="72"/>
      <c r="K436" s="86">
        <f t="shared" si="21"/>
        <v>0</v>
      </c>
      <c r="L436" s="86">
        <f t="shared" si="22"/>
        <v>0</v>
      </c>
      <c r="M436" s="86">
        <f>IF(ISBLANK(B436),0,IF(ISNA(VLOOKUP(B436,General!$B:$B,1,FALSE)),1,0))</f>
        <v>0</v>
      </c>
      <c r="N436" s="86">
        <f>IF(ISBLANK(D436),0,IF(ISNA(VLOOKUP(D436,Dropdowns!$G$1:$G$2,1,FALSE)),1,0))</f>
        <v>0</v>
      </c>
      <c r="O436" s="86">
        <f>IF(ISBLANK(E436),0,IF(ISNA(VLOOKUP(E436,Dropdowns!$H$1:$H$12,1,FALSE)),1,0))</f>
        <v>0</v>
      </c>
      <c r="P436" s="86">
        <f>IF(ISBLANK(G436),0,IF(ISNA(VLOOKUP(G436,Dropdowns!$M$1:$M$4,1,FALSE)),1,0))</f>
        <v>0</v>
      </c>
      <c r="Q436" s="86" t="str">
        <f t="shared" si="20"/>
        <v/>
      </c>
      <c r="R436" s="86">
        <f>IF(ISBLANK(Q436),0,IF(ISNA(VLOOKUP(Q436,Transaction!$AH:$AH,1,FALSE)),1,0))</f>
        <v>0</v>
      </c>
    </row>
    <row r="437" spans="2:18" x14ac:dyDescent="0.25">
      <c r="B437" s="71"/>
      <c r="C437" s="71"/>
      <c r="D437" s="71"/>
      <c r="E437" s="71"/>
      <c r="F437" s="71"/>
      <c r="G437" s="72"/>
      <c r="K437" s="86">
        <f t="shared" si="21"/>
        <v>0</v>
      </c>
      <c r="L437" s="86">
        <f t="shared" si="22"/>
        <v>0</v>
      </c>
      <c r="M437" s="86">
        <f>IF(ISBLANK(B437),0,IF(ISNA(VLOOKUP(B437,General!$B:$B,1,FALSE)),1,0))</f>
        <v>0</v>
      </c>
      <c r="N437" s="86">
        <f>IF(ISBLANK(D437),0,IF(ISNA(VLOOKUP(D437,Dropdowns!$G$1:$G$2,1,FALSE)),1,0))</f>
        <v>0</v>
      </c>
      <c r="O437" s="86">
        <f>IF(ISBLANK(E437),0,IF(ISNA(VLOOKUP(E437,Dropdowns!$H$1:$H$12,1,FALSE)),1,0))</f>
        <v>0</v>
      </c>
      <c r="P437" s="86">
        <f>IF(ISBLANK(G437),0,IF(ISNA(VLOOKUP(G437,Dropdowns!$M$1:$M$4,1,FALSE)),1,0))</f>
        <v>0</v>
      </c>
      <c r="Q437" s="86" t="str">
        <f t="shared" si="20"/>
        <v/>
      </c>
      <c r="R437" s="86">
        <f>IF(ISBLANK(Q437),0,IF(ISNA(VLOOKUP(Q437,Transaction!$AH:$AH,1,FALSE)),1,0))</f>
        <v>0</v>
      </c>
    </row>
    <row r="438" spans="2:18" x14ac:dyDescent="0.25">
      <c r="B438" s="71"/>
      <c r="C438" s="71"/>
      <c r="D438" s="71"/>
      <c r="E438" s="71"/>
      <c r="F438" s="71"/>
      <c r="G438" s="72"/>
      <c r="K438" s="86">
        <f t="shared" si="21"/>
        <v>0</v>
      </c>
      <c r="L438" s="86">
        <f t="shared" si="22"/>
        <v>0</v>
      </c>
      <c r="M438" s="86">
        <f>IF(ISBLANK(B438),0,IF(ISNA(VLOOKUP(B438,General!$B:$B,1,FALSE)),1,0))</f>
        <v>0</v>
      </c>
      <c r="N438" s="86">
        <f>IF(ISBLANK(D438),0,IF(ISNA(VLOOKUP(D438,Dropdowns!$G$1:$G$2,1,FALSE)),1,0))</f>
        <v>0</v>
      </c>
      <c r="O438" s="86">
        <f>IF(ISBLANK(E438),0,IF(ISNA(VLOOKUP(E438,Dropdowns!$H$1:$H$12,1,FALSE)),1,0))</f>
        <v>0</v>
      </c>
      <c r="P438" s="86">
        <f>IF(ISBLANK(G438),0,IF(ISNA(VLOOKUP(G438,Dropdowns!$M$1:$M$4,1,FALSE)),1,0))</f>
        <v>0</v>
      </c>
      <c r="Q438" s="86" t="str">
        <f t="shared" si="20"/>
        <v/>
      </c>
      <c r="R438" s="86">
        <f>IF(ISBLANK(Q438),0,IF(ISNA(VLOOKUP(Q438,Transaction!$AH:$AH,1,FALSE)),1,0))</f>
        <v>0</v>
      </c>
    </row>
    <row r="439" spans="2:18" x14ac:dyDescent="0.25">
      <c r="B439" s="71"/>
      <c r="C439" s="71"/>
      <c r="D439" s="71"/>
      <c r="E439" s="71"/>
      <c r="F439" s="71"/>
      <c r="G439" s="72"/>
      <c r="K439" s="86">
        <f t="shared" si="21"/>
        <v>0</v>
      </c>
      <c r="L439" s="86">
        <f t="shared" si="22"/>
        <v>0</v>
      </c>
      <c r="M439" s="86">
        <f>IF(ISBLANK(B439),0,IF(ISNA(VLOOKUP(B439,General!$B:$B,1,FALSE)),1,0))</f>
        <v>0</v>
      </c>
      <c r="N439" s="86">
        <f>IF(ISBLANK(D439),0,IF(ISNA(VLOOKUP(D439,Dropdowns!$G$1:$G$2,1,FALSE)),1,0))</f>
        <v>0</v>
      </c>
      <c r="O439" s="86">
        <f>IF(ISBLANK(E439),0,IF(ISNA(VLOOKUP(E439,Dropdowns!$H$1:$H$12,1,FALSE)),1,0))</f>
        <v>0</v>
      </c>
      <c r="P439" s="86">
        <f>IF(ISBLANK(G439),0,IF(ISNA(VLOOKUP(G439,Dropdowns!$M$1:$M$4,1,FALSE)),1,0))</f>
        <v>0</v>
      </c>
      <c r="Q439" s="86" t="str">
        <f t="shared" si="20"/>
        <v/>
      </c>
      <c r="R439" s="86">
        <f>IF(ISBLANK(Q439),0,IF(ISNA(VLOOKUP(Q439,Transaction!$AH:$AH,1,FALSE)),1,0))</f>
        <v>0</v>
      </c>
    </row>
    <row r="440" spans="2:18" x14ac:dyDescent="0.25">
      <c r="B440" s="71"/>
      <c r="C440" s="71"/>
      <c r="D440" s="71"/>
      <c r="E440" s="71"/>
      <c r="F440" s="71"/>
      <c r="G440" s="72"/>
      <c r="K440" s="86">
        <f t="shared" si="21"/>
        <v>0</v>
      </c>
      <c r="L440" s="86">
        <f t="shared" si="22"/>
        <v>0</v>
      </c>
      <c r="M440" s="86">
        <f>IF(ISBLANK(B440),0,IF(ISNA(VLOOKUP(B440,General!$B:$B,1,FALSE)),1,0))</f>
        <v>0</v>
      </c>
      <c r="N440" s="86">
        <f>IF(ISBLANK(D440),0,IF(ISNA(VLOOKUP(D440,Dropdowns!$G$1:$G$2,1,FALSE)),1,0))</f>
        <v>0</v>
      </c>
      <c r="O440" s="86">
        <f>IF(ISBLANK(E440),0,IF(ISNA(VLOOKUP(E440,Dropdowns!$H$1:$H$12,1,FALSE)),1,0))</f>
        <v>0</v>
      </c>
      <c r="P440" s="86">
        <f>IF(ISBLANK(G440),0,IF(ISNA(VLOOKUP(G440,Dropdowns!$M$1:$M$4,1,FALSE)),1,0))</f>
        <v>0</v>
      </c>
      <c r="Q440" s="86" t="str">
        <f t="shared" si="20"/>
        <v/>
      </c>
      <c r="R440" s="86">
        <f>IF(ISBLANK(Q440),0,IF(ISNA(VLOOKUP(Q440,Transaction!$AH:$AH,1,FALSE)),1,0))</f>
        <v>0</v>
      </c>
    </row>
    <row r="441" spans="2:18" x14ac:dyDescent="0.25">
      <c r="B441" s="71"/>
      <c r="C441" s="71"/>
      <c r="D441" s="71"/>
      <c r="E441" s="71"/>
      <c r="F441" s="71"/>
      <c r="G441" s="72"/>
      <c r="K441" s="86">
        <f t="shared" si="21"/>
        <v>0</v>
      </c>
      <c r="L441" s="86">
        <f t="shared" si="22"/>
        <v>0</v>
      </c>
      <c r="M441" s="86">
        <f>IF(ISBLANK(B441),0,IF(ISNA(VLOOKUP(B441,General!$B:$B,1,FALSE)),1,0))</f>
        <v>0</v>
      </c>
      <c r="N441" s="86">
        <f>IF(ISBLANK(D441),0,IF(ISNA(VLOOKUP(D441,Dropdowns!$G$1:$G$2,1,FALSE)),1,0))</f>
        <v>0</v>
      </c>
      <c r="O441" s="86">
        <f>IF(ISBLANK(E441),0,IF(ISNA(VLOOKUP(E441,Dropdowns!$H$1:$H$12,1,FALSE)),1,0))</f>
        <v>0</v>
      </c>
      <c r="P441" s="86">
        <f>IF(ISBLANK(G441),0,IF(ISNA(VLOOKUP(G441,Dropdowns!$M$1:$M$4,1,FALSE)),1,0))</f>
        <v>0</v>
      </c>
      <c r="Q441" s="86" t="str">
        <f t="shared" si="20"/>
        <v/>
      </c>
      <c r="R441" s="86">
        <f>IF(ISBLANK(Q441),0,IF(ISNA(VLOOKUP(Q441,Transaction!$AH:$AH,1,FALSE)),1,0))</f>
        <v>0</v>
      </c>
    </row>
    <row r="442" spans="2:18" x14ac:dyDescent="0.25">
      <c r="B442" s="71"/>
      <c r="C442" s="71"/>
      <c r="D442" s="71"/>
      <c r="E442" s="71"/>
      <c r="F442" s="71"/>
      <c r="G442" s="72"/>
      <c r="K442" s="86">
        <f t="shared" si="21"/>
        <v>0</v>
      </c>
      <c r="L442" s="86">
        <f t="shared" si="22"/>
        <v>0</v>
      </c>
      <c r="M442" s="86">
        <f>IF(ISBLANK(B442),0,IF(ISNA(VLOOKUP(B442,General!$B:$B,1,FALSE)),1,0))</f>
        <v>0</v>
      </c>
      <c r="N442" s="86">
        <f>IF(ISBLANK(D442),0,IF(ISNA(VLOOKUP(D442,Dropdowns!$G$1:$G$2,1,FALSE)),1,0))</f>
        <v>0</v>
      </c>
      <c r="O442" s="86">
        <f>IF(ISBLANK(E442),0,IF(ISNA(VLOOKUP(E442,Dropdowns!$H$1:$H$12,1,FALSE)),1,0))</f>
        <v>0</v>
      </c>
      <c r="P442" s="86">
        <f>IF(ISBLANK(G442),0,IF(ISNA(VLOOKUP(G442,Dropdowns!$M$1:$M$4,1,FALSE)),1,0))</f>
        <v>0</v>
      </c>
      <c r="Q442" s="86" t="str">
        <f t="shared" si="20"/>
        <v/>
      </c>
      <c r="R442" s="86">
        <f>IF(ISBLANK(Q442),0,IF(ISNA(VLOOKUP(Q442,Transaction!$AH:$AH,1,FALSE)),1,0))</f>
        <v>0</v>
      </c>
    </row>
    <row r="443" spans="2:18" x14ac:dyDescent="0.25">
      <c r="B443" s="71"/>
      <c r="C443" s="71"/>
      <c r="D443" s="71"/>
      <c r="E443" s="71"/>
      <c r="F443" s="71"/>
      <c r="G443" s="72"/>
      <c r="K443" s="86">
        <f t="shared" si="21"/>
        <v>0</v>
      </c>
      <c r="L443" s="86">
        <f t="shared" si="22"/>
        <v>0</v>
      </c>
      <c r="M443" s="86">
        <f>IF(ISBLANK(B443),0,IF(ISNA(VLOOKUP(B443,General!$B:$B,1,FALSE)),1,0))</f>
        <v>0</v>
      </c>
      <c r="N443" s="86">
        <f>IF(ISBLANK(D443),0,IF(ISNA(VLOOKUP(D443,Dropdowns!$G$1:$G$2,1,FALSE)),1,0))</f>
        <v>0</v>
      </c>
      <c r="O443" s="86">
        <f>IF(ISBLANK(E443),0,IF(ISNA(VLOOKUP(E443,Dropdowns!$H$1:$H$12,1,FALSE)),1,0))</f>
        <v>0</v>
      </c>
      <c r="P443" s="86">
        <f>IF(ISBLANK(G443),0,IF(ISNA(VLOOKUP(G443,Dropdowns!$M$1:$M$4,1,FALSE)),1,0))</f>
        <v>0</v>
      </c>
      <c r="Q443" s="86" t="str">
        <f t="shared" si="20"/>
        <v/>
      </c>
      <c r="R443" s="86">
        <f>IF(ISBLANK(Q443),0,IF(ISNA(VLOOKUP(Q443,Transaction!$AH:$AH,1,FALSE)),1,0))</f>
        <v>0</v>
      </c>
    </row>
    <row r="444" spans="2:18" x14ac:dyDescent="0.25">
      <c r="B444" s="71"/>
      <c r="C444" s="71"/>
      <c r="D444" s="71"/>
      <c r="E444" s="71"/>
      <c r="F444" s="71"/>
      <c r="G444" s="72"/>
      <c r="K444" s="86">
        <f t="shared" si="21"/>
        <v>0</v>
      </c>
      <c r="L444" s="86">
        <f t="shared" si="22"/>
        <v>0</v>
      </c>
      <c r="M444" s="86">
        <f>IF(ISBLANK(B444),0,IF(ISNA(VLOOKUP(B444,General!$B:$B,1,FALSE)),1,0))</f>
        <v>0</v>
      </c>
      <c r="N444" s="86">
        <f>IF(ISBLANK(D444),0,IF(ISNA(VLOOKUP(D444,Dropdowns!$G$1:$G$2,1,FALSE)),1,0))</f>
        <v>0</v>
      </c>
      <c r="O444" s="86">
        <f>IF(ISBLANK(E444),0,IF(ISNA(VLOOKUP(E444,Dropdowns!$H$1:$H$12,1,FALSE)),1,0))</f>
        <v>0</v>
      </c>
      <c r="P444" s="86">
        <f>IF(ISBLANK(G444),0,IF(ISNA(VLOOKUP(G444,Dropdowns!$M$1:$M$4,1,FALSE)),1,0))</f>
        <v>0</v>
      </c>
      <c r="Q444" s="86" t="str">
        <f t="shared" si="20"/>
        <v/>
      </c>
      <c r="R444" s="86">
        <f>IF(ISBLANK(Q444),0,IF(ISNA(VLOOKUP(Q444,Transaction!$AH:$AH,1,FALSE)),1,0))</f>
        <v>0</v>
      </c>
    </row>
    <row r="445" spans="2:18" x14ac:dyDescent="0.25">
      <c r="B445" s="71"/>
      <c r="C445" s="71"/>
      <c r="D445" s="71"/>
      <c r="E445" s="71"/>
      <c r="F445" s="71"/>
      <c r="G445" s="72"/>
      <c r="K445" s="86">
        <f t="shared" si="21"/>
        <v>0</v>
      </c>
      <c r="L445" s="86">
        <f t="shared" si="22"/>
        <v>0</v>
      </c>
      <c r="M445" s="86">
        <f>IF(ISBLANK(B445),0,IF(ISNA(VLOOKUP(B445,General!$B:$B,1,FALSE)),1,0))</f>
        <v>0</v>
      </c>
      <c r="N445" s="86">
        <f>IF(ISBLANK(D445),0,IF(ISNA(VLOOKUP(D445,Dropdowns!$G$1:$G$2,1,FALSE)),1,0))</f>
        <v>0</v>
      </c>
      <c r="O445" s="86">
        <f>IF(ISBLANK(E445),0,IF(ISNA(VLOOKUP(E445,Dropdowns!$H$1:$H$12,1,FALSE)),1,0))</f>
        <v>0</v>
      </c>
      <c r="P445" s="86">
        <f>IF(ISBLANK(G445),0,IF(ISNA(VLOOKUP(G445,Dropdowns!$M$1:$M$4,1,FALSE)),1,0))</f>
        <v>0</v>
      </c>
      <c r="Q445" s="86" t="str">
        <f t="shared" si="20"/>
        <v/>
      </c>
      <c r="R445" s="86">
        <f>IF(ISBLANK(Q445),0,IF(ISNA(VLOOKUP(Q445,Transaction!$AH:$AH,1,FALSE)),1,0))</f>
        <v>0</v>
      </c>
    </row>
    <row r="446" spans="2:18" x14ac:dyDescent="0.25">
      <c r="B446" s="71"/>
      <c r="C446" s="71"/>
      <c r="D446" s="71"/>
      <c r="E446" s="71"/>
      <c r="F446" s="71"/>
      <c r="G446" s="72"/>
      <c r="K446" s="86">
        <f t="shared" si="21"/>
        <v>0</v>
      </c>
      <c r="L446" s="86">
        <f t="shared" si="22"/>
        <v>0</v>
      </c>
      <c r="M446" s="86">
        <f>IF(ISBLANK(B446),0,IF(ISNA(VLOOKUP(B446,General!$B:$B,1,FALSE)),1,0))</f>
        <v>0</v>
      </c>
      <c r="N446" s="86">
        <f>IF(ISBLANK(D446),0,IF(ISNA(VLOOKUP(D446,Dropdowns!$G$1:$G$2,1,FALSE)),1,0))</f>
        <v>0</v>
      </c>
      <c r="O446" s="86">
        <f>IF(ISBLANK(E446),0,IF(ISNA(VLOOKUP(E446,Dropdowns!$H$1:$H$12,1,FALSE)),1,0))</f>
        <v>0</v>
      </c>
      <c r="P446" s="86">
        <f>IF(ISBLANK(G446),0,IF(ISNA(VLOOKUP(G446,Dropdowns!$M$1:$M$4,1,FALSE)),1,0))</f>
        <v>0</v>
      </c>
      <c r="Q446" s="86" t="str">
        <f t="shared" si="20"/>
        <v/>
      </c>
      <c r="R446" s="86">
        <f>IF(ISBLANK(Q446),0,IF(ISNA(VLOOKUP(Q446,Transaction!$AH:$AH,1,FALSE)),1,0))</f>
        <v>0</v>
      </c>
    </row>
    <row r="447" spans="2:18" x14ac:dyDescent="0.25">
      <c r="B447" s="71"/>
      <c r="C447" s="71"/>
      <c r="D447" s="71"/>
      <c r="E447" s="71"/>
      <c r="F447" s="71"/>
      <c r="G447" s="72"/>
      <c r="K447" s="86">
        <f t="shared" si="21"/>
        <v>0</v>
      </c>
      <c r="L447" s="86">
        <f t="shared" si="22"/>
        <v>0</v>
      </c>
      <c r="M447" s="86">
        <f>IF(ISBLANK(B447),0,IF(ISNA(VLOOKUP(B447,General!$B:$B,1,FALSE)),1,0))</f>
        <v>0</v>
      </c>
      <c r="N447" s="86">
        <f>IF(ISBLANK(D447),0,IF(ISNA(VLOOKUP(D447,Dropdowns!$G$1:$G$2,1,FALSE)),1,0))</f>
        <v>0</v>
      </c>
      <c r="O447" s="86">
        <f>IF(ISBLANK(E447),0,IF(ISNA(VLOOKUP(E447,Dropdowns!$H$1:$H$12,1,FALSE)),1,0))</f>
        <v>0</v>
      </c>
      <c r="P447" s="86">
        <f>IF(ISBLANK(G447),0,IF(ISNA(VLOOKUP(G447,Dropdowns!$M$1:$M$4,1,FALSE)),1,0))</f>
        <v>0</v>
      </c>
      <c r="Q447" s="86" t="str">
        <f t="shared" si="20"/>
        <v/>
      </c>
      <c r="R447" s="86">
        <f>IF(ISBLANK(Q447),0,IF(ISNA(VLOOKUP(Q447,Transaction!$AH:$AH,1,FALSE)),1,0))</f>
        <v>0</v>
      </c>
    </row>
    <row r="448" spans="2:18" x14ac:dyDescent="0.25">
      <c r="B448" s="71"/>
      <c r="C448" s="71"/>
      <c r="D448" s="71"/>
      <c r="E448" s="71"/>
      <c r="F448" s="71"/>
      <c r="G448" s="72"/>
      <c r="K448" s="86">
        <f t="shared" si="21"/>
        <v>0</v>
      </c>
      <c r="L448" s="86">
        <f t="shared" si="22"/>
        <v>0</v>
      </c>
      <c r="M448" s="86">
        <f>IF(ISBLANK(B448),0,IF(ISNA(VLOOKUP(B448,General!$B:$B,1,FALSE)),1,0))</f>
        <v>0</v>
      </c>
      <c r="N448" s="86">
        <f>IF(ISBLANK(D448),0,IF(ISNA(VLOOKUP(D448,Dropdowns!$G$1:$G$2,1,FALSE)),1,0))</f>
        <v>0</v>
      </c>
      <c r="O448" s="86">
        <f>IF(ISBLANK(E448),0,IF(ISNA(VLOOKUP(E448,Dropdowns!$H$1:$H$12,1,FALSE)),1,0))</f>
        <v>0</v>
      </c>
      <c r="P448" s="86">
        <f>IF(ISBLANK(G448),0,IF(ISNA(VLOOKUP(G448,Dropdowns!$M$1:$M$4,1,FALSE)),1,0))</f>
        <v>0</v>
      </c>
      <c r="Q448" s="86" t="str">
        <f t="shared" si="20"/>
        <v/>
      </c>
      <c r="R448" s="86">
        <f>IF(ISBLANK(Q448),0,IF(ISNA(VLOOKUP(Q448,Transaction!$AH:$AH,1,FALSE)),1,0))</f>
        <v>0</v>
      </c>
    </row>
    <row r="449" spans="2:18" x14ac:dyDescent="0.25">
      <c r="B449" s="71"/>
      <c r="C449" s="71"/>
      <c r="D449" s="71"/>
      <c r="E449" s="71"/>
      <c r="F449" s="71"/>
      <c r="G449" s="72"/>
      <c r="K449" s="86">
        <f t="shared" si="21"/>
        <v>0</v>
      </c>
      <c r="L449" s="86">
        <f t="shared" si="22"/>
        <v>0</v>
      </c>
      <c r="M449" s="86">
        <f>IF(ISBLANK(B449),0,IF(ISNA(VLOOKUP(B449,General!$B:$B,1,FALSE)),1,0))</f>
        <v>0</v>
      </c>
      <c r="N449" s="86">
        <f>IF(ISBLANK(D449),0,IF(ISNA(VLOOKUP(D449,Dropdowns!$G$1:$G$2,1,FALSE)),1,0))</f>
        <v>0</v>
      </c>
      <c r="O449" s="86">
        <f>IF(ISBLANK(E449),0,IF(ISNA(VLOOKUP(E449,Dropdowns!$H$1:$H$12,1,FALSE)),1,0))</f>
        <v>0</v>
      </c>
      <c r="P449" s="86">
        <f>IF(ISBLANK(G449),0,IF(ISNA(VLOOKUP(G449,Dropdowns!$M$1:$M$4,1,FALSE)),1,0))</f>
        <v>0</v>
      </c>
      <c r="Q449" s="86" t="str">
        <f t="shared" si="20"/>
        <v/>
      </c>
      <c r="R449" s="86">
        <f>IF(ISBLANK(Q449),0,IF(ISNA(VLOOKUP(Q449,Transaction!$AH:$AH,1,FALSE)),1,0))</f>
        <v>0</v>
      </c>
    </row>
    <row r="450" spans="2:18" x14ac:dyDescent="0.25">
      <c r="B450" s="71"/>
      <c r="C450" s="71"/>
      <c r="D450" s="71"/>
      <c r="E450" s="71"/>
      <c r="F450" s="71"/>
      <c r="G450" s="72"/>
      <c r="K450" s="86">
        <f t="shared" si="21"/>
        <v>0</v>
      </c>
      <c r="L450" s="86">
        <f t="shared" si="22"/>
        <v>0</v>
      </c>
      <c r="M450" s="86">
        <f>IF(ISBLANK(B450),0,IF(ISNA(VLOOKUP(B450,General!$B:$B,1,FALSE)),1,0))</f>
        <v>0</v>
      </c>
      <c r="N450" s="86">
        <f>IF(ISBLANK(D450),0,IF(ISNA(VLOOKUP(D450,Dropdowns!$G$1:$G$2,1,FALSE)),1,0))</f>
        <v>0</v>
      </c>
      <c r="O450" s="86">
        <f>IF(ISBLANK(E450),0,IF(ISNA(VLOOKUP(E450,Dropdowns!$H$1:$H$12,1,FALSE)),1,0))</f>
        <v>0</v>
      </c>
      <c r="P450" s="86">
        <f>IF(ISBLANK(G450),0,IF(ISNA(VLOOKUP(G450,Dropdowns!$M$1:$M$4,1,FALSE)),1,0))</f>
        <v>0</v>
      </c>
      <c r="Q450" s="86" t="str">
        <f t="shared" si="20"/>
        <v/>
      </c>
      <c r="R450" s="86">
        <f>IF(ISBLANK(Q450),0,IF(ISNA(VLOOKUP(Q450,Transaction!$AH:$AH,1,FALSE)),1,0))</f>
        <v>0</v>
      </c>
    </row>
    <row r="451" spans="2:18" x14ac:dyDescent="0.25">
      <c r="B451" s="71"/>
      <c r="C451" s="71"/>
      <c r="D451" s="71"/>
      <c r="E451" s="71"/>
      <c r="F451" s="71"/>
      <c r="G451" s="72"/>
      <c r="K451" s="86">
        <f t="shared" si="21"/>
        <v>0</v>
      </c>
      <c r="L451" s="86">
        <f t="shared" si="22"/>
        <v>0</v>
      </c>
      <c r="M451" s="86">
        <f>IF(ISBLANK(B451),0,IF(ISNA(VLOOKUP(B451,General!$B:$B,1,FALSE)),1,0))</f>
        <v>0</v>
      </c>
      <c r="N451" s="86">
        <f>IF(ISBLANK(D451),0,IF(ISNA(VLOOKUP(D451,Dropdowns!$G$1:$G$2,1,FALSE)),1,0))</f>
        <v>0</v>
      </c>
      <c r="O451" s="86">
        <f>IF(ISBLANK(E451),0,IF(ISNA(VLOOKUP(E451,Dropdowns!$H$1:$H$12,1,FALSE)),1,0))</f>
        <v>0</v>
      </c>
      <c r="P451" s="86">
        <f>IF(ISBLANK(G451),0,IF(ISNA(VLOOKUP(G451,Dropdowns!$M$1:$M$4,1,FALSE)),1,0))</f>
        <v>0</v>
      </c>
      <c r="Q451" s="86" t="str">
        <f t="shared" si="20"/>
        <v/>
      </c>
      <c r="R451" s="86">
        <f>IF(ISBLANK(Q451),0,IF(ISNA(VLOOKUP(Q451,Transaction!$AH:$AH,1,FALSE)),1,0))</f>
        <v>0</v>
      </c>
    </row>
    <row r="452" spans="2:18" x14ac:dyDescent="0.25">
      <c r="B452" s="71"/>
      <c r="C452" s="71"/>
      <c r="D452" s="71"/>
      <c r="E452" s="71"/>
      <c r="F452" s="71"/>
      <c r="G452" s="72"/>
      <c r="K452" s="86">
        <f t="shared" si="21"/>
        <v>0</v>
      </c>
      <c r="L452" s="86">
        <f t="shared" si="22"/>
        <v>0</v>
      </c>
      <c r="M452" s="86">
        <f>IF(ISBLANK(B452),0,IF(ISNA(VLOOKUP(B452,General!$B:$B,1,FALSE)),1,0))</f>
        <v>0</v>
      </c>
      <c r="N452" s="86">
        <f>IF(ISBLANK(D452),0,IF(ISNA(VLOOKUP(D452,Dropdowns!$G$1:$G$2,1,FALSE)),1,0))</f>
        <v>0</v>
      </c>
      <c r="O452" s="86">
        <f>IF(ISBLANK(E452),0,IF(ISNA(VLOOKUP(E452,Dropdowns!$H$1:$H$12,1,FALSE)),1,0))</f>
        <v>0</v>
      </c>
      <c r="P452" s="86">
        <f>IF(ISBLANK(G452),0,IF(ISNA(VLOOKUP(G452,Dropdowns!$M$1:$M$4,1,FALSE)),1,0))</f>
        <v>0</v>
      </c>
      <c r="Q452" s="86" t="str">
        <f t="shared" si="20"/>
        <v/>
      </c>
      <c r="R452" s="86">
        <f>IF(ISBLANK(Q452),0,IF(ISNA(VLOOKUP(Q452,Transaction!$AH:$AH,1,FALSE)),1,0))</f>
        <v>0</v>
      </c>
    </row>
    <row r="453" spans="2:18" x14ac:dyDescent="0.25">
      <c r="B453" s="71"/>
      <c r="C453" s="71"/>
      <c r="D453" s="71"/>
      <c r="E453" s="71"/>
      <c r="F453" s="71"/>
      <c r="G453" s="72"/>
      <c r="K453" s="86">
        <f t="shared" si="21"/>
        <v>0</v>
      </c>
      <c r="L453" s="86">
        <f t="shared" si="22"/>
        <v>0</v>
      </c>
      <c r="M453" s="86">
        <f>IF(ISBLANK(B453),0,IF(ISNA(VLOOKUP(B453,General!$B:$B,1,FALSE)),1,0))</f>
        <v>0</v>
      </c>
      <c r="N453" s="86">
        <f>IF(ISBLANK(D453),0,IF(ISNA(VLOOKUP(D453,Dropdowns!$G$1:$G$2,1,FALSE)),1,0))</f>
        <v>0</v>
      </c>
      <c r="O453" s="86">
        <f>IF(ISBLANK(E453),0,IF(ISNA(VLOOKUP(E453,Dropdowns!$H$1:$H$12,1,FALSE)),1,0))</f>
        <v>0</v>
      </c>
      <c r="P453" s="86">
        <f>IF(ISBLANK(G453),0,IF(ISNA(VLOOKUP(G453,Dropdowns!$M$1:$M$4,1,FALSE)),1,0))</f>
        <v>0</v>
      </c>
      <c r="Q453" s="86" t="str">
        <f t="shared" si="20"/>
        <v/>
      </c>
      <c r="R453" s="86">
        <f>IF(ISBLANK(Q453),0,IF(ISNA(VLOOKUP(Q453,Transaction!$AH:$AH,1,FALSE)),1,0))</f>
        <v>0</v>
      </c>
    </row>
    <row r="454" spans="2:18" x14ac:dyDescent="0.25">
      <c r="B454" s="71"/>
      <c r="C454" s="71"/>
      <c r="D454" s="71"/>
      <c r="E454" s="71"/>
      <c r="F454" s="71"/>
      <c r="G454" s="72"/>
      <c r="K454" s="86">
        <f t="shared" si="21"/>
        <v>0</v>
      </c>
      <c r="L454" s="86">
        <f t="shared" si="22"/>
        <v>0</v>
      </c>
      <c r="M454" s="86">
        <f>IF(ISBLANK(B454),0,IF(ISNA(VLOOKUP(B454,General!$B:$B,1,FALSE)),1,0))</f>
        <v>0</v>
      </c>
      <c r="N454" s="86">
        <f>IF(ISBLANK(D454),0,IF(ISNA(VLOOKUP(D454,Dropdowns!$G$1:$G$2,1,FALSE)),1,0))</f>
        <v>0</v>
      </c>
      <c r="O454" s="86">
        <f>IF(ISBLANK(E454),0,IF(ISNA(VLOOKUP(E454,Dropdowns!$H$1:$H$12,1,FALSE)),1,0))</f>
        <v>0</v>
      </c>
      <c r="P454" s="86">
        <f>IF(ISBLANK(G454),0,IF(ISNA(VLOOKUP(G454,Dropdowns!$M$1:$M$4,1,FALSE)),1,0))</f>
        <v>0</v>
      </c>
      <c r="Q454" s="86" t="str">
        <f t="shared" si="20"/>
        <v/>
      </c>
      <c r="R454" s="86">
        <f>IF(ISBLANK(Q454),0,IF(ISNA(VLOOKUP(Q454,Transaction!$AH:$AH,1,FALSE)),1,0))</f>
        <v>0</v>
      </c>
    </row>
    <row r="455" spans="2:18" x14ac:dyDescent="0.25">
      <c r="B455" s="71"/>
      <c r="C455" s="71"/>
      <c r="D455" s="71"/>
      <c r="E455" s="71"/>
      <c r="F455" s="71"/>
      <c r="G455" s="72"/>
      <c r="K455" s="86">
        <f t="shared" si="21"/>
        <v>0</v>
      </c>
      <c r="L455" s="86">
        <f t="shared" si="22"/>
        <v>0</v>
      </c>
      <c r="M455" s="86">
        <f>IF(ISBLANK(B455),0,IF(ISNA(VLOOKUP(B455,General!$B:$B,1,FALSE)),1,0))</f>
        <v>0</v>
      </c>
      <c r="N455" s="86">
        <f>IF(ISBLANK(D455),0,IF(ISNA(VLOOKUP(D455,Dropdowns!$G$1:$G$2,1,FALSE)),1,0))</f>
        <v>0</v>
      </c>
      <c r="O455" s="86">
        <f>IF(ISBLANK(E455),0,IF(ISNA(VLOOKUP(E455,Dropdowns!$H$1:$H$12,1,FALSE)),1,0))</f>
        <v>0</v>
      </c>
      <c r="P455" s="86">
        <f>IF(ISBLANK(G455),0,IF(ISNA(VLOOKUP(G455,Dropdowns!$M$1:$M$4,1,FALSE)),1,0))</f>
        <v>0</v>
      </c>
      <c r="Q455" s="86" t="str">
        <f t="shared" si="20"/>
        <v/>
      </c>
      <c r="R455" s="86">
        <f>IF(ISBLANK(Q455),0,IF(ISNA(VLOOKUP(Q455,Transaction!$AH:$AH,1,FALSE)),1,0))</f>
        <v>0</v>
      </c>
    </row>
    <row r="456" spans="2:18" x14ac:dyDescent="0.25">
      <c r="B456" s="71"/>
      <c r="C456" s="71"/>
      <c r="D456" s="71"/>
      <c r="E456" s="71"/>
      <c r="F456" s="71"/>
      <c r="G456" s="72"/>
      <c r="K456" s="86">
        <f t="shared" si="21"/>
        <v>0</v>
      </c>
      <c r="L456" s="86">
        <f t="shared" si="22"/>
        <v>0</v>
      </c>
      <c r="M456" s="86">
        <f>IF(ISBLANK(B456),0,IF(ISNA(VLOOKUP(B456,General!$B:$B,1,FALSE)),1,0))</f>
        <v>0</v>
      </c>
      <c r="N456" s="86">
        <f>IF(ISBLANK(D456),0,IF(ISNA(VLOOKUP(D456,Dropdowns!$G$1:$G$2,1,FALSE)),1,0))</f>
        <v>0</v>
      </c>
      <c r="O456" s="86">
        <f>IF(ISBLANK(E456),0,IF(ISNA(VLOOKUP(E456,Dropdowns!$H$1:$H$12,1,FALSE)),1,0))</f>
        <v>0</v>
      </c>
      <c r="P456" s="86">
        <f>IF(ISBLANK(G456),0,IF(ISNA(VLOOKUP(G456,Dropdowns!$M$1:$M$4,1,FALSE)),1,0))</f>
        <v>0</v>
      </c>
      <c r="Q456" s="86" t="str">
        <f t="shared" si="20"/>
        <v/>
      </c>
      <c r="R456" s="86">
        <f>IF(ISBLANK(Q456),0,IF(ISNA(VLOOKUP(Q456,Transaction!$AH:$AH,1,FALSE)),1,0))</f>
        <v>0</v>
      </c>
    </row>
    <row r="457" spans="2:18" x14ac:dyDescent="0.25">
      <c r="B457" s="71"/>
      <c r="C457" s="71"/>
      <c r="D457" s="71"/>
      <c r="E457" s="71"/>
      <c r="F457" s="71"/>
      <c r="G457" s="72"/>
      <c r="K457" s="86">
        <f t="shared" si="21"/>
        <v>0</v>
      </c>
      <c r="L457" s="86">
        <f t="shared" si="22"/>
        <v>0</v>
      </c>
      <c r="M457" s="86">
        <f>IF(ISBLANK(B457),0,IF(ISNA(VLOOKUP(B457,General!$B:$B,1,FALSE)),1,0))</f>
        <v>0</v>
      </c>
      <c r="N457" s="86">
        <f>IF(ISBLANK(D457),0,IF(ISNA(VLOOKUP(D457,Dropdowns!$G$1:$G$2,1,FALSE)),1,0))</f>
        <v>0</v>
      </c>
      <c r="O457" s="86">
        <f>IF(ISBLANK(E457),0,IF(ISNA(VLOOKUP(E457,Dropdowns!$H$1:$H$12,1,FALSE)),1,0))</f>
        <v>0</v>
      </c>
      <c r="P457" s="86">
        <f>IF(ISBLANK(G457),0,IF(ISNA(VLOOKUP(G457,Dropdowns!$M$1:$M$4,1,FALSE)),1,0))</f>
        <v>0</v>
      </c>
      <c r="Q457" s="86" t="str">
        <f t="shared" si="20"/>
        <v/>
      </c>
      <c r="R457" s="86">
        <f>IF(ISBLANK(Q457),0,IF(ISNA(VLOOKUP(Q457,Transaction!$AH:$AH,1,FALSE)),1,0))</f>
        <v>0</v>
      </c>
    </row>
    <row r="458" spans="2:18" x14ac:dyDescent="0.25">
      <c r="B458" s="71"/>
      <c r="C458" s="71"/>
      <c r="D458" s="71"/>
      <c r="E458" s="71"/>
      <c r="F458" s="71"/>
      <c r="G458" s="72"/>
      <c r="K458" s="86">
        <f t="shared" si="21"/>
        <v>0</v>
      </c>
      <c r="L458" s="86">
        <f t="shared" si="22"/>
        <v>0</v>
      </c>
      <c r="M458" s="86">
        <f>IF(ISBLANK(B458),0,IF(ISNA(VLOOKUP(B458,General!$B:$B,1,FALSE)),1,0))</f>
        <v>0</v>
      </c>
      <c r="N458" s="86">
        <f>IF(ISBLANK(D458),0,IF(ISNA(VLOOKUP(D458,Dropdowns!$G$1:$G$2,1,FALSE)),1,0))</f>
        <v>0</v>
      </c>
      <c r="O458" s="86">
        <f>IF(ISBLANK(E458),0,IF(ISNA(VLOOKUP(E458,Dropdowns!$H$1:$H$12,1,FALSE)),1,0))</f>
        <v>0</v>
      </c>
      <c r="P458" s="86">
        <f>IF(ISBLANK(G458),0,IF(ISNA(VLOOKUP(G458,Dropdowns!$M$1:$M$4,1,FALSE)),1,0))</f>
        <v>0</v>
      </c>
      <c r="Q458" s="86" t="str">
        <f t="shared" si="20"/>
        <v/>
      </c>
      <c r="R458" s="86">
        <f>IF(ISBLANK(Q458),0,IF(ISNA(VLOOKUP(Q458,Transaction!$AH:$AH,1,FALSE)),1,0))</f>
        <v>0</v>
      </c>
    </row>
    <row r="459" spans="2:18" x14ac:dyDescent="0.25">
      <c r="B459" s="71"/>
      <c r="C459" s="71"/>
      <c r="D459" s="71"/>
      <c r="E459" s="71"/>
      <c r="F459" s="71"/>
      <c r="G459" s="72"/>
      <c r="K459" s="86">
        <f t="shared" si="21"/>
        <v>0</v>
      </c>
      <c r="L459" s="86">
        <f t="shared" si="22"/>
        <v>0</v>
      </c>
      <c r="M459" s="86">
        <f>IF(ISBLANK(B459),0,IF(ISNA(VLOOKUP(B459,General!$B:$B,1,FALSE)),1,0))</f>
        <v>0</v>
      </c>
      <c r="N459" s="86">
        <f>IF(ISBLANK(D459),0,IF(ISNA(VLOOKUP(D459,Dropdowns!$G$1:$G$2,1,FALSE)),1,0))</f>
        <v>0</v>
      </c>
      <c r="O459" s="86">
        <f>IF(ISBLANK(E459),0,IF(ISNA(VLOOKUP(E459,Dropdowns!$H$1:$H$12,1,FALSE)),1,0))</f>
        <v>0</v>
      </c>
      <c r="P459" s="86">
        <f>IF(ISBLANK(G459),0,IF(ISNA(VLOOKUP(G459,Dropdowns!$M$1:$M$4,1,FALSE)),1,0))</f>
        <v>0</v>
      </c>
      <c r="Q459" s="86" t="str">
        <f t="shared" si="20"/>
        <v/>
      </c>
      <c r="R459" s="86">
        <f>IF(ISBLANK(Q459),0,IF(ISNA(VLOOKUP(Q459,Transaction!$AH:$AH,1,FALSE)),1,0))</f>
        <v>0</v>
      </c>
    </row>
    <row r="460" spans="2:18" x14ac:dyDescent="0.25">
      <c r="B460" s="71"/>
      <c r="C460" s="71"/>
      <c r="D460" s="71"/>
      <c r="E460" s="71"/>
      <c r="F460" s="71"/>
      <c r="G460" s="72"/>
      <c r="K460" s="86">
        <f t="shared" si="21"/>
        <v>0</v>
      </c>
      <c r="L460" s="86">
        <f t="shared" si="22"/>
        <v>0</v>
      </c>
      <c r="M460" s="86">
        <f>IF(ISBLANK(B460),0,IF(ISNA(VLOOKUP(B460,General!$B:$B,1,FALSE)),1,0))</f>
        <v>0</v>
      </c>
      <c r="N460" s="86">
        <f>IF(ISBLANK(D460),0,IF(ISNA(VLOOKUP(D460,Dropdowns!$G$1:$G$2,1,FALSE)),1,0))</f>
        <v>0</v>
      </c>
      <c r="O460" s="86">
        <f>IF(ISBLANK(E460),0,IF(ISNA(VLOOKUP(E460,Dropdowns!$H$1:$H$12,1,FALSE)),1,0))</f>
        <v>0</v>
      </c>
      <c r="P460" s="86">
        <f>IF(ISBLANK(G460),0,IF(ISNA(VLOOKUP(G460,Dropdowns!$M$1:$M$4,1,FALSE)),1,0))</f>
        <v>0</v>
      </c>
      <c r="Q460" s="86" t="str">
        <f t="shared" si="20"/>
        <v/>
      </c>
      <c r="R460" s="86">
        <f>IF(ISBLANK(Q460),0,IF(ISNA(VLOOKUP(Q460,Transaction!$AH:$AH,1,FALSE)),1,0))</f>
        <v>0</v>
      </c>
    </row>
    <row r="461" spans="2:18" x14ac:dyDescent="0.25">
      <c r="B461" s="71"/>
      <c r="C461" s="71"/>
      <c r="D461" s="71"/>
      <c r="E461" s="71"/>
      <c r="F461" s="71"/>
      <c r="G461" s="72"/>
      <c r="K461" s="86">
        <f t="shared" si="21"/>
        <v>0</v>
      </c>
      <c r="L461" s="86">
        <f t="shared" si="22"/>
        <v>0</v>
      </c>
      <c r="M461" s="86">
        <f>IF(ISBLANK(B461),0,IF(ISNA(VLOOKUP(B461,General!$B:$B,1,FALSE)),1,0))</f>
        <v>0</v>
      </c>
      <c r="N461" s="86">
        <f>IF(ISBLANK(D461),0,IF(ISNA(VLOOKUP(D461,Dropdowns!$G$1:$G$2,1,FALSE)),1,0))</f>
        <v>0</v>
      </c>
      <c r="O461" s="86">
        <f>IF(ISBLANK(E461),0,IF(ISNA(VLOOKUP(E461,Dropdowns!$H$1:$H$12,1,FALSE)),1,0))</f>
        <v>0</v>
      </c>
      <c r="P461" s="86">
        <f>IF(ISBLANK(G461),0,IF(ISNA(VLOOKUP(G461,Dropdowns!$M$1:$M$4,1,FALSE)),1,0))</f>
        <v>0</v>
      </c>
      <c r="Q461" s="86" t="str">
        <f t="shared" si="20"/>
        <v/>
      </c>
      <c r="R461" s="86">
        <f>IF(ISBLANK(Q461),0,IF(ISNA(VLOOKUP(Q461,Transaction!$AH:$AH,1,FALSE)),1,0))</f>
        <v>0</v>
      </c>
    </row>
    <row r="462" spans="2:18" x14ac:dyDescent="0.25">
      <c r="B462" s="71"/>
      <c r="C462" s="71"/>
      <c r="D462" s="71"/>
      <c r="E462" s="71"/>
      <c r="F462" s="71"/>
      <c r="G462" s="72"/>
      <c r="K462" s="86">
        <f t="shared" si="21"/>
        <v>0</v>
      </c>
      <c r="L462" s="86">
        <f t="shared" si="22"/>
        <v>0</v>
      </c>
      <c r="M462" s="86">
        <f>IF(ISBLANK(B462),0,IF(ISNA(VLOOKUP(B462,General!$B:$B,1,FALSE)),1,0))</f>
        <v>0</v>
      </c>
      <c r="N462" s="86">
        <f>IF(ISBLANK(D462),0,IF(ISNA(VLOOKUP(D462,Dropdowns!$G$1:$G$2,1,FALSE)),1,0))</f>
        <v>0</v>
      </c>
      <c r="O462" s="86">
        <f>IF(ISBLANK(E462),0,IF(ISNA(VLOOKUP(E462,Dropdowns!$H$1:$H$12,1,FALSE)),1,0))</f>
        <v>0</v>
      </c>
      <c r="P462" s="86">
        <f>IF(ISBLANK(G462),0,IF(ISNA(VLOOKUP(G462,Dropdowns!$M$1:$M$4,1,FALSE)),1,0))</f>
        <v>0</v>
      </c>
      <c r="Q462" s="86" t="str">
        <f t="shared" ref="Q462:Q500" si="23">_xlfn.CONCAT(B462:C462)</f>
        <v/>
      </c>
      <c r="R462" s="86">
        <f>IF(ISBLANK(Q462),0,IF(ISNA(VLOOKUP(Q462,Transaction!$AH:$AH,1,FALSE)),1,0))</f>
        <v>0</v>
      </c>
    </row>
    <row r="463" spans="2:18" x14ac:dyDescent="0.25">
      <c r="B463" s="71"/>
      <c r="C463" s="71"/>
      <c r="D463" s="71"/>
      <c r="E463" s="71"/>
      <c r="F463" s="71"/>
      <c r="G463" s="72"/>
      <c r="K463" s="86">
        <f t="shared" si="21"/>
        <v>0</v>
      </c>
      <c r="L463" s="86">
        <f t="shared" si="22"/>
        <v>0</v>
      </c>
      <c r="M463" s="86">
        <f>IF(ISBLANK(B463),0,IF(ISNA(VLOOKUP(B463,General!$B:$B,1,FALSE)),1,0))</f>
        <v>0</v>
      </c>
      <c r="N463" s="86">
        <f>IF(ISBLANK(D463),0,IF(ISNA(VLOOKUP(D463,Dropdowns!$G$1:$G$2,1,FALSE)),1,0))</f>
        <v>0</v>
      </c>
      <c r="O463" s="86">
        <f>IF(ISBLANK(E463),0,IF(ISNA(VLOOKUP(E463,Dropdowns!$H$1:$H$12,1,FALSE)),1,0))</f>
        <v>0</v>
      </c>
      <c r="P463" s="86">
        <f>IF(ISBLANK(G463),0,IF(ISNA(VLOOKUP(G463,Dropdowns!$M$1:$M$4,1,FALSE)),1,0))</f>
        <v>0</v>
      </c>
      <c r="Q463" s="86" t="str">
        <f t="shared" si="23"/>
        <v/>
      </c>
      <c r="R463" s="86">
        <f>IF(ISBLANK(Q463),0,IF(ISNA(VLOOKUP(Q463,Transaction!$AH:$AH,1,FALSE)),1,0))</f>
        <v>0</v>
      </c>
    </row>
    <row r="464" spans="2:18" x14ac:dyDescent="0.25">
      <c r="B464" s="71"/>
      <c r="C464" s="71"/>
      <c r="D464" s="71"/>
      <c r="E464" s="71"/>
      <c r="F464" s="71"/>
      <c r="G464" s="72"/>
      <c r="K464" s="86">
        <f t="shared" si="21"/>
        <v>0</v>
      </c>
      <c r="L464" s="86">
        <f t="shared" si="22"/>
        <v>0</v>
      </c>
      <c r="M464" s="86">
        <f>IF(ISBLANK(B464),0,IF(ISNA(VLOOKUP(B464,General!$B:$B,1,FALSE)),1,0))</f>
        <v>0</v>
      </c>
      <c r="N464" s="86">
        <f>IF(ISBLANK(D464),0,IF(ISNA(VLOOKUP(D464,Dropdowns!$G$1:$G$2,1,FALSE)),1,0))</f>
        <v>0</v>
      </c>
      <c r="O464" s="86">
        <f>IF(ISBLANK(E464),0,IF(ISNA(VLOOKUP(E464,Dropdowns!$H$1:$H$12,1,FALSE)),1,0))</f>
        <v>0</v>
      </c>
      <c r="P464" s="86">
        <f>IF(ISBLANK(G464),0,IF(ISNA(VLOOKUP(G464,Dropdowns!$M$1:$M$4,1,FALSE)),1,0))</f>
        <v>0</v>
      </c>
      <c r="Q464" s="86" t="str">
        <f t="shared" si="23"/>
        <v/>
      </c>
      <c r="R464" s="86">
        <f>IF(ISBLANK(Q464),0,IF(ISNA(VLOOKUP(Q464,Transaction!$AH:$AH,1,FALSE)),1,0))</f>
        <v>0</v>
      </c>
    </row>
    <row r="465" spans="2:18" x14ac:dyDescent="0.25">
      <c r="B465" s="71"/>
      <c r="C465" s="71"/>
      <c r="D465" s="71"/>
      <c r="E465" s="71"/>
      <c r="F465" s="71"/>
      <c r="G465" s="72"/>
      <c r="K465" s="86">
        <f t="shared" si="21"/>
        <v>0</v>
      </c>
      <c r="L465" s="86">
        <f t="shared" si="22"/>
        <v>0</v>
      </c>
      <c r="M465" s="86">
        <f>IF(ISBLANK(B465),0,IF(ISNA(VLOOKUP(B465,General!$B:$B,1,FALSE)),1,0))</f>
        <v>0</v>
      </c>
      <c r="N465" s="86">
        <f>IF(ISBLANK(D465),0,IF(ISNA(VLOOKUP(D465,Dropdowns!$G$1:$G$2,1,FALSE)),1,0))</f>
        <v>0</v>
      </c>
      <c r="O465" s="86">
        <f>IF(ISBLANK(E465),0,IF(ISNA(VLOOKUP(E465,Dropdowns!$H$1:$H$12,1,FALSE)),1,0))</f>
        <v>0</v>
      </c>
      <c r="P465" s="86">
        <f>IF(ISBLANK(G465),0,IF(ISNA(VLOOKUP(G465,Dropdowns!$M$1:$M$4,1,FALSE)),1,0))</f>
        <v>0</v>
      </c>
      <c r="Q465" s="86" t="str">
        <f t="shared" si="23"/>
        <v/>
      </c>
      <c r="R465" s="86">
        <f>IF(ISBLANK(Q465),0,IF(ISNA(VLOOKUP(Q465,Transaction!$AH:$AH,1,FALSE)),1,0))</f>
        <v>0</v>
      </c>
    </row>
    <row r="466" spans="2:18" x14ac:dyDescent="0.25">
      <c r="B466" s="71"/>
      <c r="C466" s="71"/>
      <c r="D466" s="71"/>
      <c r="E466" s="71"/>
      <c r="F466" s="71"/>
      <c r="G466" s="72"/>
      <c r="K466" s="86">
        <f t="shared" si="21"/>
        <v>0</v>
      </c>
      <c r="L466" s="86">
        <f t="shared" si="22"/>
        <v>0</v>
      </c>
      <c r="M466" s="86">
        <f>IF(ISBLANK(B466),0,IF(ISNA(VLOOKUP(B466,General!$B:$B,1,FALSE)),1,0))</f>
        <v>0</v>
      </c>
      <c r="N466" s="86">
        <f>IF(ISBLANK(D466),0,IF(ISNA(VLOOKUP(D466,Dropdowns!$G$1:$G$2,1,FALSE)),1,0))</f>
        <v>0</v>
      </c>
      <c r="O466" s="86">
        <f>IF(ISBLANK(E466),0,IF(ISNA(VLOOKUP(E466,Dropdowns!$H$1:$H$12,1,FALSE)),1,0))</f>
        <v>0</v>
      </c>
      <c r="P466" s="86">
        <f>IF(ISBLANK(G466),0,IF(ISNA(VLOOKUP(G466,Dropdowns!$M$1:$M$4,1,FALSE)),1,0))</f>
        <v>0</v>
      </c>
      <c r="Q466" s="86" t="str">
        <f t="shared" si="23"/>
        <v/>
      </c>
      <c r="R466" s="86">
        <f>IF(ISBLANK(Q466),0,IF(ISNA(VLOOKUP(Q466,Transaction!$AH:$AH,1,FALSE)),1,0))</f>
        <v>0</v>
      </c>
    </row>
    <row r="467" spans="2:18" x14ac:dyDescent="0.25">
      <c r="B467" s="71"/>
      <c r="C467" s="71"/>
      <c r="D467" s="71"/>
      <c r="E467" s="71"/>
      <c r="F467" s="71"/>
      <c r="G467" s="72"/>
      <c r="K467" s="86">
        <f t="shared" si="21"/>
        <v>0</v>
      </c>
      <c r="L467" s="86">
        <f t="shared" si="22"/>
        <v>0</v>
      </c>
      <c r="M467" s="86">
        <f>IF(ISBLANK(B467),0,IF(ISNA(VLOOKUP(B467,General!$B:$B,1,FALSE)),1,0))</f>
        <v>0</v>
      </c>
      <c r="N467" s="86">
        <f>IF(ISBLANK(D467),0,IF(ISNA(VLOOKUP(D467,Dropdowns!$G$1:$G$2,1,FALSE)),1,0))</f>
        <v>0</v>
      </c>
      <c r="O467" s="86">
        <f>IF(ISBLANK(E467),0,IF(ISNA(VLOOKUP(E467,Dropdowns!$H$1:$H$12,1,FALSE)),1,0))</f>
        <v>0</v>
      </c>
      <c r="P467" s="86">
        <f>IF(ISBLANK(G467),0,IF(ISNA(VLOOKUP(G467,Dropdowns!$M$1:$M$4,1,FALSE)),1,0))</f>
        <v>0</v>
      </c>
      <c r="Q467" s="86" t="str">
        <f t="shared" si="23"/>
        <v/>
      </c>
      <c r="R467" s="86">
        <f>IF(ISBLANK(Q467),0,IF(ISNA(VLOOKUP(Q467,Transaction!$AH:$AH,1,FALSE)),1,0))</f>
        <v>0</v>
      </c>
    </row>
    <row r="468" spans="2:18" x14ac:dyDescent="0.25">
      <c r="B468" s="71"/>
      <c r="C468" s="71"/>
      <c r="D468" s="71"/>
      <c r="E468" s="71"/>
      <c r="F468" s="71"/>
      <c r="G468" s="72"/>
      <c r="K468" s="86">
        <f t="shared" si="21"/>
        <v>0</v>
      </c>
      <c r="L468" s="86">
        <f t="shared" si="22"/>
        <v>0</v>
      </c>
      <c r="M468" s="86">
        <f>IF(ISBLANK(B468),0,IF(ISNA(VLOOKUP(B468,General!$B:$B,1,FALSE)),1,0))</f>
        <v>0</v>
      </c>
      <c r="N468" s="86">
        <f>IF(ISBLANK(D468),0,IF(ISNA(VLOOKUP(D468,Dropdowns!$G$1:$G$2,1,FALSE)),1,0))</f>
        <v>0</v>
      </c>
      <c r="O468" s="86">
        <f>IF(ISBLANK(E468),0,IF(ISNA(VLOOKUP(E468,Dropdowns!$H$1:$H$12,1,FALSE)),1,0))</f>
        <v>0</v>
      </c>
      <c r="P468" s="86">
        <f>IF(ISBLANK(G468),0,IF(ISNA(VLOOKUP(G468,Dropdowns!$M$1:$M$4,1,FALSE)),1,0))</f>
        <v>0</v>
      </c>
      <c r="Q468" s="86" t="str">
        <f t="shared" si="23"/>
        <v/>
      </c>
      <c r="R468" s="86">
        <f>IF(ISBLANK(Q468),0,IF(ISNA(VLOOKUP(Q468,Transaction!$AH:$AH,1,FALSE)),1,0))</f>
        <v>0</v>
      </c>
    </row>
    <row r="469" spans="2:18" x14ac:dyDescent="0.25">
      <c r="B469" s="71"/>
      <c r="C469" s="71"/>
      <c r="D469" s="71"/>
      <c r="E469" s="71"/>
      <c r="F469" s="71"/>
      <c r="G469" s="72"/>
      <c r="K469" s="86">
        <f t="shared" si="21"/>
        <v>0</v>
      </c>
      <c r="L469" s="86">
        <f t="shared" si="22"/>
        <v>0</v>
      </c>
      <c r="M469" s="86">
        <f>IF(ISBLANK(B469),0,IF(ISNA(VLOOKUP(B469,General!$B:$B,1,FALSE)),1,0))</f>
        <v>0</v>
      </c>
      <c r="N469" s="86">
        <f>IF(ISBLANK(D469),0,IF(ISNA(VLOOKUP(D469,Dropdowns!$G$1:$G$2,1,FALSE)),1,0))</f>
        <v>0</v>
      </c>
      <c r="O469" s="86">
        <f>IF(ISBLANK(E469),0,IF(ISNA(VLOOKUP(E469,Dropdowns!$H$1:$H$12,1,FALSE)),1,0))</f>
        <v>0</v>
      </c>
      <c r="P469" s="86">
        <f>IF(ISBLANK(G469),0,IF(ISNA(VLOOKUP(G469,Dropdowns!$M$1:$M$4,1,FALSE)),1,0))</f>
        <v>0</v>
      </c>
      <c r="Q469" s="86" t="str">
        <f t="shared" si="23"/>
        <v/>
      </c>
      <c r="R469" s="86">
        <f>IF(ISBLANK(Q469),0,IF(ISNA(VLOOKUP(Q469,Transaction!$AH:$AH,1,FALSE)),1,0))</f>
        <v>0</v>
      </c>
    </row>
    <row r="470" spans="2:18" x14ac:dyDescent="0.25">
      <c r="B470" s="71"/>
      <c r="C470" s="71"/>
      <c r="D470" s="71"/>
      <c r="E470" s="71"/>
      <c r="F470" s="71"/>
      <c r="G470" s="72"/>
      <c r="K470" s="86">
        <f t="shared" si="21"/>
        <v>0</v>
      </c>
      <c r="L470" s="86">
        <f t="shared" si="22"/>
        <v>0</v>
      </c>
      <c r="M470" s="86">
        <f>IF(ISBLANK(B470),0,IF(ISNA(VLOOKUP(B470,General!$B:$B,1,FALSE)),1,0))</f>
        <v>0</v>
      </c>
      <c r="N470" s="86">
        <f>IF(ISBLANK(D470),0,IF(ISNA(VLOOKUP(D470,Dropdowns!$G$1:$G$2,1,FALSE)),1,0))</f>
        <v>0</v>
      </c>
      <c r="O470" s="86">
        <f>IF(ISBLANK(E470),0,IF(ISNA(VLOOKUP(E470,Dropdowns!$H$1:$H$12,1,FALSE)),1,0))</f>
        <v>0</v>
      </c>
      <c r="P470" s="86">
        <f>IF(ISBLANK(G470),0,IF(ISNA(VLOOKUP(G470,Dropdowns!$M$1:$M$4,1,FALSE)),1,0))</f>
        <v>0</v>
      </c>
      <c r="Q470" s="86" t="str">
        <f t="shared" si="23"/>
        <v/>
      </c>
      <c r="R470" s="86">
        <f>IF(ISBLANK(Q470),0,IF(ISNA(VLOOKUP(Q470,Transaction!$AH:$AH,1,FALSE)),1,0))</f>
        <v>0</v>
      </c>
    </row>
    <row r="471" spans="2:18" x14ac:dyDescent="0.25">
      <c r="B471" s="71"/>
      <c r="C471" s="71"/>
      <c r="D471" s="71"/>
      <c r="E471" s="71"/>
      <c r="F471" s="71"/>
      <c r="G471" s="72"/>
      <c r="K471" s="86">
        <f t="shared" si="21"/>
        <v>0</v>
      </c>
      <c r="L471" s="86">
        <f t="shared" si="22"/>
        <v>0</v>
      </c>
      <c r="M471" s="86">
        <f>IF(ISBLANK(B471),0,IF(ISNA(VLOOKUP(B471,General!$B:$B,1,FALSE)),1,0))</f>
        <v>0</v>
      </c>
      <c r="N471" s="86">
        <f>IF(ISBLANK(D471),0,IF(ISNA(VLOOKUP(D471,Dropdowns!$G$1:$G$2,1,FALSE)),1,0))</f>
        <v>0</v>
      </c>
      <c r="O471" s="86">
        <f>IF(ISBLANK(E471),0,IF(ISNA(VLOOKUP(E471,Dropdowns!$H$1:$H$12,1,FALSE)),1,0))</f>
        <v>0</v>
      </c>
      <c r="P471" s="86">
        <f>IF(ISBLANK(G471),0,IF(ISNA(VLOOKUP(G471,Dropdowns!$M$1:$M$4,1,FALSE)),1,0))</f>
        <v>0</v>
      </c>
      <c r="Q471" s="86" t="str">
        <f t="shared" si="23"/>
        <v/>
      </c>
      <c r="R471" s="86">
        <f>IF(ISBLANK(Q471),0,IF(ISNA(VLOOKUP(Q471,Transaction!$AH:$AH,1,FALSE)),1,0))</f>
        <v>0</v>
      </c>
    </row>
    <row r="472" spans="2:18" x14ac:dyDescent="0.25">
      <c r="B472" s="71"/>
      <c r="C472" s="71"/>
      <c r="D472" s="71"/>
      <c r="E472" s="71"/>
      <c r="F472" s="71"/>
      <c r="G472" s="72"/>
      <c r="K472" s="86">
        <f t="shared" si="21"/>
        <v>0</v>
      </c>
      <c r="L472" s="86">
        <f t="shared" si="22"/>
        <v>0</v>
      </c>
      <c r="M472" s="86">
        <f>IF(ISBLANK(B472),0,IF(ISNA(VLOOKUP(B472,General!$B:$B,1,FALSE)),1,0))</f>
        <v>0</v>
      </c>
      <c r="N472" s="86">
        <f>IF(ISBLANK(D472),0,IF(ISNA(VLOOKUP(D472,Dropdowns!$G$1:$G$2,1,FALSE)),1,0))</f>
        <v>0</v>
      </c>
      <c r="O472" s="86">
        <f>IF(ISBLANK(E472),0,IF(ISNA(VLOOKUP(E472,Dropdowns!$H$1:$H$12,1,FALSE)),1,0))</f>
        <v>0</v>
      </c>
      <c r="P472" s="86">
        <f>IF(ISBLANK(G472),0,IF(ISNA(VLOOKUP(G472,Dropdowns!$M$1:$M$4,1,FALSE)),1,0))</f>
        <v>0</v>
      </c>
      <c r="Q472" s="86" t="str">
        <f t="shared" si="23"/>
        <v/>
      </c>
      <c r="R472" s="86">
        <f>IF(ISBLANK(Q472),0,IF(ISNA(VLOOKUP(Q472,Transaction!$AH:$AH,1,FALSE)),1,0))</f>
        <v>0</v>
      </c>
    </row>
    <row r="473" spans="2:18" x14ac:dyDescent="0.25">
      <c r="B473" s="71"/>
      <c r="C473" s="71"/>
      <c r="D473" s="71"/>
      <c r="E473" s="71"/>
      <c r="F473" s="71"/>
      <c r="G473" s="72"/>
      <c r="K473" s="86">
        <f t="shared" si="21"/>
        <v>0</v>
      </c>
      <c r="L473" s="86">
        <f t="shared" si="22"/>
        <v>0</v>
      </c>
      <c r="M473" s="86">
        <f>IF(ISBLANK(B473),0,IF(ISNA(VLOOKUP(B473,General!$B:$B,1,FALSE)),1,0))</f>
        <v>0</v>
      </c>
      <c r="N473" s="86">
        <f>IF(ISBLANK(D473),0,IF(ISNA(VLOOKUP(D473,Dropdowns!$G$1:$G$2,1,FALSE)),1,0))</f>
        <v>0</v>
      </c>
      <c r="O473" s="86">
        <f>IF(ISBLANK(E473),0,IF(ISNA(VLOOKUP(E473,Dropdowns!$H$1:$H$12,1,FALSE)),1,0))</f>
        <v>0</v>
      </c>
      <c r="P473" s="86">
        <f>IF(ISBLANK(G473),0,IF(ISNA(VLOOKUP(G473,Dropdowns!$M$1:$M$4,1,FALSE)),1,0))</f>
        <v>0</v>
      </c>
      <c r="Q473" s="86" t="str">
        <f t="shared" si="23"/>
        <v/>
      </c>
      <c r="R473" s="86">
        <f>IF(ISBLANK(Q473),0,IF(ISNA(VLOOKUP(Q473,Transaction!$AH:$AH,1,FALSE)),1,0))</f>
        <v>0</v>
      </c>
    </row>
    <row r="474" spans="2:18" x14ac:dyDescent="0.25">
      <c r="B474" s="71"/>
      <c r="C474" s="71"/>
      <c r="D474" s="71"/>
      <c r="E474" s="71"/>
      <c r="F474" s="71"/>
      <c r="G474" s="72"/>
      <c r="K474" s="86">
        <f t="shared" si="21"/>
        <v>0</v>
      </c>
      <c r="L474" s="86">
        <f t="shared" si="22"/>
        <v>0</v>
      </c>
      <c r="M474" s="86">
        <f>IF(ISBLANK(B474),0,IF(ISNA(VLOOKUP(B474,General!$B:$B,1,FALSE)),1,0))</f>
        <v>0</v>
      </c>
      <c r="N474" s="86">
        <f>IF(ISBLANK(D474),0,IF(ISNA(VLOOKUP(D474,Dropdowns!$G$1:$G$2,1,FALSE)),1,0))</f>
        <v>0</v>
      </c>
      <c r="O474" s="86">
        <f>IF(ISBLANK(E474),0,IF(ISNA(VLOOKUP(E474,Dropdowns!$H$1:$H$12,1,FALSE)),1,0))</f>
        <v>0</v>
      </c>
      <c r="P474" s="86">
        <f>IF(ISBLANK(G474),0,IF(ISNA(VLOOKUP(G474,Dropdowns!$M$1:$M$4,1,FALSE)),1,0))</f>
        <v>0</v>
      </c>
      <c r="Q474" s="86" t="str">
        <f t="shared" si="23"/>
        <v/>
      </c>
      <c r="R474" s="86">
        <f>IF(ISBLANK(Q474),0,IF(ISNA(VLOOKUP(Q474,Transaction!$AH:$AH,1,FALSE)),1,0))</f>
        <v>0</v>
      </c>
    </row>
    <row r="475" spans="2:18" x14ac:dyDescent="0.25">
      <c r="B475" s="71"/>
      <c r="C475" s="71"/>
      <c r="D475" s="71"/>
      <c r="E475" s="71"/>
      <c r="F475" s="71"/>
      <c r="G475" s="72"/>
      <c r="K475" s="86">
        <f t="shared" si="21"/>
        <v>0</v>
      </c>
      <c r="L475" s="86">
        <f t="shared" si="22"/>
        <v>0</v>
      </c>
      <c r="M475" s="86">
        <f>IF(ISBLANK(B475),0,IF(ISNA(VLOOKUP(B475,General!$B:$B,1,FALSE)),1,0))</f>
        <v>0</v>
      </c>
      <c r="N475" s="86">
        <f>IF(ISBLANK(D475),0,IF(ISNA(VLOOKUP(D475,Dropdowns!$G$1:$G$2,1,FALSE)),1,0))</f>
        <v>0</v>
      </c>
      <c r="O475" s="86">
        <f>IF(ISBLANK(E475),0,IF(ISNA(VLOOKUP(E475,Dropdowns!$H$1:$H$12,1,FALSE)),1,0))</f>
        <v>0</v>
      </c>
      <c r="P475" s="86">
        <f>IF(ISBLANK(G475),0,IF(ISNA(VLOOKUP(G475,Dropdowns!$M$1:$M$4,1,FALSE)),1,0))</f>
        <v>0</v>
      </c>
      <c r="Q475" s="86" t="str">
        <f t="shared" si="23"/>
        <v/>
      </c>
      <c r="R475" s="86">
        <f>IF(ISBLANK(Q475),0,IF(ISNA(VLOOKUP(Q475,Transaction!$AH:$AH,1,FALSE)),1,0))</f>
        <v>0</v>
      </c>
    </row>
    <row r="476" spans="2:18" x14ac:dyDescent="0.25">
      <c r="B476" s="71"/>
      <c r="C476" s="71"/>
      <c r="D476" s="71"/>
      <c r="E476" s="71"/>
      <c r="F476" s="71"/>
      <c r="G476" s="72"/>
      <c r="K476" s="86">
        <f t="shared" si="21"/>
        <v>0</v>
      </c>
      <c r="L476" s="86">
        <f t="shared" si="22"/>
        <v>0</v>
      </c>
      <c r="M476" s="86">
        <f>IF(ISBLANK(B476),0,IF(ISNA(VLOOKUP(B476,General!$B:$B,1,FALSE)),1,0))</f>
        <v>0</v>
      </c>
      <c r="N476" s="86">
        <f>IF(ISBLANK(D476),0,IF(ISNA(VLOOKUP(D476,Dropdowns!$G$1:$G$2,1,FALSE)),1,0))</f>
        <v>0</v>
      </c>
      <c r="O476" s="86">
        <f>IF(ISBLANK(E476),0,IF(ISNA(VLOOKUP(E476,Dropdowns!$H$1:$H$12,1,FALSE)),1,0))</f>
        <v>0</v>
      </c>
      <c r="P476" s="86">
        <f>IF(ISBLANK(G476),0,IF(ISNA(VLOOKUP(G476,Dropdowns!$M$1:$M$4,1,FALSE)),1,0))</f>
        <v>0</v>
      </c>
      <c r="Q476" s="86" t="str">
        <f t="shared" si="23"/>
        <v/>
      </c>
      <c r="R476" s="86">
        <f>IF(ISBLANK(Q476),0,IF(ISNA(VLOOKUP(Q476,Transaction!$AH:$AH,1,FALSE)),1,0))</f>
        <v>0</v>
      </c>
    </row>
    <row r="477" spans="2:18" x14ac:dyDescent="0.25">
      <c r="B477" s="71"/>
      <c r="C477" s="71"/>
      <c r="D477" s="71"/>
      <c r="E477" s="71"/>
      <c r="F477" s="71"/>
      <c r="G477" s="72"/>
      <c r="K477" s="86">
        <f t="shared" si="21"/>
        <v>0</v>
      </c>
      <c r="L477" s="86">
        <f t="shared" si="22"/>
        <v>0</v>
      </c>
      <c r="M477" s="86">
        <f>IF(ISBLANK(B477),0,IF(ISNA(VLOOKUP(B477,General!$B:$B,1,FALSE)),1,0))</f>
        <v>0</v>
      </c>
      <c r="N477" s="86">
        <f>IF(ISBLANK(D477),0,IF(ISNA(VLOOKUP(D477,Dropdowns!$G$1:$G$2,1,FALSE)),1,0))</f>
        <v>0</v>
      </c>
      <c r="O477" s="86">
        <f>IF(ISBLANK(E477),0,IF(ISNA(VLOOKUP(E477,Dropdowns!$H$1:$H$12,1,FALSE)),1,0))</f>
        <v>0</v>
      </c>
      <c r="P477" s="86">
        <f>IF(ISBLANK(G477),0,IF(ISNA(VLOOKUP(G477,Dropdowns!$M$1:$M$4,1,FALSE)),1,0))</f>
        <v>0</v>
      </c>
      <c r="Q477" s="86" t="str">
        <f t="shared" si="23"/>
        <v/>
      </c>
      <c r="R477" s="86">
        <f>IF(ISBLANK(Q477),0,IF(ISNA(VLOOKUP(Q477,Transaction!$AH:$AH,1,FALSE)),1,0))</f>
        <v>0</v>
      </c>
    </row>
    <row r="478" spans="2:18" x14ac:dyDescent="0.25">
      <c r="B478" s="71"/>
      <c r="C478" s="71"/>
      <c r="D478" s="71"/>
      <c r="E478" s="71"/>
      <c r="F478" s="71"/>
      <c r="G478" s="72"/>
      <c r="K478" s="86">
        <f t="shared" si="21"/>
        <v>0</v>
      </c>
      <c r="L478" s="86">
        <f t="shared" si="22"/>
        <v>0</v>
      </c>
      <c r="M478" s="86">
        <f>IF(ISBLANK(B478),0,IF(ISNA(VLOOKUP(B478,General!$B:$B,1,FALSE)),1,0))</f>
        <v>0</v>
      </c>
      <c r="N478" s="86">
        <f>IF(ISBLANK(D478),0,IF(ISNA(VLOOKUP(D478,Dropdowns!$G$1:$G$2,1,FALSE)),1,0))</f>
        <v>0</v>
      </c>
      <c r="O478" s="86">
        <f>IF(ISBLANK(E478),0,IF(ISNA(VLOOKUP(E478,Dropdowns!$H$1:$H$12,1,FALSE)),1,0))</f>
        <v>0</v>
      </c>
      <c r="P478" s="86">
        <f>IF(ISBLANK(G478),0,IF(ISNA(VLOOKUP(G478,Dropdowns!$M$1:$M$4,1,FALSE)),1,0))</f>
        <v>0</v>
      </c>
      <c r="Q478" s="86" t="str">
        <f t="shared" si="23"/>
        <v/>
      </c>
      <c r="R478" s="86">
        <f>IF(ISBLANK(Q478),0,IF(ISNA(VLOOKUP(Q478,Transaction!$AH:$AH,1,FALSE)),1,0))</f>
        <v>0</v>
      </c>
    </row>
    <row r="479" spans="2:18" x14ac:dyDescent="0.25">
      <c r="B479" s="71"/>
      <c r="C479" s="71"/>
      <c r="D479" s="71"/>
      <c r="E479" s="71"/>
      <c r="F479" s="71"/>
      <c r="G479" s="72"/>
      <c r="K479" s="86">
        <f t="shared" si="21"/>
        <v>0</v>
      </c>
      <c r="L479" s="86">
        <f t="shared" si="22"/>
        <v>0</v>
      </c>
      <c r="M479" s="86">
        <f>IF(ISBLANK(B479),0,IF(ISNA(VLOOKUP(B479,General!$B:$B,1,FALSE)),1,0))</f>
        <v>0</v>
      </c>
      <c r="N479" s="86">
        <f>IF(ISBLANK(D479),0,IF(ISNA(VLOOKUP(D479,Dropdowns!$G$1:$G$2,1,FALSE)),1,0))</f>
        <v>0</v>
      </c>
      <c r="O479" s="86">
        <f>IF(ISBLANK(E479),0,IF(ISNA(VLOOKUP(E479,Dropdowns!$H$1:$H$12,1,FALSE)),1,0))</f>
        <v>0</v>
      </c>
      <c r="P479" s="86">
        <f>IF(ISBLANK(G479),0,IF(ISNA(VLOOKUP(G479,Dropdowns!$M$1:$M$4,1,FALSE)),1,0))</f>
        <v>0</v>
      </c>
      <c r="Q479" s="86" t="str">
        <f t="shared" si="23"/>
        <v/>
      </c>
      <c r="R479" s="86">
        <f>IF(ISBLANK(Q479),0,IF(ISNA(VLOOKUP(Q479,Transaction!$AH:$AH,1,FALSE)),1,0))</f>
        <v>0</v>
      </c>
    </row>
    <row r="480" spans="2:18" x14ac:dyDescent="0.25">
      <c r="B480" s="71"/>
      <c r="C480" s="71"/>
      <c r="D480" s="71"/>
      <c r="E480" s="71"/>
      <c r="F480" s="71"/>
      <c r="G480" s="72"/>
      <c r="K480" s="86">
        <f t="shared" si="21"/>
        <v>0</v>
      </c>
      <c r="L480" s="86">
        <f t="shared" si="22"/>
        <v>0</v>
      </c>
      <c r="M480" s="86">
        <f>IF(ISBLANK(B480),0,IF(ISNA(VLOOKUP(B480,General!$B:$B,1,FALSE)),1,0))</f>
        <v>0</v>
      </c>
      <c r="N480" s="86">
        <f>IF(ISBLANK(D480),0,IF(ISNA(VLOOKUP(D480,Dropdowns!$G$1:$G$2,1,FALSE)),1,0))</f>
        <v>0</v>
      </c>
      <c r="O480" s="86">
        <f>IF(ISBLANK(E480),0,IF(ISNA(VLOOKUP(E480,Dropdowns!$H$1:$H$12,1,FALSE)),1,0))</f>
        <v>0</v>
      </c>
      <c r="P480" s="86">
        <f>IF(ISBLANK(G480),0,IF(ISNA(VLOOKUP(G480,Dropdowns!$M$1:$M$4,1,FALSE)),1,0))</f>
        <v>0</v>
      </c>
      <c r="Q480" s="86" t="str">
        <f t="shared" si="23"/>
        <v/>
      </c>
      <c r="R480" s="86">
        <f>IF(ISBLANK(Q480),0,IF(ISNA(VLOOKUP(Q480,Transaction!$AH:$AH,1,FALSE)),1,0))</f>
        <v>0</v>
      </c>
    </row>
    <row r="481" spans="2:18" x14ac:dyDescent="0.25">
      <c r="B481" s="71"/>
      <c r="C481" s="71"/>
      <c r="D481" s="71"/>
      <c r="E481" s="71"/>
      <c r="F481" s="71"/>
      <c r="G481" s="72"/>
      <c r="K481" s="86">
        <f t="shared" si="21"/>
        <v>0</v>
      </c>
      <c r="L481" s="86">
        <f t="shared" si="22"/>
        <v>0</v>
      </c>
      <c r="M481" s="86">
        <f>IF(ISBLANK(B481),0,IF(ISNA(VLOOKUP(B481,General!$B:$B,1,FALSE)),1,0))</f>
        <v>0</v>
      </c>
      <c r="N481" s="86">
        <f>IF(ISBLANK(D481),0,IF(ISNA(VLOOKUP(D481,Dropdowns!$G$1:$G$2,1,FALSE)),1,0))</f>
        <v>0</v>
      </c>
      <c r="O481" s="86">
        <f>IF(ISBLANK(E481),0,IF(ISNA(VLOOKUP(E481,Dropdowns!$H$1:$H$12,1,FALSE)),1,0))</f>
        <v>0</v>
      </c>
      <c r="P481" s="86">
        <f>IF(ISBLANK(G481),0,IF(ISNA(VLOOKUP(G481,Dropdowns!$M$1:$M$4,1,FALSE)),1,0))</f>
        <v>0</v>
      </c>
      <c r="Q481" s="86" t="str">
        <f t="shared" si="23"/>
        <v/>
      </c>
      <c r="R481" s="86">
        <f>IF(ISBLANK(Q481),0,IF(ISNA(VLOOKUP(Q481,Transaction!$AH:$AH,1,FALSE)),1,0))</f>
        <v>0</v>
      </c>
    </row>
    <row r="482" spans="2:18" x14ac:dyDescent="0.25">
      <c r="B482" s="71"/>
      <c r="C482" s="71"/>
      <c r="D482" s="71"/>
      <c r="E482" s="71"/>
      <c r="F482" s="71"/>
      <c r="G482" s="72"/>
      <c r="K482" s="86">
        <f t="shared" si="21"/>
        <v>0</v>
      </c>
      <c r="L482" s="86">
        <f t="shared" si="22"/>
        <v>0</v>
      </c>
      <c r="M482" s="86">
        <f>IF(ISBLANK(B482),0,IF(ISNA(VLOOKUP(B482,General!$B:$B,1,FALSE)),1,0))</f>
        <v>0</v>
      </c>
      <c r="N482" s="86">
        <f>IF(ISBLANK(D482),0,IF(ISNA(VLOOKUP(D482,Dropdowns!$G$1:$G$2,1,FALSE)),1,0))</f>
        <v>0</v>
      </c>
      <c r="O482" s="86">
        <f>IF(ISBLANK(E482),0,IF(ISNA(VLOOKUP(E482,Dropdowns!$H$1:$H$12,1,FALSE)),1,0))</f>
        <v>0</v>
      </c>
      <c r="P482" s="86">
        <f>IF(ISBLANK(G482),0,IF(ISNA(VLOOKUP(G482,Dropdowns!$M$1:$M$4,1,FALSE)),1,0))</f>
        <v>0</v>
      </c>
      <c r="Q482" s="86" t="str">
        <f t="shared" si="23"/>
        <v/>
      </c>
      <c r="R482" s="86">
        <f>IF(ISBLANK(Q482),0,IF(ISNA(VLOOKUP(Q482,Transaction!$AH:$AH,1,FALSE)),1,0))</f>
        <v>0</v>
      </c>
    </row>
    <row r="483" spans="2:18" x14ac:dyDescent="0.25">
      <c r="B483" s="71"/>
      <c r="C483" s="71"/>
      <c r="D483" s="71"/>
      <c r="E483" s="71"/>
      <c r="F483" s="71"/>
      <c r="G483" s="72"/>
      <c r="K483" s="86">
        <f t="shared" si="21"/>
        <v>0</v>
      </c>
      <c r="L483" s="86">
        <f t="shared" si="22"/>
        <v>0</v>
      </c>
      <c r="M483" s="86">
        <f>IF(ISBLANK(B483),0,IF(ISNA(VLOOKUP(B483,General!$B:$B,1,FALSE)),1,0))</f>
        <v>0</v>
      </c>
      <c r="N483" s="86">
        <f>IF(ISBLANK(D483),0,IF(ISNA(VLOOKUP(D483,Dropdowns!$G$1:$G$2,1,FALSE)),1,0))</f>
        <v>0</v>
      </c>
      <c r="O483" s="86">
        <f>IF(ISBLANK(E483),0,IF(ISNA(VLOOKUP(E483,Dropdowns!$H$1:$H$12,1,FALSE)),1,0))</f>
        <v>0</v>
      </c>
      <c r="P483" s="86">
        <f>IF(ISBLANK(G483),0,IF(ISNA(VLOOKUP(G483,Dropdowns!$M$1:$M$4,1,FALSE)),1,0))</f>
        <v>0</v>
      </c>
      <c r="Q483" s="86" t="str">
        <f t="shared" si="23"/>
        <v/>
      </c>
      <c r="R483" s="86">
        <f>IF(ISBLANK(Q483),0,IF(ISNA(VLOOKUP(Q483,Transaction!$AH:$AH,1,FALSE)),1,0))</f>
        <v>0</v>
      </c>
    </row>
    <row r="484" spans="2:18" x14ac:dyDescent="0.25">
      <c r="B484" s="71"/>
      <c r="C484" s="71"/>
      <c r="D484" s="71"/>
      <c r="E484" s="71"/>
      <c r="F484" s="71"/>
      <c r="G484" s="72"/>
      <c r="K484" s="86">
        <f t="shared" si="21"/>
        <v>0</v>
      </c>
      <c r="L484" s="86">
        <f t="shared" si="22"/>
        <v>0</v>
      </c>
      <c r="M484" s="86">
        <f>IF(ISBLANK(B484),0,IF(ISNA(VLOOKUP(B484,General!$B:$B,1,FALSE)),1,0))</f>
        <v>0</v>
      </c>
      <c r="N484" s="86">
        <f>IF(ISBLANK(D484),0,IF(ISNA(VLOOKUP(D484,Dropdowns!$G$1:$G$2,1,FALSE)),1,0))</f>
        <v>0</v>
      </c>
      <c r="O484" s="86">
        <f>IF(ISBLANK(E484),0,IF(ISNA(VLOOKUP(E484,Dropdowns!$H$1:$H$12,1,FALSE)),1,0))</f>
        <v>0</v>
      </c>
      <c r="P484" s="86">
        <f>IF(ISBLANK(G484),0,IF(ISNA(VLOOKUP(G484,Dropdowns!$M$1:$M$4,1,FALSE)),1,0))</f>
        <v>0</v>
      </c>
      <c r="Q484" s="86" t="str">
        <f t="shared" si="23"/>
        <v/>
      </c>
      <c r="R484" s="86">
        <f>IF(ISBLANK(Q484),0,IF(ISNA(VLOOKUP(Q484,Transaction!$AH:$AH,1,FALSE)),1,0))</f>
        <v>0</v>
      </c>
    </row>
    <row r="485" spans="2:18" x14ac:dyDescent="0.25">
      <c r="B485" s="71"/>
      <c r="C485" s="71"/>
      <c r="D485" s="71"/>
      <c r="E485" s="71"/>
      <c r="F485" s="71"/>
      <c r="G485" s="72"/>
      <c r="K485" s="86">
        <f t="shared" si="21"/>
        <v>0</v>
      </c>
      <c r="L485" s="86">
        <f t="shared" si="22"/>
        <v>0</v>
      </c>
      <c r="M485" s="86">
        <f>IF(ISBLANK(B485),0,IF(ISNA(VLOOKUP(B485,General!$B:$B,1,FALSE)),1,0))</f>
        <v>0</v>
      </c>
      <c r="N485" s="86">
        <f>IF(ISBLANK(D485),0,IF(ISNA(VLOOKUP(D485,Dropdowns!$G$1:$G$2,1,FALSE)),1,0))</f>
        <v>0</v>
      </c>
      <c r="O485" s="86">
        <f>IF(ISBLANK(E485),0,IF(ISNA(VLOOKUP(E485,Dropdowns!$H$1:$H$12,1,FALSE)),1,0))</f>
        <v>0</v>
      </c>
      <c r="P485" s="86">
        <f>IF(ISBLANK(G485),0,IF(ISNA(VLOOKUP(G485,Dropdowns!$M$1:$M$4,1,FALSE)),1,0))</f>
        <v>0</v>
      </c>
      <c r="Q485" s="86" t="str">
        <f t="shared" si="23"/>
        <v/>
      </c>
      <c r="R485" s="86">
        <f>IF(ISBLANK(Q485),0,IF(ISNA(VLOOKUP(Q485,Transaction!$AH:$AH,1,FALSE)),1,0))</f>
        <v>0</v>
      </c>
    </row>
    <row r="486" spans="2:18" x14ac:dyDescent="0.25">
      <c r="B486" s="71"/>
      <c r="C486" s="71"/>
      <c r="D486" s="71"/>
      <c r="E486" s="71"/>
      <c r="F486" s="71"/>
      <c r="G486" s="72"/>
      <c r="K486" s="86">
        <f t="shared" si="21"/>
        <v>0</v>
      </c>
      <c r="L486" s="86">
        <f t="shared" si="22"/>
        <v>0</v>
      </c>
      <c r="M486" s="86">
        <f>IF(ISBLANK(B486),0,IF(ISNA(VLOOKUP(B486,General!$B:$B,1,FALSE)),1,0))</f>
        <v>0</v>
      </c>
      <c r="N486" s="86">
        <f>IF(ISBLANK(D486),0,IF(ISNA(VLOOKUP(D486,Dropdowns!$G$1:$G$2,1,FALSE)),1,0))</f>
        <v>0</v>
      </c>
      <c r="O486" s="86">
        <f>IF(ISBLANK(E486),0,IF(ISNA(VLOOKUP(E486,Dropdowns!$H$1:$H$12,1,FALSE)),1,0))</f>
        <v>0</v>
      </c>
      <c r="P486" s="86">
        <f>IF(ISBLANK(G486),0,IF(ISNA(VLOOKUP(G486,Dropdowns!$M$1:$M$4,1,FALSE)),1,0))</f>
        <v>0</v>
      </c>
      <c r="Q486" s="86" t="str">
        <f t="shared" si="23"/>
        <v/>
      </c>
      <c r="R486" s="86">
        <f>IF(ISBLANK(Q486),0,IF(ISNA(VLOOKUP(Q486,Transaction!$AH:$AH,1,FALSE)),1,0))</f>
        <v>0</v>
      </c>
    </row>
    <row r="487" spans="2:18" x14ac:dyDescent="0.25">
      <c r="B487" s="71"/>
      <c r="C487" s="71"/>
      <c r="D487" s="71"/>
      <c r="E487" s="71"/>
      <c r="F487" s="71"/>
      <c r="G487" s="72"/>
      <c r="K487" s="86">
        <f t="shared" si="21"/>
        <v>0</v>
      </c>
      <c r="L487" s="86">
        <f t="shared" si="22"/>
        <v>0</v>
      </c>
      <c r="M487" s="86">
        <f>IF(ISBLANK(B487),0,IF(ISNA(VLOOKUP(B487,General!$B:$B,1,FALSE)),1,0))</f>
        <v>0</v>
      </c>
      <c r="N487" s="86">
        <f>IF(ISBLANK(D487),0,IF(ISNA(VLOOKUP(D487,Dropdowns!$G$1:$G$2,1,FALSE)),1,0))</f>
        <v>0</v>
      </c>
      <c r="O487" s="86">
        <f>IF(ISBLANK(E487),0,IF(ISNA(VLOOKUP(E487,Dropdowns!$H$1:$H$12,1,FALSE)),1,0))</f>
        <v>0</v>
      </c>
      <c r="P487" s="86">
        <f>IF(ISBLANK(G487),0,IF(ISNA(VLOOKUP(G487,Dropdowns!$M$1:$M$4,1,FALSE)),1,0))</f>
        <v>0</v>
      </c>
      <c r="Q487" s="86" t="str">
        <f t="shared" si="23"/>
        <v/>
      </c>
      <c r="R487" s="86">
        <f>IF(ISBLANK(Q487),0,IF(ISNA(VLOOKUP(Q487,Transaction!$AH:$AH,1,FALSE)),1,0))</f>
        <v>0</v>
      </c>
    </row>
    <row r="488" spans="2:18" x14ac:dyDescent="0.25">
      <c r="B488" s="71"/>
      <c r="C488" s="71"/>
      <c r="D488" s="71"/>
      <c r="E488" s="71"/>
      <c r="F488" s="71"/>
      <c r="G488" s="72"/>
      <c r="K488" s="86">
        <f t="shared" si="21"/>
        <v>0</v>
      </c>
      <c r="L488" s="86">
        <f t="shared" si="22"/>
        <v>0</v>
      </c>
      <c r="M488" s="86">
        <f>IF(ISBLANK(B488),0,IF(ISNA(VLOOKUP(B488,General!$B:$B,1,FALSE)),1,0))</f>
        <v>0</v>
      </c>
      <c r="N488" s="86">
        <f>IF(ISBLANK(D488),0,IF(ISNA(VLOOKUP(D488,Dropdowns!$G$1:$G$2,1,FALSE)),1,0))</f>
        <v>0</v>
      </c>
      <c r="O488" s="86">
        <f>IF(ISBLANK(E488),0,IF(ISNA(VLOOKUP(E488,Dropdowns!$H$1:$H$12,1,FALSE)),1,0))</f>
        <v>0</v>
      </c>
      <c r="P488" s="86">
        <f>IF(ISBLANK(G488),0,IF(ISNA(VLOOKUP(G488,Dropdowns!$M$1:$M$4,1,FALSE)),1,0))</f>
        <v>0</v>
      </c>
      <c r="Q488" s="86" t="str">
        <f t="shared" si="23"/>
        <v/>
      </c>
      <c r="R488" s="86">
        <f>IF(ISBLANK(Q488),0,IF(ISNA(VLOOKUP(Q488,Transaction!$AH:$AH,1,FALSE)),1,0))</f>
        <v>0</v>
      </c>
    </row>
    <row r="489" spans="2:18" x14ac:dyDescent="0.25">
      <c r="B489" s="71"/>
      <c r="C489" s="71"/>
      <c r="D489" s="71"/>
      <c r="E489" s="71"/>
      <c r="F489" s="71"/>
      <c r="G489" s="72"/>
      <c r="K489" s="86">
        <f t="shared" si="21"/>
        <v>0</v>
      </c>
      <c r="L489" s="86">
        <f t="shared" si="22"/>
        <v>0</v>
      </c>
      <c r="M489" s="86">
        <f>IF(ISBLANK(B489),0,IF(ISNA(VLOOKUP(B489,General!$B:$B,1,FALSE)),1,0))</f>
        <v>0</v>
      </c>
      <c r="N489" s="86">
        <f>IF(ISBLANK(D489),0,IF(ISNA(VLOOKUP(D489,Dropdowns!$G$1:$G$2,1,FALSE)),1,0))</f>
        <v>0</v>
      </c>
      <c r="O489" s="86">
        <f>IF(ISBLANK(E489),0,IF(ISNA(VLOOKUP(E489,Dropdowns!$H$1:$H$12,1,FALSE)),1,0))</f>
        <v>0</v>
      </c>
      <c r="P489" s="86">
        <f>IF(ISBLANK(G489),0,IF(ISNA(VLOOKUP(G489,Dropdowns!$M$1:$M$4,1,FALSE)),1,0))</f>
        <v>0</v>
      </c>
      <c r="Q489" s="86" t="str">
        <f t="shared" si="23"/>
        <v/>
      </c>
      <c r="R489" s="86">
        <f>IF(ISBLANK(Q489),0,IF(ISNA(VLOOKUP(Q489,Transaction!$AH:$AH,1,FALSE)),1,0))</f>
        <v>0</v>
      </c>
    </row>
    <row r="490" spans="2:18" x14ac:dyDescent="0.25">
      <c r="B490" s="71"/>
      <c r="C490" s="71"/>
      <c r="D490" s="71"/>
      <c r="E490" s="71"/>
      <c r="F490" s="71"/>
      <c r="G490" s="72"/>
      <c r="K490" s="86">
        <f t="shared" si="21"/>
        <v>0</v>
      </c>
      <c r="L490" s="86">
        <f t="shared" si="22"/>
        <v>0</v>
      </c>
      <c r="M490" s="86">
        <f>IF(ISBLANK(B490),0,IF(ISNA(VLOOKUP(B490,General!$B:$B,1,FALSE)),1,0))</f>
        <v>0</v>
      </c>
      <c r="N490" s="86">
        <f>IF(ISBLANK(D490),0,IF(ISNA(VLOOKUP(D490,Dropdowns!$G$1:$G$2,1,FALSE)),1,0))</f>
        <v>0</v>
      </c>
      <c r="O490" s="86">
        <f>IF(ISBLANK(E490),0,IF(ISNA(VLOOKUP(E490,Dropdowns!$H$1:$H$12,1,FALSE)),1,0))</f>
        <v>0</v>
      </c>
      <c r="P490" s="86">
        <f>IF(ISBLANK(G490),0,IF(ISNA(VLOOKUP(G490,Dropdowns!$M$1:$M$4,1,FALSE)),1,0))</f>
        <v>0</v>
      </c>
      <c r="Q490" s="86" t="str">
        <f t="shared" si="23"/>
        <v/>
      </c>
      <c r="R490" s="86">
        <f>IF(ISBLANK(Q490),0,IF(ISNA(VLOOKUP(Q490,Transaction!$AH:$AH,1,FALSE)),1,0))</f>
        <v>0</v>
      </c>
    </row>
    <row r="491" spans="2:18" x14ac:dyDescent="0.25">
      <c r="B491" s="71"/>
      <c r="C491" s="71"/>
      <c r="D491" s="71"/>
      <c r="E491" s="71"/>
      <c r="F491" s="71"/>
      <c r="G491" s="72"/>
      <c r="K491" s="86">
        <f t="shared" si="21"/>
        <v>0</v>
      </c>
      <c r="L491" s="86">
        <f t="shared" si="22"/>
        <v>0</v>
      </c>
      <c r="M491" s="86">
        <f>IF(ISBLANK(B491),0,IF(ISNA(VLOOKUP(B491,General!$B:$B,1,FALSE)),1,0))</f>
        <v>0</v>
      </c>
      <c r="N491" s="86">
        <f>IF(ISBLANK(D491),0,IF(ISNA(VLOOKUP(D491,Dropdowns!$G$1:$G$2,1,FALSE)),1,0))</f>
        <v>0</v>
      </c>
      <c r="O491" s="86">
        <f>IF(ISBLANK(E491),0,IF(ISNA(VLOOKUP(E491,Dropdowns!$H$1:$H$12,1,FALSE)),1,0))</f>
        <v>0</v>
      </c>
      <c r="P491" s="86">
        <f>IF(ISBLANK(G491),0,IF(ISNA(VLOOKUP(G491,Dropdowns!$M$1:$M$4,1,FALSE)),1,0))</f>
        <v>0</v>
      </c>
      <c r="Q491" s="86" t="str">
        <f t="shared" si="23"/>
        <v/>
      </c>
      <c r="R491" s="86">
        <f>IF(ISBLANK(Q491),0,IF(ISNA(VLOOKUP(Q491,Transaction!$AH:$AH,1,FALSE)),1,0))</f>
        <v>0</v>
      </c>
    </row>
    <row r="492" spans="2:18" x14ac:dyDescent="0.25">
      <c r="B492" s="71"/>
      <c r="C492" s="71"/>
      <c r="D492" s="71"/>
      <c r="E492" s="71"/>
      <c r="F492" s="71"/>
      <c r="G492" s="72"/>
      <c r="K492" s="86">
        <f t="shared" si="21"/>
        <v>0</v>
      </c>
      <c r="L492" s="86">
        <f t="shared" si="22"/>
        <v>0</v>
      </c>
      <c r="M492" s="86">
        <f>IF(ISBLANK(B492),0,IF(ISNA(VLOOKUP(B492,General!$B:$B,1,FALSE)),1,0))</f>
        <v>0</v>
      </c>
      <c r="N492" s="86">
        <f>IF(ISBLANK(D492),0,IF(ISNA(VLOOKUP(D492,Dropdowns!$G$1:$G$2,1,FALSE)),1,0))</f>
        <v>0</v>
      </c>
      <c r="O492" s="86">
        <f>IF(ISBLANK(E492),0,IF(ISNA(VLOOKUP(E492,Dropdowns!$H$1:$H$12,1,FALSE)),1,0))</f>
        <v>0</v>
      </c>
      <c r="P492" s="86">
        <f>IF(ISBLANK(G492),0,IF(ISNA(VLOOKUP(G492,Dropdowns!$M$1:$M$4,1,FALSE)),1,0))</f>
        <v>0</v>
      </c>
      <c r="Q492" s="86" t="str">
        <f t="shared" si="23"/>
        <v/>
      </c>
      <c r="R492" s="86">
        <f>IF(ISBLANK(Q492),0,IF(ISNA(VLOOKUP(Q492,Transaction!$AH:$AH,1,FALSE)),1,0))</f>
        <v>0</v>
      </c>
    </row>
    <row r="493" spans="2:18" x14ac:dyDescent="0.25">
      <c r="B493" s="71"/>
      <c r="C493" s="71"/>
      <c r="D493" s="71"/>
      <c r="E493" s="71"/>
      <c r="F493" s="71"/>
      <c r="G493" s="72"/>
      <c r="K493" s="86">
        <f t="shared" si="21"/>
        <v>0</v>
      </c>
      <c r="L493" s="86">
        <f t="shared" si="22"/>
        <v>0</v>
      </c>
      <c r="M493" s="86">
        <f>IF(ISBLANK(B493),0,IF(ISNA(VLOOKUP(B493,General!$B:$B,1,FALSE)),1,0))</f>
        <v>0</v>
      </c>
      <c r="N493" s="86">
        <f>IF(ISBLANK(D493),0,IF(ISNA(VLOOKUP(D493,Dropdowns!$G$1:$G$2,1,FALSE)),1,0))</f>
        <v>0</v>
      </c>
      <c r="O493" s="86">
        <f>IF(ISBLANK(E493),0,IF(ISNA(VLOOKUP(E493,Dropdowns!$H$1:$H$12,1,FALSE)),1,0))</f>
        <v>0</v>
      </c>
      <c r="P493" s="86">
        <f>IF(ISBLANK(G493),0,IF(ISNA(VLOOKUP(G493,Dropdowns!$M$1:$M$4,1,FALSE)),1,0))</f>
        <v>0</v>
      </c>
      <c r="Q493" s="86" t="str">
        <f t="shared" si="23"/>
        <v/>
      </c>
      <c r="R493" s="86">
        <f>IF(ISBLANK(Q493),0,IF(ISNA(VLOOKUP(Q493,Transaction!$AH:$AH,1,FALSE)),1,0))</f>
        <v>0</v>
      </c>
    </row>
    <row r="494" spans="2:18" x14ac:dyDescent="0.25">
      <c r="B494" s="71"/>
      <c r="C494" s="71"/>
      <c r="D494" s="71"/>
      <c r="E494" s="71"/>
      <c r="F494" s="71"/>
      <c r="G494" s="72"/>
      <c r="K494" s="86">
        <f t="shared" si="21"/>
        <v>0</v>
      </c>
      <c r="L494" s="86">
        <f t="shared" si="22"/>
        <v>0</v>
      </c>
      <c r="M494" s="86">
        <f>IF(ISBLANK(B494),0,IF(ISNA(VLOOKUP(B494,General!$B:$B,1,FALSE)),1,0))</f>
        <v>0</v>
      </c>
      <c r="N494" s="86">
        <f>IF(ISBLANK(D494),0,IF(ISNA(VLOOKUP(D494,Dropdowns!$G$1:$G$2,1,FALSE)),1,0))</f>
        <v>0</v>
      </c>
      <c r="O494" s="86">
        <f>IF(ISBLANK(E494),0,IF(ISNA(VLOOKUP(E494,Dropdowns!$H$1:$H$12,1,FALSE)),1,0))</f>
        <v>0</v>
      </c>
      <c r="P494" s="86">
        <f>IF(ISBLANK(G494),0,IF(ISNA(VLOOKUP(G494,Dropdowns!$M$1:$M$4,1,FALSE)),1,0))</f>
        <v>0</v>
      </c>
      <c r="Q494" s="86" t="str">
        <f t="shared" si="23"/>
        <v/>
      </c>
      <c r="R494" s="86">
        <f>IF(ISBLANK(Q494),0,IF(ISNA(VLOOKUP(Q494,Transaction!$AH:$AH,1,FALSE)),1,0))</f>
        <v>0</v>
      </c>
    </row>
    <row r="495" spans="2:18" x14ac:dyDescent="0.25">
      <c r="B495" s="71"/>
      <c r="C495" s="71"/>
      <c r="D495" s="71"/>
      <c r="E495" s="71"/>
      <c r="F495" s="71"/>
      <c r="G495" s="72"/>
      <c r="K495" s="86">
        <f t="shared" si="21"/>
        <v>0</v>
      </c>
      <c r="L495" s="86">
        <f t="shared" si="22"/>
        <v>0</v>
      </c>
      <c r="M495" s="86">
        <f>IF(ISBLANK(B495),0,IF(ISNA(VLOOKUP(B495,General!$B:$B,1,FALSE)),1,0))</f>
        <v>0</v>
      </c>
      <c r="N495" s="86">
        <f>IF(ISBLANK(D495),0,IF(ISNA(VLOOKUP(D495,Dropdowns!$G$1:$G$2,1,FALSE)),1,0))</f>
        <v>0</v>
      </c>
      <c r="O495" s="86">
        <f>IF(ISBLANK(E495),0,IF(ISNA(VLOOKUP(E495,Dropdowns!$H$1:$H$12,1,FALSE)),1,0))</f>
        <v>0</v>
      </c>
      <c r="P495" s="86">
        <f>IF(ISBLANK(G495),0,IF(ISNA(VLOOKUP(G495,Dropdowns!$M$1:$M$4,1,FALSE)),1,0))</f>
        <v>0</v>
      </c>
      <c r="Q495" s="86" t="str">
        <f t="shared" si="23"/>
        <v/>
      </c>
      <c r="R495" s="86">
        <f>IF(ISBLANK(Q495),0,IF(ISNA(VLOOKUP(Q495,Transaction!$AH:$AH,1,FALSE)),1,0))</f>
        <v>0</v>
      </c>
    </row>
    <row r="496" spans="2:18" x14ac:dyDescent="0.25">
      <c r="B496" s="71"/>
      <c r="C496" s="71"/>
      <c r="D496" s="71"/>
      <c r="E496" s="71"/>
      <c r="F496" s="71"/>
      <c r="G496" s="72"/>
      <c r="K496" s="86">
        <f t="shared" si="21"/>
        <v>0</v>
      </c>
      <c r="L496" s="86">
        <f t="shared" si="22"/>
        <v>0</v>
      </c>
      <c r="M496" s="86">
        <f>IF(ISBLANK(B496),0,IF(ISNA(VLOOKUP(B496,General!$B:$B,1,FALSE)),1,0))</f>
        <v>0</v>
      </c>
      <c r="N496" s="86">
        <f>IF(ISBLANK(D496),0,IF(ISNA(VLOOKUP(D496,Dropdowns!$G$1:$G$2,1,FALSE)),1,0))</f>
        <v>0</v>
      </c>
      <c r="O496" s="86">
        <f>IF(ISBLANK(E496),0,IF(ISNA(VLOOKUP(E496,Dropdowns!$H$1:$H$12,1,FALSE)),1,0))</f>
        <v>0</v>
      </c>
      <c r="P496" s="86">
        <f>IF(ISBLANK(G496),0,IF(ISNA(VLOOKUP(G496,Dropdowns!$M$1:$M$4,1,FALSE)),1,0))</f>
        <v>0</v>
      </c>
      <c r="Q496" s="86" t="str">
        <f t="shared" si="23"/>
        <v/>
      </c>
      <c r="R496" s="86">
        <f>IF(ISBLANK(Q496),0,IF(ISNA(VLOOKUP(Q496,Transaction!$AH:$AH,1,FALSE)),1,0))</f>
        <v>0</v>
      </c>
    </row>
    <row r="497" spans="2:18" x14ac:dyDescent="0.25">
      <c r="B497" s="71"/>
      <c r="C497" s="71"/>
      <c r="D497" s="71"/>
      <c r="E497" s="71"/>
      <c r="F497" s="71"/>
      <c r="G497" s="72"/>
      <c r="K497" s="86">
        <f t="shared" ref="K497:K500" si="24">IF(COUNTA(B497:G497)&gt;0,2-(COUNTA(B497:C497)),0)</f>
        <v>0</v>
      </c>
      <c r="L497" s="86">
        <f t="shared" ref="L497:L500" si="25">IF(E497="Others",COUNTBLANK(F497),0)</f>
        <v>0</v>
      </c>
      <c r="M497" s="86">
        <f>IF(ISBLANK(B497),0,IF(ISNA(VLOOKUP(B497,General!$B:$B,1,FALSE)),1,0))</f>
        <v>0</v>
      </c>
      <c r="N497" s="86">
        <f>IF(ISBLANK(D497),0,IF(ISNA(VLOOKUP(D497,Dropdowns!$G$1:$G$2,1,FALSE)),1,0))</f>
        <v>0</v>
      </c>
      <c r="O497" s="86">
        <f>IF(ISBLANK(E497),0,IF(ISNA(VLOOKUP(E497,Dropdowns!$H$1:$H$12,1,FALSE)),1,0))</f>
        <v>0</v>
      </c>
      <c r="P497" s="86">
        <f>IF(ISBLANK(G497),0,IF(ISNA(VLOOKUP(G497,Dropdowns!$M$1:$M$4,1,FALSE)),1,0))</f>
        <v>0</v>
      </c>
      <c r="Q497" s="86" t="str">
        <f t="shared" si="23"/>
        <v/>
      </c>
      <c r="R497" s="86">
        <f>IF(ISBLANK(Q497),0,IF(ISNA(VLOOKUP(Q497,Transaction!$AH:$AH,1,FALSE)),1,0))</f>
        <v>0</v>
      </c>
    </row>
    <row r="498" spans="2:18" x14ac:dyDescent="0.25">
      <c r="B498" s="71"/>
      <c r="C498" s="71"/>
      <c r="D498" s="71"/>
      <c r="E498" s="71"/>
      <c r="F498" s="71"/>
      <c r="G498" s="72"/>
      <c r="K498" s="86">
        <f t="shared" si="24"/>
        <v>0</v>
      </c>
      <c r="L498" s="86">
        <f t="shared" si="25"/>
        <v>0</v>
      </c>
      <c r="M498" s="86">
        <f>IF(ISBLANK(B498),0,IF(ISNA(VLOOKUP(B498,General!$B:$B,1,FALSE)),1,0))</f>
        <v>0</v>
      </c>
      <c r="N498" s="86">
        <f>IF(ISBLANK(D498),0,IF(ISNA(VLOOKUP(D498,Dropdowns!$G$1:$G$2,1,FALSE)),1,0))</f>
        <v>0</v>
      </c>
      <c r="O498" s="86">
        <f>IF(ISBLANK(E498),0,IF(ISNA(VLOOKUP(E498,Dropdowns!$H$1:$H$12,1,FALSE)),1,0))</f>
        <v>0</v>
      </c>
      <c r="P498" s="86">
        <f>IF(ISBLANK(G498),0,IF(ISNA(VLOOKUP(G498,Dropdowns!$M$1:$M$4,1,FALSE)),1,0))</f>
        <v>0</v>
      </c>
      <c r="Q498" s="86" t="str">
        <f t="shared" si="23"/>
        <v/>
      </c>
      <c r="R498" s="86">
        <f>IF(ISBLANK(Q498),0,IF(ISNA(VLOOKUP(Q498,Transaction!$AH:$AH,1,FALSE)),1,0))</f>
        <v>0</v>
      </c>
    </row>
    <row r="499" spans="2:18" x14ac:dyDescent="0.25">
      <c r="B499" s="71"/>
      <c r="C499" s="71"/>
      <c r="D499" s="71"/>
      <c r="E499" s="71"/>
      <c r="F499" s="71"/>
      <c r="G499" s="72"/>
      <c r="K499" s="86">
        <f t="shared" si="24"/>
        <v>0</v>
      </c>
      <c r="L499" s="86">
        <f t="shared" si="25"/>
        <v>0</v>
      </c>
      <c r="M499" s="86">
        <f>IF(ISBLANK(B499),0,IF(ISNA(VLOOKUP(B499,General!$B:$B,1,FALSE)),1,0))</f>
        <v>0</v>
      </c>
      <c r="N499" s="86">
        <f>IF(ISBLANK(D499),0,IF(ISNA(VLOOKUP(D499,Dropdowns!$G$1:$G$2,1,FALSE)),1,0))</f>
        <v>0</v>
      </c>
      <c r="O499" s="86">
        <f>IF(ISBLANK(E499),0,IF(ISNA(VLOOKUP(E499,Dropdowns!$H$1:$H$12,1,FALSE)),1,0))</f>
        <v>0</v>
      </c>
      <c r="P499" s="86">
        <f>IF(ISBLANK(G499),0,IF(ISNA(VLOOKUP(G499,Dropdowns!$M$1:$M$4,1,FALSE)),1,0))</f>
        <v>0</v>
      </c>
      <c r="Q499" s="86" t="str">
        <f t="shared" si="23"/>
        <v/>
      </c>
      <c r="R499" s="86">
        <f>IF(ISBLANK(Q499),0,IF(ISNA(VLOOKUP(Q499,Transaction!$AH:$AH,1,FALSE)),1,0))</f>
        <v>0</v>
      </c>
    </row>
    <row r="500" spans="2:18" x14ac:dyDescent="0.25">
      <c r="B500" s="71"/>
      <c r="C500" s="71"/>
      <c r="D500" s="71"/>
      <c r="E500" s="71"/>
      <c r="F500" s="71"/>
      <c r="G500" s="72"/>
      <c r="K500" s="86">
        <f t="shared" si="24"/>
        <v>0</v>
      </c>
      <c r="L500" s="86">
        <f t="shared" si="25"/>
        <v>0</v>
      </c>
      <c r="M500" s="86">
        <f>IF(ISBLANK(B500),0,IF(ISNA(VLOOKUP(B500,General!$B:$B,1,FALSE)),1,0))</f>
        <v>0</v>
      </c>
      <c r="N500" s="86">
        <f>IF(ISBLANK(D500),0,IF(ISNA(VLOOKUP(D500,Dropdowns!$G$1:$G$2,1,FALSE)),1,0))</f>
        <v>0</v>
      </c>
      <c r="O500" s="86">
        <f>IF(ISBLANK(E500),0,IF(ISNA(VLOOKUP(E500,Dropdowns!$H$1:$H$12,1,FALSE)),1,0))</f>
        <v>0</v>
      </c>
      <c r="P500" s="86">
        <f>IF(ISBLANK(G500),0,IF(ISNA(VLOOKUP(G500,Dropdowns!$M$1:$M$4,1,FALSE)),1,0))</f>
        <v>0</v>
      </c>
      <c r="Q500" s="86" t="str">
        <f t="shared" si="23"/>
        <v/>
      </c>
      <c r="R500" s="86">
        <f>IF(ISBLANK(Q500),0,IF(ISNA(VLOOKUP(Q500,Transaction!$AH:$AH,1,FALSE)),1,0))</f>
        <v>0</v>
      </c>
    </row>
  </sheetData>
  <sheetProtection algorithmName="SHA-512" hashValue="D/P6hrkgjMMmVAZTmWXHBxi+pSsmKBpxSgOQTmotWpI1W9Zt+slvlic6nEjztWczJYTjbSdJly87dVhKv77RXA==" saltValue="wQx37K50uvSJVIrvHbLVNw==" spinCount="100000" sheet="1" objects="1" scenarios="1"/>
  <mergeCells count="1">
    <mergeCell ref="K11:R11"/>
  </mergeCells>
  <dataValidations count="1">
    <dataValidation type="list" allowBlank="1" showInputMessage="1" showErrorMessage="1" sqref="G3 G5:G11" xr:uid="{00000000-0002-0000-0200-000000000000}">
      <formula1>"Under investigation, Substantiated, Unsubstantiated, Inconclusive"</formula1>
    </dataValidation>
  </dataValidations>
  <pageMargins left="0.25" right="0.25" top="0.75" bottom="0.75" header="0.3" footer="0.3"/>
  <pageSetup paperSize="9" scale="73" fitToHeight="0" orientation="landscape"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1000000}">
          <x14:formula1>
            <xm:f>Dropdowns!$G$1:$G$2</xm:f>
          </x14:formula1>
          <xm:sqref>D3 D5:D11 D13:D500</xm:sqref>
        </x14:dataValidation>
        <x14:dataValidation type="list" allowBlank="1" showInputMessage="1" showErrorMessage="1" xr:uid="{00000000-0002-0000-0200-000002000000}">
          <x14:formula1>
            <xm:f>Dropdowns!$H$1:$H$13</xm:f>
          </x14:formula1>
          <xm:sqref>E3</xm:sqref>
        </x14:dataValidation>
        <x14:dataValidation type="list" allowBlank="1" showInputMessage="1" showErrorMessage="1" xr:uid="{C864D531-E995-42E7-9484-22A6E58A2600}">
          <x14:formula1>
            <xm:f>Dropdowns!$H$1:$H$12</xm:f>
          </x14:formula1>
          <xm:sqref>E13:E500</xm:sqref>
        </x14:dataValidation>
        <x14:dataValidation type="list" allowBlank="1" showInputMessage="1" showErrorMessage="1" xr:uid="{13D8A6AC-A2B0-4D43-92BE-44F4DD030580}">
          <x14:formula1>
            <xm:f>Dropdowns!$M$1:$M$4</xm:f>
          </x14:formula1>
          <xm:sqref>G13:G500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500"/>
  <sheetViews>
    <sheetView zoomScale="70" zoomScaleNormal="70" workbookViewId="0">
      <selection activeCell="B11" sqref="B11"/>
    </sheetView>
  </sheetViews>
  <sheetFormatPr defaultRowHeight="15" x14ac:dyDescent="0.25"/>
  <cols>
    <col min="1" max="1" width="45.85546875" customWidth="1"/>
    <col min="2" max="2" width="17.7109375" customWidth="1"/>
    <col min="3" max="3" width="60.5703125" customWidth="1"/>
    <col min="4" max="5" width="19.7109375" style="19" customWidth="1"/>
    <col min="6" max="6" width="44.42578125" bestFit="1" customWidth="1"/>
    <col min="7" max="7" width="43.140625" bestFit="1" customWidth="1"/>
    <col min="11" max="11" width="16.28515625" bestFit="1" customWidth="1"/>
    <col min="12" max="12" width="16.28515625" customWidth="1"/>
    <col min="13" max="13" width="16.42578125" bestFit="1" customWidth="1"/>
  </cols>
  <sheetData>
    <row r="1" spans="1:16" ht="51.95" customHeight="1" x14ac:dyDescent="0.25">
      <c r="B1" s="153" t="s">
        <v>189</v>
      </c>
      <c r="C1" s="153"/>
      <c r="D1" s="153"/>
      <c r="E1" s="153"/>
      <c r="F1" s="153"/>
      <c r="G1" s="153"/>
      <c r="I1" s="79" t="s">
        <v>205</v>
      </c>
      <c r="J1" s="79">
        <f>MAX(K:P)</f>
        <v>0</v>
      </c>
    </row>
    <row r="2" spans="1:16" ht="30" x14ac:dyDescent="0.25">
      <c r="B2" s="1" t="s">
        <v>12</v>
      </c>
      <c r="C2" s="1" t="s">
        <v>157</v>
      </c>
      <c r="D2" s="20" t="s">
        <v>158</v>
      </c>
      <c r="E2" s="26" t="s">
        <v>112</v>
      </c>
      <c r="F2" s="1" t="s">
        <v>159</v>
      </c>
      <c r="G2" s="1" t="s">
        <v>160</v>
      </c>
    </row>
    <row r="3" spans="1:16" x14ac:dyDescent="0.25">
      <c r="B3" s="4"/>
      <c r="C3" s="4"/>
      <c r="D3" s="21"/>
      <c r="E3" s="21"/>
      <c r="F3" s="4"/>
      <c r="G3" s="4"/>
    </row>
    <row r="4" spans="1:16" ht="45" x14ac:dyDescent="0.25">
      <c r="A4" s="49" t="s">
        <v>33</v>
      </c>
      <c r="B4" s="51"/>
      <c r="C4" s="50" t="s">
        <v>34</v>
      </c>
      <c r="D4" s="50" t="s">
        <v>34</v>
      </c>
      <c r="E4" s="52"/>
      <c r="F4" s="50" t="s">
        <v>34</v>
      </c>
      <c r="G4" s="50" t="s">
        <v>34</v>
      </c>
    </row>
    <row r="5" spans="1:16" x14ac:dyDescent="0.25">
      <c r="A5" s="8" t="s">
        <v>161</v>
      </c>
      <c r="B5" s="9" t="s">
        <v>40</v>
      </c>
      <c r="C5" s="9" t="s">
        <v>46</v>
      </c>
      <c r="D5" s="54">
        <v>19500115</v>
      </c>
      <c r="E5" s="22"/>
      <c r="F5" s="9" t="s">
        <v>113</v>
      </c>
      <c r="G5" s="9" t="s">
        <v>114</v>
      </c>
    </row>
    <row r="6" spans="1:16" x14ac:dyDescent="0.25">
      <c r="A6" s="8" t="s">
        <v>115</v>
      </c>
      <c r="B6" s="9" t="s">
        <v>40</v>
      </c>
      <c r="C6" s="9" t="s">
        <v>46</v>
      </c>
      <c r="D6" s="54">
        <v>19520330</v>
      </c>
      <c r="E6" s="22"/>
      <c r="F6" s="9" t="s">
        <v>113</v>
      </c>
      <c r="G6" s="9" t="s">
        <v>114</v>
      </c>
    </row>
    <row r="7" spans="1:16" x14ac:dyDescent="0.25">
      <c r="A7" s="9"/>
      <c r="B7" s="9" t="s">
        <v>40</v>
      </c>
      <c r="C7" s="9" t="s">
        <v>44</v>
      </c>
      <c r="D7" s="54">
        <v>19800816</v>
      </c>
      <c r="E7" s="22"/>
      <c r="F7" s="9" t="s">
        <v>116</v>
      </c>
      <c r="G7" s="9" t="s">
        <v>117</v>
      </c>
    </row>
    <row r="8" spans="1:16" ht="15.75" x14ac:dyDescent="0.25">
      <c r="A8" s="78"/>
    </row>
    <row r="9" spans="1:16" ht="15.75" x14ac:dyDescent="0.25">
      <c r="A9" s="81"/>
      <c r="K9" s="154" t="s">
        <v>210</v>
      </c>
      <c r="L9" s="154"/>
      <c r="M9" s="154"/>
      <c r="N9" s="154"/>
      <c r="O9" s="154"/>
      <c r="P9" s="154"/>
    </row>
    <row r="10" spans="1:16" ht="45" x14ac:dyDescent="0.25">
      <c r="A10" s="81"/>
      <c r="B10" s="1" t="s">
        <v>12</v>
      </c>
      <c r="C10" s="1" t="s">
        <v>157</v>
      </c>
      <c r="D10" s="20" t="s">
        <v>158</v>
      </c>
      <c r="E10" s="26" t="s">
        <v>112</v>
      </c>
      <c r="F10" s="1" t="s">
        <v>159</v>
      </c>
      <c r="G10" s="1" t="s">
        <v>160</v>
      </c>
      <c r="K10" s="133" t="s">
        <v>202</v>
      </c>
      <c r="L10" s="129" t="s">
        <v>248</v>
      </c>
      <c r="M10" s="85" t="s">
        <v>224</v>
      </c>
      <c r="N10" s="88" t="s">
        <v>234</v>
      </c>
      <c r="O10" s="88" t="s">
        <v>235</v>
      </c>
      <c r="P10" s="88" t="s">
        <v>229</v>
      </c>
    </row>
    <row r="11" spans="1:16" s="67" customFormat="1" ht="15" customHeight="1" x14ac:dyDescent="0.25">
      <c r="A11" s="97"/>
      <c r="B11" s="71"/>
      <c r="C11" s="71"/>
      <c r="D11" s="63"/>
      <c r="E11" s="75"/>
      <c r="F11" s="71"/>
      <c r="G11" s="71"/>
      <c r="K11" s="86">
        <f>IF(COUNTA(B11:G11)&gt;0,COUNTBLANK(B11),0)</f>
        <v>0</v>
      </c>
      <c r="L11" s="86">
        <f>IF(ISBLANK(D11),0,IF(AND(LEN(D11)=8, VALUE(MID(D11,5,2))&lt;13,VALUE(RIGHT(D11,2))&lt;32),0,1))</f>
        <v>0</v>
      </c>
      <c r="M11" s="86">
        <f>IF(ISBLANK(B11),0,IF(ISNA(VLOOKUP(B11,General!$B:$B,1,FALSE)),1,0))</f>
        <v>0</v>
      </c>
      <c r="N11" s="86">
        <f>IF(ISBLANK(C11),0,IF(OR(C11="Yes",C11="No",C11="N/A"),0,1))</f>
        <v>0</v>
      </c>
      <c r="O11" s="86">
        <f>IF(ISBLANK(F11),0,IF(ISNA(VLOOKUP(F11,Dropdowns!$B$1:$B$3,1,FALSE)),1,0))</f>
        <v>0</v>
      </c>
      <c r="P11" s="86">
        <f>IF(ISBLANK(G11),0,IF(ISNA(VLOOKUP(G11,Dropdowns!$C$1:$C$3,1,FALSE)),1,0))</f>
        <v>0</v>
      </c>
    </row>
    <row r="12" spans="1:16" s="67" customFormat="1" ht="15" customHeight="1" x14ac:dyDescent="0.25">
      <c r="A12" s="97"/>
      <c r="B12" s="71"/>
      <c r="C12" s="71"/>
      <c r="D12" s="63"/>
      <c r="E12" s="75"/>
      <c r="F12" s="71"/>
      <c r="G12" s="71"/>
      <c r="K12" s="86">
        <f t="shared" ref="K12:K75" si="0">IF(COUNTA(B12:G12)&gt;0,COUNTBLANK(B12),0)</f>
        <v>0</v>
      </c>
      <c r="L12" s="86">
        <f t="shared" ref="L12:L75" si="1">IF(ISBLANK(D12),0,IF(AND(LEN(D12)=8, VALUE(MID(D12,5,2))&lt;13,VALUE(RIGHT(D12,2))&lt;32),0,1))</f>
        <v>0</v>
      </c>
      <c r="M12" s="86">
        <f>IF(ISBLANK(B12),0,IF(ISNA(VLOOKUP(B12,General!$B:$B,1,FALSE)),1,0))</f>
        <v>0</v>
      </c>
      <c r="N12" s="86">
        <f t="shared" ref="N12:N75" si="2">IF(ISBLANK(C12),0,IF(OR(C12="Yes",C12="No",C12="N/A"),0,1))</f>
        <v>0</v>
      </c>
      <c r="O12" s="86">
        <f>IF(ISBLANK(F12),0,IF(ISNA(VLOOKUP(F12,Dropdowns!$B$1:$B$3,1,FALSE)),1,0))</f>
        <v>0</v>
      </c>
      <c r="P12" s="86">
        <f>IF(ISBLANK(G12),0,IF(ISNA(VLOOKUP(G12,Dropdowns!$C$1:$C$3,1,FALSE)),1,0))</f>
        <v>0</v>
      </c>
    </row>
    <row r="13" spans="1:16" s="67" customFormat="1" ht="15" customHeight="1" x14ac:dyDescent="0.25">
      <c r="A13" s="97"/>
      <c r="B13" s="71"/>
      <c r="C13" s="71"/>
      <c r="D13" s="63"/>
      <c r="E13" s="75"/>
      <c r="F13" s="71"/>
      <c r="G13" s="71"/>
      <c r="K13" s="86">
        <f t="shared" si="0"/>
        <v>0</v>
      </c>
      <c r="L13" s="86">
        <f t="shared" si="1"/>
        <v>0</v>
      </c>
      <c r="M13" s="86">
        <f>IF(ISBLANK(B13),0,IF(ISNA(VLOOKUP(B13,General!$B:$B,1,FALSE)),1,0))</f>
        <v>0</v>
      </c>
      <c r="N13" s="86">
        <f t="shared" si="2"/>
        <v>0</v>
      </c>
      <c r="O13" s="86">
        <f>IF(ISBLANK(F13),0,IF(ISNA(VLOOKUP(F13,Dropdowns!$B$1:$B$3,1,FALSE)),1,0))</f>
        <v>0</v>
      </c>
      <c r="P13" s="86">
        <f>IF(ISBLANK(G13),0,IF(ISNA(VLOOKUP(G13,Dropdowns!$C$1:$C$3,1,FALSE)),1,0))</f>
        <v>0</v>
      </c>
    </row>
    <row r="14" spans="1:16" s="67" customFormat="1" ht="15" customHeight="1" x14ac:dyDescent="0.25">
      <c r="A14" s="97"/>
      <c r="B14" s="71"/>
      <c r="C14" s="71"/>
      <c r="D14" s="63"/>
      <c r="E14" s="75"/>
      <c r="F14" s="71"/>
      <c r="G14" s="71"/>
      <c r="K14" s="86">
        <f t="shared" si="0"/>
        <v>0</v>
      </c>
      <c r="L14" s="86">
        <f t="shared" si="1"/>
        <v>0</v>
      </c>
      <c r="M14" s="86">
        <f>IF(ISBLANK(B14),0,IF(ISNA(VLOOKUP(B14,General!$B:$B,1,FALSE)),1,0))</f>
        <v>0</v>
      </c>
      <c r="N14" s="86">
        <f t="shared" si="2"/>
        <v>0</v>
      </c>
      <c r="O14" s="86">
        <f>IF(ISBLANK(F14),0,IF(ISNA(VLOOKUP(F14,Dropdowns!$B$1:$B$3,1,FALSE)),1,0))</f>
        <v>0</v>
      </c>
      <c r="P14" s="86">
        <f>IF(ISBLANK(G14),0,IF(ISNA(VLOOKUP(G14,Dropdowns!$C$1:$C$3,1,FALSE)),1,0))</f>
        <v>0</v>
      </c>
    </row>
    <row r="15" spans="1:16" s="67" customFormat="1" ht="15" customHeight="1" x14ac:dyDescent="0.25">
      <c r="A15" s="97"/>
      <c r="B15" s="71"/>
      <c r="C15" s="71"/>
      <c r="D15" s="63"/>
      <c r="E15" s="75"/>
      <c r="F15" s="71"/>
      <c r="G15" s="71"/>
      <c r="K15" s="86">
        <f t="shared" si="0"/>
        <v>0</v>
      </c>
      <c r="L15" s="86">
        <f t="shared" si="1"/>
        <v>0</v>
      </c>
      <c r="M15" s="86">
        <f>IF(ISBLANK(B15),0,IF(ISNA(VLOOKUP(B15,General!$B:$B,1,FALSE)),1,0))</f>
        <v>0</v>
      </c>
      <c r="N15" s="86">
        <f t="shared" si="2"/>
        <v>0</v>
      </c>
      <c r="O15" s="86">
        <f>IF(ISBLANK(F15),0,IF(ISNA(VLOOKUP(F15,Dropdowns!$B$1:$B$3,1,FALSE)),1,0))</f>
        <v>0</v>
      </c>
      <c r="P15" s="86">
        <f>IF(ISBLANK(G15),0,IF(ISNA(VLOOKUP(G15,Dropdowns!$C$1:$C$3,1,FALSE)),1,0))</f>
        <v>0</v>
      </c>
    </row>
    <row r="16" spans="1:16" s="67" customFormat="1" ht="15" customHeight="1" x14ac:dyDescent="0.25">
      <c r="A16" s="97"/>
      <c r="B16" s="71"/>
      <c r="C16" s="71"/>
      <c r="D16" s="63"/>
      <c r="E16" s="75"/>
      <c r="F16" s="71"/>
      <c r="G16" s="71"/>
      <c r="K16" s="86">
        <f t="shared" si="0"/>
        <v>0</v>
      </c>
      <c r="L16" s="86">
        <f t="shared" si="1"/>
        <v>0</v>
      </c>
      <c r="M16" s="86">
        <f>IF(ISBLANK(B16),0,IF(ISNA(VLOOKUP(B16,General!$B:$B,1,FALSE)),1,0))</f>
        <v>0</v>
      </c>
      <c r="N16" s="86">
        <f t="shared" si="2"/>
        <v>0</v>
      </c>
      <c r="O16" s="86">
        <f>IF(ISBLANK(F16),0,IF(ISNA(VLOOKUP(F16,Dropdowns!$B$1:$B$3,1,FALSE)),1,0))</f>
        <v>0</v>
      </c>
      <c r="P16" s="86">
        <f>IF(ISBLANK(G16),0,IF(ISNA(VLOOKUP(G16,Dropdowns!$C$1:$C$3,1,FALSE)),1,0))</f>
        <v>0</v>
      </c>
    </row>
    <row r="17" spans="1:16" s="67" customFormat="1" x14ac:dyDescent="0.25">
      <c r="A17" s="97"/>
      <c r="B17" s="71"/>
      <c r="C17" s="71"/>
      <c r="D17" s="63"/>
      <c r="E17" s="75"/>
      <c r="F17" s="71"/>
      <c r="G17" s="71"/>
      <c r="K17" s="86">
        <f t="shared" si="0"/>
        <v>0</v>
      </c>
      <c r="L17" s="86">
        <f t="shared" si="1"/>
        <v>0</v>
      </c>
      <c r="M17" s="86">
        <f>IF(ISBLANK(B17),0,IF(ISNA(VLOOKUP(B17,General!$B:$B,1,FALSE)),1,0))</f>
        <v>0</v>
      </c>
      <c r="N17" s="86">
        <f t="shared" si="2"/>
        <v>0</v>
      </c>
      <c r="O17" s="86">
        <f>IF(ISBLANK(F17),0,IF(ISNA(VLOOKUP(F17,Dropdowns!$B$1:$B$3,1,FALSE)),1,0))</f>
        <v>0</v>
      </c>
      <c r="P17" s="86">
        <f>IF(ISBLANK(G17),0,IF(ISNA(VLOOKUP(G17,Dropdowns!$C$1:$C$3,1,FALSE)),1,0))</f>
        <v>0</v>
      </c>
    </row>
    <row r="18" spans="1:16" s="67" customFormat="1" x14ac:dyDescent="0.25">
      <c r="A18" s="97"/>
      <c r="B18" s="71"/>
      <c r="C18" s="71"/>
      <c r="D18" s="63"/>
      <c r="E18" s="75"/>
      <c r="F18" s="71"/>
      <c r="G18" s="71"/>
      <c r="K18" s="86">
        <f t="shared" si="0"/>
        <v>0</v>
      </c>
      <c r="L18" s="86">
        <f t="shared" si="1"/>
        <v>0</v>
      </c>
      <c r="M18" s="86">
        <f>IF(ISBLANK(B18),0,IF(ISNA(VLOOKUP(B18,General!$B:$B,1,FALSE)),1,0))</f>
        <v>0</v>
      </c>
      <c r="N18" s="86">
        <f t="shared" si="2"/>
        <v>0</v>
      </c>
      <c r="O18" s="86">
        <f>IF(ISBLANK(F18),0,IF(ISNA(VLOOKUP(F18,Dropdowns!$B$1:$B$3,1,FALSE)),1,0))</f>
        <v>0</v>
      </c>
      <c r="P18" s="86">
        <f>IF(ISBLANK(G18),0,IF(ISNA(VLOOKUP(G18,Dropdowns!$C$1:$C$3,1,FALSE)),1,0))</f>
        <v>0</v>
      </c>
    </row>
    <row r="19" spans="1:16" s="67" customFormat="1" x14ac:dyDescent="0.25">
      <c r="A19" s="97"/>
      <c r="B19" s="71"/>
      <c r="C19" s="71"/>
      <c r="D19" s="63"/>
      <c r="E19" s="75"/>
      <c r="F19" s="71"/>
      <c r="G19" s="71"/>
      <c r="K19" s="86">
        <f t="shared" si="0"/>
        <v>0</v>
      </c>
      <c r="L19" s="86">
        <f t="shared" si="1"/>
        <v>0</v>
      </c>
      <c r="M19" s="86">
        <f>IF(ISBLANK(B19),0,IF(ISNA(VLOOKUP(B19,General!$B:$B,1,FALSE)),1,0))</f>
        <v>0</v>
      </c>
      <c r="N19" s="86">
        <f t="shared" si="2"/>
        <v>0</v>
      </c>
      <c r="O19" s="86">
        <f>IF(ISBLANK(F19),0,IF(ISNA(VLOOKUP(F19,Dropdowns!$B$1:$B$3,1,FALSE)),1,0))</f>
        <v>0</v>
      </c>
      <c r="P19" s="86">
        <f>IF(ISBLANK(G19),0,IF(ISNA(VLOOKUP(G19,Dropdowns!$C$1:$C$3,1,FALSE)),1,0))</f>
        <v>0</v>
      </c>
    </row>
    <row r="20" spans="1:16" s="67" customFormat="1" x14ac:dyDescent="0.25">
      <c r="A20" s="97"/>
      <c r="B20" s="71"/>
      <c r="C20" s="71"/>
      <c r="D20" s="63"/>
      <c r="E20" s="75"/>
      <c r="F20" s="71"/>
      <c r="G20" s="71"/>
      <c r="K20" s="86">
        <f t="shared" si="0"/>
        <v>0</v>
      </c>
      <c r="L20" s="86">
        <f t="shared" si="1"/>
        <v>0</v>
      </c>
      <c r="M20" s="86">
        <f>IF(ISBLANK(B20),0,IF(ISNA(VLOOKUP(B20,General!$B:$B,1,FALSE)),1,0))</f>
        <v>0</v>
      </c>
      <c r="N20" s="86">
        <f t="shared" si="2"/>
        <v>0</v>
      </c>
      <c r="O20" s="86">
        <f>IF(ISBLANK(F20),0,IF(ISNA(VLOOKUP(F20,Dropdowns!$B$1:$B$3,1,FALSE)),1,0))</f>
        <v>0</v>
      </c>
      <c r="P20" s="86">
        <f>IF(ISBLANK(G20),0,IF(ISNA(VLOOKUP(G20,Dropdowns!$C$1:$C$3,1,FALSE)),1,0))</f>
        <v>0</v>
      </c>
    </row>
    <row r="21" spans="1:16" s="67" customFormat="1" x14ac:dyDescent="0.25">
      <c r="A21" s="97"/>
      <c r="B21" s="71"/>
      <c r="C21" s="71"/>
      <c r="D21" s="63"/>
      <c r="E21" s="75"/>
      <c r="F21" s="71"/>
      <c r="G21" s="71"/>
      <c r="K21" s="86">
        <f t="shared" si="0"/>
        <v>0</v>
      </c>
      <c r="L21" s="86">
        <f t="shared" si="1"/>
        <v>0</v>
      </c>
      <c r="M21" s="86">
        <f>IF(ISBLANK(B21),0,IF(ISNA(VLOOKUP(B21,General!$B:$B,1,FALSE)),1,0))</f>
        <v>0</v>
      </c>
      <c r="N21" s="86">
        <f t="shared" si="2"/>
        <v>0</v>
      </c>
      <c r="O21" s="86">
        <f>IF(ISBLANK(F21),0,IF(ISNA(VLOOKUP(F21,Dropdowns!$B$1:$B$3,1,FALSE)),1,0))</f>
        <v>0</v>
      </c>
      <c r="P21" s="86">
        <f>IF(ISBLANK(G21),0,IF(ISNA(VLOOKUP(G21,Dropdowns!$C$1:$C$3,1,FALSE)),1,0))</f>
        <v>0</v>
      </c>
    </row>
    <row r="22" spans="1:16" s="67" customFormat="1" x14ac:dyDescent="0.25">
      <c r="A22" s="97"/>
      <c r="B22" s="71"/>
      <c r="C22" s="71"/>
      <c r="D22" s="63"/>
      <c r="E22" s="75"/>
      <c r="F22" s="71"/>
      <c r="G22" s="71"/>
      <c r="K22" s="86">
        <f t="shared" si="0"/>
        <v>0</v>
      </c>
      <c r="L22" s="86">
        <f t="shared" si="1"/>
        <v>0</v>
      </c>
      <c r="M22" s="86">
        <f>IF(ISBLANK(B22),0,IF(ISNA(VLOOKUP(B22,General!$B:$B,1,FALSE)),1,0))</f>
        <v>0</v>
      </c>
      <c r="N22" s="86">
        <f t="shared" si="2"/>
        <v>0</v>
      </c>
      <c r="O22" s="86">
        <f>IF(ISBLANK(F22),0,IF(ISNA(VLOOKUP(F22,Dropdowns!$B$1:$B$3,1,FALSE)),1,0))</f>
        <v>0</v>
      </c>
      <c r="P22" s="86">
        <f>IF(ISBLANK(G22),0,IF(ISNA(VLOOKUP(G22,Dropdowns!$C$1:$C$3,1,FALSE)),1,0))</f>
        <v>0</v>
      </c>
    </row>
    <row r="23" spans="1:16" s="67" customFormat="1" x14ac:dyDescent="0.25">
      <c r="A23" s="97"/>
      <c r="B23" s="71"/>
      <c r="C23" s="71"/>
      <c r="D23" s="63"/>
      <c r="E23" s="75"/>
      <c r="F23" s="71"/>
      <c r="G23" s="71"/>
      <c r="K23" s="86">
        <f t="shared" si="0"/>
        <v>0</v>
      </c>
      <c r="L23" s="86">
        <f t="shared" si="1"/>
        <v>0</v>
      </c>
      <c r="M23" s="86">
        <f>IF(ISBLANK(B23),0,IF(ISNA(VLOOKUP(B23,General!$B:$B,1,FALSE)),1,0))</f>
        <v>0</v>
      </c>
      <c r="N23" s="86">
        <f t="shared" si="2"/>
        <v>0</v>
      </c>
      <c r="O23" s="86">
        <f>IF(ISBLANK(F23),0,IF(ISNA(VLOOKUP(F23,Dropdowns!$B$1:$B$3,1,FALSE)),1,0))</f>
        <v>0</v>
      </c>
      <c r="P23" s="86">
        <f>IF(ISBLANK(G23),0,IF(ISNA(VLOOKUP(G23,Dropdowns!$C$1:$C$3,1,FALSE)),1,0))</f>
        <v>0</v>
      </c>
    </row>
    <row r="24" spans="1:16" s="67" customFormat="1" x14ac:dyDescent="0.25">
      <c r="A24" s="97"/>
      <c r="B24" s="71"/>
      <c r="C24" s="71"/>
      <c r="D24" s="63"/>
      <c r="E24" s="75"/>
      <c r="F24" s="71"/>
      <c r="G24" s="71"/>
      <c r="K24" s="86">
        <f t="shared" si="0"/>
        <v>0</v>
      </c>
      <c r="L24" s="86">
        <f t="shared" si="1"/>
        <v>0</v>
      </c>
      <c r="M24" s="86">
        <f>IF(ISBLANK(B24),0,IF(ISNA(VLOOKUP(B24,General!$B:$B,1,FALSE)),1,0))</f>
        <v>0</v>
      </c>
      <c r="N24" s="86">
        <f t="shared" si="2"/>
        <v>0</v>
      </c>
      <c r="O24" s="86">
        <f>IF(ISBLANK(F24),0,IF(ISNA(VLOOKUP(F24,Dropdowns!$B$1:$B$3,1,FALSE)),1,0))</f>
        <v>0</v>
      </c>
      <c r="P24" s="86">
        <f>IF(ISBLANK(G24),0,IF(ISNA(VLOOKUP(G24,Dropdowns!$C$1:$C$3,1,FALSE)),1,0))</f>
        <v>0</v>
      </c>
    </row>
    <row r="25" spans="1:16" s="67" customFormat="1" x14ac:dyDescent="0.25">
      <c r="A25" s="97"/>
      <c r="B25" s="71"/>
      <c r="C25" s="71"/>
      <c r="D25" s="63"/>
      <c r="E25" s="75"/>
      <c r="F25" s="71"/>
      <c r="G25" s="71"/>
      <c r="K25" s="86">
        <f t="shared" si="0"/>
        <v>0</v>
      </c>
      <c r="L25" s="86">
        <f t="shared" si="1"/>
        <v>0</v>
      </c>
      <c r="M25" s="86">
        <f>IF(ISBLANK(B25),0,IF(ISNA(VLOOKUP(B25,General!$B:$B,1,FALSE)),1,0))</f>
        <v>0</v>
      </c>
      <c r="N25" s="86">
        <f t="shared" si="2"/>
        <v>0</v>
      </c>
      <c r="O25" s="86">
        <f>IF(ISBLANK(F25),0,IF(ISNA(VLOOKUP(F25,Dropdowns!$B$1:$B$3,1,FALSE)),1,0))</f>
        <v>0</v>
      </c>
      <c r="P25" s="86">
        <f>IF(ISBLANK(G25),0,IF(ISNA(VLOOKUP(G25,Dropdowns!$C$1:$C$3,1,FALSE)),1,0))</f>
        <v>0</v>
      </c>
    </row>
    <row r="26" spans="1:16" s="67" customFormat="1" x14ac:dyDescent="0.25">
      <c r="A26" s="97"/>
      <c r="B26" s="71"/>
      <c r="C26" s="71"/>
      <c r="D26" s="63"/>
      <c r="E26" s="75"/>
      <c r="F26" s="71"/>
      <c r="G26" s="71"/>
      <c r="K26" s="86">
        <f t="shared" si="0"/>
        <v>0</v>
      </c>
      <c r="L26" s="86">
        <f t="shared" si="1"/>
        <v>0</v>
      </c>
      <c r="M26" s="86">
        <f>IF(ISBLANK(B26),0,IF(ISNA(VLOOKUP(B26,General!$B:$B,1,FALSE)),1,0))</f>
        <v>0</v>
      </c>
      <c r="N26" s="86">
        <f t="shared" si="2"/>
        <v>0</v>
      </c>
      <c r="O26" s="86">
        <f>IF(ISBLANK(F26),0,IF(ISNA(VLOOKUP(F26,Dropdowns!$B$1:$B$3,1,FALSE)),1,0))</f>
        <v>0</v>
      </c>
      <c r="P26" s="86">
        <f>IF(ISBLANK(G26),0,IF(ISNA(VLOOKUP(G26,Dropdowns!$C$1:$C$3,1,FALSE)),1,0))</f>
        <v>0</v>
      </c>
    </row>
    <row r="27" spans="1:16" s="67" customFormat="1" x14ac:dyDescent="0.25">
      <c r="A27" s="97"/>
      <c r="B27" s="71"/>
      <c r="C27" s="71"/>
      <c r="D27" s="63"/>
      <c r="E27" s="75"/>
      <c r="F27" s="71"/>
      <c r="G27" s="71"/>
      <c r="K27" s="86">
        <f t="shared" si="0"/>
        <v>0</v>
      </c>
      <c r="L27" s="86">
        <f t="shared" si="1"/>
        <v>0</v>
      </c>
      <c r="M27" s="86">
        <f>IF(ISBLANK(B27),0,IF(ISNA(VLOOKUP(B27,General!$B:$B,1,FALSE)),1,0))</f>
        <v>0</v>
      </c>
      <c r="N27" s="86">
        <f t="shared" si="2"/>
        <v>0</v>
      </c>
      <c r="O27" s="86">
        <f>IF(ISBLANK(F27),0,IF(ISNA(VLOOKUP(F27,Dropdowns!$B$1:$B$3,1,FALSE)),1,0))</f>
        <v>0</v>
      </c>
      <c r="P27" s="86">
        <f>IF(ISBLANK(G27),0,IF(ISNA(VLOOKUP(G27,Dropdowns!$C$1:$C$3,1,FALSE)),1,0))</f>
        <v>0</v>
      </c>
    </row>
    <row r="28" spans="1:16" s="67" customFormat="1" x14ac:dyDescent="0.25">
      <c r="A28" s="97"/>
      <c r="B28" s="71"/>
      <c r="C28" s="71"/>
      <c r="D28" s="63"/>
      <c r="E28" s="75"/>
      <c r="F28" s="71"/>
      <c r="G28" s="71"/>
      <c r="K28" s="86">
        <f t="shared" si="0"/>
        <v>0</v>
      </c>
      <c r="L28" s="86">
        <f t="shared" si="1"/>
        <v>0</v>
      </c>
      <c r="M28" s="86">
        <f>IF(ISBLANK(B28),0,IF(ISNA(VLOOKUP(B28,General!$B:$B,1,FALSE)),1,0))</f>
        <v>0</v>
      </c>
      <c r="N28" s="86">
        <f t="shared" si="2"/>
        <v>0</v>
      </c>
      <c r="O28" s="86">
        <f>IF(ISBLANK(F28),0,IF(ISNA(VLOOKUP(F28,Dropdowns!$B$1:$B$3,1,FALSE)),1,0))</f>
        <v>0</v>
      </c>
      <c r="P28" s="86">
        <f>IF(ISBLANK(G28),0,IF(ISNA(VLOOKUP(G28,Dropdowns!$C$1:$C$3,1,FALSE)),1,0))</f>
        <v>0</v>
      </c>
    </row>
    <row r="29" spans="1:16" s="67" customFormat="1" x14ac:dyDescent="0.25">
      <c r="A29" s="97"/>
      <c r="B29" s="71"/>
      <c r="C29" s="71"/>
      <c r="D29" s="63"/>
      <c r="E29" s="75"/>
      <c r="F29" s="71"/>
      <c r="G29" s="71"/>
      <c r="K29" s="86">
        <f t="shared" si="0"/>
        <v>0</v>
      </c>
      <c r="L29" s="86">
        <f t="shared" si="1"/>
        <v>0</v>
      </c>
      <c r="M29" s="86">
        <f>IF(ISBLANK(B29),0,IF(ISNA(VLOOKUP(B29,General!$B:$B,1,FALSE)),1,0))</f>
        <v>0</v>
      </c>
      <c r="N29" s="86">
        <f t="shared" si="2"/>
        <v>0</v>
      </c>
      <c r="O29" s="86">
        <f>IF(ISBLANK(F29),0,IF(ISNA(VLOOKUP(F29,Dropdowns!$B$1:$B$3,1,FALSE)),1,0))</f>
        <v>0</v>
      </c>
      <c r="P29" s="86">
        <f>IF(ISBLANK(G29),0,IF(ISNA(VLOOKUP(G29,Dropdowns!$C$1:$C$3,1,FALSE)),1,0))</f>
        <v>0</v>
      </c>
    </row>
    <row r="30" spans="1:16" s="67" customFormat="1" x14ac:dyDescent="0.25">
      <c r="A30" s="97"/>
      <c r="B30" s="71"/>
      <c r="C30" s="71"/>
      <c r="D30" s="63"/>
      <c r="E30" s="75"/>
      <c r="F30" s="71"/>
      <c r="G30" s="71"/>
      <c r="K30" s="86">
        <f t="shared" si="0"/>
        <v>0</v>
      </c>
      <c r="L30" s="86">
        <f t="shared" si="1"/>
        <v>0</v>
      </c>
      <c r="M30" s="86">
        <f>IF(ISBLANK(B30),0,IF(ISNA(VLOOKUP(B30,General!$B:$B,1,FALSE)),1,0))</f>
        <v>0</v>
      </c>
      <c r="N30" s="86">
        <f t="shared" si="2"/>
        <v>0</v>
      </c>
      <c r="O30" s="86">
        <f>IF(ISBLANK(F30),0,IF(ISNA(VLOOKUP(F30,Dropdowns!$B$1:$B$3,1,FALSE)),1,0))</f>
        <v>0</v>
      </c>
      <c r="P30" s="86">
        <f>IF(ISBLANK(G30),0,IF(ISNA(VLOOKUP(G30,Dropdowns!$C$1:$C$3,1,FALSE)),1,0))</f>
        <v>0</v>
      </c>
    </row>
    <row r="31" spans="1:16" s="67" customFormat="1" x14ac:dyDescent="0.25">
      <c r="A31" s="97"/>
      <c r="B31" s="71"/>
      <c r="C31" s="71"/>
      <c r="D31" s="63"/>
      <c r="E31" s="75"/>
      <c r="F31" s="71"/>
      <c r="G31" s="71"/>
      <c r="K31" s="86">
        <f t="shared" si="0"/>
        <v>0</v>
      </c>
      <c r="L31" s="86">
        <f t="shared" si="1"/>
        <v>0</v>
      </c>
      <c r="M31" s="86">
        <f>IF(ISBLANK(B31),0,IF(ISNA(VLOOKUP(B31,General!$B:$B,1,FALSE)),1,0))</f>
        <v>0</v>
      </c>
      <c r="N31" s="86">
        <f t="shared" si="2"/>
        <v>0</v>
      </c>
      <c r="O31" s="86">
        <f>IF(ISBLANK(F31),0,IF(ISNA(VLOOKUP(F31,Dropdowns!$B$1:$B$3,1,FALSE)),1,0))</f>
        <v>0</v>
      </c>
      <c r="P31" s="86">
        <f>IF(ISBLANK(G31),0,IF(ISNA(VLOOKUP(G31,Dropdowns!$C$1:$C$3,1,FALSE)),1,0))</f>
        <v>0</v>
      </c>
    </row>
    <row r="32" spans="1:16" s="67" customFormat="1" x14ac:dyDescent="0.25">
      <c r="A32" s="97"/>
      <c r="B32" s="71"/>
      <c r="C32" s="71"/>
      <c r="D32" s="63"/>
      <c r="E32" s="75"/>
      <c r="F32" s="71"/>
      <c r="G32" s="71"/>
      <c r="K32" s="86">
        <f t="shared" si="0"/>
        <v>0</v>
      </c>
      <c r="L32" s="86">
        <f t="shared" si="1"/>
        <v>0</v>
      </c>
      <c r="M32" s="86">
        <f>IF(ISBLANK(B32),0,IF(ISNA(VLOOKUP(B32,General!$B:$B,1,FALSE)),1,0))</f>
        <v>0</v>
      </c>
      <c r="N32" s="86">
        <f t="shared" si="2"/>
        <v>0</v>
      </c>
      <c r="O32" s="86">
        <f>IF(ISBLANK(F32),0,IF(ISNA(VLOOKUP(F32,Dropdowns!$B$1:$B$3,1,FALSE)),1,0))</f>
        <v>0</v>
      </c>
      <c r="P32" s="86">
        <f>IF(ISBLANK(G32),0,IF(ISNA(VLOOKUP(G32,Dropdowns!$C$1:$C$3,1,FALSE)),1,0))</f>
        <v>0</v>
      </c>
    </row>
    <row r="33" spans="1:16" x14ac:dyDescent="0.25">
      <c r="A33" s="97"/>
      <c r="B33" s="71"/>
      <c r="C33" s="71"/>
      <c r="D33" s="63"/>
      <c r="E33" s="75"/>
      <c r="F33" s="71"/>
      <c r="G33" s="71"/>
      <c r="K33" s="86">
        <f t="shared" si="0"/>
        <v>0</v>
      </c>
      <c r="L33" s="86">
        <f t="shared" si="1"/>
        <v>0</v>
      </c>
      <c r="M33" s="86">
        <f>IF(ISBLANK(B33),0,IF(ISNA(VLOOKUP(B33,General!$B:$B,1,FALSE)),1,0))</f>
        <v>0</v>
      </c>
      <c r="N33" s="86">
        <f t="shared" si="2"/>
        <v>0</v>
      </c>
      <c r="O33" s="86">
        <f>IF(ISBLANK(F33),0,IF(ISNA(VLOOKUP(F33,Dropdowns!$B$1:$B$3,1,FALSE)),1,0))</f>
        <v>0</v>
      </c>
      <c r="P33" s="86">
        <f>IF(ISBLANK(G33),0,IF(ISNA(VLOOKUP(G33,Dropdowns!$C$1:$C$3,1,FALSE)),1,0))</f>
        <v>0</v>
      </c>
    </row>
    <row r="34" spans="1:16" x14ac:dyDescent="0.25">
      <c r="A34" s="97"/>
      <c r="B34" s="71"/>
      <c r="C34" s="71"/>
      <c r="D34" s="63"/>
      <c r="E34" s="75"/>
      <c r="F34" s="71"/>
      <c r="G34" s="71"/>
      <c r="K34" s="86">
        <f t="shared" si="0"/>
        <v>0</v>
      </c>
      <c r="L34" s="86">
        <f t="shared" si="1"/>
        <v>0</v>
      </c>
      <c r="M34" s="86">
        <f>IF(ISBLANK(B34),0,IF(ISNA(VLOOKUP(B34,General!$B:$B,1,FALSE)),1,0))</f>
        <v>0</v>
      </c>
      <c r="N34" s="86">
        <f t="shared" si="2"/>
        <v>0</v>
      </c>
      <c r="O34" s="86">
        <f>IF(ISBLANK(F34),0,IF(ISNA(VLOOKUP(F34,Dropdowns!$B$1:$B$3,1,FALSE)),1,0))</f>
        <v>0</v>
      </c>
      <c r="P34" s="86">
        <f>IF(ISBLANK(G34),0,IF(ISNA(VLOOKUP(G34,Dropdowns!$C$1:$C$3,1,FALSE)),1,0))</f>
        <v>0</v>
      </c>
    </row>
    <row r="35" spans="1:16" x14ac:dyDescent="0.25">
      <c r="A35" s="97"/>
      <c r="B35" s="71"/>
      <c r="C35" s="71"/>
      <c r="D35" s="63"/>
      <c r="E35" s="75"/>
      <c r="F35" s="71"/>
      <c r="G35" s="71"/>
      <c r="K35" s="86">
        <f t="shared" si="0"/>
        <v>0</v>
      </c>
      <c r="L35" s="86">
        <f t="shared" si="1"/>
        <v>0</v>
      </c>
      <c r="M35" s="86">
        <f>IF(ISBLANK(B35),0,IF(ISNA(VLOOKUP(B35,General!$B:$B,1,FALSE)),1,0))</f>
        <v>0</v>
      </c>
      <c r="N35" s="86">
        <f t="shared" si="2"/>
        <v>0</v>
      </c>
      <c r="O35" s="86">
        <f>IF(ISBLANK(F35),0,IF(ISNA(VLOOKUP(F35,Dropdowns!$B$1:$B$3,1,FALSE)),1,0))</f>
        <v>0</v>
      </c>
      <c r="P35" s="86">
        <f>IF(ISBLANK(G35),0,IF(ISNA(VLOOKUP(G35,Dropdowns!$C$1:$C$3,1,FALSE)),1,0))</f>
        <v>0</v>
      </c>
    </row>
    <row r="36" spans="1:16" x14ac:dyDescent="0.25">
      <c r="A36" s="97"/>
      <c r="B36" s="71"/>
      <c r="C36" s="71"/>
      <c r="D36" s="63"/>
      <c r="E36" s="75"/>
      <c r="F36" s="71"/>
      <c r="G36" s="71"/>
      <c r="K36" s="86">
        <f t="shared" si="0"/>
        <v>0</v>
      </c>
      <c r="L36" s="86">
        <f t="shared" si="1"/>
        <v>0</v>
      </c>
      <c r="M36" s="86">
        <f>IF(ISBLANK(B36),0,IF(ISNA(VLOOKUP(B36,General!$B:$B,1,FALSE)),1,0))</f>
        <v>0</v>
      </c>
      <c r="N36" s="86">
        <f t="shared" si="2"/>
        <v>0</v>
      </c>
      <c r="O36" s="86">
        <f>IF(ISBLANK(F36),0,IF(ISNA(VLOOKUP(F36,Dropdowns!$B$1:$B$3,1,FALSE)),1,0))</f>
        <v>0</v>
      </c>
      <c r="P36" s="86">
        <f>IF(ISBLANK(G36),0,IF(ISNA(VLOOKUP(G36,Dropdowns!$C$1:$C$3,1,FALSE)),1,0))</f>
        <v>0</v>
      </c>
    </row>
    <row r="37" spans="1:16" x14ac:dyDescent="0.25">
      <c r="A37" s="97"/>
      <c r="B37" s="71"/>
      <c r="C37" s="71"/>
      <c r="D37" s="63"/>
      <c r="E37" s="75"/>
      <c r="F37" s="71"/>
      <c r="G37" s="71"/>
      <c r="K37" s="86">
        <f t="shared" si="0"/>
        <v>0</v>
      </c>
      <c r="L37" s="86">
        <f t="shared" si="1"/>
        <v>0</v>
      </c>
      <c r="M37" s="86">
        <f>IF(ISBLANK(B37),0,IF(ISNA(VLOOKUP(B37,General!$B:$B,1,FALSE)),1,0))</f>
        <v>0</v>
      </c>
      <c r="N37" s="86">
        <f t="shared" si="2"/>
        <v>0</v>
      </c>
      <c r="O37" s="86">
        <f>IF(ISBLANK(F37),0,IF(ISNA(VLOOKUP(F37,Dropdowns!$B$1:$B$3,1,FALSE)),1,0))</f>
        <v>0</v>
      </c>
      <c r="P37" s="86">
        <f>IF(ISBLANK(G37),0,IF(ISNA(VLOOKUP(G37,Dropdowns!$C$1:$C$3,1,FALSE)),1,0))</f>
        <v>0</v>
      </c>
    </row>
    <row r="38" spans="1:16" x14ac:dyDescent="0.25">
      <c r="A38" s="97"/>
      <c r="B38" s="71"/>
      <c r="C38" s="71"/>
      <c r="D38" s="63"/>
      <c r="E38" s="75"/>
      <c r="F38" s="71"/>
      <c r="G38" s="71"/>
      <c r="K38" s="86">
        <f t="shared" si="0"/>
        <v>0</v>
      </c>
      <c r="L38" s="86">
        <f t="shared" si="1"/>
        <v>0</v>
      </c>
      <c r="M38" s="86">
        <f>IF(ISBLANK(B38),0,IF(ISNA(VLOOKUP(B38,General!$B:$B,1,FALSE)),1,0))</f>
        <v>0</v>
      </c>
      <c r="N38" s="86">
        <f t="shared" si="2"/>
        <v>0</v>
      </c>
      <c r="O38" s="86">
        <f>IF(ISBLANK(F38),0,IF(ISNA(VLOOKUP(F38,Dropdowns!$B$1:$B$3,1,FALSE)),1,0))</f>
        <v>0</v>
      </c>
      <c r="P38" s="86">
        <f>IF(ISBLANK(G38),0,IF(ISNA(VLOOKUP(G38,Dropdowns!$C$1:$C$3,1,FALSE)),1,0))</f>
        <v>0</v>
      </c>
    </row>
    <row r="39" spans="1:16" x14ac:dyDescent="0.25">
      <c r="A39" s="97"/>
      <c r="B39" s="71"/>
      <c r="C39" s="71"/>
      <c r="D39" s="63"/>
      <c r="E39" s="75"/>
      <c r="F39" s="71"/>
      <c r="G39" s="71"/>
      <c r="K39" s="86">
        <f t="shared" si="0"/>
        <v>0</v>
      </c>
      <c r="L39" s="86">
        <f t="shared" si="1"/>
        <v>0</v>
      </c>
      <c r="M39" s="86">
        <f>IF(ISBLANK(B39),0,IF(ISNA(VLOOKUP(B39,General!$B:$B,1,FALSE)),1,0))</f>
        <v>0</v>
      </c>
      <c r="N39" s="86">
        <f t="shared" si="2"/>
        <v>0</v>
      </c>
      <c r="O39" s="86">
        <f>IF(ISBLANK(F39),0,IF(ISNA(VLOOKUP(F39,Dropdowns!$B$1:$B$3,1,FALSE)),1,0))</f>
        <v>0</v>
      </c>
      <c r="P39" s="86">
        <f>IF(ISBLANK(G39),0,IF(ISNA(VLOOKUP(G39,Dropdowns!$C$1:$C$3,1,FALSE)),1,0))</f>
        <v>0</v>
      </c>
    </row>
    <row r="40" spans="1:16" x14ac:dyDescent="0.25">
      <c r="A40" s="97"/>
      <c r="B40" s="71"/>
      <c r="C40" s="71"/>
      <c r="D40" s="63"/>
      <c r="E40" s="75"/>
      <c r="F40" s="71"/>
      <c r="G40" s="71"/>
      <c r="K40" s="86">
        <f t="shared" si="0"/>
        <v>0</v>
      </c>
      <c r="L40" s="86">
        <f t="shared" si="1"/>
        <v>0</v>
      </c>
      <c r="M40" s="86">
        <f>IF(ISBLANK(B40),0,IF(ISNA(VLOOKUP(B40,General!$B:$B,1,FALSE)),1,0))</f>
        <v>0</v>
      </c>
      <c r="N40" s="86">
        <f t="shared" si="2"/>
        <v>0</v>
      </c>
      <c r="O40" s="86">
        <f>IF(ISBLANK(F40),0,IF(ISNA(VLOOKUP(F40,Dropdowns!$B$1:$B$3,1,FALSE)),1,0))</f>
        <v>0</v>
      </c>
      <c r="P40" s="86">
        <f>IF(ISBLANK(G40),0,IF(ISNA(VLOOKUP(G40,Dropdowns!$C$1:$C$3,1,FALSE)),1,0))</f>
        <v>0</v>
      </c>
    </row>
    <row r="41" spans="1:16" x14ac:dyDescent="0.25">
      <c r="A41" s="97"/>
      <c r="B41" s="71"/>
      <c r="C41" s="71"/>
      <c r="D41" s="63"/>
      <c r="E41" s="75"/>
      <c r="F41" s="71"/>
      <c r="G41" s="71"/>
      <c r="K41" s="86">
        <f t="shared" si="0"/>
        <v>0</v>
      </c>
      <c r="L41" s="86">
        <f t="shared" si="1"/>
        <v>0</v>
      </c>
      <c r="M41" s="86">
        <f>IF(ISBLANK(B41),0,IF(ISNA(VLOOKUP(B41,General!$B:$B,1,FALSE)),1,0))</f>
        <v>0</v>
      </c>
      <c r="N41" s="86">
        <f t="shared" si="2"/>
        <v>0</v>
      </c>
      <c r="O41" s="86">
        <f>IF(ISBLANK(F41),0,IF(ISNA(VLOOKUP(F41,Dropdowns!$B$1:$B$3,1,FALSE)),1,0))</f>
        <v>0</v>
      </c>
      <c r="P41" s="86">
        <f>IF(ISBLANK(G41),0,IF(ISNA(VLOOKUP(G41,Dropdowns!$C$1:$C$3,1,FALSE)),1,0))</f>
        <v>0</v>
      </c>
    </row>
    <row r="42" spans="1:16" x14ac:dyDescent="0.25">
      <c r="A42" s="97"/>
      <c r="B42" s="71"/>
      <c r="C42" s="71"/>
      <c r="D42" s="63"/>
      <c r="E42" s="75"/>
      <c r="F42" s="71"/>
      <c r="G42" s="71"/>
      <c r="K42" s="86">
        <f t="shared" si="0"/>
        <v>0</v>
      </c>
      <c r="L42" s="86">
        <f t="shared" si="1"/>
        <v>0</v>
      </c>
      <c r="M42" s="86">
        <f>IF(ISBLANK(B42),0,IF(ISNA(VLOOKUP(B42,General!$B:$B,1,FALSE)),1,0))</f>
        <v>0</v>
      </c>
      <c r="N42" s="86">
        <f t="shared" si="2"/>
        <v>0</v>
      </c>
      <c r="O42" s="86">
        <f>IF(ISBLANK(F42),0,IF(ISNA(VLOOKUP(F42,Dropdowns!$B$1:$B$3,1,FALSE)),1,0))</f>
        <v>0</v>
      </c>
      <c r="P42" s="86">
        <f>IF(ISBLANK(G42),0,IF(ISNA(VLOOKUP(G42,Dropdowns!$C$1:$C$3,1,FALSE)),1,0))</f>
        <v>0</v>
      </c>
    </row>
    <row r="43" spans="1:16" x14ac:dyDescent="0.25">
      <c r="A43" s="97"/>
      <c r="B43" s="71"/>
      <c r="C43" s="71"/>
      <c r="D43" s="63"/>
      <c r="E43" s="75"/>
      <c r="F43" s="71"/>
      <c r="G43" s="71"/>
      <c r="K43" s="86">
        <f t="shared" si="0"/>
        <v>0</v>
      </c>
      <c r="L43" s="86">
        <f t="shared" si="1"/>
        <v>0</v>
      </c>
      <c r="M43" s="86">
        <f>IF(ISBLANK(B43),0,IF(ISNA(VLOOKUP(B43,General!$B:$B,1,FALSE)),1,0))</f>
        <v>0</v>
      </c>
      <c r="N43" s="86">
        <f t="shared" si="2"/>
        <v>0</v>
      </c>
      <c r="O43" s="86">
        <f>IF(ISBLANK(F43),0,IF(ISNA(VLOOKUP(F43,Dropdowns!$B$1:$B$3,1,FALSE)),1,0))</f>
        <v>0</v>
      </c>
      <c r="P43" s="86">
        <f>IF(ISBLANK(G43),0,IF(ISNA(VLOOKUP(G43,Dropdowns!$C$1:$C$3,1,FALSE)),1,0))</f>
        <v>0</v>
      </c>
    </row>
    <row r="44" spans="1:16" x14ac:dyDescent="0.25">
      <c r="A44" s="97"/>
      <c r="B44" s="71"/>
      <c r="C44" s="71"/>
      <c r="D44" s="63"/>
      <c r="E44" s="75"/>
      <c r="F44" s="71"/>
      <c r="G44" s="71"/>
      <c r="K44" s="86">
        <f t="shared" si="0"/>
        <v>0</v>
      </c>
      <c r="L44" s="86">
        <f t="shared" si="1"/>
        <v>0</v>
      </c>
      <c r="M44" s="86">
        <f>IF(ISBLANK(B44),0,IF(ISNA(VLOOKUP(B44,General!$B:$B,1,FALSE)),1,0))</f>
        <v>0</v>
      </c>
      <c r="N44" s="86">
        <f t="shared" si="2"/>
        <v>0</v>
      </c>
      <c r="O44" s="86">
        <f>IF(ISBLANK(F44),0,IF(ISNA(VLOOKUP(F44,Dropdowns!$B$1:$B$3,1,FALSE)),1,0))</f>
        <v>0</v>
      </c>
      <c r="P44" s="86">
        <f>IF(ISBLANK(G44),0,IF(ISNA(VLOOKUP(G44,Dropdowns!$C$1:$C$3,1,FALSE)),1,0))</f>
        <v>0</v>
      </c>
    </row>
    <row r="45" spans="1:16" x14ac:dyDescent="0.25">
      <c r="A45" s="97"/>
      <c r="B45" s="71"/>
      <c r="C45" s="71"/>
      <c r="D45" s="63"/>
      <c r="E45" s="75"/>
      <c r="F45" s="71"/>
      <c r="G45" s="71"/>
      <c r="K45" s="86">
        <f t="shared" si="0"/>
        <v>0</v>
      </c>
      <c r="L45" s="86">
        <f t="shared" si="1"/>
        <v>0</v>
      </c>
      <c r="M45" s="86">
        <f>IF(ISBLANK(B45),0,IF(ISNA(VLOOKUP(B45,General!$B:$B,1,FALSE)),1,0))</f>
        <v>0</v>
      </c>
      <c r="N45" s="86">
        <f t="shared" si="2"/>
        <v>0</v>
      </c>
      <c r="O45" s="86">
        <f>IF(ISBLANK(F45),0,IF(ISNA(VLOOKUP(F45,Dropdowns!$B$1:$B$3,1,FALSE)),1,0))</f>
        <v>0</v>
      </c>
      <c r="P45" s="86">
        <f>IF(ISBLANK(G45),0,IF(ISNA(VLOOKUP(G45,Dropdowns!$C$1:$C$3,1,FALSE)),1,0))</f>
        <v>0</v>
      </c>
    </row>
    <row r="46" spans="1:16" x14ac:dyDescent="0.25">
      <c r="A46" s="97"/>
      <c r="B46" s="71"/>
      <c r="C46" s="71"/>
      <c r="D46" s="63"/>
      <c r="E46" s="75"/>
      <c r="F46" s="71"/>
      <c r="G46" s="71"/>
      <c r="K46" s="86">
        <f t="shared" si="0"/>
        <v>0</v>
      </c>
      <c r="L46" s="86">
        <f t="shared" si="1"/>
        <v>0</v>
      </c>
      <c r="M46" s="86">
        <f>IF(ISBLANK(B46),0,IF(ISNA(VLOOKUP(B46,General!$B:$B,1,FALSE)),1,0))</f>
        <v>0</v>
      </c>
      <c r="N46" s="86">
        <f t="shared" si="2"/>
        <v>0</v>
      </c>
      <c r="O46" s="86">
        <f>IF(ISBLANK(F46),0,IF(ISNA(VLOOKUP(F46,Dropdowns!$B$1:$B$3,1,FALSE)),1,0))</f>
        <v>0</v>
      </c>
      <c r="P46" s="86">
        <f>IF(ISBLANK(G46),0,IF(ISNA(VLOOKUP(G46,Dropdowns!$C$1:$C$3,1,FALSE)),1,0))</f>
        <v>0</v>
      </c>
    </row>
    <row r="47" spans="1:16" x14ac:dyDescent="0.25">
      <c r="A47" s="97"/>
      <c r="B47" s="71"/>
      <c r="C47" s="71"/>
      <c r="D47" s="63"/>
      <c r="E47" s="75"/>
      <c r="F47" s="71"/>
      <c r="G47" s="71"/>
      <c r="K47" s="86">
        <f t="shared" si="0"/>
        <v>0</v>
      </c>
      <c r="L47" s="86">
        <f t="shared" si="1"/>
        <v>0</v>
      </c>
      <c r="M47" s="86">
        <f>IF(ISBLANK(B47),0,IF(ISNA(VLOOKUP(B47,General!$B:$B,1,FALSE)),1,0))</f>
        <v>0</v>
      </c>
      <c r="N47" s="86">
        <f t="shared" si="2"/>
        <v>0</v>
      </c>
      <c r="O47" s="86">
        <f>IF(ISBLANK(F47),0,IF(ISNA(VLOOKUP(F47,Dropdowns!$B$1:$B$3,1,FALSE)),1,0))</f>
        <v>0</v>
      </c>
      <c r="P47" s="86">
        <f>IF(ISBLANK(G47),0,IF(ISNA(VLOOKUP(G47,Dropdowns!$C$1:$C$3,1,FALSE)),1,0))</f>
        <v>0</v>
      </c>
    </row>
    <row r="48" spans="1:16" x14ac:dyDescent="0.25">
      <c r="A48" s="97"/>
      <c r="B48" s="71"/>
      <c r="C48" s="71"/>
      <c r="D48" s="63"/>
      <c r="E48" s="75"/>
      <c r="F48" s="71"/>
      <c r="G48" s="71"/>
      <c r="K48" s="86">
        <f t="shared" si="0"/>
        <v>0</v>
      </c>
      <c r="L48" s="86">
        <f t="shared" si="1"/>
        <v>0</v>
      </c>
      <c r="M48" s="86">
        <f>IF(ISBLANK(B48),0,IF(ISNA(VLOOKUP(B48,General!$B:$B,1,FALSE)),1,0))</f>
        <v>0</v>
      </c>
      <c r="N48" s="86">
        <f t="shared" si="2"/>
        <v>0</v>
      </c>
      <c r="O48" s="86">
        <f>IF(ISBLANK(F48),0,IF(ISNA(VLOOKUP(F48,Dropdowns!$B$1:$B$3,1,FALSE)),1,0))</f>
        <v>0</v>
      </c>
      <c r="P48" s="86">
        <f>IF(ISBLANK(G48),0,IF(ISNA(VLOOKUP(G48,Dropdowns!$C$1:$C$3,1,FALSE)),1,0))</f>
        <v>0</v>
      </c>
    </row>
    <row r="49" spans="1:16" x14ac:dyDescent="0.25">
      <c r="A49" s="97"/>
      <c r="B49" s="71"/>
      <c r="C49" s="71"/>
      <c r="D49" s="63"/>
      <c r="E49" s="75"/>
      <c r="F49" s="71"/>
      <c r="G49" s="71"/>
      <c r="K49" s="86">
        <f t="shared" si="0"/>
        <v>0</v>
      </c>
      <c r="L49" s="86">
        <f t="shared" si="1"/>
        <v>0</v>
      </c>
      <c r="M49" s="86">
        <f>IF(ISBLANK(B49),0,IF(ISNA(VLOOKUP(B49,General!$B:$B,1,FALSE)),1,0))</f>
        <v>0</v>
      </c>
      <c r="N49" s="86">
        <f t="shared" si="2"/>
        <v>0</v>
      </c>
      <c r="O49" s="86">
        <f>IF(ISBLANK(F49),0,IF(ISNA(VLOOKUP(F49,Dropdowns!$B$1:$B$3,1,FALSE)),1,0))</f>
        <v>0</v>
      </c>
      <c r="P49" s="86">
        <f>IF(ISBLANK(G49),0,IF(ISNA(VLOOKUP(G49,Dropdowns!$C$1:$C$3,1,FALSE)),1,0))</f>
        <v>0</v>
      </c>
    </row>
    <row r="50" spans="1:16" x14ac:dyDescent="0.25">
      <c r="A50" s="97"/>
      <c r="B50" s="71"/>
      <c r="C50" s="71"/>
      <c r="D50" s="63"/>
      <c r="E50" s="75"/>
      <c r="F50" s="71"/>
      <c r="G50" s="71"/>
      <c r="K50" s="86">
        <f t="shared" si="0"/>
        <v>0</v>
      </c>
      <c r="L50" s="86">
        <f t="shared" si="1"/>
        <v>0</v>
      </c>
      <c r="M50" s="86">
        <f>IF(ISBLANK(B50),0,IF(ISNA(VLOOKUP(B50,General!$B:$B,1,FALSE)),1,0))</f>
        <v>0</v>
      </c>
      <c r="N50" s="86">
        <f t="shared" si="2"/>
        <v>0</v>
      </c>
      <c r="O50" s="86">
        <f>IF(ISBLANK(F50),0,IF(ISNA(VLOOKUP(F50,Dropdowns!$B$1:$B$3,1,FALSE)),1,0))</f>
        <v>0</v>
      </c>
      <c r="P50" s="86">
        <f>IF(ISBLANK(G50),0,IF(ISNA(VLOOKUP(G50,Dropdowns!$C$1:$C$3,1,FALSE)),1,0))</f>
        <v>0</v>
      </c>
    </row>
    <row r="51" spans="1:16" x14ac:dyDescent="0.25">
      <c r="A51" s="97"/>
      <c r="B51" s="71"/>
      <c r="C51" s="71"/>
      <c r="D51" s="63"/>
      <c r="E51" s="75"/>
      <c r="F51" s="71"/>
      <c r="G51" s="71"/>
      <c r="K51" s="86">
        <f t="shared" si="0"/>
        <v>0</v>
      </c>
      <c r="L51" s="86">
        <f t="shared" si="1"/>
        <v>0</v>
      </c>
      <c r="M51" s="86">
        <f>IF(ISBLANK(B51),0,IF(ISNA(VLOOKUP(B51,General!$B:$B,1,FALSE)),1,0))</f>
        <v>0</v>
      </c>
      <c r="N51" s="86">
        <f t="shared" si="2"/>
        <v>0</v>
      </c>
      <c r="O51" s="86">
        <f>IF(ISBLANK(F51),0,IF(ISNA(VLOOKUP(F51,Dropdowns!$B$1:$B$3,1,FALSE)),1,0))</f>
        <v>0</v>
      </c>
      <c r="P51" s="86">
        <f>IF(ISBLANK(G51),0,IF(ISNA(VLOOKUP(G51,Dropdowns!$C$1:$C$3,1,FALSE)),1,0))</f>
        <v>0</v>
      </c>
    </row>
    <row r="52" spans="1:16" x14ac:dyDescent="0.25">
      <c r="A52" s="97"/>
      <c r="B52" s="71"/>
      <c r="C52" s="71"/>
      <c r="D52" s="63"/>
      <c r="E52" s="75"/>
      <c r="F52" s="71"/>
      <c r="G52" s="71"/>
      <c r="K52" s="86">
        <f t="shared" si="0"/>
        <v>0</v>
      </c>
      <c r="L52" s="86">
        <f t="shared" si="1"/>
        <v>0</v>
      </c>
      <c r="M52" s="86">
        <f>IF(ISBLANK(B52),0,IF(ISNA(VLOOKUP(B52,General!$B:$B,1,FALSE)),1,0))</f>
        <v>0</v>
      </c>
      <c r="N52" s="86">
        <f t="shared" si="2"/>
        <v>0</v>
      </c>
      <c r="O52" s="86">
        <f>IF(ISBLANK(F52),0,IF(ISNA(VLOOKUP(F52,Dropdowns!$B$1:$B$3,1,FALSE)),1,0))</f>
        <v>0</v>
      </c>
      <c r="P52" s="86">
        <f>IF(ISBLANK(G52),0,IF(ISNA(VLOOKUP(G52,Dropdowns!$C$1:$C$3,1,FALSE)),1,0))</f>
        <v>0</v>
      </c>
    </row>
    <row r="53" spans="1:16" x14ac:dyDescent="0.25">
      <c r="A53" s="97"/>
      <c r="B53" s="71"/>
      <c r="C53" s="71"/>
      <c r="D53" s="63"/>
      <c r="E53" s="75"/>
      <c r="F53" s="71"/>
      <c r="G53" s="71"/>
      <c r="K53" s="86">
        <f t="shared" si="0"/>
        <v>0</v>
      </c>
      <c r="L53" s="86">
        <f t="shared" si="1"/>
        <v>0</v>
      </c>
      <c r="M53" s="86">
        <f>IF(ISBLANK(B53),0,IF(ISNA(VLOOKUP(B53,General!$B:$B,1,FALSE)),1,0))</f>
        <v>0</v>
      </c>
      <c r="N53" s="86">
        <f t="shared" si="2"/>
        <v>0</v>
      </c>
      <c r="O53" s="86">
        <f>IF(ISBLANK(F53),0,IF(ISNA(VLOOKUP(F53,Dropdowns!$B$1:$B$3,1,FALSE)),1,0))</f>
        <v>0</v>
      </c>
      <c r="P53" s="86">
        <f>IF(ISBLANK(G53),0,IF(ISNA(VLOOKUP(G53,Dropdowns!$C$1:$C$3,1,FALSE)),1,0))</f>
        <v>0</v>
      </c>
    </row>
    <row r="54" spans="1:16" x14ac:dyDescent="0.25">
      <c r="A54" s="97"/>
      <c r="B54" s="71"/>
      <c r="C54" s="71"/>
      <c r="D54" s="63"/>
      <c r="E54" s="75"/>
      <c r="F54" s="71"/>
      <c r="G54" s="71"/>
      <c r="K54" s="86">
        <f t="shared" si="0"/>
        <v>0</v>
      </c>
      <c r="L54" s="86">
        <f t="shared" si="1"/>
        <v>0</v>
      </c>
      <c r="M54" s="86">
        <f>IF(ISBLANK(B54),0,IF(ISNA(VLOOKUP(B54,General!$B:$B,1,FALSE)),1,0))</f>
        <v>0</v>
      </c>
      <c r="N54" s="86">
        <f t="shared" si="2"/>
        <v>0</v>
      </c>
      <c r="O54" s="86">
        <f>IF(ISBLANK(F54),0,IF(ISNA(VLOOKUP(F54,Dropdowns!$B$1:$B$3,1,FALSE)),1,0))</f>
        <v>0</v>
      </c>
      <c r="P54" s="86">
        <f>IF(ISBLANK(G54),0,IF(ISNA(VLOOKUP(G54,Dropdowns!$C$1:$C$3,1,FALSE)),1,0))</f>
        <v>0</v>
      </c>
    </row>
    <row r="55" spans="1:16" x14ac:dyDescent="0.25">
      <c r="A55" s="97"/>
      <c r="B55" s="71"/>
      <c r="C55" s="71"/>
      <c r="D55" s="63"/>
      <c r="E55" s="75"/>
      <c r="F55" s="71"/>
      <c r="G55" s="71"/>
      <c r="K55" s="86">
        <f t="shared" si="0"/>
        <v>0</v>
      </c>
      <c r="L55" s="86">
        <f t="shared" si="1"/>
        <v>0</v>
      </c>
      <c r="M55" s="86">
        <f>IF(ISBLANK(B55),0,IF(ISNA(VLOOKUP(B55,General!$B:$B,1,FALSE)),1,0))</f>
        <v>0</v>
      </c>
      <c r="N55" s="86">
        <f t="shared" si="2"/>
        <v>0</v>
      </c>
      <c r="O55" s="86">
        <f>IF(ISBLANK(F55),0,IF(ISNA(VLOOKUP(F55,Dropdowns!$B$1:$B$3,1,FALSE)),1,0))</f>
        <v>0</v>
      </c>
      <c r="P55" s="86">
        <f>IF(ISBLANK(G55),0,IF(ISNA(VLOOKUP(G55,Dropdowns!$C$1:$C$3,1,FALSE)),1,0))</f>
        <v>0</v>
      </c>
    </row>
    <row r="56" spans="1:16" x14ac:dyDescent="0.25">
      <c r="A56" s="97"/>
      <c r="B56" s="71"/>
      <c r="C56" s="71"/>
      <c r="D56" s="63"/>
      <c r="E56" s="75"/>
      <c r="F56" s="71"/>
      <c r="G56" s="71"/>
      <c r="K56" s="86">
        <f t="shared" si="0"/>
        <v>0</v>
      </c>
      <c r="L56" s="86">
        <f t="shared" si="1"/>
        <v>0</v>
      </c>
      <c r="M56" s="86">
        <f>IF(ISBLANK(B56),0,IF(ISNA(VLOOKUP(B56,General!$B:$B,1,FALSE)),1,0))</f>
        <v>0</v>
      </c>
      <c r="N56" s="86">
        <f t="shared" si="2"/>
        <v>0</v>
      </c>
      <c r="O56" s="86">
        <f>IF(ISBLANK(F56),0,IF(ISNA(VLOOKUP(F56,Dropdowns!$B$1:$B$3,1,FALSE)),1,0))</f>
        <v>0</v>
      </c>
      <c r="P56" s="86">
        <f>IF(ISBLANK(G56),0,IF(ISNA(VLOOKUP(G56,Dropdowns!$C$1:$C$3,1,FALSE)),1,0))</f>
        <v>0</v>
      </c>
    </row>
    <row r="57" spans="1:16" x14ac:dyDescent="0.25">
      <c r="A57" s="97"/>
      <c r="B57" s="71"/>
      <c r="C57" s="71"/>
      <c r="D57" s="63"/>
      <c r="E57" s="75"/>
      <c r="F57" s="71"/>
      <c r="G57" s="71"/>
      <c r="K57" s="86">
        <f t="shared" si="0"/>
        <v>0</v>
      </c>
      <c r="L57" s="86">
        <f t="shared" si="1"/>
        <v>0</v>
      </c>
      <c r="M57" s="86">
        <f>IF(ISBLANK(B57),0,IF(ISNA(VLOOKUP(B57,General!$B:$B,1,FALSE)),1,0))</f>
        <v>0</v>
      </c>
      <c r="N57" s="86">
        <f t="shared" si="2"/>
        <v>0</v>
      </c>
      <c r="O57" s="86">
        <f>IF(ISBLANK(F57),0,IF(ISNA(VLOOKUP(F57,Dropdowns!$B$1:$B$3,1,FALSE)),1,0))</f>
        <v>0</v>
      </c>
      <c r="P57" s="86">
        <f>IF(ISBLANK(G57),0,IF(ISNA(VLOOKUP(G57,Dropdowns!$C$1:$C$3,1,FALSE)),1,0))</f>
        <v>0</v>
      </c>
    </row>
    <row r="58" spans="1:16" x14ac:dyDescent="0.25">
      <c r="A58" s="97"/>
      <c r="B58" s="71"/>
      <c r="C58" s="71"/>
      <c r="D58" s="63"/>
      <c r="E58" s="75"/>
      <c r="F58" s="71"/>
      <c r="G58" s="71"/>
      <c r="K58" s="86">
        <f t="shared" si="0"/>
        <v>0</v>
      </c>
      <c r="L58" s="86">
        <f t="shared" si="1"/>
        <v>0</v>
      </c>
      <c r="M58" s="86">
        <f>IF(ISBLANK(B58),0,IF(ISNA(VLOOKUP(B58,General!$B:$B,1,FALSE)),1,0))</f>
        <v>0</v>
      </c>
      <c r="N58" s="86">
        <f t="shared" si="2"/>
        <v>0</v>
      </c>
      <c r="O58" s="86">
        <f>IF(ISBLANK(F58),0,IF(ISNA(VLOOKUP(F58,Dropdowns!$B$1:$B$3,1,FALSE)),1,0))</f>
        <v>0</v>
      </c>
      <c r="P58" s="86">
        <f>IF(ISBLANK(G58),0,IF(ISNA(VLOOKUP(G58,Dropdowns!$C$1:$C$3,1,FALSE)),1,0))</f>
        <v>0</v>
      </c>
    </row>
    <row r="59" spans="1:16" x14ac:dyDescent="0.25">
      <c r="A59" s="97"/>
      <c r="B59" s="71"/>
      <c r="C59" s="71"/>
      <c r="D59" s="63"/>
      <c r="E59" s="75"/>
      <c r="F59" s="71"/>
      <c r="G59" s="71"/>
      <c r="K59" s="86">
        <f t="shared" si="0"/>
        <v>0</v>
      </c>
      <c r="L59" s="86">
        <f t="shared" si="1"/>
        <v>0</v>
      </c>
      <c r="M59" s="86">
        <f>IF(ISBLANK(B59),0,IF(ISNA(VLOOKUP(B59,General!$B:$B,1,FALSE)),1,0))</f>
        <v>0</v>
      </c>
      <c r="N59" s="86">
        <f t="shared" si="2"/>
        <v>0</v>
      </c>
      <c r="O59" s="86">
        <f>IF(ISBLANK(F59),0,IF(ISNA(VLOOKUP(F59,Dropdowns!$B$1:$B$3,1,FALSE)),1,0))</f>
        <v>0</v>
      </c>
      <c r="P59" s="86">
        <f>IF(ISBLANK(G59),0,IF(ISNA(VLOOKUP(G59,Dropdowns!$C$1:$C$3,1,FALSE)),1,0))</f>
        <v>0</v>
      </c>
    </row>
    <row r="60" spans="1:16" x14ac:dyDescent="0.25">
      <c r="A60" s="97"/>
      <c r="B60" s="71"/>
      <c r="C60" s="71"/>
      <c r="D60" s="63"/>
      <c r="E60" s="75"/>
      <c r="F60" s="71"/>
      <c r="G60" s="71"/>
      <c r="K60" s="86">
        <f t="shared" si="0"/>
        <v>0</v>
      </c>
      <c r="L60" s="86">
        <f t="shared" si="1"/>
        <v>0</v>
      </c>
      <c r="M60" s="86">
        <f>IF(ISBLANK(B60),0,IF(ISNA(VLOOKUP(B60,General!$B:$B,1,FALSE)),1,0))</f>
        <v>0</v>
      </c>
      <c r="N60" s="86">
        <f t="shared" si="2"/>
        <v>0</v>
      </c>
      <c r="O60" s="86">
        <f>IF(ISBLANK(F60),0,IF(ISNA(VLOOKUP(F60,Dropdowns!$B$1:$B$3,1,FALSE)),1,0))</f>
        <v>0</v>
      </c>
      <c r="P60" s="86">
        <f>IF(ISBLANK(G60),0,IF(ISNA(VLOOKUP(G60,Dropdowns!$C$1:$C$3,1,FALSE)),1,0))</f>
        <v>0</v>
      </c>
    </row>
    <row r="61" spans="1:16" x14ac:dyDescent="0.25">
      <c r="A61" s="97"/>
      <c r="B61" s="71"/>
      <c r="C61" s="71"/>
      <c r="D61" s="63"/>
      <c r="E61" s="75"/>
      <c r="F61" s="71"/>
      <c r="G61" s="71"/>
      <c r="K61" s="86">
        <f t="shared" si="0"/>
        <v>0</v>
      </c>
      <c r="L61" s="86">
        <f t="shared" si="1"/>
        <v>0</v>
      </c>
      <c r="M61" s="86">
        <f>IF(ISBLANK(B61),0,IF(ISNA(VLOOKUP(B61,General!$B:$B,1,FALSE)),1,0))</f>
        <v>0</v>
      </c>
      <c r="N61" s="86">
        <f t="shared" si="2"/>
        <v>0</v>
      </c>
      <c r="O61" s="86">
        <f>IF(ISBLANK(F61),0,IF(ISNA(VLOOKUP(F61,Dropdowns!$B$1:$B$3,1,FALSE)),1,0))</f>
        <v>0</v>
      </c>
      <c r="P61" s="86">
        <f>IF(ISBLANK(G61),0,IF(ISNA(VLOOKUP(G61,Dropdowns!$C$1:$C$3,1,FALSE)),1,0))</f>
        <v>0</v>
      </c>
    </row>
    <row r="62" spans="1:16" x14ac:dyDescent="0.25">
      <c r="A62" s="97"/>
      <c r="B62" s="71"/>
      <c r="C62" s="71"/>
      <c r="D62" s="63"/>
      <c r="E62" s="75"/>
      <c r="F62" s="71"/>
      <c r="G62" s="71"/>
      <c r="K62" s="86">
        <f t="shared" si="0"/>
        <v>0</v>
      </c>
      <c r="L62" s="86">
        <f t="shared" si="1"/>
        <v>0</v>
      </c>
      <c r="M62" s="86">
        <f>IF(ISBLANK(B62),0,IF(ISNA(VLOOKUP(B62,General!$B:$B,1,FALSE)),1,0))</f>
        <v>0</v>
      </c>
      <c r="N62" s="86">
        <f t="shared" si="2"/>
        <v>0</v>
      </c>
      <c r="O62" s="86">
        <f>IF(ISBLANK(F62),0,IF(ISNA(VLOOKUP(F62,Dropdowns!$B$1:$B$3,1,FALSE)),1,0))</f>
        <v>0</v>
      </c>
      <c r="P62" s="86">
        <f>IF(ISBLANK(G62),0,IF(ISNA(VLOOKUP(G62,Dropdowns!$C$1:$C$3,1,FALSE)),1,0))</f>
        <v>0</v>
      </c>
    </row>
    <row r="63" spans="1:16" x14ac:dyDescent="0.25">
      <c r="A63" s="97"/>
      <c r="B63" s="71"/>
      <c r="C63" s="71"/>
      <c r="D63" s="63"/>
      <c r="E63" s="75"/>
      <c r="F63" s="71"/>
      <c r="G63" s="71"/>
      <c r="K63" s="86">
        <f t="shared" si="0"/>
        <v>0</v>
      </c>
      <c r="L63" s="86">
        <f t="shared" si="1"/>
        <v>0</v>
      </c>
      <c r="M63" s="86">
        <f>IF(ISBLANK(B63),0,IF(ISNA(VLOOKUP(B63,General!$B:$B,1,FALSE)),1,0))</f>
        <v>0</v>
      </c>
      <c r="N63" s="86">
        <f t="shared" si="2"/>
        <v>0</v>
      </c>
      <c r="O63" s="86">
        <f>IF(ISBLANK(F63),0,IF(ISNA(VLOOKUP(F63,Dropdowns!$B$1:$B$3,1,FALSE)),1,0))</f>
        <v>0</v>
      </c>
      <c r="P63" s="86">
        <f>IF(ISBLANK(G63),0,IF(ISNA(VLOOKUP(G63,Dropdowns!$C$1:$C$3,1,FALSE)),1,0))</f>
        <v>0</v>
      </c>
    </row>
    <row r="64" spans="1:16" x14ac:dyDescent="0.25">
      <c r="A64" s="97"/>
      <c r="B64" s="71"/>
      <c r="C64" s="71"/>
      <c r="D64" s="63"/>
      <c r="E64" s="75"/>
      <c r="F64" s="71"/>
      <c r="G64" s="71"/>
      <c r="K64" s="86">
        <f t="shared" si="0"/>
        <v>0</v>
      </c>
      <c r="L64" s="86">
        <f t="shared" si="1"/>
        <v>0</v>
      </c>
      <c r="M64" s="86">
        <f>IF(ISBLANK(B64),0,IF(ISNA(VLOOKUP(B64,General!$B:$B,1,FALSE)),1,0))</f>
        <v>0</v>
      </c>
      <c r="N64" s="86">
        <f t="shared" si="2"/>
        <v>0</v>
      </c>
      <c r="O64" s="86">
        <f>IF(ISBLANK(F64),0,IF(ISNA(VLOOKUP(F64,Dropdowns!$B$1:$B$3,1,FALSE)),1,0))</f>
        <v>0</v>
      </c>
      <c r="P64" s="86">
        <f>IF(ISBLANK(G64),0,IF(ISNA(VLOOKUP(G64,Dropdowns!$C$1:$C$3,1,FALSE)),1,0))</f>
        <v>0</v>
      </c>
    </row>
    <row r="65" spans="1:16" x14ac:dyDescent="0.25">
      <c r="A65" s="97"/>
      <c r="B65" s="71"/>
      <c r="C65" s="71"/>
      <c r="D65" s="63"/>
      <c r="E65" s="75"/>
      <c r="F65" s="71"/>
      <c r="G65" s="71"/>
      <c r="K65" s="86">
        <f t="shared" si="0"/>
        <v>0</v>
      </c>
      <c r="L65" s="86">
        <f t="shared" si="1"/>
        <v>0</v>
      </c>
      <c r="M65" s="86">
        <f>IF(ISBLANK(B65),0,IF(ISNA(VLOOKUP(B65,General!$B:$B,1,FALSE)),1,0))</f>
        <v>0</v>
      </c>
      <c r="N65" s="86">
        <f t="shared" si="2"/>
        <v>0</v>
      </c>
      <c r="O65" s="86">
        <f>IF(ISBLANK(F65),0,IF(ISNA(VLOOKUP(F65,Dropdowns!$B$1:$B$3,1,FALSE)),1,0))</f>
        <v>0</v>
      </c>
      <c r="P65" s="86">
        <f>IF(ISBLANK(G65),0,IF(ISNA(VLOOKUP(G65,Dropdowns!$C$1:$C$3,1,FALSE)),1,0))</f>
        <v>0</v>
      </c>
    </row>
    <row r="66" spans="1:16" x14ac:dyDescent="0.25">
      <c r="A66" s="97"/>
      <c r="B66" s="71"/>
      <c r="C66" s="71"/>
      <c r="D66" s="63"/>
      <c r="E66" s="75"/>
      <c r="F66" s="71"/>
      <c r="G66" s="71"/>
      <c r="K66" s="86">
        <f t="shared" si="0"/>
        <v>0</v>
      </c>
      <c r="L66" s="86">
        <f t="shared" si="1"/>
        <v>0</v>
      </c>
      <c r="M66" s="86">
        <f>IF(ISBLANK(B66),0,IF(ISNA(VLOOKUP(B66,General!$B:$B,1,FALSE)),1,0))</f>
        <v>0</v>
      </c>
      <c r="N66" s="86">
        <f t="shared" si="2"/>
        <v>0</v>
      </c>
      <c r="O66" s="86">
        <f>IF(ISBLANK(F66),0,IF(ISNA(VLOOKUP(F66,Dropdowns!$B$1:$B$3,1,FALSE)),1,0))</f>
        <v>0</v>
      </c>
      <c r="P66" s="86">
        <f>IF(ISBLANK(G66),0,IF(ISNA(VLOOKUP(G66,Dropdowns!$C$1:$C$3,1,FALSE)),1,0))</f>
        <v>0</v>
      </c>
    </row>
    <row r="67" spans="1:16" x14ac:dyDescent="0.25">
      <c r="A67" s="97"/>
      <c r="B67" s="71"/>
      <c r="C67" s="71"/>
      <c r="D67" s="63"/>
      <c r="E67" s="75"/>
      <c r="F67" s="71"/>
      <c r="G67" s="71"/>
      <c r="K67" s="86">
        <f t="shared" si="0"/>
        <v>0</v>
      </c>
      <c r="L67" s="86">
        <f t="shared" si="1"/>
        <v>0</v>
      </c>
      <c r="M67" s="86">
        <f>IF(ISBLANK(B67),0,IF(ISNA(VLOOKUP(B67,General!$B:$B,1,FALSE)),1,0))</f>
        <v>0</v>
      </c>
      <c r="N67" s="86">
        <f t="shared" si="2"/>
        <v>0</v>
      </c>
      <c r="O67" s="86">
        <f>IF(ISBLANK(F67),0,IF(ISNA(VLOOKUP(F67,Dropdowns!$B$1:$B$3,1,FALSE)),1,0))</f>
        <v>0</v>
      </c>
      <c r="P67" s="86">
        <f>IF(ISBLANK(G67),0,IF(ISNA(VLOOKUP(G67,Dropdowns!$C$1:$C$3,1,FALSE)),1,0))</f>
        <v>0</v>
      </c>
    </row>
    <row r="68" spans="1:16" x14ac:dyDescent="0.25">
      <c r="A68" s="97"/>
      <c r="B68" s="71"/>
      <c r="C68" s="71"/>
      <c r="D68" s="63"/>
      <c r="E68" s="75"/>
      <c r="F68" s="71"/>
      <c r="G68" s="71"/>
      <c r="K68" s="86">
        <f t="shared" si="0"/>
        <v>0</v>
      </c>
      <c r="L68" s="86">
        <f t="shared" si="1"/>
        <v>0</v>
      </c>
      <c r="M68" s="86">
        <f>IF(ISBLANK(B68),0,IF(ISNA(VLOOKUP(B68,General!$B:$B,1,FALSE)),1,0))</f>
        <v>0</v>
      </c>
      <c r="N68" s="86">
        <f t="shared" si="2"/>
        <v>0</v>
      </c>
      <c r="O68" s="86">
        <f>IF(ISBLANK(F68),0,IF(ISNA(VLOOKUP(F68,Dropdowns!$B$1:$B$3,1,FALSE)),1,0))</f>
        <v>0</v>
      </c>
      <c r="P68" s="86">
        <f>IF(ISBLANK(G68),0,IF(ISNA(VLOOKUP(G68,Dropdowns!$C$1:$C$3,1,FALSE)),1,0))</f>
        <v>0</v>
      </c>
    </row>
    <row r="69" spans="1:16" x14ac:dyDescent="0.25">
      <c r="A69" s="97"/>
      <c r="B69" s="71"/>
      <c r="C69" s="71"/>
      <c r="D69" s="63"/>
      <c r="E69" s="75"/>
      <c r="F69" s="71"/>
      <c r="G69" s="71"/>
      <c r="K69" s="86">
        <f t="shared" si="0"/>
        <v>0</v>
      </c>
      <c r="L69" s="86">
        <f t="shared" si="1"/>
        <v>0</v>
      </c>
      <c r="M69" s="86">
        <f>IF(ISBLANK(B69),0,IF(ISNA(VLOOKUP(B69,General!$B:$B,1,FALSE)),1,0))</f>
        <v>0</v>
      </c>
      <c r="N69" s="86">
        <f t="shared" si="2"/>
        <v>0</v>
      </c>
      <c r="O69" s="86">
        <f>IF(ISBLANK(F69),0,IF(ISNA(VLOOKUP(F69,Dropdowns!$B$1:$B$3,1,FALSE)),1,0))</f>
        <v>0</v>
      </c>
      <c r="P69" s="86">
        <f>IF(ISBLANK(G69),0,IF(ISNA(VLOOKUP(G69,Dropdowns!$C$1:$C$3,1,FALSE)),1,0))</f>
        <v>0</v>
      </c>
    </row>
    <row r="70" spans="1:16" x14ac:dyDescent="0.25">
      <c r="A70" s="97"/>
      <c r="B70" s="71"/>
      <c r="C70" s="71"/>
      <c r="D70" s="63"/>
      <c r="E70" s="75"/>
      <c r="F70" s="71"/>
      <c r="G70" s="71"/>
      <c r="K70" s="86">
        <f t="shared" si="0"/>
        <v>0</v>
      </c>
      <c r="L70" s="86">
        <f t="shared" si="1"/>
        <v>0</v>
      </c>
      <c r="M70" s="86">
        <f>IF(ISBLANK(B70),0,IF(ISNA(VLOOKUP(B70,General!$B:$B,1,FALSE)),1,0))</f>
        <v>0</v>
      </c>
      <c r="N70" s="86">
        <f t="shared" si="2"/>
        <v>0</v>
      </c>
      <c r="O70" s="86">
        <f>IF(ISBLANK(F70),0,IF(ISNA(VLOOKUP(F70,Dropdowns!$B$1:$B$3,1,FALSE)),1,0))</f>
        <v>0</v>
      </c>
      <c r="P70" s="86">
        <f>IF(ISBLANK(G70),0,IF(ISNA(VLOOKUP(G70,Dropdowns!$C$1:$C$3,1,FALSE)),1,0))</f>
        <v>0</v>
      </c>
    </row>
    <row r="71" spans="1:16" x14ac:dyDescent="0.25">
      <c r="A71" s="97"/>
      <c r="B71" s="71"/>
      <c r="C71" s="71"/>
      <c r="D71" s="63"/>
      <c r="E71" s="75"/>
      <c r="F71" s="71"/>
      <c r="G71" s="71"/>
      <c r="K71" s="86">
        <f t="shared" si="0"/>
        <v>0</v>
      </c>
      <c r="L71" s="86">
        <f t="shared" si="1"/>
        <v>0</v>
      </c>
      <c r="M71" s="86">
        <f>IF(ISBLANK(B71),0,IF(ISNA(VLOOKUP(B71,General!$B:$B,1,FALSE)),1,0))</f>
        <v>0</v>
      </c>
      <c r="N71" s="86">
        <f t="shared" si="2"/>
        <v>0</v>
      </c>
      <c r="O71" s="86">
        <f>IF(ISBLANK(F71),0,IF(ISNA(VLOOKUP(F71,Dropdowns!$B$1:$B$3,1,FALSE)),1,0))</f>
        <v>0</v>
      </c>
      <c r="P71" s="86">
        <f>IF(ISBLANK(G71),0,IF(ISNA(VLOOKUP(G71,Dropdowns!$C$1:$C$3,1,FALSE)),1,0))</f>
        <v>0</v>
      </c>
    </row>
    <row r="72" spans="1:16" x14ac:dyDescent="0.25">
      <c r="A72" s="97"/>
      <c r="B72" s="71"/>
      <c r="C72" s="71"/>
      <c r="D72" s="63"/>
      <c r="E72" s="75"/>
      <c r="F72" s="71"/>
      <c r="G72" s="71"/>
      <c r="K72" s="86">
        <f t="shared" si="0"/>
        <v>0</v>
      </c>
      <c r="L72" s="86">
        <f t="shared" si="1"/>
        <v>0</v>
      </c>
      <c r="M72" s="86">
        <f>IF(ISBLANK(B72),0,IF(ISNA(VLOOKUP(B72,General!$B:$B,1,FALSE)),1,0))</f>
        <v>0</v>
      </c>
      <c r="N72" s="86">
        <f t="shared" si="2"/>
        <v>0</v>
      </c>
      <c r="O72" s="86">
        <f>IF(ISBLANK(F72),0,IF(ISNA(VLOOKUP(F72,Dropdowns!$B$1:$B$3,1,FALSE)),1,0))</f>
        <v>0</v>
      </c>
      <c r="P72" s="86">
        <f>IF(ISBLANK(G72),0,IF(ISNA(VLOOKUP(G72,Dropdowns!$C$1:$C$3,1,FALSE)),1,0))</f>
        <v>0</v>
      </c>
    </row>
    <row r="73" spans="1:16" x14ac:dyDescent="0.25">
      <c r="A73" s="97"/>
      <c r="B73" s="71"/>
      <c r="C73" s="71"/>
      <c r="D73" s="63"/>
      <c r="E73" s="75"/>
      <c r="F73" s="71"/>
      <c r="G73" s="71"/>
      <c r="K73" s="86">
        <f t="shared" si="0"/>
        <v>0</v>
      </c>
      <c r="L73" s="86">
        <f t="shared" si="1"/>
        <v>0</v>
      </c>
      <c r="M73" s="86">
        <f>IF(ISBLANK(B73),0,IF(ISNA(VLOOKUP(B73,General!$B:$B,1,FALSE)),1,0))</f>
        <v>0</v>
      </c>
      <c r="N73" s="86">
        <f t="shared" si="2"/>
        <v>0</v>
      </c>
      <c r="O73" s="86">
        <f>IF(ISBLANK(F73),0,IF(ISNA(VLOOKUP(F73,Dropdowns!$B$1:$B$3,1,FALSE)),1,0))</f>
        <v>0</v>
      </c>
      <c r="P73" s="86">
        <f>IF(ISBLANK(G73),0,IF(ISNA(VLOOKUP(G73,Dropdowns!$C$1:$C$3,1,FALSE)),1,0))</f>
        <v>0</v>
      </c>
    </row>
    <row r="74" spans="1:16" x14ac:dyDescent="0.25">
      <c r="A74" s="97"/>
      <c r="B74" s="71"/>
      <c r="C74" s="71"/>
      <c r="D74" s="63"/>
      <c r="E74" s="75"/>
      <c r="F74" s="71"/>
      <c r="G74" s="71"/>
      <c r="K74" s="86">
        <f t="shared" si="0"/>
        <v>0</v>
      </c>
      <c r="L74" s="86">
        <f t="shared" si="1"/>
        <v>0</v>
      </c>
      <c r="M74" s="86">
        <f>IF(ISBLANK(B74),0,IF(ISNA(VLOOKUP(B74,General!$B:$B,1,FALSE)),1,0))</f>
        <v>0</v>
      </c>
      <c r="N74" s="86">
        <f t="shared" si="2"/>
        <v>0</v>
      </c>
      <c r="O74" s="86">
        <f>IF(ISBLANK(F74),0,IF(ISNA(VLOOKUP(F74,Dropdowns!$B$1:$B$3,1,FALSE)),1,0))</f>
        <v>0</v>
      </c>
      <c r="P74" s="86">
        <f>IF(ISBLANK(G74),0,IF(ISNA(VLOOKUP(G74,Dropdowns!$C$1:$C$3,1,FALSE)),1,0))</f>
        <v>0</v>
      </c>
    </row>
    <row r="75" spans="1:16" x14ac:dyDescent="0.25">
      <c r="A75" s="97"/>
      <c r="B75" s="71"/>
      <c r="C75" s="71"/>
      <c r="D75" s="63"/>
      <c r="E75" s="75"/>
      <c r="F75" s="71"/>
      <c r="G75" s="71"/>
      <c r="K75" s="86">
        <f t="shared" si="0"/>
        <v>0</v>
      </c>
      <c r="L75" s="86">
        <f t="shared" si="1"/>
        <v>0</v>
      </c>
      <c r="M75" s="86">
        <f>IF(ISBLANK(B75),0,IF(ISNA(VLOOKUP(B75,General!$B:$B,1,FALSE)),1,0))</f>
        <v>0</v>
      </c>
      <c r="N75" s="86">
        <f t="shared" si="2"/>
        <v>0</v>
      </c>
      <c r="O75" s="86">
        <f>IF(ISBLANK(F75),0,IF(ISNA(VLOOKUP(F75,Dropdowns!$B$1:$B$3,1,FALSE)),1,0))</f>
        <v>0</v>
      </c>
      <c r="P75" s="86">
        <f>IF(ISBLANK(G75),0,IF(ISNA(VLOOKUP(G75,Dropdowns!$C$1:$C$3,1,FALSE)),1,0))</f>
        <v>0</v>
      </c>
    </row>
    <row r="76" spans="1:16" x14ac:dyDescent="0.25">
      <c r="A76" s="97"/>
      <c r="B76" s="71"/>
      <c r="C76" s="71"/>
      <c r="D76" s="63"/>
      <c r="E76" s="75"/>
      <c r="F76" s="71"/>
      <c r="G76" s="71"/>
      <c r="K76" s="86">
        <f t="shared" ref="K76:K80" si="3">IF(COUNTA(B76:G76)&gt;0,COUNTBLANK(B76),0)</f>
        <v>0</v>
      </c>
      <c r="L76" s="86">
        <f t="shared" ref="L76:L139" si="4">IF(ISBLANK(D76),0,IF(AND(LEN(D76)=8, VALUE(MID(D76,5,2))&lt;13,VALUE(RIGHT(D76,2))&lt;32),0,1))</f>
        <v>0</v>
      </c>
      <c r="M76" s="86">
        <f>IF(ISBLANK(B76),0,IF(ISNA(VLOOKUP(B76,General!$B:$B,1,FALSE)),1,0))</f>
        <v>0</v>
      </c>
      <c r="N76" s="86">
        <f t="shared" ref="N76:N139" si="5">IF(ISBLANK(C76),0,IF(OR(C76="Yes",C76="No",C76="N/A"),0,1))</f>
        <v>0</v>
      </c>
      <c r="O76" s="86">
        <f>IF(ISBLANK(F76),0,IF(ISNA(VLOOKUP(F76,Dropdowns!$B$1:$B$3,1,FALSE)),1,0))</f>
        <v>0</v>
      </c>
      <c r="P76" s="86">
        <f>IF(ISBLANK(G76),0,IF(ISNA(VLOOKUP(G76,Dropdowns!$C$1:$C$3,1,FALSE)),1,0))</f>
        <v>0</v>
      </c>
    </row>
    <row r="77" spans="1:16" x14ac:dyDescent="0.25">
      <c r="A77" s="97"/>
      <c r="B77" s="71"/>
      <c r="C77" s="71"/>
      <c r="D77" s="63"/>
      <c r="E77" s="75"/>
      <c r="F77" s="71"/>
      <c r="G77" s="71"/>
      <c r="K77" s="86">
        <f t="shared" si="3"/>
        <v>0</v>
      </c>
      <c r="L77" s="86">
        <f t="shared" si="4"/>
        <v>0</v>
      </c>
      <c r="M77" s="86">
        <f>IF(ISBLANK(B77),0,IF(ISNA(VLOOKUP(B77,General!$B:$B,1,FALSE)),1,0))</f>
        <v>0</v>
      </c>
      <c r="N77" s="86">
        <f t="shared" si="5"/>
        <v>0</v>
      </c>
      <c r="O77" s="86">
        <f>IF(ISBLANK(F77),0,IF(ISNA(VLOOKUP(F77,Dropdowns!$B$1:$B$3,1,FALSE)),1,0))</f>
        <v>0</v>
      </c>
      <c r="P77" s="86">
        <f>IF(ISBLANK(G77),0,IF(ISNA(VLOOKUP(G77,Dropdowns!$C$1:$C$3,1,FALSE)),1,0))</f>
        <v>0</v>
      </c>
    </row>
    <row r="78" spans="1:16" x14ac:dyDescent="0.25">
      <c r="A78" s="97"/>
      <c r="B78" s="71"/>
      <c r="C78" s="71"/>
      <c r="D78" s="63"/>
      <c r="E78" s="75"/>
      <c r="F78" s="71"/>
      <c r="G78" s="71"/>
      <c r="K78" s="86">
        <f t="shared" si="3"/>
        <v>0</v>
      </c>
      <c r="L78" s="86">
        <f t="shared" si="4"/>
        <v>0</v>
      </c>
      <c r="M78" s="86">
        <f>IF(ISBLANK(B78),0,IF(ISNA(VLOOKUP(B78,General!$B:$B,1,FALSE)),1,0))</f>
        <v>0</v>
      </c>
      <c r="N78" s="86">
        <f t="shared" si="5"/>
        <v>0</v>
      </c>
      <c r="O78" s="86">
        <f>IF(ISBLANK(F78),0,IF(ISNA(VLOOKUP(F78,Dropdowns!$B$1:$B$3,1,FALSE)),1,0))</f>
        <v>0</v>
      </c>
      <c r="P78" s="86">
        <f>IF(ISBLANK(G78),0,IF(ISNA(VLOOKUP(G78,Dropdowns!$C$1:$C$3,1,FALSE)),1,0))</f>
        <v>0</v>
      </c>
    </row>
    <row r="79" spans="1:16" x14ac:dyDescent="0.25">
      <c r="A79" s="97"/>
      <c r="B79" s="71"/>
      <c r="C79" s="71"/>
      <c r="D79" s="63"/>
      <c r="E79" s="75"/>
      <c r="F79" s="71"/>
      <c r="G79" s="71"/>
      <c r="K79" s="86">
        <f t="shared" si="3"/>
        <v>0</v>
      </c>
      <c r="L79" s="86">
        <f t="shared" si="4"/>
        <v>0</v>
      </c>
      <c r="M79" s="86">
        <f>IF(ISBLANK(B79),0,IF(ISNA(VLOOKUP(B79,General!$B:$B,1,FALSE)),1,0))</f>
        <v>0</v>
      </c>
      <c r="N79" s="86">
        <f t="shared" si="5"/>
        <v>0</v>
      </c>
      <c r="O79" s="86">
        <f>IF(ISBLANK(F79),0,IF(ISNA(VLOOKUP(F79,Dropdowns!$B$1:$B$3,1,FALSE)),1,0))</f>
        <v>0</v>
      </c>
      <c r="P79" s="86">
        <f>IF(ISBLANK(G79),0,IF(ISNA(VLOOKUP(G79,Dropdowns!$C$1:$C$3,1,FALSE)),1,0))</f>
        <v>0</v>
      </c>
    </row>
    <row r="80" spans="1:16" x14ac:dyDescent="0.25">
      <c r="A80" s="97"/>
      <c r="B80" s="71"/>
      <c r="C80" s="71"/>
      <c r="D80" s="63"/>
      <c r="E80" s="75"/>
      <c r="F80" s="71"/>
      <c r="G80" s="71"/>
      <c r="K80" s="86">
        <f t="shared" si="3"/>
        <v>0</v>
      </c>
      <c r="L80" s="86">
        <f t="shared" si="4"/>
        <v>0</v>
      </c>
      <c r="M80" s="86">
        <f>IF(ISBLANK(B80),0,IF(ISNA(VLOOKUP(B80,General!$B:$B,1,FALSE)),1,0))</f>
        <v>0</v>
      </c>
      <c r="N80" s="86">
        <f t="shared" si="5"/>
        <v>0</v>
      </c>
      <c r="O80" s="86">
        <f>IF(ISBLANK(F80),0,IF(ISNA(VLOOKUP(F80,Dropdowns!$B$1:$B$3,1,FALSE)),1,0))</f>
        <v>0</v>
      </c>
      <c r="P80" s="86">
        <f>IF(ISBLANK(G80),0,IF(ISNA(VLOOKUP(G80,Dropdowns!$C$1:$C$3,1,FALSE)),1,0))</f>
        <v>0</v>
      </c>
    </row>
    <row r="81" spans="2:16" x14ac:dyDescent="0.25">
      <c r="B81" s="71"/>
      <c r="C81" s="71"/>
      <c r="D81" s="63"/>
      <c r="E81" s="75"/>
      <c r="F81" s="71"/>
      <c r="G81" s="71"/>
      <c r="K81" s="86">
        <f t="shared" ref="K81:K144" si="6">IF(COUNTA(B81:G81)&gt;0,COUNTBLANK(B81),0)</f>
        <v>0</v>
      </c>
      <c r="L81" s="86">
        <f t="shared" si="4"/>
        <v>0</v>
      </c>
      <c r="M81" s="86">
        <f>IF(ISBLANK(B81),0,IF(ISNA(VLOOKUP(B81,General!$B:$B,1,FALSE)),1,0))</f>
        <v>0</v>
      </c>
      <c r="N81" s="86">
        <f t="shared" si="5"/>
        <v>0</v>
      </c>
      <c r="O81" s="86">
        <f>IF(ISBLANK(F81),0,IF(ISNA(VLOOKUP(F81,Dropdowns!$B$1:$B$3,1,FALSE)),1,0))</f>
        <v>0</v>
      </c>
      <c r="P81" s="86">
        <f>IF(ISBLANK(G81),0,IF(ISNA(VLOOKUP(G81,Dropdowns!$C$1:$C$3,1,FALSE)),1,0))</f>
        <v>0</v>
      </c>
    </row>
    <row r="82" spans="2:16" x14ac:dyDescent="0.25">
      <c r="B82" s="71"/>
      <c r="C82" s="71"/>
      <c r="D82" s="63"/>
      <c r="E82" s="75"/>
      <c r="F82" s="71"/>
      <c r="G82" s="71"/>
      <c r="K82" s="86">
        <f t="shared" si="6"/>
        <v>0</v>
      </c>
      <c r="L82" s="86">
        <f t="shared" si="4"/>
        <v>0</v>
      </c>
      <c r="M82" s="86">
        <f>IF(ISBLANK(B82),0,IF(ISNA(VLOOKUP(B82,General!$B:$B,1,FALSE)),1,0))</f>
        <v>0</v>
      </c>
      <c r="N82" s="86">
        <f t="shared" si="5"/>
        <v>0</v>
      </c>
      <c r="O82" s="86">
        <f>IF(ISBLANK(F82),0,IF(ISNA(VLOOKUP(F82,Dropdowns!$B$1:$B$3,1,FALSE)),1,0))</f>
        <v>0</v>
      </c>
      <c r="P82" s="86">
        <f>IF(ISBLANK(G82),0,IF(ISNA(VLOOKUP(G82,Dropdowns!$C$1:$C$3,1,FALSE)),1,0))</f>
        <v>0</v>
      </c>
    </row>
    <row r="83" spans="2:16" x14ac:dyDescent="0.25">
      <c r="B83" s="71"/>
      <c r="C83" s="71"/>
      <c r="D83" s="63"/>
      <c r="E83" s="75"/>
      <c r="F83" s="71"/>
      <c r="G83" s="71"/>
      <c r="K83" s="86">
        <f t="shared" si="6"/>
        <v>0</v>
      </c>
      <c r="L83" s="86">
        <f t="shared" si="4"/>
        <v>0</v>
      </c>
      <c r="M83" s="86">
        <f>IF(ISBLANK(B83),0,IF(ISNA(VLOOKUP(B83,General!$B:$B,1,FALSE)),1,0))</f>
        <v>0</v>
      </c>
      <c r="N83" s="86">
        <f t="shared" si="5"/>
        <v>0</v>
      </c>
      <c r="O83" s="86">
        <f>IF(ISBLANK(F83),0,IF(ISNA(VLOOKUP(F83,Dropdowns!$B$1:$B$3,1,FALSE)),1,0))</f>
        <v>0</v>
      </c>
      <c r="P83" s="86">
        <f>IF(ISBLANK(G83),0,IF(ISNA(VLOOKUP(G83,Dropdowns!$C$1:$C$3,1,FALSE)),1,0))</f>
        <v>0</v>
      </c>
    </row>
    <row r="84" spans="2:16" x14ac:dyDescent="0.25">
      <c r="B84" s="71"/>
      <c r="C84" s="71"/>
      <c r="D84" s="63"/>
      <c r="E84" s="75"/>
      <c r="F84" s="71"/>
      <c r="G84" s="71"/>
      <c r="K84" s="86">
        <f t="shared" si="6"/>
        <v>0</v>
      </c>
      <c r="L84" s="86">
        <f t="shared" si="4"/>
        <v>0</v>
      </c>
      <c r="M84" s="86">
        <f>IF(ISBLANK(B84),0,IF(ISNA(VLOOKUP(B84,General!$B:$B,1,FALSE)),1,0))</f>
        <v>0</v>
      </c>
      <c r="N84" s="86">
        <f t="shared" si="5"/>
        <v>0</v>
      </c>
      <c r="O84" s="86">
        <f>IF(ISBLANK(F84),0,IF(ISNA(VLOOKUP(F84,Dropdowns!$B$1:$B$3,1,FALSE)),1,0))</f>
        <v>0</v>
      </c>
      <c r="P84" s="86">
        <f>IF(ISBLANK(G84),0,IF(ISNA(VLOOKUP(G84,Dropdowns!$C$1:$C$3,1,FALSE)),1,0))</f>
        <v>0</v>
      </c>
    </row>
    <row r="85" spans="2:16" x14ac:dyDescent="0.25">
      <c r="B85" s="71"/>
      <c r="C85" s="71"/>
      <c r="D85" s="63"/>
      <c r="E85" s="75"/>
      <c r="F85" s="71"/>
      <c r="G85" s="71"/>
      <c r="K85" s="86">
        <f t="shared" si="6"/>
        <v>0</v>
      </c>
      <c r="L85" s="86">
        <f t="shared" si="4"/>
        <v>0</v>
      </c>
      <c r="M85" s="86">
        <f>IF(ISBLANK(B85),0,IF(ISNA(VLOOKUP(B85,General!$B:$B,1,FALSE)),1,0))</f>
        <v>0</v>
      </c>
      <c r="N85" s="86">
        <f t="shared" si="5"/>
        <v>0</v>
      </c>
      <c r="O85" s="86">
        <f>IF(ISBLANK(F85),0,IF(ISNA(VLOOKUP(F85,Dropdowns!$B$1:$B$3,1,FALSE)),1,0))</f>
        <v>0</v>
      </c>
      <c r="P85" s="86">
        <f>IF(ISBLANK(G85),0,IF(ISNA(VLOOKUP(G85,Dropdowns!$C$1:$C$3,1,FALSE)),1,0))</f>
        <v>0</v>
      </c>
    </row>
    <row r="86" spans="2:16" x14ac:dyDescent="0.25">
      <c r="B86" s="71"/>
      <c r="C86" s="71"/>
      <c r="D86" s="63"/>
      <c r="E86" s="75"/>
      <c r="F86" s="71"/>
      <c r="G86" s="71"/>
      <c r="K86" s="86">
        <f t="shared" si="6"/>
        <v>0</v>
      </c>
      <c r="L86" s="86">
        <f t="shared" si="4"/>
        <v>0</v>
      </c>
      <c r="M86" s="86">
        <f>IF(ISBLANK(B86),0,IF(ISNA(VLOOKUP(B86,General!$B:$B,1,FALSE)),1,0))</f>
        <v>0</v>
      </c>
      <c r="N86" s="86">
        <f t="shared" si="5"/>
        <v>0</v>
      </c>
      <c r="O86" s="86">
        <f>IF(ISBLANK(F86),0,IF(ISNA(VLOOKUP(F86,Dropdowns!$B$1:$B$3,1,FALSE)),1,0))</f>
        <v>0</v>
      </c>
      <c r="P86" s="86">
        <f>IF(ISBLANK(G86),0,IF(ISNA(VLOOKUP(G86,Dropdowns!$C$1:$C$3,1,FALSE)),1,0))</f>
        <v>0</v>
      </c>
    </row>
    <row r="87" spans="2:16" x14ac:dyDescent="0.25">
      <c r="B87" s="71"/>
      <c r="C87" s="71"/>
      <c r="D87" s="63"/>
      <c r="E87" s="75"/>
      <c r="F87" s="71"/>
      <c r="G87" s="71"/>
      <c r="K87" s="86">
        <f t="shared" si="6"/>
        <v>0</v>
      </c>
      <c r="L87" s="86">
        <f t="shared" si="4"/>
        <v>0</v>
      </c>
      <c r="M87" s="86">
        <f>IF(ISBLANK(B87),0,IF(ISNA(VLOOKUP(B87,General!$B:$B,1,FALSE)),1,0))</f>
        <v>0</v>
      </c>
      <c r="N87" s="86">
        <f t="shared" si="5"/>
        <v>0</v>
      </c>
      <c r="O87" s="86">
        <f>IF(ISBLANK(F87),0,IF(ISNA(VLOOKUP(F87,Dropdowns!$B$1:$B$3,1,FALSE)),1,0))</f>
        <v>0</v>
      </c>
      <c r="P87" s="86">
        <f>IF(ISBLANK(G87),0,IF(ISNA(VLOOKUP(G87,Dropdowns!$C$1:$C$3,1,FALSE)),1,0))</f>
        <v>0</v>
      </c>
    </row>
    <row r="88" spans="2:16" x14ac:dyDescent="0.25">
      <c r="B88" s="71"/>
      <c r="C88" s="71"/>
      <c r="D88" s="63"/>
      <c r="E88" s="75"/>
      <c r="F88" s="71"/>
      <c r="G88" s="71"/>
      <c r="K88" s="86">
        <f t="shared" si="6"/>
        <v>0</v>
      </c>
      <c r="L88" s="86">
        <f t="shared" si="4"/>
        <v>0</v>
      </c>
      <c r="M88" s="86">
        <f>IF(ISBLANK(B88),0,IF(ISNA(VLOOKUP(B88,General!$B:$B,1,FALSE)),1,0))</f>
        <v>0</v>
      </c>
      <c r="N88" s="86">
        <f t="shared" si="5"/>
        <v>0</v>
      </c>
      <c r="O88" s="86">
        <f>IF(ISBLANK(F88),0,IF(ISNA(VLOOKUP(F88,Dropdowns!$B$1:$B$3,1,FALSE)),1,0))</f>
        <v>0</v>
      </c>
      <c r="P88" s="86">
        <f>IF(ISBLANK(G88),0,IF(ISNA(VLOOKUP(G88,Dropdowns!$C$1:$C$3,1,FALSE)),1,0))</f>
        <v>0</v>
      </c>
    </row>
    <row r="89" spans="2:16" x14ac:dyDescent="0.25">
      <c r="B89" s="71"/>
      <c r="C89" s="71"/>
      <c r="D89" s="63"/>
      <c r="E89" s="75"/>
      <c r="F89" s="71"/>
      <c r="G89" s="71"/>
      <c r="K89" s="86">
        <f t="shared" si="6"/>
        <v>0</v>
      </c>
      <c r="L89" s="86">
        <f t="shared" si="4"/>
        <v>0</v>
      </c>
      <c r="M89" s="86">
        <f>IF(ISBLANK(B89),0,IF(ISNA(VLOOKUP(B89,General!$B:$B,1,FALSE)),1,0))</f>
        <v>0</v>
      </c>
      <c r="N89" s="86">
        <f t="shared" si="5"/>
        <v>0</v>
      </c>
      <c r="O89" s="86">
        <f>IF(ISBLANK(F89),0,IF(ISNA(VLOOKUP(F89,Dropdowns!$B$1:$B$3,1,FALSE)),1,0))</f>
        <v>0</v>
      </c>
      <c r="P89" s="86">
        <f>IF(ISBLANK(G89),0,IF(ISNA(VLOOKUP(G89,Dropdowns!$C$1:$C$3,1,FALSE)),1,0))</f>
        <v>0</v>
      </c>
    </row>
    <row r="90" spans="2:16" x14ac:dyDescent="0.25">
      <c r="B90" s="71"/>
      <c r="C90" s="71"/>
      <c r="D90" s="63"/>
      <c r="E90" s="75"/>
      <c r="F90" s="71"/>
      <c r="G90" s="71"/>
      <c r="K90" s="86">
        <f t="shared" si="6"/>
        <v>0</v>
      </c>
      <c r="L90" s="86">
        <f t="shared" si="4"/>
        <v>0</v>
      </c>
      <c r="M90" s="86">
        <f>IF(ISBLANK(B90),0,IF(ISNA(VLOOKUP(B90,General!$B:$B,1,FALSE)),1,0))</f>
        <v>0</v>
      </c>
      <c r="N90" s="86">
        <f t="shared" si="5"/>
        <v>0</v>
      </c>
      <c r="O90" s="86">
        <f>IF(ISBLANK(F90),0,IF(ISNA(VLOOKUP(F90,Dropdowns!$B$1:$B$3,1,FALSE)),1,0))</f>
        <v>0</v>
      </c>
      <c r="P90" s="86">
        <f>IF(ISBLANK(G90),0,IF(ISNA(VLOOKUP(G90,Dropdowns!$C$1:$C$3,1,FALSE)),1,0))</f>
        <v>0</v>
      </c>
    </row>
    <row r="91" spans="2:16" x14ac:dyDescent="0.25">
      <c r="B91" s="71"/>
      <c r="C91" s="71"/>
      <c r="D91" s="63"/>
      <c r="E91" s="75"/>
      <c r="F91" s="71"/>
      <c r="G91" s="71"/>
      <c r="K91" s="86">
        <f t="shared" si="6"/>
        <v>0</v>
      </c>
      <c r="L91" s="86">
        <f t="shared" si="4"/>
        <v>0</v>
      </c>
      <c r="M91" s="86">
        <f>IF(ISBLANK(B91),0,IF(ISNA(VLOOKUP(B91,General!$B:$B,1,FALSE)),1,0))</f>
        <v>0</v>
      </c>
      <c r="N91" s="86">
        <f t="shared" si="5"/>
        <v>0</v>
      </c>
      <c r="O91" s="86">
        <f>IF(ISBLANK(F91),0,IF(ISNA(VLOOKUP(F91,Dropdowns!$B$1:$B$3,1,FALSE)),1,0))</f>
        <v>0</v>
      </c>
      <c r="P91" s="86">
        <f>IF(ISBLANK(G91),0,IF(ISNA(VLOOKUP(G91,Dropdowns!$C$1:$C$3,1,FALSE)),1,0))</f>
        <v>0</v>
      </c>
    </row>
    <row r="92" spans="2:16" x14ac:dyDescent="0.25">
      <c r="B92" s="71"/>
      <c r="C92" s="71"/>
      <c r="D92" s="63"/>
      <c r="E92" s="75"/>
      <c r="F92" s="71"/>
      <c r="G92" s="71"/>
      <c r="K92" s="86">
        <f t="shared" si="6"/>
        <v>0</v>
      </c>
      <c r="L92" s="86">
        <f t="shared" si="4"/>
        <v>0</v>
      </c>
      <c r="M92" s="86">
        <f>IF(ISBLANK(B92),0,IF(ISNA(VLOOKUP(B92,General!$B:$B,1,FALSE)),1,0))</f>
        <v>0</v>
      </c>
      <c r="N92" s="86">
        <f t="shared" si="5"/>
        <v>0</v>
      </c>
      <c r="O92" s="86">
        <f>IF(ISBLANK(F92),0,IF(ISNA(VLOOKUP(F92,Dropdowns!$B$1:$B$3,1,FALSE)),1,0))</f>
        <v>0</v>
      </c>
      <c r="P92" s="86">
        <f>IF(ISBLANK(G92),0,IF(ISNA(VLOOKUP(G92,Dropdowns!$C$1:$C$3,1,FALSE)),1,0))</f>
        <v>0</v>
      </c>
    </row>
    <row r="93" spans="2:16" x14ac:dyDescent="0.25">
      <c r="B93" s="71"/>
      <c r="C93" s="71"/>
      <c r="D93" s="63"/>
      <c r="E93" s="75"/>
      <c r="F93" s="71"/>
      <c r="G93" s="71"/>
      <c r="K93" s="86">
        <f t="shared" si="6"/>
        <v>0</v>
      </c>
      <c r="L93" s="86">
        <f t="shared" si="4"/>
        <v>0</v>
      </c>
      <c r="M93" s="86">
        <f>IF(ISBLANK(B93),0,IF(ISNA(VLOOKUP(B93,General!$B:$B,1,FALSE)),1,0))</f>
        <v>0</v>
      </c>
      <c r="N93" s="86">
        <f t="shared" si="5"/>
        <v>0</v>
      </c>
      <c r="O93" s="86">
        <f>IF(ISBLANK(F93),0,IF(ISNA(VLOOKUP(F93,Dropdowns!$B$1:$B$3,1,FALSE)),1,0))</f>
        <v>0</v>
      </c>
      <c r="P93" s="86">
        <f>IF(ISBLANK(G93),0,IF(ISNA(VLOOKUP(G93,Dropdowns!$C$1:$C$3,1,FALSE)),1,0))</f>
        <v>0</v>
      </c>
    </row>
    <row r="94" spans="2:16" x14ac:dyDescent="0.25">
      <c r="B94" s="71"/>
      <c r="C94" s="71"/>
      <c r="D94" s="63"/>
      <c r="E94" s="75"/>
      <c r="F94" s="71"/>
      <c r="G94" s="71"/>
      <c r="K94" s="86">
        <f t="shared" si="6"/>
        <v>0</v>
      </c>
      <c r="L94" s="86">
        <f t="shared" si="4"/>
        <v>0</v>
      </c>
      <c r="M94" s="86">
        <f>IF(ISBLANK(B94),0,IF(ISNA(VLOOKUP(B94,General!$B:$B,1,FALSE)),1,0))</f>
        <v>0</v>
      </c>
      <c r="N94" s="86">
        <f t="shared" si="5"/>
        <v>0</v>
      </c>
      <c r="O94" s="86">
        <f>IF(ISBLANK(F94),0,IF(ISNA(VLOOKUP(F94,Dropdowns!$B$1:$B$3,1,FALSE)),1,0))</f>
        <v>0</v>
      </c>
      <c r="P94" s="86">
        <f>IF(ISBLANK(G94),0,IF(ISNA(VLOOKUP(G94,Dropdowns!$C$1:$C$3,1,FALSE)),1,0))</f>
        <v>0</v>
      </c>
    </row>
    <row r="95" spans="2:16" x14ac:dyDescent="0.25">
      <c r="B95" s="71"/>
      <c r="C95" s="71"/>
      <c r="D95" s="63"/>
      <c r="E95" s="75"/>
      <c r="F95" s="71"/>
      <c r="G95" s="71"/>
      <c r="K95" s="86">
        <f t="shared" si="6"/>
        <v>0</v>
      </c>
      <c r="L95" s="86">
        <f t="shared" si="4"/>
        <v>0</v>
      </c>
      <c r="M95" s="86">
        <f>IF(ISBLANK(B95),0,IF(ISNA(VLOOKUP(B95,General!$B:$B,1,FALSE)),1,0))</f>
        <v>0</v>
      </c>
      <c r="N95" s="86">
        <f t="shared" si="5"/>
        <v>0</v>
      </c>
      <c r="O95" s="86">
        <f>IF(ISBLANK(F95),0,IF(ISNA(VLOOKUP(F95,Dropdowns!$B$1:$B$3,1,FALSE)),1,0))</f>
        <v>0</v>
      </c>
      <c r="P95" s="86">
        <f>IF(ISBLANK(G95),0,IF(ISNA(VLOOKUP(G95,Dropdowns!$C$1:$C$3,1,FALSE)),1,0))</f>
        <v>0</v>
      </c>
    </row>
    <row r="96" spans="2:16" x14ac:dyDescent="0.25">
      <c r="B96" s="71"/>
      <c r="C96" s="71"/>
      <c r="D96" s="63"/>
      <c r="E96" s="75"/>
      <c r="F96" s="71"/>
      <c r="G96" s="71"/>
      <c r="K96" s="86">
        <f t="shared" si="6"/>
        <v>0</v>
      </c>
      <c r="L96" s="86">
        <f t="shared" si="4"/>
        <v>0</v>
      </c>
      <c r="M96" s="86">
        <f>IF(ISBLANK(B96),0,IF(ISNA(VLOOKUP(B96,General!$B:$B,1,FALSE)),1,0))</f>
        <v>0</v>
      </c>
      <c r="N96" s="86">
        <f t="shared" si="5"/>
        <v>0</v>
      </c>
      <c r="O96" s="86">
        <f>IF(ISBLANK(F96),0,IF(ISNA(VLOOKUP(F96,Dropdowns!$B$1:$B$3,1,FALSE)),1,0))</f>
        <v>0</v>
      </c>
      <c r="P96" s="86">
        <f>IF(ISBLANK(G96),0,IF(ISNA(VLOOKUP(G96,Dropdowns!$C$1:$C$3,1,FALSE)),1,0))</f>
        <v>0</v>
      </c>
    </row>
    <row r="97" spans="2:16" x14ac:dyDescent="0.25">
      <c r="B97" s="71"/>
      <c r="C97" s="71"/>
      <c r="D97" s="63"/>
      <c r="E97" s="75"/>
      <c r="F97" s="71"/>
      <c r="G97" s="71"/>
      <c r="K97" s="86">
        <f t="shared" si="6"/>
        <v>0</v>
      </c>
      <c r="L97" s="86">
        <f t="shared" si="4"/>
        <v>0</v>
      </c>
      <c r="M97" s="86">
        <f>IF(ISBLANK(B97),0,IF(ISNA(VLOOKUP(B97,General!$B:$B,1,FALSE)),1,0))</f>
        <v>0</v>
      </c>
      <c r="N97" s="86">
        <f t="shared" si="5"/>
        <v>0</v>
      </c>
      <c r="O97" s="86">
        <f>IF(ISBLANK(F97),0,IF(ISNA(VLOOKUP(F97,Dropdowns!$B$1:$B$3,1,FALSE)),1,0))</f>
        <v>0</v>
      </c>
      <c r="P97" s="86">
        <f>IF(ISBLANK(G97),0,IF(ISNA(VLOOKUP(G97,Dropdowns!$C$1:$C$3,1,FALSE)),1,0))</f>
        <v>0</v>
      </c>
    </row>
    <row r="98" spans="2:16" x14ac:dyDescent="0.25">
      <c r="B98" s="71"/>
      <c r="C98" s="71"/>
      <c r="D98" s="63"/>
      <c r="E98" s="75"/>
      <c r="F98" s="71"/>
      <c r="G98" s="71"/>
      <c r="K98" s="86">
        <f t="shared" si="6"/>
        <v>0</v>
      </c>
      <c r="L98" s="86">
        <f t="shared" si="4"/>
        <v>0</v>
      </c>
      <c r="M98" s="86">
        <f>IF(ISBLANK(B98),0,IF(ISNA(VLOOKUP(B98,General!$B:$B,1,FALSE)),1,0))</f>
        <v>0</v>
      </c>
      <c r="N98" s="86">
        <f t="shared" si="5"/>
        <v>0</v>
      </c>
      <c r="O98" s="86">
        <f>IF(ISBLANK(F98),0,IF(ISNA(VLOOKUP(F98,Dropdowns!$B$1:$B$3,1,FALSE)),1,0))</f>
        <v>0</v>
      </c>
      <c r="P98" s="86">
        <f>IF(ISBLANK(G98),0,IF(ISNA(VLOOKUP(G98,Dropdowns!$C$1:$C$3,1,FALSE)),1,0))</f>
        <v>0</v>
      </c>
    </row>
    <row r="99" spans="2:16" x14ac:dyDescent="0.25">
      <c r="B99" s="71"/>
      <c r="C99" s="71"/>
      <c r="D99" s="63"/>
      <c r="E99" s="75"/>
      <c r="F99" s="71"/>
      <c r="G99" s="71"/>
      <c r="K99" s="86">
        <f t="shared" si="6"/>
        <v>0</v>
      </c>
      <c r="L99" s="86">
        <f t="shared" si="4"/>
        <v>0</v>
      </c>
      <c r="M99" s="86">
        <f>IF(ISBLANK(B99),0,IF(ISNA(VLOOKUP(B99,General!$B:$B,1,FALSE)),1,0))</f>
        <v>0</v>
      </c>
      <c r="N99" s="86">
        <f t="shared" si="5"/>
        <v>0</v>
      </c>
      <c r="O99" s="86">
        <f>IF(ISBLANK(F99),0,IF(ISNA(VLOOKUP(F99,Dropdowns!$B$1:$B$3,1,FALSE)),1,0))</f>
        <v>0</v>
      </c>
      <c r="P99" s="86">
        <f>IF(ISBLANK(G99),0,IF(ISNA(VLOOKUP(G99,Dropdowns!$C$1:$C$3,1,FALSE)),1,0))</f>
        <v>0</v>
      </c>
    </row>
    <row r="100" spans="2:16" x14ac:dyDescent="0.25">
      <c r="B100" s="71"/>
      <c r="C100" s="71"/>
      <c r="D100" s="63"/>
      <c r="E100" s="75"/>
      <c r="F100" s="71"/>
      <c r="G100" s="71"/>
      <c r="K100" s="86">
        <f t="shared" si="6"/>
        <v>0</v>
      </c>
      <c r="L100" s="86">
        <f t="shared" si="4"/>
        <v>0</v>
      </c>
      <c r="M100" s="86">
        <f>IF(ISBLANK(B100),0,IF(ISNA(VLOOKUP(B100,General!$B:$B,1,FALSE)),1,0))</f>
        <v>0</v>
      </c>
      <c r="N100" s="86">
        <f t="shared" si="5"/>
        <v>0</v>
      </c>
      <c r="O100" s="86">
        <f>IF(ISBLANK(F100),0,IF(ISNA(VLOOKUP(F100,Dropdowns!$B$1:$B$3,1,FALSE)),1,0))</f>
        <v>0</v>
      </c>
      <c r="P100" s="86">
        <f>IF(ISBLANK(G100),0,IF(ISNA(VLOOKUP(G100,Dropdowns!$C$1:$C$3,1,FALSE)),1,0))</f>
        <v>0</v>
      </c>
    </row>
    <row r="101" spans="2:16" x14ac:dyDescent="0.25">
      <c r="B101" s="71"/>
      <c r="C101" s="71"/>
      <c r="D101" s="63"/>
      <c r="E101" s="75"/>
      <c r="F101" s="71"/>
      <c r="G101" s="71"/>
      <c r="K101" s="86">
        <f t="shared" si="6"/>
        <v>0</v>
      </c>
      <c r="L101" s="86">
        <f t="shared" si="4"/>
        <v>0</v>
      </c>
      <c r="M101" s="86">
        <f>IF(ISBLANK(B101),0,IF(ISNA(VLOOKUP(B101,General!$B:$B,1,FALSE)),1,0))</f>
        <v>0</v>
      </c>
      <c r="N101" s="86">
        <f t="shared" si="5"/>
        <v>0</v>
      </c>
      <c r="O101" s="86">
        <f>IF(ISBLANK(F101),0,IF(ISNA(VLOOKUP(F101,Dropdowns!$B$1:$B$3,1,FALSE)),1,0))</f>
        <v>0</v>
      </c>
      <c r="P101" s="86">
        <f>IF(ISBLANK(G101),0,IF(ISNA(VLOOKUP(G101,Dropdowns!$C$1:$C$3,1,FALSE)),1,0))</f>
        <v>0</v>
      </c>
    </row>
    <row r="102" spans="2:16" x14ac:dyDescent="0.25">
      <c r="B102" s="71"/>
      <c r="C102" s="71"/>
      <c r="D102" s="63"/>
      <c r="E102" s="75"/>
      <c r="F102" s="71"/>
      <c r="G102" s="71"/>
      <c r="K102" s="86">
        <f t="shared" si="6"/>
        <v>0</v>
      </c>
      <c r="L102" s="86">
        <f t="shared" si="4"/>
        <v>0</v>
      </c>
      <c r="M102" s="86">
        <f>IF(ISBLANK(B102),0,IF(ISNA(VLOOKUP(B102,General!$B:$B,1,FALSE)),1,0))</f>
        <v>0</v>
      </c>
      <c r="N102" s="86">
        <f t="shared" si="5"/>
        <v>0</v>
      </c>
      <c r="O102" s="86">
        <f>IF(ISBLANK(F102),0,IF(ISNA(VLOOKUP(F102,Dropdowns!$B$1:$B$3,1,FALSE)),1,0))</f>
        <v>0</v>
      </c>
      <c r="P102" s="86">
        <f>IF(ISBLANK(G102),0,IF(ISNA(VLOOKUP(G102,Dropdowns!$C$1:$C$3,1,FALSE)),1,0))</f>
        <v>0</v>
      </c>
    </row>
    <row r="103" spans="2:16" x14ac:dyDescent="0.25">
      <c r="B103" s="71"/>
      <c r="C103" s="71"/>
      <c r="D103" s="63"/>
      <c r="E103" s="75"/>
      <c r="F103" s="71"/>
      <c r="G103" s="71"/>
      <c r="K103" s="86">
        <f t="shared" si="6"/>
        <v>0</v>
      </c>
      <c r="L103" s="86">
        <f t="shared" si="4"/>
        <v>0</v>
      </c>
      <c r="M103" s="86">
        <f>IF(ISBLANK(B103),0,IF(ISNA(VLOOKUP(B103,General!$B:$B,1,FALSE)),1,0))</f>
        <v>0</v>
      </c>
      <c r="N103" s="86">
        <f t="shared" si="5"/>
        <v>0</v>
      </c>
      <c r="O103" s="86">
        <f>IF(ISBLANK(F103),0,IF(ISNA(VLOOKUP(F103,Dropdowns!$B$1:$B$3,1,FALSE)),1,0))</f>
        <v>0</v>
      </c>
      <c r="P103" s="86">
        <f>IF(ISBLANK(G103),0,IF(ISNA(VLOOKUP(G103,Dropdowns!$C$1:$C$3,1,FALSE)),1,0))</f>
        <v>0</v>
      </c>
    </row>
    <row r="104" spans="2:16" x14ac:dyDescent="0.25">
      <c r="B104" s="71"/>
      <c r="C104" s="71"/>
      <c r="D104" s="63"/>
      <c r="E104" s="75"/>
      <c r="F104" s="71"/>
      <c r="G104" s="71"/>
      <c r="K104" s="86">
        <f t="shared" si="6"/>
        <v>0</v>
      </c>
      <c r="L104" s="86">
        <f t="shared" si="4"/>
        <v>0</v>
      </c>
      <c r="M104" s="86">
        <f>IF(ISBLANK(B104),0,IF(ISNA(VLOOKUP(B104,General!$B:$B,1,FALSE)),1,0))</f>
        <v>0</v>
      </c>
      <c r="N104" s="86">
        <f t="shared" si="5"/>
        <v>0</v>
      </c>
      <c r="O104" s="86">
        <f>IF(ISBLANK(F104),0,IF(ISNA(VLOOKUP(F104,Dropdowns!$B$1:$B$3,1,FALSE)),1,0))</f>
        <v>0</v>
      </c>
      <c r="P104" s="86">
        <f>IF(ISBLANK(G104),0,IF(ISNA(VLOOKUP(G104,Dropdowns!$C$1:$C$3,1,FALSE)),1,0))</f>
        <v>0</v>
      </c>
    </row>
    <row r="105" spans="2:16" x14ac:dyDescent="0.25">
      <c r="B105" s="71"/>
      <c r="C105" s="71"/>
      <c r="D105" s="63"/>
      <c r="E105" s="75"/>
      <c r="F105" s="71"/>
      <c r="G105" s="71"/>
      <c r="K105" s="86">
        <f t="shared" si="6"/>
        <v>0</v>
      </c>
      <c r="L105" s="86">
        <f t="shared" si="4"/>
        <v>0</v>
      </c>
      <c r="M105" s="86">
        <f>IF(ISBLANK(B105),0,IF(ISNA(VLOOKUP(B105,General!$B:$B,1,FALSE)),1,0))</f>
        <v>0</v>
      </c>
      <c r="N105" s="86">
        <f t="shared" si="5"/>
        <v>0</v>
      </c>
      <c r="O105" s="86">
        <f>IF(ISBLANK(F105),0,IF(ISNA(VLOOKUP(F105,Dropdowns!$B$1:$B$3,1,FALSE)),1,0))</f>
        <v>0</v>
      </c>
      <c r="P105" s="86">
        <f>IF(ISBLANK(G105),0,IF(ISNA(VLOOKUP(G105,Dropdowns!$C$1:$C$3,1,FALSE)),1,0))</f>
        <v>0</v>
      </c>
    </row>
    <row r="106" spans="2:16" x14ac:dyDescent="0.25">
      <c r="B106" s="71"/>
      <c r="C106" s="71"/>
      <c r="D106" s="63"/>
      <c r="E106" s="75"/>
      <c r="F106" s="71"/>
      <c r="G106" s="71"/>
      <c r="K106" s="86">
        <f t="shared" si="6"/>
        <v>0</v>
      </c>
      <c r="L106" s="86">
        <f t="shared" si="4"/>
        <v>0</v>
      </c>
      <c r="M106" s="86">
        <f>IF(ISBLANK(B106),0,IF(ISNA(VLOOKUP(B106,General!$B:$B,1,FALSE)),1,0))</f>
        <v>0</v>
      </c>
      <c r="N106" s="86">
        <f t="shared" si="5"/>
        <v>0</v>
      </c>
      <c r="O106" s="86">
        <f>IF(ISBLANK(F106),0,IF(ISNA(VLOOKUP(F106,Dropdowns!$B$1:$B$3,1,FALSE)),1,0))</f>
        <v>0</v>
      </c>
      <c r="P106" s="86">
        <f>IF(ISBLANK(G106),0,IF(ISNA(VLOOKUP(G106,Dropdowns!$C$1:$C$3,1,FALSE)),1,0))</f>
        <v>0</v>
      </c>
    </row>
    <row r="107" spans="2:16" x14ac:dyDescent="0.25">
      <c r="B107" s="71"/>
      <c r="C107" s="71"/>
      <c r="D107" s="63"/>
      <c r="E107" s="75"/>
      <c r="F107" s="71"/>
      <c r="G107" s="71"/>
      <c r="K107" s="86">
        <f t="shared" si="6"/>
        <v>0</v>
      </c>
      <c r="L107" s="86">
        <f t="shared" si="4"/>
        <v>0</v>
      </c>
      <c r="M107" s="86">
        <f>IF(ISBLANK(B107),0,IF(ISNA(VLOOKUP(B107,General!$B:$B,1,FALSE)),1,0))</f>
        <v>0</v>
      </c>
      <c r="N107" s="86">
        <f t="shared" si="5"/>
        <v>0</v>
      </c>
      <c r="O107" s="86">
        <f>IF(ISBLANK(F107),0,IF(ISNA(VLOOKUP(F107,Dropdowns!$B$1:$B$3,1,FALSE)),1,0))</f>
        <v>0</v>
      </c>
      <c r="P107" s="86">
        <f>IF(ISBLANK(G107),0,IF(ISNA(VLOOKUP(G107,Dropdowns!$C$1:$C$3,1,FALSE)),1,0))</f>
        <v>0</v>
      </c>
    </row>
    <row r="108" spans="2:16" x14ac:dyDescent="0.25">
      <c r="B108" s="71"/>
      <c r="C108" s="71"/>
      <c r="D108" s="63"/>
      <c r="E108" s="75"/>
      <c r="F108" s="71"/>
      <c r="G108" s="71"/>
      <c r="K108" s="86">
        <f t="shared" si="6"/>
        <v>0</v>
      </c>
      <c r="L108" s="86">
        <f t="shared" si="4"/>
        <v>0</v>
      </c>
      <c r="M108" s="86">
        <f>IF(ISBLANK(B108),0,IF(ISNA(VLOOKUP(B108,General!$B:$B,1,FALSE)),1,0))</f>
        <v>0</v>
      </c>
      <c r="N108" s="86">
        <f t="shared" si="5"/>
        <v>0</v>
      </c>
      <c r="O108" s="86">
        <f>IF(ISBLANK(F108),0,IF(ISNA(VLOOKUP(F108,Dropdowns!$B$1:$B$3,1,FALSE)),1,0))</f>
        <v>0</v>
      </c>
      <c r="P108" s="86">
        <f>IF(ISBLANK(G108),0,IF(ISNA(VLOOKUP(G108,Dropdowns!$C$1:$C$3,1,FALSE)),1,0))</f>
        <v>0</v>
      </c>
    </row>
    <row r="109" spans="2:16" x14ac:dyDescent="0.25">
      <c r="B109" s="71"/>
      <c r="C109" s="71"/>
      <c r="D109" s="63"/>
      <c r="E109" s="75"/>
      <c r="F109" s="71"/>
      <c r="G109" s="71"/>
      <c r="K109" s="86">
        <f t="shared" si="6"/>
        <v>0</v>
      </c>
      <c r="L109" s="86">
        <f t="shared" si="4"/>
        <v>0</v>
      </c>
      <c r="M109" s="86">
        <f>IF(ISBLANK(B109),0,IF(ISNA(VLOOKUP(B109,General!$B:$B,1,FALSE)),1,0))</f>
        <v>0</v>
      </c>
      <c r="N109" s="86">
        <f t="shared" si="5"/>
        <v>0</v>
      </c>
      <c r="O109" s="86">
        <f>IF(ISBLANK(F109),0,IF(ISNA(VLOOKUP(F109,Dropdowns!$B$1:$B$3,1,FALSE)),1,0))</f>
        <v>0</v>
      </c>
      <c r="P109" s="86">
        <f>IF(ISBLANK(G109),0,IF(ISNA(VLOOKUP(G109,Dropdowns!$C$1:$C$3,1,FALSE)),1,0))</f>
        <v>0</v>
      </c>
    </row>
    <row r="110" spans="2:16" x14ac:dyDescent="0.25">
      <c r="B110" s="71"/>
      <c r="C110" s="71"/>
      <c r="D110" s="63"/>
      <c r="E110" s="75"/>
      <c r="F110" s="71"/>
      <c r="G110" s="71"/>
      <c r="K110" s="86">
        <f t="shared" si="6"/>
        <v>0</v>
      </c>
      <c r="L110" s="86">
        <f t="shared" si="4"/>
        <v>0</v>
      </c>
      <c r="M110" s="86">
        <f>IF(ISBLANK(B110),0,IF(ISNA(VLOOKUP(B110,General!$B:$B,1,FALSE)),1,0))</f>
        <v>0</v>
      </c>
      <c r="N110" s="86">
        <f t="shared" si="5"/>
        <v>0</v>
      </c>
      <c r="O110" s="86">
        <f>IF(ISBLANK(F110),0,IF(ISNA(VLOOKUP(F110,Dropdowns!$B$1:$B$3,1,FALSE)),1,0))</f>
        <v>0</v>
      </c>
      <c r="P110" s="86">
        <f>IF(ISBLANK(G110),0,IF(ISNA(VLOOKUP(G110,Dropdowns!$C$1:$C$3,1,FALSE)),1,0))</f>
        <v>0</v>
      </c>
    </row>
    <row r="111" spans="2:16" x14ac:dyDescent="0.25">
      <c r="B111" s="71"/>
      <c r="C111" s="71"/>
      <c r="D111" s="63"/>
      <c r="E111" s="75"/>
      <c r="F111" s="71"/>
      <c r="G111" s="71"/>
      <c r="K111" s="86">
        <f t="shared" si="6"/>
        <v>0</v>
      </c>
      <c r="L111" s="86">
        <f t="shared" si="4"/>
        <v>0</v>
      </c>
      <c r="M111" s="86">
        <f>IF(ISBLANK(B111),0,IF(ISNA(VLOOKUP(B111,General!$B:$B,1,FALSE)),1,0))</f>
        <v>0</v>
      </c>
      <c r="N111" s="86">
        <f t="shared" si="5"/>
        <v>0</v>
      </c>
      <c r="O111" s="86">
        <f>IF(ISBLANK(F111),0,IF(ISNA(VLOOKUP(F111,Dropdowns!$B$1:$B$3,1,FALSE)),1,0))</f>
        <v>0</v>
      </c>
      <c r="P111" s="86">
        <f>IF(ISBLANK(G111),0,IF(ISNA(VLOOKUP(G111,Dropdowns!$C$1:$C$3,1,FALSE)),1,0))</f>
        <v>0</v>
      </c>
    </row>
    <row r="112" spans="2:16" x14ac:dyDescent="0.25">
      <c r="B112" s="71"/>
      <c r="C112" s="71"/>
      <c r="D112" s="63"/>
      <c r="E112" s="75"/>
      <c r="F112" s="71"/>
      <c r="G112" s="71"/>
      <c r="K112" s="86">
        <f t="shared" si="6"/>
        <v>0</v>
      </c>
      <c r="L112" s="86">
        <f t="shared" si="4"/>
        <v>0</v>
      </c>
      <c r="M112" s="86">
        <f>IF(ISBLANK(B112),0,IF(ISNA(VLOOKUP(B112,General!$B:$B,1,FALSE)),1,0))</f>
        <v>0</v>
      </c>
      <c r="N112" s="86">
        <f t="shared" si="5"/>
        <v>0</v>
      </c>
      <c r="O112" s="86">
        <f>IF(ISBLANK(F112),0,IF(ISNA(VLOOKUP(F112,Dropdowns!$B$1:$B$3,1,FALSE)),1,0))</f>
        <v>0</v>
      </c>
      <c r="P112" s="86">
        <f>IF(ISBLANK(G112),0,IF(ISNA(VLOOKUP(G112,Dropdowns!$C$1:$C$3,1,FALSE)),1,0))</f>
        <v>0</v>
      </c>
    </row>
    <row r="113" spans="2:16" x14ac:dyDescent="0.25">
      <c r="B113" s="71"/>
      <c r="C113" s="71"/>
      <c r="D113" s="63"/>
      <c r="E113" s="75"/>
      <c r="F113" s="71"/>
      <c r="G113" s="71"/>
      <c r="K113" s="86">
        <f t="shared" si="6"/>
        <v>0</v>
      </c>
      <c r="L113" s="86">
        <f t="shared" si="4"/>
        <v>0</v>
      </c>
      <c r="M113" s="86">
        <f>IF(ISBLANK(B113),0,IF(ISNA(VLOOKUP(B113,General!$B:$B,1,FALSE)),1,0))</f>
        <v>0</v>
      </c>
      <c r="N113" s="86">
        <f t="shared" si="5"/>
        <v>0</v>
      </c>
      <c r="O113" s="86">
        <f>IF(ISBLANK(F113),0,IF(ISNA(VLOOKUP(F113,Dropdowns!$B$1:$B$3,1,FALSE)),1,0))</f>
        <v>0</v>
      </c>
      <c r="P113" s="86">
        <f>IF(ISBLANK(G113),0,IF(ISNA(VLOOKUP(G113,Dropdowns!$C$1:$C$3,1,FALSE)),1,0))</f>
        <v>0</v>
      </c>
    </row>
    <row r="114" spans="2:16" x14ac:dyDescent="0.25">
      <c r="B114" s="71"/>
      <c r="C114" s="71"/>
      <c r="D114" s="63"/>
      <c r="E114" s="75"/>
      <c r="F114" s="71"/>
      <c r="G114" s="71"/>
      <c r="K114" s="86">
        <f t="shared" si="6"/>
        <v>0</v>
      </c>
      <c r="L114" s="86">
        <f t="shared" si="4"/>
        <v>0</v>
      </c>
      <c r="M114" s="86">
        <f>IF(ISBLANK(B114),0,IF(ISNA(VLOOKUP(B114,General!$B:$B,1,FALSE)),1,0))</f>
        <v>0</v>
      </c>
      <c r="N114" s="86">
        <f t="shared" si="5"/>
        <v>0</v>
      </c>
      <c r="O114" s="86">
        <f>IF(ISBLANK(F114),0,IF(ISNA(VLOOKUP(F114,Dropdowns!$B$1:$B$3,1,FALSE)),1,0))</f>
        <v>0</v>
      </c>
      <c r="P114" s="86">
        <f>IF(ISBLANK(G114),0,IF(ISNA(VLOOKUP(G114,Dropdowns!$C$1:$C$3,1,FALSE)),1,0))</f>
        <v>0</v>
      </c>
    </row>
    <row r="115" spans="2:16" x14ac:dyDescent="0.25">
      <c r="B115" s="71"/>
      <c r="C115" s="71"/>
      <c r="D115" s="63"/>
      <c r="E115" s="75"/>
      <c r="F115" s="71"/>
      <c r="G115" s="71"/>
      <c r="K115" s="86">
        <f t="shared" si="6"/>
        <v>0</v>
      </c>
      <c r="L115" s="86">
        <f t="shared" si="4"/>
        <v>0</v>
      </c>
      <c r="M115" s="86">
        <f>IF(ISBLANK(B115),0,IF(ISNA(VLOOKUP(B115,General!$B:$B,1,FALSE)),1,0))</f>
        <v>0</v>
      </c>
      <c r="N115" s="86">
        <f t="shared" si="5"/>
        <v>0</v>
      </c>
      <c r="O115" s="86">
        <f>IF(ISBLANK(F115),0,IF(ISNA(VLOOKUP(F115,Dropdowns!$B$1:$B$3,1,FALSE)),1,0))</f>
        <v>0</v>
      </c>
      <c r="P115" s="86">
        <f>IF(ISBLANK(G115),0,IF(ISNA(VLOOKUP(G115,Dropdowns!$C$1:$C$3,1,FALSE)),1,0))</f>
        <v>0</v>
      </c>
    </row>
    <row r="116" spans="2:16" x14ac:dyDescent="0.25">
      <c r="B116" s="71"/>
      <c r="C116" s="71"/>
      <c r="D116" s="63"/>
      <c r="E116" s="75"/>
      <c r="F116" s="71"/>
      <c r="G116" s="71"/>
      <c r="K116" s="86">
        <f t="shared" si="6"/>
        <v>0</v>
      </c>
      <c r="L116" s="86">
        <f t="shared" si="4"/>
        <v>0</v>
      </c>
      <c r="M116" s="86">
        <f>IF(ISBLANK(B116),0,IF(ISNA(VLOOKUP(B116,General!$B:$B,1,FALSE)),1,0))</f>
        <v>0</v>
      </c>
      <c r="N116" s="86">
        <f t="shared" si="5"/>
        <v>0</v>
      </c>
      <c r="O116" s="86">
        <f>IF(ISBLANK(F116),0,IF(ISNA(VLOOKUP(F116,Dropdowns!$B$1:$B$3,1,FALSE)),1,0))</f>
        <v>0</v>
      </c>
      <c r="P116" s="86">
        <f>IF(ISBLANK(G116),0,IF(ISNA(VLOOKUP(G116,Dropdowns!$C$1:$C$3,1,FALSE)),1,0))</f>
        <v>0</v>
      </c>
    </row>
    <row r="117" spans="2:16" x14ac:dyDescent="0.25">
      <c r="B117" s="71"/>
      <c r="C117" s="71"/>
      <c r="D117" s="63"/>
      <c r="E117" s="75"/>
      <c r="F117" s="71"/>
      <c r="G117" s="71"/>
      <c r="K117" s="86">
        <f t="shared" si="6"/>
        <v>0</v>
      </c>
      <c r="L117" s="86">
        <f t="shared" si="4"/>
        <v>0</v>
      </c>
      <c r="M117" s="86">
        <f>IF(ISBLANK(B117),0,IF(ISNA(VLOOKUP(B117,General!$B:$B,1,FALSE)),1,0))</f>
        <v>0</v>
      </c>
      <c r="N117" s="86">
        <f t="shared" si="5"/>
        <v>0</v>
      </c>
      <c r="O117" s="86">
        <f>IF(ISBLANK(F117),0,IF(ISNA(VLOOKUP(F117,Dropdowns!$B$1:$B$3,1,FALSE)),1,0))</f>
        <v>0</v>
      </c>
      <c r="P117" s="86">
        <f>IF(ISBLANK(G117),0,IF(ISNA(VLOOKUP(G117,Dropdowns!$C$1:$C$3,1,FALSE)),1,0))</f>
        <v>0</v>
      </c>
    </row>
    <row r="118" spans="2:16" x14ac:dyDescent="0.25">
      <c r="B118" s="71"/>
      <c r="C118" s="71"/>
      <c r="D118" s="63"/>
      <c r="E118" s="75"/>
      <c r="F118" s="71"/>
      <c r="G118" s="71"/>
      <c r="K118" s="86">
        <f t="shared" si="6"/>
        <v>0</v>
      </c>
      <c r="L118" s="86">
        <f t="shared" si="4"/>
        <v>0</v>
      </c>
      <c r="M118" s="86">
        <f>IF(ISBLANK(B118),0,IF(ISNA(VLOOKUP(B118,General!$B:$B,1,FALSE)),1,0))</f>
        <v>0</v>
      </c>
      <c r="N118" s="86">
        <f t="shared" si="5"/>
        <v>0</v>
      </c>
      <c r="O118" s="86">
        <f>IF(ISBLANK(F118),0,IF(ISNA(VLOOKUP(F118,Dropdowns!$B$1:$B$3,1,FALSE)),1,0))</f>
        <v>0</v>
      </c>
      <c r="P118" s="86">
        <f>IF(ISBLANK(G118),0,IF(ISNA(VLOOKUP(G118,Dropdowns!$C$1:$C$3,1,FALSE)),1,0))</f>
        <v>0</v>
      </c>
    </row>
    <row r="119" spans="2:16" x14ac:dyDescent="0.25">
      <c r="B119" s="71"/>
      <c r="C119" s="71"/>
      <c r="D119" s="63"/>
      <c r="E119" s="75"/>
      <c r="F119" s="71"/>
      <c r="G119" s="71"/>
      <c r="K119" s="86">
        <f t="shared" si="6"/>
        <v>0</v>
      </c>
      <c r="L119" s="86">
        <f t="shared" si="4"/>
        <v>0</v>
      </c>
      <c r="M119" s="86">
        <f>IF(ISBLANK(B119),0,IF(ISNA(VLOOKUP(B119,General!$B:$B,1,FALSE)),1,0))</f>
        <v>0</v>
      </c>
      <c r="N119" s="86">
        <f t="shared" si="5"/>
        <v>0</v>
      </c>
      <c r="O119" s="86">
        <f>IF(ISBLANK(F119),0,IF(ISNA(VLOOKUP(F119,Dropdowns!$B$1:$B$3,1,FALSE)),1,0))</f>
        <v>0</v>
      </c>
      <c r="P119" s="86">
        <f>IF(ISBLANK(G119),0,IF(ISNA(VLOOKUP(G119,Dropdowns!$C$1:$C$3,1,FALSE)),1,0))</f>
        <v>0</v>
      </c>
    </row>
    <row r="120" spans="2:16" x14ac:dyDescent="0.25">
      <c r="B120" s="71"/>
      <c r="C120" s="71"/>
      <c r="D120" s="63"/>
      <c r="E120" s="75"/>
      <c r="F120" s="71"/>
      <c r="G120" s="71"/>
      <c r="K120" s="86">
        <f t="shared" si="6"/>
        <v>0</v>
      </c>
      <c r="L120" s="86">
        <f t="shared" si="4"/>
        <v>0</v>
      </c>
      <c r="M120" s="86">
        <f>IF(ISBLANK(B120),0,IF(ISNA(VLOOKUP(B120,General!$B:$B,1,FALSE)),1,0))</f>
        <v>0</v>
      </c>
      <c r="N120" s="86">
        <f t="shared" si="5"/>
        <v>0</v>
      </c>
      <c r="O120" s="86">
        <f>IF(ISBLANK(F120),0,IF(ISNA(VLOOKUP(F120,Dropdowns!$B$1:$B$3,1,FALSE)),1,0))</f>
        <v>0</v>
      </c>
      <c r="P120" s="86">
        <f>IF(ISBLANK(G120),0,IF(ISNA(VLOOKUP(G120,Dropdowns!$C$1:$C$3,1,FALSE)),1,0))</f>
        <v>0</v>
      </c>
    </row>
    <row r="121" spans="2:16" x14ac:dyDescent="0.25">
      <c r="B121" s="71"/>
      <c r="C121" s="71"/>
      <c r="D121" s="63"/>
      <c r="E121" s="75"/>
      <c r="F121" s="71"/>
      <c r="G121" s="71"/>
      <c r="K121" s="86">
        <f t="shared" si="6"/>
        <v>0</v>
      </c>
      <c r="L121" s="86">
        <f t="shared" si="4"/>
        <v>0</v>
      </c>
      <c r="M121" s="86">
        <f>IF(ISBLANK(B121),0,IF(ISNA(VLOOKUP(B121,General!$B:$B,1,FALSE)),1,0))</f>
        <v>0</v>
      </c>
      <c r="N121" s="86">
        <f t="shared" si="5"/>
        <v>0</v>
      </c>
      <c r="O121" s="86">
        <f>IF(ISBLANK(F121),0,IF(ISNA(VLOOKUP(F121,Dropdowns!$B$1:$B$3,1,FALSE)),1,0))</f>
        <v>0</v>
      </c>
      <c r="P121" s="86">
        <f>IF(ISBLANK(G121),0,IF(ISNA(VLOOKUP(G121,Dropdowns!$C$1:$C$3,1,FALSE)),1,0))</f>
        <v>0</v>
      </c>
    </row>
    <row r="122" spans="2:16" x14ac:dyDescent="0.25">
      <c r="B122" s="71"/>
      <c r="C122" s="71"/>
      <c r="D122" s="63"/>
      <c r="E122" s="75"/>
      <c r="F122" s="71"/>
      <c r="G122" s="71"/>
      <c r="K122" s="86">
        <f t="shared" si="6"/>
        <v>0</v>
      </c>
      <c r="L122" s="86">
        <f t="shared" si="4"/>
        <v>0</v>
      </c>
      <c r="M122" s="86">
        <f>IF(ISBLANK(B122),0,IF(ISNA(VLOOKUP(B122,General!$B:$B,1,FALSE)),1,0))</f>
        <v>0</v>
      </c>
      <c r="N122" s="86">
        <f t="shared" si="5"/>
        <v>0</v>
      </c>
      <c r="O122" s="86">
        <f>IF(ISBLANK(F122),0,IF(ISNA(VLOOKUP(F122,Dropdowns!$B$1:$B$3,1,FALSE)),1,0))</f>
        <v>0</v>
      </c>
      <c r="P122" s="86">
        <f>IF(ISBLANK(G122),0,IF(ISNA(VLOOKUP(G122,Dropdowns!$C$1:$C$3,1,FALSE)),1,0))</f>
        <v>0</v>
      </c>
    </row>
    <row r="123" spans="2:16" x14ac:dyDescent="0.25">
      <c r="B123" s="71"/>
      <c r="C123" s="71"/>
      <c r="D123" s="63"/>
      <c r="E123" s="75"/>
      <c r="F123" s="71"/>
      <c r="G123" s="71"/>
      <c r="K123" s="86">
        <f t="shared" si="6"/>
        <v>0</v>
      </c>
      <c r="L123" s="86">
        <f t="shared" si="4"/>
        <v>0</v>
      </c>
      <c r="M123" s="86">
        <f>IF(ISBLANK(B123),0,IF(ISNA(VLOOKUP(B123,General!$B:$B,1,FALSE)),1,0))</f>
        <v>0</v>
      </c>
      <c r="N123" s="86">
        <f t="shared" si="5"/>
        <v>0</v>
      </c>
      <c r="O123" s="86">
        <f>IF(ISBLANK(F123),0,IF(ISNA(VLOOKUP(F123,Dropdowns!$B$1:$B$3,1,FALSE)),1,0))</f>
        <v>0</v>
      </c>
      <c r="P123" s="86">
        <f>IF(ISBLANK(G123),0,IF(ISNA(VLOOKUP(G123,Dropdowns!$C$1:$C$3,1,FALSE)),1,0))</f>
        <v>0</v>
      </c>
    </row>
    <row r="124" spans="2:16" x14ac:dyDescent="0.25">
      <c r="B124" s="71"/>
      <c r="C124" s="71"/>
      <c r="D124" s="63"/>
      <c r="E124" s="75"/>
      <c r="F124" s="71"/>
      <c r="G124" s="71"/>
      <c r="K124" s="86">
        <f t="shared" si="6"/>
        <v>0</v>
      </c>
      <c r="L124" s="86">
        <f t="shared" si="4"/>
        <v>0</v>
      </c>
      <c r="M124" s="86">
        <f>IF(ISBLANK(B124),0,IF(ISNA(VLOOKUP(B124,General!$B:$B,1,FALSE)),1,0))</f>
        <v>0</v>
      </c>
      <c r="N124" s="86">
        <f t="shared" si="5"/>
        <v>0</v>
      </c>
      <c r="O124" s="86">
        <f>IF(ISBLANK(F124),0,IF(ISNA(VLOOKUP(F124,Dropdowns!$B$1:$B$3,1,FALSE)),1,0))</f>
        <v>0</v>
      </c>
      <c r="P124" s="86">
        <f>IF(ISBLANK(G124),0,IF(ISNA(VLOOKUP(G124,Dropdowns!$C$1:$C$3,1,FALSE)),1,0))</f>
        <v>0</v>
      </c>
    </row>
    <row r="125" spans="2:16" x14ac:dyDescent="0.25">
      <c r="B125" s="71"/>
      <c r="C125" s="71"/>
      <c r="D125" s="63"/>
      <c r="E125" s="75"/>
      <c r="F125" s="71"/>
      <c r="G125" s="71"/>
      <c r="K125" s="86">
        <f t="shared" si="6"/>
        <v>0</v>
      </c>
      <c r="L125" s="86">
        <f t="shared" si="4"/>
        <v>0</v>
      </c>
      <c r="M125" s="86">
        <f>IF(ISBLANK(B125),0,IF(ISNA(VLOOKUP(B125,General!$B:$B,1,FALSE)),1,0))</f>
        <v>0</v>
      </c>
      <c r="N125" s="86">
        <f t="shared" si="5"/>
        <v>0</v>
      </c>
      <c r="O125" s="86">
        <f>IF(ISBLANK(F125),0,IF(ISNA(VLOOKUP(F125,Dropdowns!$B$1:$B$3,1,FALSE)),1,0))</f>
        <v>0</v>
      </c>
      <c r="P125" s="86">
        <f>IF(ISBLANK(G125),0,IF(ISNA(VLOOKUP(G125,Dropdowns!$C$1:$C$3,1,FALSE)),1,0))</f>
        <v>0</v>
      </c>
    </row>
    <row r="126" spans="2:16" x14ac:dyDescent="0.25">
      <c r="B126" s="71"/>
      <c r="C126" s="71"/>
      <c r="D126" s="63"/>
      <c r="E126" s="75"/>
      <c r="F126" s="71"/>
      <c r="G126" s="71"/>
      <c r="K126" s="86">
        <f t="shared" si="6"/>
        <v>0</v>
      </c>
      <c r="L126" s="86">
        <f t="shared" si="4"/>
        <v>0</v>
      </c>
      <c r="M126" s="86">
        <f>IF(ISBLANK(B126),0,IF(ISNA(VLOOKUP(B126,General!$B:$B,1,FALSE)),1,0))</f>
        <v>0</v>
      </c>
      <c r="N126" s="86">
        <f t="shared" si="5"/>
        <v>0</v>
      </c>
      <c r="O126" s="86">
        <f>IF(ISBLANK(F126),0,IF(ISNA(VLOOKUP(F126,Dropdowns!$B$1:$B$3,1,FALSE)),1,0))</f>
        <v>0</v>
      </c>
      <c r="P126" s="86">
        <f>IF(ISBLANK(G126),0,IF(ISNA(VLOOKUP(G126,Dropdowns!$C$1:$C$3,1,FALSE)),1,0))</f>
        <v>0</v>
      </c>
    </row>
    <row r="127" spans="2:16" x14ac:dyDescent="0.25">
      <c r="B127" s="71"/>
      <c r="C127" s="71"/>
      <c r="D127" s="63"/>
      <c r="E127" s="75"/>
      <c r="F127" s="71"/>
      <c r="G127" s="71"/>
      <c r="K127" s="86">
        <f t="shared" si="6"/>
        <v>0</v>
      </c>
      <c r="L127" s="86">
        <f t="shared" si="4"/>
        <v>0</v>
      </c>
      <c r="M127" s="86">
        <f>IF(ISBLANK(B127),0,IF(ISNA(VLOOKUP(B127,General!$B:$B,1,FALSE)),1,0))</f>
        <v>0</v>
      </c>
      <c r="N127" s="86">
        <f t="shared" si="5"/>
        <v>0</v>
      </c>
      <c r="O127" s="86">
        <f>IF(ISBLANK(F127),0,IF(ISNA(VLOOKUP(F127,Dropdowns!$B$1:$B$3,1,FALSE)),1,0))</f>
        <v>0</v>
      </c>
      <c r="P127" s="86">
        <f>IF(ISBLANK(G127),0,IF(ISNA(VLOOKUP(G127,Dropdowns!$C$1:$C$3,1,FALSE)),1,0))</f>
        <v>0</v>
      </c>
    </row>
    <row r="128" spans="2:16" x14ac:dyDescent="0.25">
      <c r="B128" s="71"/>
      <c r="C128" s="71"/>
      <c r="D128" s="63"/>
      <c r="E128" s="75"/>
      <c r="F128" s="71"/>
      <c r="G128" s="71"/>
      <c r="K128" s="86">
        <f t="shared" si="6"/>
        <v>0</v>
      </c>
      <c r="L128" s="86">
        <f t="shared" si="4"/>
        <v>0</v>
      </c>
      <c r="M128" s="86">
        <f>IF(ISBLANK(B128),0,IF(ISNA(VLOOKUP(B128,General!$B:$B,1,FALSE)),1,0))</f>
        <v>0</v>
      </c>
      <c r="N128" s="86">
        <f t="shared" si="5"/>
        <v>0</v>
      </c>
      <c r="O128" s="86">
        <f>IF(ISBLANK(F128),0,IF(ISNA(VLOOKUP(F128,Dropdowns!$B$1:$B$3,1,FALSE)),1,0))</f>
        <v>0</v>
      </c>
      <c r="P128" s="86">
        <f>IF(ISBLANK(G128),0,IF(ISNA(VLOOKUP(G128,Dropdowns!$C$1:$C$3,1,FALSE)),1,0))</f>
        <v>0</v>
      </c>
    </row>
    <row r="129" spans="2:16" x14ac:dyDescent="0.25">
      <c r="B129" s="71"/>
      <c r="C129" s="71"/>
      <c r="D129" s="63"/>
      <c r="E129" s="75"/>
      <c r="F129" s="71"/>
      <c r="G129" s="71"/>
      <c r="K129" s="86">
        <f t="shared" si="6"/>
        <v>0</v>
      </c>
      <c r="L129" s="86">
        <f t="shared" si="4"/>
        <v>0</v>
      </c>
      <c r="M129" s="86">
        <f>IF(ISBLANK(B129),0,IF(ISNA(VLOOKUP(B129,General!$B:$B,1,FALSE)),1,0))</f>
        <v>0</v>
      </c>
      <c r="N129" s="86">
        <f t="shared" si="5"/>
        <v>0</v>
      </c>
      <c r="O129" s="86">
        <f>IF(ISBLANK(F129),0,IF(ISNA(VLOOKUP(F129,Dropdowns!$B$1:$B$3,1,FALSE)),1,0))</f>
        <v>0</v>
      </c>
      <c r="P129" s="86">
        <f>IF(ISBLANK(G129),0,IF(ISNA(VLOOKUP(G129,Dropdowns!$C$1:$C$3,1,FALSE)),1,0))</f>
        <v>0</v>
      </c>
    </row>
    <row r="130" spans="2:16" x14ac:dyDescent="0.25">
      <c r="B130" s="71"/>
      <c r="C130" s="71"/>
      <c r="D130" s="63"/>
      <c r="E130" s="75"/>
      <c r="F130" s="71"/>
      <c r="G130" s="71"/>
      <c r="K130" s="86">
        <f t="shared" si="6"/>
        <v>0</v>
      </c>
      <c r="L130" s="86">
        <f t="shared" si="4"/>
        <v>0</v>
      </c>
      <c r="M130" s="86">
        <f>IF(ISBLANK(B130),0,IF(ISNA(VLOOKUP(B130,General!$B:$B,1,FALSE)),1,0))</f>
        <v>0</v>
      </c>
      <c r="N130" s="86">
        <f t="shared" si="5"/>
        <v>0</v>
      </c>
      <c r="O130" s="86">
        <f>IF(ISBLANK(F130),0,IF(ISNA(VLOOKUP(F130,Dropdowns!$B$1:$B$3,1,FALSE)),1,0))</f>
        <v>0</v>
      </c>
      <c r="P130" s="86">
        <f>IF(ISBLANK(G130),0,IF(ISNA(VLOOKUP(G130,Dropdowns!$C$1:$C$3,1,FALSE)),1,0))</f>
        <v>0</v>
      </c>
    </row>
    <row r="131" spans="2:16" x14ac:dyDescent="0.25">
      <c r="B131" s="71"/>
      <c r="C131" s="71"/>
      <c r="D131" s="63"/>
      <c r="E131" s="75"/>
      <c r="F131" s="71"/>
      <c r="G131" s="71"/>
      <c r="K131" s="86">
        <f t="shared" si="6"/>
        <v>0</v>
      </c>
      <c r="L131" s="86">
        <f t="shared" si="4"/>
        <v>0</v>
      </c>
      <c r="M131" s="86">
        <f>IF(ISBLANK(B131),0,IF(ISNA(VLOOKUP(B131,General!$B:$B,1,FALSE)),1,0))</f>
        <v>0</v>
      </c>
      <c r="N131" s="86">
        <f t="shared" si="5"/>
        <v>0</v>
      </c>
      <c r="O131" s="86">
        <f>IF(ISBLANK(F131),0,IF(ISNA(VLOOKUP(F131,Dropdowns!$B$1:$B$3,1,FALSE)),1,0))</f>
        <v>0</v>
      </c>
      <c r="P131" s="86">
        <f>IF(ISBLANK(G131),0,IF(ISNA(VLOOKUP(G131,Dropdowns!$C$1:$C$3,1,FALSE)),1,0))</f>
        <v>0</v>
      </c>
    </row>
    <row r="132" spans="2:16" x14ac:dyDescent="0.25">
      <c r="B132" s="71"/>
      <c r="C132" s="71"/>
      <c r="D132" s="63"/>
      <c r="E132" s="75"/>
      <c r="F132" s="71"/>
      <c r="G132" s="71"/>
      <c r="K132" s="86">
        <f t="shared" si="6"/>
        <v>0</v>
      </c>
      <c r="L132" s="86">
        <f t="shared" si="4"/>
        <v>0</v>
      </c>
      <c r="M132" s="86">
        <f>IF(ISBLANK(B132),0,IF(ISNA(VLOOKUP(B132,General!$B:$B,1,FALSE)),1,0))</f>
        <v>0</v>
      </c>
      <c r="N132" s="86">
        <f t="shared" si="5"/>
        <v>0</v>
      </c>
      <c r="O132" s="86">
        <f>IF(ISBLANK(F132),0,IF(ISNA(VLOOKUP(F132,Dropdowns!$B$1:$B$3,1,FALSE)),1,0))</f>
        <v>0</v>
      </c>
      <c r="P132" s="86">
        <f>IF(ISBLANK(G132),0,IF(ISNA(VLOOKUP(G132,Dropdowns!$C$1:$C$3,1,FALSE)),1,0))</f>
        <v>0</v>
      </c>
    </row>
    <row r="133" spans="2:16" x14ac:dyDescent="0.25">
      <c r="B133" s="71"/>
      <c r="C133" s="71"/>
      <c r="D133" s="63"/>
      <c r="E133" s="75"/>
      <c r="F133" s="71"/>
      <c r="G133" s="71"/>
      <c r="K133" s="86">
        <f t="shared" si="6"/>
        <v>0</v>
      </c>
      <c r="L133" s="86">
        <f t="shared" si="4"/>
        <v>0</v>
      </c>
      <c r="M133" s="86">
        <f>IF(ISBLANK(B133),0,IF(ISNA(VLOOKUP(B133,General!$B:$B,1,FALSE)),1,0))</f>
        <v>0</v>
      </c>
      <c r="N133" s="86">
        <f t="shared" si="5"/>
        <v>0</v>
      </c>
      <c r="O133" s="86">
        <f>IF(ISBLANK(F133),0,IF(ISNA(VLOOKUP(F133,Dropdowns!$B$1:$B$3,1,FALSE)),1,0))</f>
        <v>0</v>
      </c>
      <c r="P133" s="86">
        <f>IF(ISBLANK(G133),0,IF(ISNA(VLOOKUP(G133,Dropdowns!$C$1:$C$3,1,FALSE)),1,0))</f>
        <v>0</v>
      </c>
    </row>
    <row r="134" spans="2:16" x14ac:dyDescent="0.25">
      <c r="B134" s="71"/>
      <c r="C134" s="71"/>
      <c r="D134" s="63"/>
      <c r="E134" s="75"/>
      <c r="F134" s="71"/>
      <c r="G134" s="71"/>
      <c r="K134" s="86">
        <f t="shared" si="6"/>
        <v>0</v>
      </c>
      <c r="L134" s="86">
        <f t="shared" si="4"/>
        <v>0</v>
      </c>
      <c r="M134" s="86">
        <f>IF(ISBLANK(B134),0,IF(ISNA(VLOOKUP(B134,General!$B:$B,1,FALSE)),1,0))</f>
        <v>0</v>
      </c>
      <c r="N134" s="86">
        <f t="shared" si="5"/>
        <v>0</v>
      </c>
      <c r="O134" s="86">
        <f>IF(ISBLANK(F134),0,IF(ISNA(VLOOKUP(F134,Dropdowns!$B$1:$B$3,1,FALSE)),1,0))</f>
        <v>0</v>
      </c>
      <c r="P134" s="86">
        <f>IF(ISBLANK(G134),0,IF(ISNA(VLOOKUP(G134,Dropdowns!$C$1:$C$3,1,FALSE)),1,0))</f>
        <v>0</v>
      </c>
    </row>
    <row r="135" spans="2:16" x14ac:dyDescent="0.25">
      <c r="B135" s="71"/>
      <c r="C135" s="71"/>
      <c r="D135" s="63"/>
      <c r="E135" s="75"/>
      <c r="F135" s="71"/>
      <c r="G135" s="71"/>
      <c r="K135" s="86">
        <f t="shared" si="6"/>
        <v>0</v>
      </c>
      <c r="L135" s="86">
        <f t="shared" si="4"/>
        <v>0</v>
      </c>
      <c r="M135" s="86">
        <f>IF(ISBLANK(B135),0,IF(ISNA(VLOOKUP(B135,General!$B:$B,1,FALSE)),1,0))</f>
        <v>0</v>
      </c>
      <c r="N135" s="86">
        <f t="shared" si="5"/>
        <v>0</v>
      </c>
      <c r="O135" s="86">
        <f>IF(ISBLANK(F135),0,IF(ISNA(VLOOKUP(F135,Dropdowns!$B$1:$B$3,1,FALSE)),1,0))</f>
        <v>0</v>
      </c>
      <c r="P135" s="86">
        <f>IF(ISBLANK(G135),0,IF(ISNA(VLOOKUP(G135,Dropdowns!$C$1:$C$3,1,FALSE)),1,0))</f>
        <v>0</v>
      </c>
    </row>
    <row r="136" spans="2:16" x14ac:dyDescent="0.25">
      <c r="B136" s="71"/>
      <c r="C136" s="71"/>
      <c r="D136" s="63"/>
      <c r="E136" s="75"/>
      <c r="F136" s="71"/>
      <c r="G136" s="71"/>
      <c r="K136" s="86">
        <f t="shared" si="6"/>
        <v>0</v>
      </c>
      <c r="L136" s="86">
        <f t="shared" si="4"/>
        <v>0</v>
      </c>
      <c r="M136" s="86">
        <f>IF(ISBLANK(B136),0,IF(ISNA(VLOOKUP(B136,General!$B:$B,1,FALSE)),1,0))</f>
        <v>0</v>
      </c>
      <c r="N136" s="86">
        <f t="shared" si="5"/>
        <v>0</v>
      </c>
      <c r="O136" s="86">
        <f>IF(ISBLANK(F136),0,IF(ISNA(VLOOKUP(F136,Dropdowns!$B$1:$B$3,1,FALSE)),1,0))</f>
        <v>0</v>
      </c>
      <c r="P136" s="86">
        <f>IF(ISBLANK(G136),0,IF(ISNA(VLOOKUP(G136,Dropdowns!$C$1:$C$3,1,FALSE)),1,0))</f>
        <v>0</v>
      </c>
    </row>
    <row r="137" spans="2:16" x14ac:dyDescent="0.25">
      <c r="B137" s="71"/>
      <c r="C137" s="71"/>
      <c r="D137" s="63"/>
      <c r="E137" s="75"/>
      <c r="F137" s="71"/>
      <c r="G137" s="71"/>
      <c r="K137" s="86">
        <f t="shared" si="6"/>
        <v>0</v>
      </c>
      <c r="L137" s="86">
        <f t="shared" si="4"/>
        <v>0</v>
      </c>
      <c r="M137" s="86">
        <f>IF(ISBLANK(B137),0,IF(ISNA(VLOOKUP(B137,General!$B:$B,1,FALSE)),1,0))</f>
        <v>0</v>
      </c>
      <c r="N137" s="86">
        <f t="shared" si="5"/>
        <v>0</v>
      </c>
      <c r="O137" s="86">
        <f>IF(ISBLANK(F137),0,IF(ISNA(VLOOKUP(F137,Dropdowns!$B$1:$B$3,1,FALSE)),1,0))</f>
        <v>0</v>
      </c>
      <c r="P137" s="86">
        <f>IF(ISBLANK(G137),0,IF(ISNA(VLOOKUP(G137,Dropdowns!$C$1:$C$3,1,FALSE)),1,0))</f>
        <v>0</v>
      </c>
    </row>
    <row r="138" spans="2:16" x14ac:dyDescent="0.25">
      <c r="B138" s="71"/>
      <c r="C138" s="71"/>
      <c r="D138" s="63"/>
      <c r="E138" s="75"/>
      <c r="F138" s="71"/>
      <c r="G138" s="71"/>
      <c r="K138" s="86">
        <f t="shared" si="6"/>
        <v>0</v>
      </c>
      <c r="L138" s="86">
        <f t="shared" si="4"/>
        <v>0</v>
      </c>
      <c r="M138" s="86">
        <f>IF(ISBLANK(B138),0,IF(ISNA(VLOOKUP(B138,General!$B:$B,1,FALSE)),1,0))</f>
        <v>0</v>
      </c>
      <c r="N138" s="86">
        <f t="shared" si="5"/>
        <v>0</v>
      </c>
      <c r="O138" s="86">
        <f>IF(ISBLANK(F138),0,IF(ISNA(VLOOKUP(F138,Dropdowns!$B$1:$B$3,1,FALSE)),1,0))</f>
        <v>0</v>
      </c>
      <c r="P138" s="86">
        <f>IF(ISBLANK(G138),0,IF(ISNA(VLOOKUP(G138,Dropdowns!$C$1:$C$3,1,FALSE)),1,0))</f>
        <v>0</v>
      </c>
    </row>
    <row r="139" spans="2:16" x14ac:dyDescent="0.25">
      <c r="B139" s="71"/>
      <c r="C139" s="71"/>
      <c r="D139" s="63"/>
      <c r="E139" s="75"/>
      <c r="F139" s="71"/>
      <c r="G139" s="71"/>
      <c r="K139" s="86">
        <f t="shared" si="6"/>
        <v>0</v>
      </c>
      <c r="L139" s="86">
        <f t="shared" si="4"/>
        <v>0</v>
      </c>
      <c r="M139" s="86">
        <f>IF(ISBLANK(B139),0,IF(ISNA(VLOOKUP(B139,General!$B:$B,1,FALSE)),1,0))</f>
        <v>0</v>
      </c>
      <c r="N139" s="86">
        <f t="shared" si="5"/>
        <v>0</v>
      </c>
      <c r="O139" s="86">
        <f>IF(ISBLANK(F139),0,IF(ISNA(VLOOKUP(F139,Dropdowns!$B$1:$B$3,1,FALSE)),1,0))</f>
        <v>0</v>
      </c>
      <c r="P139" s="86">
        <f>IF(ISBLANK(G139),0,IF(ISNA(VLOOKUP(G139,Dropdowns!$C$1:$C$3,1,FALSE)),1,0))</f>
        <v>0</v>
      </c>
    </row>
    <row r="140" spans="2:16" x14ac:dyDescent="0.25">
      <c r="B140" s="71"/>
      <c r="C140" s="71"/>
      <c r="D140" s="63"/>
      <c r="E140" s="75"/>
      <c r="F140" s="71"/>
      <c r="G140" s="71"/>
      <c r="K140" s="86">
        <f t="shared" si="6"/>
        <v>0</v>
      </c>
      <c r="L140" s="86">
        <f t="shared" ref="L140:L203" si="7">IF(ISBLANK(D140),0,IF(AND(LEN(D140)=8, VALUE(MID(D140,5,2))&lt;13,VALUE(RIGHT(D140,2))&lt;32),0,1))</f>
        <v>0</v>
      </c>
      <c r="M140" s="86">
        <f>IF(ISBLANK(B140),0,IF(ISNA(VLOOKUP(B140,General!$B:$B,1,FALSE)),1,0))</f>
        <v>0</v>
      </c>
      <c r="N140" s="86">
        <f t="shared" ref="N140:N203" si="8">IF(ISBLANK(C140),0,IF(OR(C140="Yes",C140="No",C140="N/A"),0,1))</f>
        <v>0</v>
      </c>
      <c r="O140" s="86">
        <f>IF(ISBLANK(F140),0,IF(ISNA(VLOOKUP(F140,Dropdowns!$B$1:$B$3,1,FALSE)),1,0))</f>
        <v>0</v>
      </c>
      <c r="P140" s="86">
        <f>IF(ISBLANK(G140),0,IF(ISNA(VLOOKUP(G140,Dropdowns!$C$1:$C$3,1,FALSE)),1,0))</f>
        <v>0</v>
      </c>
    </row>
    <row r="141" spans="2:16" x14ac:dyDescent="0.25">
      <c r="B141" s="71"/>
      <c r="C141" s="71"/>
      <c r="D141" s="63"/>
      <c r="E141" s="75"/>
      <c r="F141" s="71"/>
      <c r="G141" s="71"/>
      <c r="K141" s="86">
        <f t="shared" si="6"/>
        <v>0</v>
      </c>
      <c r="L141" s="86">
        <f t="shared" si="7"/>
        <v>0</v>
      </c>
      <c r="M141" s="86">
        <f>IF(ISBLANK(B141),0,IF(ISNA(VLOOKUP(B141,General!$B:$B,1,FALSE)),1,0))</f>
        <v>0</v>
      </c>
      <c r="N141" s="86">
        <f t="shared" si="8"/>
        <v>0</v>
      </c>
      <c r="O141" s="86">
        <f>IF(ISBLANK(F141),0,IF(ISNA(VLOOKUP(F141,Dropdowns!$B$1:$B$3,1,FALSE)),1,0))</f>
        <v>0</v>
      </c>
      <c r="P141" s="86">
        <f>IF(ISBLANK(G141),0,IF(ISNA(VLOOKUP(G141,Dropdowns!$C$1:$C$3,1,FALSE)),1,0))</f>
        <v>0</v>
      </c>
    </row>
    <row r="142" spans="2:16" x14ac:dyDescent="0.25">
      <c r="B142" s="71"/>
      <c r="C142" s="71"/>
      <c r="D142" s="63"/>
      <c r="E142" s="75"/>
      <c r="F142" s="71"/>
      <c r="G142" s="71"/>
      <c r="K142" s="86">
        <f t="shared" si="6"/>
        <v>0</v>
      </c>
      <c r="L142" s="86">
        <f t="shared" si="7"/>
        <v>0</v>
      </c>
      <c r="M142" s="86">
        <f>IF(ISBLANK(B142),0,IF(ISNA(VLOOKUP(B142,General!$B:$B,1,FALSE)),1,0))</f>
        <v>0</v>
      </c>
      <c r="N142" s="86">
        <f t="shared" si="8"/>
        <v>0</v>
      </c>
      <c r="O142" s="86">
        <f>IF(ISBLANK(F142),0,IF(ISNA(VLOOKUP(F142,Dropdowns!$B$1:$B$3,1,FALSE)),1,0))</f>
        <v>0</v>
      </c>
      <c r="P142" s="86">
        <f>IF(ISBLANK(G142),0,IF(ISNA(VLOOKUP(G142,Dropdowns!$C$1:$C$3,1,FALSE)),1,0))</f>
        <v>0</v>
      </c>
    </row>
    <row r="143" spans="2:16" x14ac:dyDescent="0.25">
      <c r="B143" s="71"/>
      <c r="C143" s="71"/>
      <c r="D143" s="63"/>
      <c r="E143" s="75"/>
      <c r="F143" s="71"/>
      <c r="G143" s="71"/>
      <c r="K143" s="86">
        <f t="shared" si="6"/>
        <v>0</v>
      </c>
      <c r="L143" s="86">
        <f t="shared" si="7"/>
        <v>0</v>
      </c>
      <c r="M143" s="86">
        <f>IF(ISBLANK(B143),0,IF(ISNA(VLOOKUP(B143,General!$B:$B,1,FALSE)),1,0))</f>
        <v>0</v>
      </c>
      <c r="N143" s="86">
        <f t="shared" si="8"/>
        <v>0</v>
      </c>
      <c r="O143" s="86">
        <f>IF(ISBLANK(F143),0,IF(ISNA(VLOOKUP(F143,Dropdowns!$B$1:$B$3,1,FALSE)),1,0))</f>
        <v>0</v>
      </c>
      <c r="P143" s="86">
        <f>IF(ISBLANK(G143),0,IF(ISNA(VLOOKUP(G143,Dropdowns!$C$1:$C$3,1,FALSE)),1,0))</f>
        <v>0</v>
      </c>
    </row>
    <row r="144" spans="2:16" x14ac:dyDescent="0.25">
      <c r="B144" s="71"/>
      <c r="C144" s="71"/>
      <c r="D144" s="63"/>
      <c r="E144" s="75"/>
      <c r="F144" s="71"/>
      <c r="G144" s="71"/>
      <c r="K144" s="86">
        <f t="shared" si="6"/>
        <v>0</v>
      </c>
      <c r="L144" s="86">
        <f t="shared" si="7"/>
        <v>0</v>
      </c>
      <c r="M144" s="86">
        <f>IF(ISBLANK(B144),0,IF(ISNA(VLOOKUP(B144,General!$B:$B,1,FALSE)),1,0))</f>
        <v>0</v>
      </c>
      <c r="N144" s="86">
        <f t="shared" si="8"/>
        <v>0</v>
      </c>
      <c r="O144" s="86">
        <f>IF(ISBLANK(F144),0,IF(ISNA(VLOOKUP(F144,Dropdowns!$B$1:$B$3,1,FALSE)),1,0))</f>
        <v>0</v>
      </c>
      <c r="P144" s="86">
        <f>IF(ISBLANK(G144),0,IF(ISNA(VLOOKUP(G144,Dropdowns!$C$1:$C$3,1,FALSE)),1,0))</f>
        <v>0</v>
      </c>
    </row>
    <row r="145" spans="2:16" x14ac:dyDescent="0.25">
      <c r="B145" s="71"/>
      <c r="C145" s="71"/>
      <c r="D145" s="63"/>
      <c r="E145" s="75"/>
      <c r="F145" s="71"/>
      <c r="G145" s="71"/>
      <c r="K145" s="86">
        <f t="shared" ref="K145:K208" si="9">IF(COUNTA(B145:G145)&gt;0,COUNTBLANK(B145),0)</f>
        <v>0</v>
      </c>
      <c r="L145" s="86">
        <f t="shared" si="7"/>
        <v>0</v>
      </c>
      <c r="M145" s="86">
        <f>IF(ISBLANK(B145),0,IF(ISNA(VLOOKUP(B145,General!$B:$B,1,FALSE)),1,0))</f>
        <v>0</v>
      </c>
      <c r="N145" s="86">
        <f t="shared" si="8"/>
        <v>0</v>
      </c>
      <c r="O145" s="86">
        <f>IF(ISBLANK(F145),0,IF(ISNA(VLOOKUP(F145,Dropdowns!$B$1:$B$3,1,FALSE)),1,0))</f>
        <v>0</v>
      </c>
      <c r="P145" s="86">
        <f>IF(ISBLANK(G145),0,IF(ISNA(VLOOKUP(G145,Dropdowns!$C$1:$C$3,1,FALSE)),1,0))</f>
        <v>0</v>
      </c>
    </row>
    <row r="146" spans="2:16" x14ac:dyDescent="0.25">
      <c r="B146" s="71"/>
      <c r="C146" s="71"/>
      <c r="D146" s="63"/>
      <c r="E146" s="75"/>
      <c r="F146" s="71"/>
      <c r="G146" s="71"/>
      <c r="K146" s="86">
        <f t="shared" si="9"/>
        <v>0</v>
      </c>
      <c r="L146" s="86">
        <f t="shared" si="7"/>
        <v>0</v>
      </c>
      <c r="M146" s="86">
        <f>IF(ISBLANK(B146),0,IF(ISNA(VLOOKUP(B146,General!$B:$B,1,FALSE)),1,0))</f>
        <v>0</v>
      </c>
      <c r="N146" s="86">
        <f t="shared" si="8"/>
        <v>0</v>
      </c>
      <c r="O146" s="86">
        <f>IF(ISBLANK(F146),0,IF(ISNA(VLOOKUP(F146,Dropdowns!$B$1:$B$3,1,FALSE)),1,0))</f>
        <v>0</v>
      </c>
      <c r="P146" s="86">
        <f>IF(ISBLANK(G146),0,IF(ISNA(VLOOKUP(G146,Dropdowns!$C$1:$C$3,1,FALSE)),1,0))</f>
        <v>0</v>
      </c>
    </row>
    <row r="147" spans="2:16" x14ac:dyDescent="0.25">
      <c r="B147" s="71"/>
      <c r="C147" s="71"/>
      <c r="D147" s="63"/>
      <c r="E147" s="75"/>
      <c r="F147" s="71"/>
      <c r="G147" s="71"/>
      <c r="K147" s="86">
        <f t="shared" si="9"/>
        <v>0</v>
      </c>
      <c r="L147" s="86">
        <f t="shared" si="7"/>
        <v>0</v>
      </c>
      <c r="M147" s="86">
        <f>IF(ISBLANK(B147),0,IF(ISNA(VLOOKUP(B147,General!$B:$B,1,FALSE)),1,0))</f>
        <v>0</v>
      </c>
      <c r="N147" s="86">
        <f t="shared" si="8"/>
        <v>0</v>
      </c>
      <c r="O147" s="86">
        <f>IF(ISBLANK(F147),0,IF(ISNA(VLOOKUP(F147,Dropdowns!$B$1:$B$3,1,FALSE)),1,0))</f>
        <v>0</v>
      </c>
      <c r="P147" s="86">
        <f>IF(ISBLANK(G147),0,IF(ISNA(VLOOKUP(G147,Dropdowns!$C$1:$C$3,1,FALSE)),1,0))</f>
        <v>0</v>
      </c>
    </row>
    <row r="148" spans="2:16" x14ac:dyDescent="0.25">
      <c r="B148" s="71"/>
      <c r="C148" s="71"/>
      <c r="D148" s="63"/>
      <c r="E148" s="75"/>
      <c r="F148" s="71"/>
      <c r="G148" s="71"/>
      <c r="K148" s="86">
        <f t="shared" si="9"/>
        <v>0</v>
      </c>
      <c r="L148" s="86">
        <f t="shared" si="7"/>
        <v>0</v>
      </c>
      <c r="M148" s="86">
        <f>IF(ISBLANK(B148),0,IF(ISNA(VLOOKUP(B148,General!$B:$B,1,FALSE)),1,0))</f>
        <v>0</v>
      </c>
      <c r="N148" s="86">
        <f t="shared" si="8"/>
        <v>0</v>
      </c>
      <c r="O148" s="86">
        <f>IF(ISBLANK(F148),0,IF(ISNA(VLOOKUP(F148,Dropdowns!$B$1:$B$3,1,FALSE)),1,0))</f>
        <v>0</v>
      </c>
      <c r="P148" s="86">
        <f>IF(ISBLANK(G148),0,IF(ISNA(VLOOKUP(G148,Dropdowns!$C$1:$C$3,1,FALSE)),1,0))</f>
        <v>0</v>
      </c>
    </row>
    <row r="149" spans="2:16" x14ac:dyDescent="0.25">
      <c r="B149" s="71"/>
      <c r="C149" s="71"/>
      <c r="D149" s="63"/>
      <c r="E149" s="75"/>
      <c r="F149" s="71"/>
      <c r="G149" s="71"/>
      <c r="K149" s="86">
        <f t="shared" si="9"/>
        <v>0</v>
      </c>
      <c r="L149" s="86">
        <f t="shared" si="7"/>
        <v>0</v>
      </c>
      <c r="M149" s="86">
        <f>IF(ISBLANK(B149),0,IF(ISNA(VLOOKUP(B149,General!$B:$B,1,FALSE)),1,0))</f>
        <v>0</v>
      </c>
      <c r="N149" s="86">
        <f t="shared" si="8"/>
        <v>0</v>
      </c>
      <c r="O149" s="86">
        <f>IF(ISBLANK(F149),0,IF(ISNA(VLOOKUP(F149,Dropdowns!$B$1:$B$3,1,FALSE)),1,0))</f>
        <v>0</v>
      </c>
      <c r="P149" s="86">
        <f>IF(ISBLANK(G149),0,IF(ISNA(VLOOKUP(G149,Dropdowns!$C$1:$C$3,1,FALSE)),1,0))</f>
        <v>0</v>
      </c>
    </row>
    <row r="150" spans="2:16" x14ac:dyDescent="0.25">
      <c r="B150" s="71"/>
      <c r="C150" s="71"/>
      <c r="D150" s="63"/>
      <c r="E150" s="75"/>
      <c r="F150" s="71"/>
      <c r="G150" s="71"/>
      <c r="K150" s="86">
        <f t="shared" si="9"/>
        <v>0</v>
      </c>
      <c r="L150" s="86">
        <f t="shared" si="7"/>
        <v>0</v>
      </c>
      <c r="M150" s="86">
        <f>IF(ISBLANK(B150),0,IF(ISNA(VLOOKUP(B150,General!$B:$B,1,FALSE)),1,0))</f>
        <v>0</v>
      </c>
      <c r="N150" s="86">
        <f t="shared" si="8"/>
        <v>0</v>
      </c>
      <c r="O150" s="86">
        <f>IF(ISBLANK(F150),0,IF(ISNA(VLOOKUP(F150,Dropdowns!$B$1:$B$3,1,FALSE)),1,0))</f>
        <v>0</v>
      </c>
      <c r="P150" s="86">
        <f>IF(ISBLANK(G150),0,IF(ISNA(VLOOKUP(G150,Dropdowns!$C$1:$C$3,1,FALSE)),1,0))</f>
        <v>0</v>
      </c>
    </row>
    <row r="151" spans="2:16" x14ac:dyDescent="0.25">
      <c r="B151" s="71"/>
      <c r="C151" s="71"/>
      <c r="D151" s="63"/>
      <c r="E151" s="75"/>
      <c r="F151" s="71"/>
      <c r="G151" s="71"/>
      <c r="K151" s="86">
        <f t="shared" si="9"/>
        <v>0</v>
      </c>
      <c r="L151" s="86">
        <f t="shared" si="7"/>
        <v>0</v>
      </c>
      <c r="M151" s="86">
        <f>IF(ISBLANK(B151),0,IF(ISNA(VLOOKUP(B151,General!$B:$B,1,FALSE)),1,0))</f>
        <v>0</v>
      </c>
      <c r="N151" s="86">
        <f t="shared" si="8"/>
        <v>0</v>
      </c>
      <c r="O151" s="86">
        <f>IF(ISBLANK(F151),0,IF(ISNA(VLOOKUP(F151,Dropdowns!$B$1:$B$3,1,FALSE)),1,0))</f>
        <v>0</v>
      </c>
      <c r="P151" s="86">
        <f>IF(ISBLANK(G151),0,IF(ISNA(VLOOKUP(G151,Dropdowns!$C$1:$C$3,1,FALSE)),1,0))</f>
        <v>0</v>
      </c>
    </row>
    <row r="152" spans="2:16" x14ac:dyDescent="0.25">
      <c r="B152" s="71"/>
      <c r="C152" s="71"/>
      <c r="D152" s="63"/>
      <c r="E152" s="75"/>
      <c r="F152" s="71"/>
      <c r="G152" s="71"/>
      <c r="K152" s="86">
        <f t="shared" si="9"/>
        <v>0</v>
      </c>
      <c r="L152" s="86">
        <f t="shared" si="7"/>
        <v>0</v>
      </c>
      <c r="M152" s="86">
        <f>IF(ISBLANK(B152),0,IF(ISNA(VLOOKUP(B152,General!$B:$B,1,FALSE)),1,0))</f>
        <v>0</v>
      </c>
      <c r="N152" s="86">
        <f t="shared" si="8"/>
        <v>0</v>
      </c>
      <c r="O152" s="86">
        <f>IF(ISBLANK(F152),0,IF(ISNA(VLOOKUP(F152,Dropdowns!$B$1:$B$3,1,FALSE)),1,0))</f>
        <v>0</v>
      </c>
      <c r="P152" s="86">
        <f>IF(ISBLANK(G152),0,IF(ISNA(VLOOKUP(G152,Dropdowns!$C$1:$C$3,1,FALSE)),1,0))</f>
        <v>0</v>
      </c>
    </row>
    <row r="153" spans="2:16" x14ac:dyDescent="0.25">
      <c r="B153" s="71"/>
      <c r="C153" s="71"/>
      <c r="D153" s="63"/>
      <c r="E153" s="75"/>
      <c r="F153" s="71"/>
      <c r="G153" s="71"/>
      <c r="K153" s="86">
        <f t="shared" si="9"/>
        <v>0</v>
      </c>
      <c r="L153" s="86">
        <f t="shared" si="7"/>
        <v>0</v>
      </c>
      <c r="M153" s="86">
        <f>IF(ISBLANK(B153),0,IF(ISNA(VLOOKUP(B153,General!$B:$B,1,FALSE)),1,0))</f>
        <v>0</v>
      </c>
      <c r="N153" s="86">
        <f t="shared" si="8"/>
        <v>0</v>
      </c>
      <c r="O153" s="86">
        <f>IF(ISBLANK(F153),0,IF(ISNA(VLOOKUP(F153,Dropdowns!$B$1:$B$3,1,FALSE)),1,0))</f>
        <v>0</v>
      </c>
      <c r="P153" s="86">
        <f>IF(ISBLANK(G153),0,IF(ISNA(VLOOKUP(G153,Dropdowns!$C$1:$C$3,1,FALSE)),1,0))</f>
        <v>0</v>
      </c>
    </row>
    <row r="154" spans="2:16" x14ac:dyDescent="0.25">
      <c r="B154" s="71"/>
      <c r="C154" s="71"/>
      <c r="D154" s="63"/>
      <c r="E154" s="75"/>
      <c r="F154" s="71"/>
      <c r="G154" s="71"/>
      <c r="K154" s="86">
        <f t="shared" si="9"/>
        <v>0</v>
      </c>
      <c r="L154" s="86">
        <f t="shared" si="7"/>
        <v>0</v>
      </c>
      <c r="M154" s="86">
        <f>IF(ISBLANK(B154),0,IF(ISNA(VLOOKUP(B154,General!$B:$B,1,FALSE)),1,0))</f>
        <v>0</v>
      </c>
      <c r="N154" s="86">
        <f t="shared" si="8"/>
        <v>0</v>
      </c>
      <c r="O154" s="86">
        <f>IF(ISBLANK(F154),0,IF(ISNA(VLOOKUP(F154,Dropdowns!$B$1:$B$3,1,FALSE)),1,0))</f>
        <v>0</v>
      </c>
      <c r="P154" s="86">
        <f>IF(ISBLANK(G154),0,IF(ISNA(VLOOKUP(G154,Dropdowns!$C$1:$C$3,1,FALSE)),1,0))</f>
        <v>0</v>
      </c>
    </row>
    <row r="155" spans="2:16" x14ac:dyDescent="0.25">
      <c r="B155" s="71"/>
      <c r="C155" s="71"/>
      <c r="D155" s="63"/>
      <c r="E155" s="75"/>
      <c r="F155" s="71"/>
      <c r="G155" s="71"/>
      <c r="K155" s="86">
        <f t="shared" si="9"/>
        <v>0</v>
      </c>
      <c r="L155" s="86">
        <f t="shared" si="7"/>
        <v>0</v>
      </c>
      <c r="M155" s="86">
        <f>IF(ISBLANK(B155),0,IF(ISNA(VLOOKUP(B155,General!$B:$B,1,FALSE)),1,0))</f>
        <v>0</v>
      </c>
      <c r="N155" s="86">
        <f t="shared" si="8"/>
        <v>0</v>
      </c>
      <c r="O155" s="86">
        <f>IF(ISBLANK(F155),0,IF(ISNA(VLOOKUP(F155,Dropdowns!$B$1:$B$3,1,FALSE)),1,0))</f>
        <v>0</v>
      </c>
      <c r="P155" s="86">
        <f>IF(ISBLANK(G155),0,IF(ISNA(VLOOKUP(G155,Dropdowns!$C$1:$C$3,1,FALSE)),1,0))</f>
        <v>0</v>
      </c>
    </row>
    <row r="156" spans="2:16" x14ac:dyDescent="0.25">
      <c r="B156" s="71"/>
      <c r="C156" s="71"/>
      <c r="D156" s="63"/>
      <c r="E156" s="75"/>
      <c r="F156" s="71"/>
      <c r="G156" s="71"/>
      <c r="K156" s="86">
        <f t="shared" si="9"/>
        <v>0</v>
      </c>
      <c r="L156" s="86">
        <f t="shared" si="7"/>
        <v>0</v>
      </c>
      <c r="M156" s="86">
        <f>IF(ISBLANK(B156),0,IF(ISNA(VLOOKUP(B156,General!$B:$B,1,FALSE)),1,0))</f>
        <v>0</v>
      </c>
      <c r="N156" s="86">
        <f t="shared" si="8"/>
        <v>0</v>
      </c>
      <c r="O156" s="86">
        <f>IF(ISBLANK(F156),0,IF(ISNA(VLOOKUP(F156,Dropdowns!$B$1:$B$3,1,FALSE)),1,0))</f>
        <v>0</v>
      </c>
      <c r="P156" s="86">
        <f>IF(ISBLANK(G156),0,IF(ISNA(VLOOKUP(G156,Dropdowns!$C$1:$C$3,1,FALSE)),1,0))</f>
        <v>0</v>
      </c>
    </row>
    <row r="157" spans="2:16" x14ac:dyDescent="0.25">
      <c r="B157" s="71"/>
      <c r="C157" s="71"/>
      <c r="D157" s="63"/>
      <c r="E157" s="75"/>
      <c r="F157" s="71"/>
      <c r="G157" s="71"/>
      <c r="K157" s="86">
        <f t="shared" si="9"/>
        <v>0</v>
      </c>
      <c r="L157" s="86">
        <f t="shared" si="7"/>
        <v>0</v>
      </c>
      <c r="M157" s="86">
        <f>IF(ISBLANK(B157),0,IF(ISNA(VLOOKUP(B157,General!$B:$B,1,FALSE)),1,0))</f>
        <v>0</v>
      </c>
      <c r="N157" s="86">
        <f t="shared" si="8"/>
        <v>0</v>
      </c>
      <c r="O157" s="86">
        <f>IF(ISBLANK(F157),0,IF(ISNA(VLOOKUP(F157,Dropdowns!$B$1:$B$3,1,FALSE)),1,0))</f>
        <v>0</v>
      </c>
      <c r="P157" s="86">
        <f>IF(ISBLANK(G157),0,IF(ISNA(VLOOKUP(G157,Dropdowns!$C$1:$C$3,1,FALSE)),1,0))</f>
        <v>0</v>
      </c>
    </row>
    <row r="158" spans="2:16" x14ac:dyDescent="0.25">
      <c r="B158" s="71"/>
      <c r="C158" s="71"/>
      <c r="D158" s="63"/>
      <c r="E158" s="75"/>
      <c r="F158" s="71"/>
      <c r="G158" s="71"/>
      <c r="K158" s="86">
        <f t="shared" si="9"/>
        <v>0</v>
      </c>
      <c r="L158" s="86">
        <f t="shared" si="7"/>
        <v>0</v>
      </c>
      <c r="M158" s="86">
        <f>IF(ISBLANK(B158),0,IF(ISNA(VLOOKUP(B158,General!$B:$B,1,FALSE)),1,0))</f>
        <v>0</v>
      </c>
      <c r="N158" s="86">
        <f t="shared" si="8"/>
        <v>0</v>
      </c>
      <c r="O158" s="86">
        <f>IF(ISBLANK(F158),0,IF(ISNA(VLOOKUP(F158,Dropdowns!$B$1:$B$3,1,FALSE)),1,0))</f>
        <v>0</v>
      </c>
      <c r="P158" s="86">
        <f>IF(ISBLANK(G158),0,IF(ISNA(VLOOKUP(G158,Dropdowns!$C$1:$C$3,1,FALSE)),1,0))</f>
        <v>0</v>
      </c>
    </row>
    <row r="159" spans="2:16" x14ac:dyDescent="0.25">
      <c r="B159" s="71"/>
      <c r="C159" s="71"/>
      <c r="D159" s="63"/>
      <c r="E159" s="75"/>
      <c r="F159" s="71"/>
      <c r="G159" s="71"/>
      <c r="K159" s="86">
        <f t="shared" si="9"/>
        <v>0</v>
      </c>
      <c r="L159" s="86">
        <f t="shared" si="7"/>
        <v>0</v>
      </c>
      <c r="M159" s="86">
        <f>IF(ISBLANK(B159),0,IF(ISNA(VLOOKUP(B159,General!$B:$B,1,FALSE)),1,0))</f>
        <v>0</v>
      </c>
      <c r="N159" s="86">
        <f t="shared" si="8"/>
        <v>0</v>
      </c>
      <c r="O159" s="86">
        <f>IF(ISBLANK(F159),0,IF(ISNA(VLOOKUP(F159,Dropdowns!$B$1:$B$3,1,FALSE)),1,0))</f>
        <v>0</v>
      </c>
      <c r="P159" s="86">
        <f>IF(ISBLANK(G159),0,IF(ISNA(VLOOKUP(G159,Dropdowns!$C$1:$C$3,1,FALSE)),1,0))</f>
        <v>0</v>
      </c>
    </row>
    <row r="160" spans="2:16" x14ac:dyDescent="0.25">
      <c r="B160" s="71"/>
      <c r="C160" s="71"/>
      <c r="D160" s="63"/>
      <c r="E160" s="75"/>
      <c r="F160" s="71"/>
      <c r="G160" s="71"/>
      <c r="K160" s="86">
        <f t="shared" si="9"/>
        <v>0</v>
      </c>
      <c r="L160" s="86">
        <f t="shared" si="7"/>
        <v>0</v>
      </c>
      <c r="M160" s="86">
        <f>IF(ISBLANK(B160),0,IF(ISNA(VLOOKUP(B160,General!$B:$B,1,FALSE)),1,0))</f>
        <v>0</v>
      </c>
      <c r="N160" s="86">
        <f t="shared" si="8"/>
        <v>0</v>
      </c>
      <c r="O160" s="86">
        <f>IF(ISBLANK(F160),0,IF(ISNA(VLOOKUP(F160,Dropdowns!$B$1:$B$3,1,FALSE)),1,0))</f>
        <v>0</v>
      </c>
      <c r="P160" s="86">
        <f>IF(ISBLANK(G160),0,IF(ISNA(VLOOKUP(G160,Dropdowns!$C$1:$C$3,1,FALSE)),1,0))</f>
        <v>0</v>
      </c>
    </row>
    <row r="161" spans="2:16" x14ac:dyDescent="0.25">
      <c r="B161" s="71"/>
      <c r="C161" s="71"/>
      <c r="D161" s="63"/>
      <c r="E161" s="75"/>
      <c r="F161" s="71"/>
      <c r="G161" s="71"/>
      <c r="K161" s="86">
        <f t="shared" si="9"/>
        <v>0</v>
      </c>
      <c r="L161" s="86">
        <f t="shared" si="7"/>
        <v>0</v>
      </c>
      <c r="M161" s="86">
        <f>IF(ISBLANK(B161),0,IF(ISNA(VLOOKUP(B161,General!$B:$B,1,FALSE)),1,0))</f>
        <v>0</v>
      </c>
      <c r="N161" s="86">
        <f t="shared" si="8"/>
        <v>0</v>
      </c>
      <c r="O161" s="86">
        <f>IF(ISBLANK(F161),0,IF(ISNA(VLOOKUP(F161,Dropdowns!$B$1:$B$3,1,FALSE)),1,0))</f>
        <v>0</v>
      </c>
      <c r="P161" s="86">
        <f>IF(ISBLANK(G161),0,IF(ISNA(VLOOKUP(G161,Dropdowns!$C$1:$C$3,1,FALSE)),1,0))</f>
        <v>0</v>
      </c>
    </row>
    <row r="162" spans="2:16" x14ac:dyDescent="0.25">
      <c r="B162" s="71"/>
      <c r="C162" s="71"/>
      <c r="D162" s="63"/>
      <c r="E162" s="75"/>
      <c r="F162" s="71"/>
      <c r="G162" s="71"/>
      <c r="K162" s="86">
        <f t="shared" si="9"/>
        <v>0</v>
      </c>
      <c r="L162" s="86">
        <f t="shared" si="7"/>
        <v>0</v>
      </c>
      <c r="M162" s="86">
        <f>IF(ISBLANK(B162),0,IF(ISNA(VLOOKUP(B162,General!$B:$B,1,FALSE)),1,0))</f>
        <v>0</v>
      </c>
      <c r="N162" s="86">
        <f t="shared" si="8"/>
        <v>0</v>
      </c>
      <c r="O162" s="86">
        <f>IF(ISBLANK(F162),0,IF(ISNA(VLOOKUP(F162,Dropdowns!$B$1:$B$3,1,FALSE)),1,0))</f>
        <v>0</v>
      </c>
      <c r="P162" s="86">
        <f>IF(ISBLANK(G162),0,IF(ISNA(VLOOKUP(G162,Dropdowns!$C$1:$C$3,1,FALSE)),1,0))</f>
        <v>0</v>
      </c>
    </row>
    <row r="163" spans="2:16" x14ac:dyDescent="0.25">
      <c r="B163" s="71"/>
      <c r="C163" s="71"/>
      <c r="D163" s="63"/>
      <c r="E163" s="75"/>
      <c r="F163" s="71"/>
      <c r="G163" s="71"/>
      <c r="K163" s="86">
        <f t="shared" si="9"/>
        <v>0</v>
      </c>
      <c r="L163" s="86">
        <f t="shared" si="7"/>
        <v>0</v>
      </c>
      <c r="M163" s="86">
        <f>IF(ISBLANK(B163),0,IF(ISNA(VLOOKUP(B163,General!$B:$B,1,FALSE)),1,0))</f>
        <v>0</v>
      </c>
      <c r="N163" s="86">
        <f t="shared" si="8"/>
        <v>0</v>
      </c>
      <c r="O163" s="86">
        <f>IF(ISBLANK(F163),0,IF(ISNA(VLOOKUP(F163,Dropdowns!$B$1:$B$3,1,FALSE)),1,0))</f>
        <v>0</v>
      </c>
      <c r="P163" s="86">
        <f>IF(ISBLANK(G163),0,IF(ISNA(VLOOKUP(G163,Dropdowns!$C$1:$C$3,1,FALSE)),1,0))</f>
        <v>0</v>
      </c>
    </row>
    <row r="164" spans="2:16" x14ac:dyDescent="0.25">
      <c r="B164" s="71"/>
      <c r="C164" s="71"/>
      <c r="D164" s="63"/>
      <c r="E164" s="75"/>
      <c r="F164" s="71"/>
      <c r="G164" s="71"/>
      <c r="K164" s="86">
        <f t="shared" si="9"/>
        <v>0</v>
      </c>
      <c r="L164" s="86">
        <f t="shared" si="7"/>
        <v>0</v>
      </c>
      <c r="M164" s="86">
        <f>IF(ISBLANK(B164),0,IF(ISNA(VLOOKUP(B164,General!$B:$B,1,FALSE)),1,0))</f>
        <v>0</v>
      </c>
      <c r="N164" s="86">
        <f t="shared" si="8"/>
        <v>0</v>
      </c>
      <c r="O164" s="86">
        <f>IF(ISBLANK(F164),0,IF(ISNA(VLOOKUP(F164,Dropdowns!$B$1:$B$3,1,FALSE)),1,0))</f>
        <v>0</v>
      </c>
      <c r="P164" s="86">
        <f>IF(ISBLANK(G164),0,IF(ISNA(VLOOKUP(G164,Dropdowns!$C$1:$C$3,1,FALSE)),1,0))</f>
        <v>0</v>
      </c>
    </row>
    <row r="165" spans="2:16" x14ac:dyDescent="0.25">
      <c r="B165" s="71"/>
      <c r="C165" s="71"/>
      <c r="D165" s="63"/>
      <c r="E165" s="75"/>
      <c r="F165" s="71"/>
      <c r="G165" s="71"/>
      <c r="K165" s="86">
        <f t="shared" si="9"/>
        <v>0</v>
      </c>
      <c r="L165" s="86">
        <f t="shared" si="7"/>
        <v>0</v>
      </c>
      <c r="M165" s="86">
        <f>IF(ISBLANK(B165),0,IF(ISNA(VLOOKUP(B165,General!$B:$B,1,FALSE)),1,0))</f>
        <v>0</v>
      </c>
      <c r="N165" s="86">
        <f t="shared" si="8"/>
        <v>0</v>
      </c>
      <c r="O165" s="86">
        <f>IF(ISBLANK(F165),0,IF(ISNA(VLOOKUP(F165,Dropdowns!$B$1:$B$3,1,FALSE)),1,0))</f>
        <v>0</v>
      </c>
      <c r="P165" s="86">
        <f>IF(ISBLANK(G165),0,IF(ISNA(VLOOKUP(G165,Dropdowns!$C$1:$C$3,1,FALSE)),1,0))</f>
        <v>0</v>
      </c>
    </row>
    <row r="166" spans="2:16" x14ac:dyDescent="0.25">
      <c r="B166" s="71"/>
      <c r="C166" s="71"/>
      <c r="D166" s="63"/>
      <c r="E166" s="75"/>
      <c r="F166" s="71"/>
      <c r="G166" s="71"/>
      <c r="K166" s="86">
        <f t="shared" si="9"/>
        <v>0</v>
      </c>
      <c r="L166" s="86">
        <f t="shared" si="7"/>
        <v>0</v>
      </c>
      <c r="M166" s="86">
        <f>IF(ISBLANK(B166),0,IF(ISNA(VLOOKUP(B166,General!$B:$B,1,FALSE)),1,0))</f>
        <v>0</v>
      </c>
      <c r="N166" s="86">
        <f t="shared" si="8"/>
        <v>0</v>
      </c>
      <c r="O166" s="86">
        <f>IF(ISBLANK(F166),0,IF(ISNA(VLOOKUP(F166,Dropdowns!$B$1:$B$3,1,FALSE)),1,0))</f>
        <v>0</v>
      </c>
      <c r="P166" s="86">
        <f>IF(ISBLANK(G166),0,IF(ISNA(VLOOKUP(G166,Dropdowns!$C$1:$C$3,1,FALSE)),1,0))</f>
        <v>0</v>
      </c>
    </row>
    <row r="167" spans="2:16" x14ac:dyDescent="0.25">
      <c r="B167" s="71"/>
      <c r="C167" s="71"/>
      <c r="D167" s="63"/>
      <c r="E167" s="75"/>
      <c r="F167" s="71"/>
      <c r="G167" s="71"/>
      <c r="K167" s="86">
        <f t="shared" si="9"/>
        <v>0</v>
      </c>
      <c r="L167" s="86">
        <f t="shared" si="7"/>
        <v>0</v>
      </c>
      <c r="M167" s="86">
        <f>IF(ISBLANK(B167),0,IF(ISNA(VLOOKUP(B167,General!$B:$B,1,FALSE)),1,0))</f>
        <v>0</v>
      </c>
      <c r="N167" s="86">
        <f t="shared" si="8"/>
        <v>0</v>
      </c>
      <c r="O167" s="86">
        <f>IF(ISBLANK(F167),0,IF(ISNA(VLOOKUP(F167,Dropdowns!$B$1:$B$3,1,FALSE)),1,0))</f>
        <v>0</v>
      </c>
      <c r="P167" s="86">
        <f>IF(ISBLANK(G167),0,IF(ISNA(VLOOKUP(G167,Dropdowns!$C$1:$C$3,1,FALSE)),1,0))</f>
        <v>0</v>
      </c>
    </row>
    <row r="168" spans="2:16" x14ac:dyDescent="0.25">
      <c r="B168" s="71"/>
      <c r="C168" s="71"/>
      <c r="D168" s="63"/>
      <c r="E168" s="75"/>
      <c r="F168" s="71"/>
      <c r="G168" s="71"/>
      <c r="K168" s="86">
        <f t="shared" si="9"/>
        <v>0</v>
      </c>
      <c r="L168" s="86">
        <f t="shared" si="7"/>
        <v>0</v>
      </c>
      <c r="M168" s="86">
        <f>IF(ISBLANK(B168),0,IF(ISNA(VLOOKUP(B168,General!$B:$B,1,FALSE)),1,0))</f>
        <v>0</v>
      </c>
      <c r="N168" s="86">
        <f t="shared" si="8"/>
        <v>0</v>
      </c>
      <c r="O168" s="86">
        <f>IF(ISBLANK(F168),0,IF(ISNA(VLOOKUP(F168,Dropdowns!$B$1:$B$3,1,FALSE)),1,0))</f>
        <v>0</v>
      </c>
      <c r="P168" s="86">
        <f>IF(ISBLANK(G168),0,IF(ISNA(VLOOKUP(G168,Dropdowns!$C$1:$C$3,1,FALSE)),1,0))</f>
        <v>0</v>
      </c>
    </row>
    <row r="169" spans="2:16" x14ac:dyDescent="0.25">
      <c r="B169" s="71"/>
      <c r="C169" s="71"/>
      <c r="D169" s="63"/>
      <c r="E169" s="75"/>
      <c r="F169" s="71"/>
      <c r="G169" s="71"/>
      <c r="K169" s="86">
        <f t="shared" si="9"/>
        <v>0</v>
      </c>
      <c r="L169" s="86">
        <f t="shared" si="7"/>
        <v>0</v>
      </c>
      <c r="M169" s="86">
        <f>IF(ISBLANK(B169),0,IF(ISNA(VLOOKUP(B169,General!$B:$B,1,FALSE)),1,0))</f>
        <v>0</v>
      </c>
      <c r="N169" s="86">
        <f t="shared" si="8"/>
        <v>0</v>
      </c>
      <c r="O169" s="86">
        <f>IF(ISBLANK(F169),0,IF(ISNA(VLOOKUP(F169,Dropdowns!$B$1:$B$3,1,FALSE)),1,0))</f>
        <v>0</v>
      </c>
      <c r="P169" s="86">
        <f>IF(ISBLANK(G169),0,IF(ISNA(VLOOKUP(G169,Dropdowns!$C$1:$C$3,1,FALSE)),1,0))</f>
        <v>0</v>
      </c>
    </row>
    <row r="170" spans="2:16" x14ac:dyDescent="0.25">
      <c r="B170" s="71"/>
      <c r="C170" s="71"/>
      <c r="D170" s="63"/>
      <c r="E170" s="75"/>
      <c r="F170" s="71"/>
      <c r="G170" s="71"/>
      <c r="K170" s="86">
        <f t="shared" si="9"/>
        <v>0</v>
      </c>
      <c r="L170" s="86">
        <f t="shared" si="7"/>
        <v>0</v>
      </c>
      <c r="M170" s="86">
        <f>IF(ISBLANK(B170),0,IF(ISNA(VLOOKUP(B170,General!$B:$B,1,FALSE)),1,0))</f>
        <v>0</v>
      </c>
      <c r="N170" s="86">
        <f t="shared" si="8"/>
        <v>0</v>
      </c>
      <c r="O170" s="86">
        <f>IF(ISBLANK(F170),0,IF(ISNA(VLOOKUP(F170,Dropdowns!$B$1:$B$3,1,FALSE)),1,0))</f>
        <v>0</v>
      </c>
      <c r="P170" s="86">
        <f>IF(ISBLANK(G170),0,IF(ISNA(VLOOKUP(G170,Dropdowns!$C$1:$C$3,1,FALSE)),1,0))</f>
        <v>0</v>
      </c>
    </row>
    <row r="171" spans="2:16" x14ac:dyDescent="0.25">
      <c r="B171" s="71"/>
      <c r="C171" s="71"/>
      <c r="D171" s="63"/>
      <c r="E171" s="75"/>
      <c r="F171" s="71"/>
      <c r="G171" s="71"/>
      <c r="K171" s="86">
        <f t="shared" si="9"/>
        <v>0</v>
      </c>
      <c r="L171" s="86">
        <f t="shared" si="7"/>
        <v>0</v>
      </c>
      <c r="M171" s="86">
        <f>IF(ISBLANK(B171),0,IF(ISNA(VLOOKUP(B171,General!$B:$B,1,FALSE)),1,0))</f>
        <v>0</v>
      </c>
      <c r="N171" s="86">
        <f t="shared" si="8"/>
        <v>0</v>
      </c>
      <c r="O171" s="86">
        <f>IF(ISBLANK(F171),0,IF(ISNA(VLOOKUP(F171,Dropdowns!$B$1:$B$3,1,FALSE)),1,0))</f>
        <v>0</v>
      </c>
      <c r="P171" s="86">
        <f>IF(ISBLANK(G171),0,IF(ISNA(VLOOKUP(G171,Dropdowns!$C$1:$C$3,1,FALSE)),1,0))</f>
        <v>0</v>
      </c>
    </row>
    <row r="172" spans="2:16" x14ac:dyDescent="0.25">
      <c r="B172" s="71"/>
      <c r="C172" s="71"/>
      <c r="D172" s="63"/>
      <c r="E172" s="75"/>
      <c r="F172" s="71"/>
      <c r="G172" s="71"/>
      <c r="K172" s="86">
        <f t="shared" si="9"/>
        <v>0</v>
      </c>
      <c r="L172" s="86">
        <f t="shared" si="7"/>
        <v>0</v>
      </c>
      <c r="M172" s="86">
        <f>IF(ISBLANK(B172),0,IF(ISNA(VLOOKUP(B172,General!$B:$B,1,FALSE)),1,0))</f>
        <v>0</v>
      </c>
      <c r="N172" s="86">
        <f t="shared" si="8"/>
        <v>0</v>
      </c>
      <c r="O172" s="86">
        <f>IF(ISBLANK(F172),0,IF(ISNA(VLOOKUP(F172,Dropdowns!$B$1:$B$3,1,FALSE)),1,0))</f>
        <v>0</v>
      </c>
      <c r="P172" s="86">
        <f>IF(ISBLANK(G172),0,IF(ISNA(VLOOKUP(G172,Dropdowns!$C$1:$C$3,1,FALSE)),1,0))</f>
        <v>0</v>
      </c>
    </row>
    <row r="173" spans="2:16" x14ac:dyDescent="0.25">
      <c r="B173" s="71"/>
      <c r="C173" s="71"/>
      <c r="D173" s="63"/>
      <c r="E173" s="75"/>
      <c r="F173" s="71"/>
      <c r="G173" s="71"/>
      <c r="K173" s="86">
        <f t="shared" si="9"/>
        <v>0</v>
      </c>
      <c r="L173" s="86">
        <f t="shared" si="7"/>
        <v>0</v>
      </c>
      <c r="M173" s="86">
        <f>IF(ISBLANK(B173),0,IF(ISNA(VLOOKUP(B173,General!$B:$B,1,FALSE)),1,0))</f>
        <v>0</v>
      </c>
      <c r="N173" s="86">
        <f t="shared" si="8"/>
        <v>0</v>
      </c>
      <c r="O173" s="86">
        <f>IF(ISBLANK(F173),0,IF(ISNA(VLOOKUP(F173,Dropdowns!$B$1:$B$3,1,FALSE)),1,0))</f>
        <v>0</v>
      </c>
      <c r="P173" s="86">
        <f>IF(ISBLANK(G173),0,IF(ISNA(VLOOKUP(G173,Dropdowns!$C$1:$C$3,1,FALSE)),1,0))</f>
        <v>0</v>
      </c>
    </row>
    <row r="174" spans="2:16" x14ac:dyDescent="0.25">
      <c r="B174" s="71"/>
      <c r="C174" s="71"/>
      <c r="D174" s="63"/>
      <c r="E174" s="75"/>
      <c r="F174" s="71"/>
      <c r="G174" s="71"/>
      <c r="K174" s="86">
        <f t="shared" si="9"/>
        <v>0</v>
      </c>
      <c r="L174" s="86">
        <f t="shared" si="7"/>
        <v>0</v>
      </c>
      <c r="M174" s="86">
        <f>IF(ISBLANK(B174),0,IF(ISNA(VLOOKUP(B174,General!$B:$B,1,FALSE)),1,0))</f>
        <v>0</v>
      </c>
      <c r="N174" s="86">
        <f t="shared" si="8"/>
        <v>0</v>
      </c>
      <c r="O174" s="86">
        <f>IF(ISBLANK(F174),0,IF(ISNA(VLOOKUP(F174,Dropdowns!$B$1:$B$3,1,FALSE)),1,0))</f>
        <v>0</v>
      </c>
      <c r="P174" s="86">
        <f>IF(ISBLANK(G174),0,IF(ISNA(VLOOKUP(G174,Dropdowns!$C$1:$C$3,1,FALSE)),1,0))</f>
        <v>0</v>
      </c>
    </row>
    <row r="175" spans="2:16" x14ac:dyDescent="0.25">
      <c r="B175" s="71"/>
      <c r="C175" s="71"/>
      <c r="D175" s="63"/>
      <c r="E175" s="75"/>
      <c r="F175" s="71"/>
      <c r="G175" s="71"/>
      <c r="K175" s="86">
        <f t="shared" si="9"/>
        <v>0</v>
      </c>
      <c r="L175" s="86">
        <f t="shared" si="7"/>
        <v>0</v>
      </c>
      <c r="M175" s="86">
        <f>IF(ISBLANK(B175),0,IF(ISNA(VLOOKUP(B175,General!$B:$B,1,FALSE)),1,0))</f>
        <v>0</v>
      </c>
      <c r="N175" s="86">
        <f t="shared" si="8"/>
        <v>0</v>
      </c>
      <c r="O175" s="86">
        <f>IF(ISBLANK(F175),0,IF(ISNA(VLOOKUP(F175,Dropdowns!$B$1:$B$3,1,FALSE)),1,0))</f>
        <v>0</v>
      </c>
      <c r="P175" s="86">
        <f>IF(ISBLANK(G175),0,IF(ISNA(VLOOKUP(G175,Dropdowns!$C$1:$C$3,1,FALSE)),1,0))</f>
        <v>0</v>
      </c>
    </row>
    <row r="176" spans="2:16" x14ac:dyDescent="0.25">
      <c r="B176" s="71"/>
      <c r="C176" s="71"/>
      <c r="D176" s="63"/>
      <c r="E176" s="75"/>
      <c r="F176" s="71"/>
      <c r="G176" s="71"/>
      <c r="K176" s="86">
        <f t="shared" si="9"/>
        <v>0</v>
      </c>
      <c r="L176" s="86">
        <f t="shared" si="7"/>
        <v>0</v>
      </c>
      <c r="M176" s="86">
        <f>IF(ISBLANK(B176),0,IF(ISNA(VLOOKUP(B176,General!$B:$B,1,FALSE)),1,0))</f>
        <v>0</v>
      </c>
      <c r="N176" s="86">
        <f t="shared" si="8"/>
        <v>0</v>
      </c>
      <c r="O176" s="86">
        <f>IF(ISBLANK(F176),0,IF(ISNA(VLOOKUP(F176,Dropdowns!$B$1:$B$3,1,FALSE)),1,0))</f>
        <v>0</v>
      </c>
      <c r="P176" s="86">
        <f>IF(ISBLANK(G176),0,IF(ISNA(VLOOKUP(G176,Dropdowns!$C$1:$C$3,1,FALSE)),1,0))</f>
        <v>0</v>
      </c>
    </row>
    <row r="177" spans="2:16" x14ac:dyDescent="0.25">
      <c r="B177" s="71"/>
      <c r="C177" s="71"/>
      <c r="D177" s="63"/>
      <c r="E177" s="75"/>
      <c r="F177" s="71"/>
      <c r="G177" s="71"/>
      <c r="K177" s="86">
        <f t="shared" si="9"/>
        <v>0</v>
      </c>
      <c r="L177" s="86">
        <f t="shared" si="7"/>
        <v>0</v>
      </c>
      <c r="M177" s="86">
        <f>IF(ISBLANK(B177),0,IF(ISNA(VLOOKUP(B177,General!$B:$B,1,FALSE)),1,0))</f>
        <v>0</v>
      </c>
      <c r="N177" s="86">
        <f t="shared" si="8"/>
        <v>0</v>
      </c>
      <c r="O177" s="86">
        <f>IF(ISBLANK(F177),0,IF(ISNA(VLOOKUP(F177,Dropdowns!$B$1:$B$3,1,FALSE)),1,0))</f>
        <v>0</v>
      </c>
      <c r="P177" s="86">
        <f>IF(ISBLANK(G177),0,IF(ISNA(VLOOKUP(G177,Dropdowns!$C$1:$C$3,1,FALSE)),1,0))</f>
        <v>0</v>
      </c>
    </row>
    <row r="178" spans="2:16" x14ac:dyDescent="0.25">
      <c r="B178" s="71"/>
      <c r="C178" s="71"/>
      <c r="D178" s="63"/>
      <c r="E178" s="75"/>
      <c r="F178" s="71"/>
      <c r="G178" s="71"/>
      <c r="K178" s="86">
        <f t="shared" si="9"/>
        <v>0</v>
      </c>
      <c r="L178" s="86">
        <f t="shared" si="7"/>
        <v>0</v>
      </c>
      <c r="M178" s="86">
        <f>IF(ISBLANK(B178),0,IF(ISNA(VLOOKUP(B178,General!$B:$B,1,FALSE)),1,0))</f>
        <v>0</v>
      </c>
      <c r="N178" s="86">
        <f t="shared" si="8"/>
        <v>0</v>
      </c>
      <c r="O178" s="86">
        <f>IF(ISBLANK(F178),0,IF(ISNA(VLOOKUP(F178,Dropdowns!$B$1:$B$3,1,FALSE)),1,0))</f>
        <v>0</v>
      </c>
      <c r="P178" s="86">
        <f>IF(ISBLANK(G178),0,IF(ISNA(VLOOKUP(G178,Dropdowns!$C$1:$C$3,1,FALSE)),1,0))</f>
        <v>0</v>
      </c>
    </row>
    <row r="179" spans="2:16" x14ac:dyDescent="0.25">
      <c r="B179" s="71"/>
      <c r="C179" s="71"/>
      <c r="D179" s="63"/>
      <c r="E179" s="75"/>
      <c r="F179" s="71"/>
      <c r="G179" s="71"/>
      <c r="K179" s="86">
        <f t="shared" si="9"/>
        <v>0</v>
      </c>
      <c r="L179" s="86">
        <f t="shared" si="7"/>
        <v>0</v>
      </c>
      <c r="M179" s="86">
        <f>IF(ISBLANK(B179),0,IF(ISNA(VLOOKUP(B179,General!$B:$B,1,FALSE)),1,0))</f>
        <v>0</v>
      </c>
      <c r="N179" s="86">
        <f t="shared" si="8"/>
        <v>0</v>
      </c>
      <c r="O179" s="86">
        <f>IF(ISBLANK(F179),0,IF(ISNA(VLOOKUP(F179,Dropdowns!$B$1:$B$3,1,FALSE)),1,0))</f>
        <v>0</v>
      </c>
      <c r="P179" s="86">
        <f>IF(ISBLANK(G179),0,IF(ISNA(VLOOKUP(G179,Dropdowns!$C$1:$C$3,1,FALSE)),1,0))</f>
        <v>0</v>
      </c>
    </row>
    <row r="180" spans="2:16" x14ac:dyDescent="0.25">
      <c r="B180" s="71"/>
      <c r="C180" s="71"/>
      <c r="D180" s="63"/>
      <c r="E180" s="75"/>
      <c r="F180" s="71"/>
      <c r="G180" s="71"/>
      <c r="K180" s="86">
        <f t="shared" si="9"/>
        <v>0</v>
      </c>
      <c r="L180" s="86">
        <f t="shared" si="7"/>
        <v>0</v>
      </c>
      <c r="M180" s="86">
        <f>IF(ISBLANK(B180),0,IF(ISNA(VLOOKUP(B180,General!$B:$B,1,FALSE)),1,0))</f>
        <v>0</v>
      </c>
      <c r="N180" s="86">
        <f t="shared" si="8"/>
        <v>0</v>
      </c>
      <c r="O180" s="86">
        <f>IF(ISBLANK(F180),0,IF(ISNA(VLOOKUP(F180,Dropdowns!$B$1:$B$3,1,FALSE)),1,0))</f>
        <v>0</v>
      </c>
      <c r="P180" s="86">
        <f>IF(ISBLANK(G180),0,IF(ISNA(VLOOKUP(G180,Dropdowns!$C$1:$C$3,1,FALSE)),1,0))</f>
        <v>0</v>
      </c>
    </row>
    <row r="181" spans="2:16" x14ac:dyDescent="0.25">
      <c r="B181" s="71"/>
      <c r="C181" s="71"/>
      <c r="D181" s="63"/>
      <c r="E181" s="75"/>
      <c r="F181" s="71"/>
      <c r="G181" s="71"/>
      <c r="K181" s="86">
        <f t="shared" si="9"/>
        <v>0</v>
      </c>
      <c r="L181" s="86">
        <f t="shared" si="7"/>
        <v>0</v>
      </c>
      <c r="M181" s="86">
        <f>IF(ISBLANK(B181),0,IF(ISNA(VLOOKUP(B181,General!$B:$B,1,FALSE)),1,0))</f>
        <v>0</v>
      </c>
      <c r="N181" s="86">
        <f t="shared" si="8"/>
        <v>0</v>
      </c>
      <c r="O181" s="86">
        <f>IF(ISBLANK(F181),0,IF(ISNA(VLOOKUP(F181,Dropdowns!$B$1:$B$3,1,FALSE)),1,0))</f>
        <v>0</v>
      </c>
      <c r="P181" s="86">
        <f>IF(ISBLANK(G181),0,IF(ISNA(VLOOKUP(G181,Dropdowns!$C$1:$C$3,1,FALSE)),1,0))</f>
        <v>0</v>
      </c>
    </row>
    <row r="182" spans="2:16" x14ac:dyDescent="0.25">
      <c r="B182" s="71"/>
      <c r="C182" s="71"/>
      <c r="D182" s="63"/>
      <c r="E182" s="75"/>
      <c r="F182" s="71"/>
      <c r="G182" s="71"/>
      <c r="K182" s="86">
        <f t="shared" si="9"/>
        <v>0</v>
      </c>
      <c r="L182" s="86">
        <f t="shared" si="7"/>
        <v>0</v>
      </c>
      <c r="M182" s="86">
        <f>IF(ISBLANK(B182),0,IF(ISNA(VLOOKUP(B182,General!$B:$B,1,FALSE)),1,0))</f>
        <v>0</v>
      </c>
      <c r="N182" s="86">
        <f t="shared" si="8"/>
        <v>0</v>
      </c>
      <c r="O182" s="86">
        <f>IF(ISBLANK(F182),0,IF(ISNA(VLOOKUP(F182,Dropdowns!$B$1:$B$3,1,FALSE)),1,0))</f>
        <v>0</v>
      </c>
      <c r="P182" s="86">
        <f>IF(ISBLANK(G182),0,IF(ISNA(VLOOKUP(G182,Dropdowns!$C$1:$C$3,1,FALSE)),1,0))</f>
        <v>0</v>
      </c>
    </row>
    <row r="183" spans="2:16" x14ac:dyDescent="0.25">
      <c r="B183" s="71"/>
      <c r="C183" s="71"/>
      <c r="D183" s="63"/>
      <c r="E183" s="75"/>
      <c r="F183" s="71"/>
      <c r="G183" s="71"/>
      <c r="K183" s="86">
        <f t="shared" si="9"/>
        <v>0</v>
      </c>
      <c r="L183" s="86">
        <f t="shared" si="7"/>
        <v>0</v>
      </c>
      <c r="M183" s="86">
        <f>IF(ISBLANK(B183),0,IF(ISNA(VLOOKUP(B183,General!$B:$B,1,FALSE)),1,0))</f>
        <v>0</v>
      </c>
      <c r="N183" s="86">
        <f t="shared" si="8"/>
        <v>0</v>
      </c>
      <c r="O183" s="86">
        <f>IF(ISBLANK(F183),0,IF(ISNA(VLOOKUP(F183,Dropdowns!$B$1:$B$3,1,FALSE)),1,0))</f>
        <v>0</v>
      </c>
      <c r="P183" s="86">
        <f>IF(ISBLANK(G183),0,IF(ISNA(VLOOKUP(G183,Dropdowns!$C$1:$C$3,1,FALSE)),1,0))</f>
        <v>0</v>
      </c>
    </row>
    <row r="184" spans="2:16" x14ac:dyDescent="0.25">
      <c r="B184" s="71"/>
      <c r="C184" s="71"/>
      <c r="D184" s="63"/>
      <c r="E184" s="75"/>
      <c r="F184" s="71"/>
      <c r="G184" s="71"/>
      <c r="K184" s="86">
        <f t="shared" si="9"/>
        <v>0</v>
      </c>
      <c r="L184" s="86">
        <f t="shared" si="7"/>
        <v>0</v>
      </c>
      <c r="M184" s="86">
        <f>IF(ISBLANK(B184),0,IF(ISNA(VLOOKUP(B184,General!$B:$B,1,FALSE)),1,0))</f>
        <v>0</v>
      </c>
      <c r="N184" s="86">
        <f t="shared" si="8"/>
        <v>0</v>
      </c>
      <c r="O184" s="86">
        <f>IF(ISBLANK(F184),0,IF(ISNA(VLOOKUP(F184,Dropdowns!$B$1:$B$3,1,FALSE)),1,0))</f>
        <v>0</v>
      </c>
      <c r="P184" s="86">
        <f>IF(ISBLANK(G184),0,IF(ISNA(VLOOKUP(G184,Dropdowns!$C$1:$C$3,1,FALSE)),1,0))</f>
        <v>0</v>
      </c>
    </row>
    <row r="185" spans="2:16" x14ac:dyDescent="0.25">
      <c r="B185" s="71"/>
      <c r="C185" s="71"/>
      <c r="D185" s="63"/>
      <c r="E185" s="75"/>
      <c r="F185" s="71"/>
      <c r="G185" s="71"/>
      <c r="K185" s="86">
        <f t="shared" si="9"/>
        <v>0</v>
      </c>
      <c r="L185" s="86">
        <f t="shared" si="7"/>
        <v>0</v>
      </c>
      <c r="M185" s="86">
        <f>IF(ISBLANK(B185),0,IF(ISNA(VLOOKUP(B185,General!$B:$B,1,FALSE)),1,0))</f>
        <v>0</v>
      </c>
      <c r="N185" s="86">
        <f t="shared" si="8"/>
        <v>0</v>
      </c>
      <c r="O185" s="86">
        <f>IF(ISBLANK(F185),0,IF(ISNA(VLOOKUP(F185,Dropdowns!$B$1:$B$3,1,FALSE)),1,0))</f>
        <v>0</v>
      </c>
      <c r="P185" s="86">
        <f>IF(ISBLANK(G185),0,IF(ISNA(VLOOKUP(G185,Dropdowns!$C$1:$C$3,1,FALSE)),1,0))</f>
        <v>0</v>
      </c>
    </row>
    <row r="186" spans="2:16" x14ac:dyDescent="0.25">
      <c r="B186" s="71"/>
      <c r="C186" s="71"/>
      <c r="D186" s="63"/>
      <c r="E186" s="75"/>
      <c r="F186" s="71"/>
      <c r="G186" s="71"/>
      <c r="K186" s="86">
        <f t="shared" si="9"/>
        <v>0</v>
      </c>
      <c r="L186" s="86">
        <f t="shared" si="7"/>
        <v>0</v>
      </c>
      <c r="M186" s="86">
        <f>IF(ISBLANK(B186),0,IF(ISNA(VLOOKUP(B186,General!$B:$B,1,FALSE)),1,0))</f>
        <v>0</v>
      </c>
      <c r="N186" s="86">
        <f t="shared" si="8"/>
        <v>0</v>
      </c>
      <c r="O186" s="86">
        <f>IF(ISBLANK(F186),0,IF(ISNA(VLOOKUP(F186,Dropdowns!$B$1:$B$3,1,FALSE)),1,0))</f>
        <v>0</v>
      </c>
      <c r="P186" s="86">
        <f>IF(ISBLANK(G186),0,IF(ISNA(VLOOKUP(G186,Dropdowns!$C$1:$C$3,1,FALSE)),1,0))</f>
        <v>0</v>
      </c>
    </row>
    <row r="187" spans="2:16" x14ac:dyDescent="0.25">
      <c r="B187" s="71"/>
      <c r="C187" s="71"/>
      <c r="D187" s="63"/>
      <c r="E187" s="75"/>
      <c r="F187" s="71"/>
      <c r="G187" s="71"/>
      <c r="K187" s="86">
        <f t="shared" si="9"/>
        <v>0</v>
      </c>
      <c r="L187" s="86">
        <f t="shared" si="7"/>
        <v>0</v>
      </c>
      <c r="M187" s="86">
        <f>IF(ISBLANK(B187),0,IF(ISNA(VLOOKUP(B187,General!$B:$B,1,FALSE)),1,0))</f>
        <v>0</v>
      </c>
      <c r="N187" s="86">
        <f t="shared" si="8"/>
        <v>0</v>
      </c>
      <c r="O187" s="86">
        <f>IF(ISBLANK(F187),0,IF(ISNA(VLOOKUP(F187,Dropdowns!$B$1:$B$3,1,FALSE)),1,0))</f>
        <v>0</v>
      </c>
      <c r="P187" s="86">
        <f>IF(ISBLANK(G187),0,IF(ISNA(VLOOKUP(G187,Dropdowns!$C$1:$C$3,1,FALSE)),1,0))</f>
        <v>0</v>
      </c>
    </row>
    <row r="188" spans="2:16" x14ac:dyDescent="0.25">
      <c r="B188" s="71"/>
      <c r="C188" s="71"/>
      <c r="D188" s="63"/>
      <c r="E188" s="75"/>
      <c r="F188" s="71"/>
      <c r="G188" s="71"/>
      <c r="K188" s="86">
        <f t="shared" si="9"/>
        <v>0</v>
      </c>
      <c r="L188" s="86">
        <f t="shared" si="7"/>
        <v>0</v>
      </c>
      <c r="M188" s="86">
        <f>IF(ISBLANK(B188),0,IF(ISNA(VLOOKUP(B188,General!$B:$B,1,FALSE)),1,0))</f>
        <v>0</v>
      </c>
      <c r="N188" s="86">
        <f t="shared" si="8"/>
        <v>0</v>
      </c>
      <c r="O188" s="86">
        <f>IF(ISBLANK(F188),0,IF(ISNA(VLOOKUP(F188,Dropdowns!$B$1:$B$3,1,FALSE)),1,0))</f>
        <v>0</v>
      </c>
      <c r="P188" s="86">
        <f>IF(ISBLANK(G188),0,IF(ISNA(VLOOKUP(G188,Dropdowns!$C$1:$C$3,1,FALSE)),1,0))</f>
        <v>0</v>
      </c>
    </row>
    <row r="189" spans="2:16" x14ac:dyDescent="0.25">
      <c r="B189" s="71"/>
      <c r="C189" s="71"/>
      <c r="D189" s="63"/>
      <c r="E189" s="75"/>
      <c r="F189" s="71"/>
      <c r="G189" s="71"/>
      <c r="K189" s="86">
        <f t="shared" si="9"/>
        <v>0</v>
      </c>
      <c r="L189" s="86">
        <f t="shared" si="7"/>
        <v>0</v>
      </c>
      <c r="M189" s="86">
        <f>IF(ISBLANK(B189),0,IF(ISNA(VLOOKUP(B189,General!$B:$B,1,FALSE)),1,0))</f>
        <v>0</v>
      </c>
      <c r="N189" s="86">
        <f t="shared" si="8"/>
        <v>0</v>
      </c>
      <c r="O189" s="86">
        <f>IF(ISBLANK(F189),0,IF(ISNA(VLOOKUP(F189,Dropdowns!$B$1:$B$3,1,FALSE)),1,0))</f>
        <v>0</v>
      </c>
      <c r="P189" s="86">
        <f>IF(ISBLANK(G189),0,IF(ISNA(VLOOKUP(G189,Dropdowns!$C$1:$C$3,1,FALSE)),1,0))</f>
        <v>0</v>
      </c>
    </row>
    <row r="190" spans="2:16" x14ac:dyDescent="0.25">
      <c r="B190" s="71"/>
      <c r="C190" s="71"/>
      <c r="D190" s="63"/>
      <c r="E190" s="75"/>
      <c r="F190" s="71"/>
      <c r="G190" s="71"/>
      <c r="K190" s="86">
        <f t="shared" si="9"/>
        <v>0</v>
      </c>
      <c r="L190" s="86">
        <f t="shared" si="7"/>
        <v>0</v>
      </c>
      <c r="M190" s="86">
        <f>IF(ISBLANK(B190),0,IF(ISNA(VLOOKUP(B190,General!$B:$B,1,FALSE)),1,0))</f>
        <v>0</v>
      </c>
      <c r="N190" s="86">
        <f t="shared" si="8"/>
        <v>0</v>
      </c>
      <c r="O190" s="86">
        <f>IF(ISBLANK(F190),0,IF(ISNA(VLOOKUP(F190,Dropdowns!$B$1:$B$3,1,FALSE)),1,0))</f>
        <v>0</v>
      </c>
      <c r="P190" s="86">
        <f>IF(ISBLANK(G190),0,IF(ISNA(VLOOKUP(G190,Dropdowns!$C$1:$C$3,1,FALSE)),1,0))</f>
        <v>0</v>
      </c>
    </row>
    <row r="191" spans="2:16" x14ac:dyDescent="0.25">
      <c r="B191" s="71"/>
      <c r="C191" s="71"/>
      <c r="D191" s="63"/>
      <c r="E191" s="75"/>
      <c r="F191" s="71"/>
      <c r="G191" s="71"/>
      <c r="K191" s="86">
        <f t="shared" si="9"/>
        <v>0</v>
      </c>
      <c r="L191" s="86">
        <f t="shared" si="7"/>
        <v>0</v>
      </c>
      <c r="M191" s="86">
        <f>IF(ISBLANK(B191),0,IF(ISNA(VLOOKUP(B191,General!$B:$B,1,FALSE)),1,0))</f>
        <v>0</v>
      </c>
      <c r="N191" s="86">
        <f t="shared" si="8"/>
        <v>0</v>
      </c>
      <c r="O191" s="86">
        <f>IF(ISBLANK(F191),0,IF(ISNA(VLOOKUP(F191,Dropdowns!$B$1:$B$3,1,FALSE)),1,0))</f>
        <v>0</v>
      </c>
      <c r="P191" s="86">
        <f>IF(ISBLANK(G191),0,IF(ISNA(VLOOKUP(G191,Dropdowns!$C$1:$C$3,1,FALSE)),1,0))</f>
        <v>0</v>
      </c>
    </row>
    <row r="192" spans="2:16" x14ac:dyDescent="0.25">
      <c r="B192" s="71"/>
      <c r="C192" s="71"/>
      <c r="D192" s="63"/>
      <c r="E192" s="75"/>
      <c r="F192" s="71"/>
      <c r="G192" s="71"/>
      <c r="K192" s="86">
        <f t="shared" si="9"/>
        <v>0</v>
      </c>
      <c r="L192" s="86">
        <f t="shared" si="7"/>
        <v>0</v>
      </c>
      <c r="M192" s="86">
        <f>IF(ISBLANK(B192),0,IF(ISNA(VLOOKUP(B192,General!$B:$B,1,FALSE)),1,0))</f>
        <v>0</v>
      </c>
      <c r="N192" s="86">
        <f t="shared" si="8"/>
        <v>0</v>
      </c>
      <c r="O192" s="86">
        <f>IF(ISBLANK(F192),0,IF(ISNA(VLOOKUP(F192,Dropdowns!$B$1:$B$3,1,FALSE)),1,0))</f>
        <v>0</v>
      </c>
      <c r="P192" s="86">
        <f>IF(ISBLANK(G192),0,IF(ISNA(VLOOKUP(G192,Dropdowns!$C$1:$C$3,1,FALSE)),1,0))</f>
        <v>0</v>
      </c>
    </row>
    <row r="193" spans="2:16" x14ac:dyDescent="0.25">
      <c r="B193" s="71"/>
      <c r="C193" s="71"/>
      <c r="D193" s="63"/>
      <c r="E193" s="75"/>
      <c r="F193" s="71"/>
      <c r="G193" s="71"/>
      <c r="K193" s="86">
        <f t="shared" si="9"/>
        <v>0</v>
      </c>
      <c r="L193" s="86">
        <f t="shared" si="7"/>
        <v>0</v>
      </c>
      <c r="M193" s="86">
        <f>IF(ISBLANK(B193),0,IF(ISNA(VLOOKUP(B193,General!$B:$B,1,FALSE)),1,0))</f>
        <v>0</v>
      </c>
      <c r="N193" s="86">
        <f t="shared" si="8"/>
        <v>0</v>
      </c>
      <c r="O193" s="86">
        <f>IF(ISBLANK(F193),0,IF(ISNA(VLOOKUP(F193,Dropdowns!$B$1:$B$3,1,FALSE)),1,0))</f>
        <v>0</v>
      </c>
      <c r="P193" s="86">
        <f>IF(ISBLANK(G193),0,IF(ISNA(VLOOKUP(G193,Dropdowns!$C$1:$C$3,1,FALSE)),1,0))</f>
        <v>0</v>
      </c>
    </row>
    <row r="194" spans="2:16" x14ac:dyDescent="0.25">
      <c r="B194" s="71"/>
      <c r="C194" s="71"/>
      <c r="D194" s="63"/>
      <c r="E194" s="75"/>
      <c r="F194" s="71"/>
      <c r="G194" s="71"/>
      <c r="K194" s="86">
        <f t="shared" si="9"/>
        <v>0</v>
      </c>
      <c r="L194" s="86">
        <f t="shared" si="7"/>
        <v>0</v>
      </c>
      <c r="M194" s="86">
        <f>IF(ISBLANK(B194),0,IF(ISNA(VLOOKUP(B194,General!$B:$B,1,FALSE)),1,0))</f>
        <v>0</v>
      </c>
      <c r="N194" s="86">
        <f t="shared" si="8"/>
        <v>0</v>
      </c>
      <c r="O194" s="86">
        <f>IF(ISBLANK(F194),0,IF(ISNA(VLOOKUP(F194,Dropdowns!$B$1:$B$3,1,FALSE)),1,0))</f>
        <v>0</v>
      </c>
      <c r="P194" s="86">
        <f>IF(ISBLANK(G194),0,IF(ISNA(VLOOKUP(G194,Dropdowns!$C$1:$C$3,1,FALSE)),1,0))</f>
        <v>0</v>
      </c>
    </row>
    <row r="195" spans="2:16" x14ac:dyDescent="0.25">
      <c r="B195" s="71"/>
      <c r="C195" s="71"/>
      <c r="D195" s="63"/>
      <c r="E195" s="75"/>
      <c r="F195" s="71"/>
      <c r="G195" s="71"/>
      <c r="K195" s="86">
        <f t="shared" si="9"/>
        <v>0</v>
      </c>
      <c r="L195" s="86">
        <f t="shared" si="7"/>
        <v>0</v>
      </c>
      <c r="M195" s="86">
        <f>IF(ISBLANK(B195),0,IF(ISNA(VLOOKUP(B195,General!$B:$B,1,FALSE)),1,0))</f>
        <v>0</v>
      </c>
      <c r="N195" s="86">
        <f t="shared" si="8"/>
        <v>0</v>
      </c>
      <c r="O195" s="86">
        <f>IF(ISBLANK(F195),0,IF(ISNA(VLOOKUP(F195,Dropdowns!$B$1:$B$3,1,FALSE)),1,0))</f>
        <v>0</v>
      </c>
      <c r="P195" s="86">
        <f>IF(ISBLANK(G195),0,IF(ISNA(VLOOKUP(G195,Dropdowns!$C$1:$C$3,1,FALSE)),1,0))</f>
        <v>0</v>
      </c>
    </row>
    <row r="196" spans="2:16" x14ac:dyDescent="0.25">
      <c r="B196" s="71"/>
      <c r="C196" s="71"/>
      <c r="D196" s="63"/>
      <c r="E196" s="75"/>
      <c r="F196" s="71"/>
      <c r="G196" s="71"/>
      <c r="K196" s="86">
        <f t="shared" si="9"/>
        <v>0</v>
      </c>
      <c r="L196" s="86">
        <f t="shared" si="7"/>
        <v>0</v>
      </c>
      <c r="M196" s="86">
        <f>IF(ISBLANK(B196),0,IF(ISNA(VLOOKUP(B196,General!$B:$B,1,FALSE)),1,0))</f>
        <v>0</v>
      </c>
      <c r="N196" s="86">
        <f t="shared" si="8"/>
        <v>0</v>
      </c>
      <c r="O196" s="86">
        <f>IF(ISBLANK(F196),0,IF(ISNA(VLOOKUP(F196,Dropdowns!$B$1:$B$3,1,FALSE)),1,0))</f>
        <v>0</v>
      </c>
      <c r="P196" s="86">
        <f>IF(ISBLANK(G196),0,IF(ISNA(VLOOKUP(G196,Dropdowns!$C$1:$C$3,1,FALSE)),1,0))</f>
        <v>0</v>
      </c>
    </row>
    <row r="197" spans="2:16" x14ac:dyDescent="0.25">
      <c r="B197" s="71"/>
      <c r="C197" s="71"/>
      <c r="D197" s="63"/>
      <c r="E197" s="75"/>
      <c r="F197" s="71"/>
      <c r="G197" s="71"/>
      <c r="K197" s="86">
        <f t="shared" si="9"/>
        <v>0</v>
      </c>
      <c r="L197" s="86">
        <f t="shared" si="7"/>
        <v>0</v>
      </c>
      <c r="M197" s="86">
        <f>IF(ISBLANK(B197),0,IF(ISNA(VLOOKUP(B197,General!$B:$B,1,FALSE)),1,0))</f>
        <v>0</v>
      </c>
      <c r="N197" s="86">
        <f t="shared" si="8"/>
        <v>0</v>
      </c>
      <c r="O197" s="86">
        <f>IF(ISBLANK(F197),0,IF(ISNA(VLOOKUP(F197,Dropdowns!$B$1:$B$3,1,FALSE)),1,0))</f>
        <v>0</v>
      </c>
      <c r="P197" s="86">
        <f>IF(ISBLANK(G197),0,IF(ISNA(VLOOKUP(G197,Dropdowns!$C$1:$C$3,1,FALSE)),1,0))</f>
        <v>0</v>
      </c>
    </row>
    <row r="198" spans="2:16" x14ac:dyDescent="0.25">
      <c r="B198" s="71"/>
      <c r="C198" s="71"/>
      <c r="D198" s="63"/>
      <c r="E198" s="75"/>
      <c r="F198" s="71"/>
      <c r="G198" s="71"/>
      <c r="K198" s="86">
        <f t="shared" si="9"/>
        <v>0</v>
      </c>
      <c r="L198" s="86">
        <f t="shared" si="7"/>
        <v>0</v>
      </c>
      <c r="M198" s="86">
        <f>IF(ISBLANK(B198),0,IF(ISNA(VLOOKUP(B198,General!$B:$B,1,FALSE)),1,0))</f>
        <v>0</v>
      </c>
      <c r="N198" s="86">
        <f t="shared" si="8"/>
        <v>0</v>
      </c>
      <c r="O198" s="86">
        <f>IF(ISBLANK(F198),0,IF(ISNA(VLOOKUP(F198,Dropdowns!$B$1:$B$3,1,FALSE)),1,0))</f>
        <v>0</v>
      </c>
      <c r="P198" s="86">
        <f>IF(ISBLANK(G198),0,IF(ISNA(VLOOKUP(G198,Dropdowns!$C$1:$C$3,1,FALSE)),1,0))</f>
        <v>0</v>
      </c>
    </row>
    <row r="199" spans="2:16" x14ac:dyDescent="0.25">
      <c r="B199" s="71"/>
      <c r="C199" s="71"/>
      <c r="D199" s="63"/>
      <c r="E199" s="75"/>
      <c r="F199" s="71"/>
      <c r="G199" s="71"/>
      <c r="K199" s="86">
        <f t="shared" si="9"/>
        <v>0</v>
      </c>
      <c r="L199" s="86">
        <f t="shared" si="7"/>
        <v>0</v>
      </c>
      <c r="M199" s="86">
        <f>IF(ISBLANK(B199),0,IF(ISNA(VLOOKUP(B199,General!$B:$B,1,FALSE)),1,0))</f>
        <v>0</v>
      </c>
      <c r="N199" s="86">
        <f t="shared" si="8"/>
        <v>0</v>
      </c>
      <c r="O199" s="86">
        <f>IF(ISBLANK(F199),0,IF(ISNA(VLOOKUP(F199,Dropdowns!$B$1:$B$3,1,FALSE)),1,0))</f>
        <v>0</v>
      </c>
      <c r="P199" s="86">
        <f>IF(ISBLANK(G199),0,IF(ISNA(VLOOKUP(G199,Dropdowns!$C$1:$C$3,1,FALSE)),1,0))</f>
        <v>0</v>
      </c>
    </row>
    <row r="200" spans="2:16" x14ac:dyDescent="0.25">
      <c r="B200" s="71"/>
      <c r="C200" s="71"/>
      <c r="D200" s="63"/>
      <c r="E200" s="75"/>
      <c r="F200" s="71"/>
      <c r="G200" s="71"/>
      <c r="K200" s="86">
        <f t="shared" si="9"/>
        <v>0</v>
      </c>
      <c r="L200" s="86">
        <f t="shared" si="7"/>
        <v>0</v>
      </c>
      <c r="M200" s="86">
        <f>IF(ISBLANK(B200),0,IF(ISNA(VLOOKUP(B200,General!$B:$B,1,FALSE)),1,0))</f>
        <v>0</v>
      </c>
      <c r="N200" s="86">
        <f t="shared" si="8"/>
        <v>0</v>
      </c>
      <c r="O200" s="86">
        <f>IF(ISBLANK(F200),0,IF(ISNA(VLOOKUP(F200,Dropdowns!$B$1:$B$3,1,FALSE)),1,0))</f>
        <v>0</v>
      </c>
      <c r="P200" s="86">
        <f>IF(ISBLANK(G200),0,IF(ISNA(VLOOKUP(G200,Dropdowns!$C$1:$C$3,1,FALSE)),1,0))</f>
        <v>0</v>
      </c>
    </row>
    <row r="201" spans="2:16" x14ac:dyDescent="0.25">
      <c r="B201" s="71"/>
      <c r="C201" s="71"/>
      <c r="D201" s="63"/>
      <c r="E201" s="75"/>
      <c r="F201" s="71"/>
      <c r="G201" s="71"/>
      <c r="K201" s="86">
        <f t="shared" si="9"/>
        <v>0</v>
      </c>
      <c r="L201" s="86">
        <f t="shared" si="7"/>
        <v>0</v>
      </c>
      <c r="M201" s="86">
        <f>IF(ISBLANK(B201),0,IF(ISNA(VLOOKUP(B201,General!$B:$B,1,FALSE)),1,0))</f>
        <v>0</v>
      </c>
      <c r="N201" s="86">
        <f t="shared" si="8"/>
        <v>0</v>
      </c>
      <c r="O201" s="86">
        <f>IF(ISBLANK(F201),0,IF(ISNA(VLOOKUP(F201,Dropdowns!$B$1:$B$3,1,FALSE)),1,0))</f>
        <v>0</v>
      </c>
      <c r="P201" s="86">
        <f>IF(ISBLANK(G201),0,IF(ISNA(VLOOKUP(G201,Dropdowns!$C$1:$C$3,1,FALSE)),1,0))</f>
        <v>0</v>
      </c>
    </row>
    <row r="202" spans="2:16" x14ac:dyDescent="0.25">
      <c r="B202" s="71"/>
      <c r="C202" s="71"/>
      <c r="D202" s="63"/>
      <c r="E202" s="75"/>
      <c r="F202" s="71"/>
      <c r="G202" s="71"/>
      <c r="K202" s="86">
        <f t="shared" si="9"/>
        <v>0</v>
      </c>
      <c r="L202" s="86">
        <f t="shared" si="7"/>
        <v>0</v>
      </c>
      <c r="M202" s="86">
        <f>IF(ISBLANK(B202),0,IF(ISNA(VLOOKUP(B202,General!$B:$B,1,FALSE)),1,0))</f>
        <v>0</v>
      </c>
      <c r="N202" s="86">
        <f t="shared" si="8"/>
        <v>0</v>
      </c>
      <c r="O202" s="86">
        <f>IF(ISBLANK(F202),0,IF(ISNA(VLOOKUP(F202,Dropdowns!$B$1:$B$3,1,FALSE)),1,0))</f>
        <v>0</v>
      </c>
      <c r="P202" s="86">
        <f>IF(ISBLANK(G202),0,IF(ISNA(VLOOKUP(G202,Dropdowns!$C$1:$C$3,1,FALSE)),1,0))</f>
        <v>0</v>
      </c>
    </row>
    <row r="203" spans="2:16" x14ac:dyDescent="0.25">
      <c r="B203" s="71"/>
      <c r="C203" s="71"/>
      <c r="D203" s="63"/>
      <c r="E203" s="75"/>
      <c r="F203" s="71"/>
      <c r="G203" s="71"/>
      <c r="K203" s="86">
        <f t="shared" si="9"/>
        <v>0</v>
      </c>
      <c r="L203" s="86">
        <f t="shared" si="7"/>
        <v>0</v>
      </c>
      <c r="M203" s="86">
        <f>IF(ISBLANK(B203),0,IF(ISNA(VLOOKUP(B203,General!$B:$B,1,FALSE)),1,0))</f>
        <v>0</v>
      </c>
      <c r="N203" s="86">
        <f t="shared" si="8"/>
        <v>0</v>
      </c>
      <c r="O203" s="86">
        <f>IF(ISBLANK(F203),0,IF(ISNA(VLOOKUP(F203,Dropdowns!$B$1:$B$3,1,FALSE)),1,0))</f>
        <v>0</v>
      </c>
      <c r="P203" s="86">
        <f>IF(ISBLANK(G203),0,IF(ISNA(VLOOKUP(G203,Dropdowns!$C$1:$C$3,1,FALSE)),1,0))</f>
        <v>0</v>
      </c>
    </row>
    <row r="204" spans="2:16" x14ac:dyDescent="0.25">
      <c r="B204" s="71"/>
      <c r="C204" s="71"/>
      <c r="D204" s="63"/>
      <c r="E204" s="75"/>
      <c r="F204" s="71"/>
      <c r="G204" s="71"/>
      <c r="K204" s="86">
        <f t="shared" si="9"/>
        <v>0</v>
      </c>
      <c r="L204" s="86">
        <f t="shared" ref="L204:L267" si="10">IF(ISBLANK(D204),0,IF(AND(LEN(D204)=8, VALUE(MID(D204,5,2))&lt;13,VALUE(RIGHT(D204,2))&lt;32),0,1))</f>
        <v>0</v>
      </c>
      <c r="M204" s="86">
        <f>IF(ISBLANK(B204),0,IF(ISNA(VLOOKUP(B204,General!$B:$B,1,FALSE)),1,0))</f>
        <v>0</v>
      </c>
      <c r="N204" s="86">
        <f t="shared" ref="N204:N267" si="11">IF(ISBLANK(C204),0,IF(OR(C204="Yes",C204="No",C204="N/A"),0,1))</f>
        <v>0</v>
      </c>
      <c r="O204" s="86">
        <f>IF(ISBLANK(F204),0,IF(ISNA(VLOOKUP(F204,Dropdowns!$B$1:$B$3,1,FALSE)),1,0))</f>
        <v>0</v>
      </c>
      <c r="P204" s="86">
        <f>IF(ISBLANK(G204),0,IF(ISNA(VLOOKUP(G204,Dropdowns!$C$1:$C$3,1,FALSE)),1,0))</f>
        <v>0</v>
      </c>
    </row>
    <row r="205" spans="2:16" x14ac:dyDescent="0.25">
      <c r="B205" s="71"/>
      <c r="C205" s="71"/>
      <c r="D205" s="63"/>
      <c r="E205" s="75"/>
      <c r="F205" s="71"/>
      <c r="G205" s="71"/>
      <c r="K205" s="86">
        <f t="shared" si="9"/>
        <v>0</v>
      </c>
      <c r="L205" s="86">
        <f t="shared" si="10"/>
        <v>0</v>
      </c>
      <c r="M205" s="86">
        <f>IF(ISBLANK(B205),0,IF(ISNA(VLOOKUP(B205,General!$B:$B,1,FALSE)),1,0))</f>
        <v>0</v>
      </c>
      <c r="N205" s="86">
        <f t="shared" si="11"/>
        <v>0</v>
      </c>
      <c r="O205" s="86">
        <f>IF(ISBLANK(F205),0,IF(ISNA(VLOOKUP(F205,Dropdowns!$B$1:$B$3,1,FALSE)),1,0))</f>
        <v>0</v>
      </c>
      <c r="P205" s="86">
        <f>IF(ISBLANK(G205),0,IF(ISNA(VLOOKUP(G205,Dropdowns!$C$1:$C$3,1,FALSE)),1,0))</f>
        <v>0</v>
      </c>
    </row>
    <row r="206" spans="2:16" x14ac:dyDescent="0.25">
      <c r="B206" s="71"/>
      <c r="C206" s="71"/>
      <c r="D206" s="63"/>
      <c r="E206" s="75"/>
      <c r="F206" s="71"/>
      <c r="G206" s="71"/>
      <c r="K206" s="86">
        <f t="shared" si="9"/>
        <v>0</v>
      </c>
      <c r="L206" s="86">
        <f t="shared" si="10"/>
        <v>0</v>
      </c>
      <c r="M206" s="86">
        <f>IF(ISBLANK(B206),0,IF(ISNA(VLOOKUP(B206,General!$B:$B,1,FALSE)),1,0))</f>
        <v>0</v>
      </c>
      <c r="N206" s="86">
        <f t="shared" si="11"/>
        <v>0</v>
      </c>
      <c r="O206" s="86">
        <f>IF(ISBLANK(F206),0,IF(ISNA(VLOOKUP(F206,Dropdowns!$B$1:$B$3,1,FALSE)),1,0))</f>
        <v>0</v>
      </c>
      <c r="P206" s="86">
        <f>IF(ISBLANK(G206),0,IF(ISNA(VLOOKUP(G206,Dropdowns!$C$1:$C$3,1,FALSE)),1,0))</f>
        <v>0</v>
      </c>
    </row>
    <row r="207" spans="2:16" x14ac:dyDescent="0.25">
      <c r="B207" s="71"/>
      <c r="C207" s="71"/>
      <c r="D207" s="63"/>
      <c r="E207" s="75"/>
      <c r="F207" s="71"/>
      <c r="G207" s="71"/>
      <c r="K207" s="86">
        <f t="shared" si="9"/>
        <v>0</v>
      </c>
      <c r="L207" s="86">
        <f t="shared" si="10"/>
        <v>0</v>
      </c>
      <c r="M207" s="86">
        <f>IF(ISBLANK(B207),0,IF(ISNA(VLOOKUP(B207,General!$B:$B,1,FALSE)),1,0))</f>
        <v>0</v>
      </c>
      <c r="N207" s="86">
        <f t="shared" si="11"/>
        <v>0</v>
      </c>
      <c r="O207" s="86">
        <f>IF(ISBLANK(F207),0,IF(ISNA(VLOOKUP(F207,Dropdowns!$B$1:$B$3,1,FALSE)),1,0))</f>
        <v>0</v>
      </c>
      <c r="P207" s="86">
        <f>IF(ISBLANK(G207),0,IF(ISNA(VLOOKUP(G207,Dropdowns!$C$1:$C$3,1,FALSE)),1,0))</f>
        <v>0</v>
      </c>
    </row>
    <row r="208" spans="2:16" x14ac:dyDescent="0.25">
      <c r="B208" s="71"/>
      <c r="C208" s="71"/>
      <c r="D208" s="63"/>
      <c r="E208" s="75"/>
      <c r="F208" s="71"/>
      <c r="G208" s="71"/>
      <c r="K208" s="86">
        <f t="shared" si="9"/>
        <v>0</v>
      </c>
      <c r="L208" s="86">
        <f t="shared" si="10"/>
        <v>0</v>
      </c>
      <c r="M208" s="86">
        <f>IF(ISBLANK(B208),0,IF(ISNA(VLOOKUP(B208,General!$B:$B,1,FALSE)),1,0))</f>
        <v>0</v>
      </c>
      <c r="N208" s="86">
        <f t="shared" si="11"/>
        <v>0</v>
      </c>
      <c r="O208" s="86">
        <f>IF(ISBLANK(F208),0,IF(ISNA(VLOOKUP(F208,Dropdowns!$B$1:$B$3,1,FALSE)),1,0))</f>
        <v>0</v>
      </c>
      <c r="P208" s="86">
        <f>IF(ISBLANK(G208),0,IF(ISNA(VLOOKUP(G208,Dropdowns!$C$1:$C$3,1,FALSE)),1,0))</f>
        <v>0</v>
      </c>
    </row>
    <row r="209" spans="2:16" x14ac:dyDescent="0.25">
      <c r="B209" s="71"/>
      <c r="C209" s="71"/>
      <c r="D209" s="63"/>
      <c r="E209" s="75"/>
      <c r="F209" s="71"/>
      <c r="G209" s="71"/>
      <c r="K209" s="86">
        <f t="shared" ref="K209:K272" si="12">IF(COUNTA(B209:G209)&gt;0,COUNTBLANK(B209),0)</f>
        <v>0</v>
      </c>
      <c r="L209" s="86">
        <f t="shared" si="10"/>
        <v>0</v>
      </c>
      <c r="M209" s="86">
        <f>IF(ISBLANK(B209),0,IF(ISNA(VLOOKUP(B209,General!$B:$B,1,FALSE)),1,0))</f>
        <v>0</v>
      </c>
      <c r="N209" s="86">
        <f t="shared" si="11"/>
        <v>0</v>
      </c>
      <c r="O209" s="86">
        <f>IF(ISBLANK(F209),0,IF(ISNA(VLOOKUP(F209,Dropdowns!$B$1:$B$3,1,FALSE)),1,0))</f>
        <v>0</v>
      </c>
      <c r="P209" s="86">
        <f>IF(ISBLANK(G209),0,IF(ISNA(VLOOKUP(G209,Dropdowns!$C$1:$C$3,1,FALSE)),1,0))</f>
        <v>0</v>
      </c>
    </row>
    <row r="210" spans="2:16" x14ac:dyDescent="0.25">
      <c r="B210" s="71"/>
      <c r="C210" s="71"/>
      <c r="D210" s="63"/>
      <c r="E210" s="75"/>
      <c r="F210" s="71"/>
      <c r="G210" s="71"/>
      <c r="K210" s="86">
        <f t="shared" si="12"/>
        <v>0</v>
      </c>
      <c r="L210" s="86">
        <f t="shared" si="10"/>
        <v>0</v>
      </c>
      <c r="M210" s="86">
        <f>IF(ISBLANK(B210),0,IF(ISNA(VLOOKUP(B210,General!$B:$B,1,FALSE)),1,0))</f>
        <v>0</v>
      </c>
      <c r="N210" s="86">
        <f t="shared" si="11"/>
        <v>0</v>
      </c>
      <c r="O210" s="86">
        <f>IF(ISBLANK(F210),0,IF(ISNA(VLOOKUP(F210,Dropdowns!$B$1:$B$3,1,FALSE)),1,0))</f>
        <v>0</v>
      </c>
      <c r="P210" s="86">
        <f>IF(ISBLANK(G210),0,IF(ISNA(VLOOKUP(G210,Dropdowns!$C$1:$C$3,1,FALSE)),1,0))</f>
        <v>0</v>
      </c>
    </row>
    <row r="211" spans="2:16" x14ac:dyDescent="0.25">
      <c r="B211" s="71"/>
      <c r="C211" s="71"/>
      <c r="D211" s="63"/>
      <c r="E211" s="75"/>
      <c r="F211" s="71"/>
      <c r="G211" s="71"/>
      <c r="K211" s="86">
        <f t="shared" si="12"/>
        <v>0</v>
      </c>
      <c r="L211" s="86">
        <f t="shared" si="10"/>
        <v>0</v>
      </c>
      <c r="M211" s="86">
        <f>IF(ISBLANK(B211),0,IF(ISNA(VLOOKUP(B211,General!$B:$B,1,FALSE)),1,0))</f>
        <v>0</v>
      </c>
      <c r="N211" s="86">
        <f t="shared" si="11"/>
        <v>0</v>
      </c>
      <c r="O211" s="86">
        <f>IF(ISBLANK(F211),0,IF(ISNA(VLOOKUP(F211,Dropdowns!$B$1:$B$3,1,FALSE)),1,0))</f>
        <v>0</v>
      </c>
      <c r="P211" s="86">
        <f>IF(ISBLANK(G211),0,IF(ISNA(VLOOKUP(G211,Dropdowns!$C$1:$C$3,1,FALSE)),1,0))</f>
        <v>0</v>
      </c>
    </row>
    <row r="212" spans="2:16" x14ac:dyDescent="0.25">
      <c r="B212" s="71"/>
      <c r="C212" s="71"/>
      <c r="D212" s="63"/>
      <c r="E212" s="75"/>
      <c r="F212" s="71"/>
      <c r="G212" s="71"/>
      <c r="K212" s="86">
        <f t="shared" si="12"/>
        <v>0</v>
      </c>
      <c r="L212" s="86">
        <f t="shared" si="10"/>
        <v>0</v>
      </c>
      <c r="M212" s="86">
        <f>IF(ISBLANK(B212),0,IF(ISNA(VLOOKUP(B212,General!$B:$B,1,FALSE)),1,0))</f>
        <v>0</v>
      </c>
      <c r="N212" s="86">
        <f t="shared" si="11"/>
        <v>0</v>
      </c>
      <c r="O212" s="86">
        <f>IF(ISBLANK(F212),0,IF(ISNA(VLOOKUP(F212,Dropdowns!$B$1:$B$3,1,FALSE)),1,0))</f>
        <v>0</v>
      </c>
      <c r="P212" s="86">
        <f>IF(ISBLANK(G212),0,IF(ISNA(VLOOKUP(G212,Dropdowns!$C$1:$C$3,1,FALSE)),1,0))</f>
        <v>0</v>
      </c>
    </row>
    <row r="213" spans="2:16" x14ac:dyDescent="0.25">
      <c r="B213" s="71"/>
      <c r="C213" s="71"/>
      <c r="D213" s="63"/>
      <c r="E213" s="75"/>
      <c r="F213" s="71"/>
      <c r="G213" s="71"/>
      <c r="K213" s="86">
        <f t="shared" si="12"/>
        <v>0</v>
      </c>
      <c r="L213" s="86">
        <f t="shared" si="10"/>
        <v>0</v>
      </c>
      <c r="M213" s="86">
        <f>IF(ISBLANK(B213),0,IF(ISNA(VLOOKUP(B213,General!$B:$B,1,FALSE)),1,0))</f>
        <v>0</v>
      </c>
      <c r="N213" s="86">
        <f t="shared" si="11"/>
        <v>0</v>
      </c>
      <c r="O213" s="86">
        <f>IF(ISBLANK(F213),0,IF(ISNA(VLOOKUP(F213,Dropdowns!$B$1:$B$3,1,FALSE)),1,0))</f>
        <v>0</v>
      </c>
      <c r="P213" s="86">
        <f>IF(ISBLANK(G213),0,IF(ISNA(VLOOKUP(G213,Dropdowns!$C$1:$C$3,1,FALSE)),1,0))</f>
        <v>0</v>
      </c>
    </row>
    <row r="214" spans="2:16" x14ac:dyDescent="0.25">
      <c r="B214" s="71"/>
      <c r="C214" s="71"/>
      <c r="D214" s="63"/>
      <c r="E214" s="75"/>
      <c r="F214" s="71"/>
      <c r="G214" s="71"/>
      <c r="K214" s="86">
        <f t="shared" si="12"/>
        <v>0</v>
      </c>
      <c r="L214" s="86">
        <f t="shared" si="10"/>
        <v>0</v>
      </c>
      <c r="M214" s="86">
        <f>IF(ISBLANK(B214),0,IF(ISNA(VLOOKUP(B214,General!$B:$B,1,FALSE)),1,0))</f>
        <v>0</v>
      </c>
      <c r="N214" s="86">
        <f t="shared" si="11"/>
        <v>0</v>
      </c>
      <c r="O214" s="86">
        <f>IF(ISBLANK(F214),0,IF(ISNA(VLOOKUP(F214,Dropdowns!$B$1:$B$3,1,FALSE)),1,0))</f>
        <v>0</v>
      </c>
      <c r="P214" s="86">
        <f>IF(ISBLANK(G214),0,IF(ISNA(VLOOKUP(G214,Dropdowns!$C$1:$C$3,1,FALSE)),1,0))</f>
        <v>0</v>
      </c>
    </row>
    <row r="215" spans="2:16" x14ac:dyDescent="0.25">
      <c r="B215" s="71"/>
      <c r="C215" s="71"/>
      <c r="D215" s="63"/>
      <c r="E215" s="75"/>
      <c r="F215" s="71"/>
      <c r="G215" s="71"/>
      <c r="K215" s="86">
        <f t="shared" si="12"/>
        <v>0</v>
      </c>
      <c r="L215" s="86">
        <f t="shared" si="10"/>
        <v>0</v>
      </c>
      <c r="M215" s="86">
        <f>IF(ISBLANK(B215),0,IF(ISNA(VLOOKUP(B215,General!$B:$B,1,FALSE)),1,0))</f>
        <v>0</v>
      </c>
      <c r="N215" s="86">
        <f t="shared" si="11"/>
        <v>0</v>
      </c>
      <c r="O215" s="86">
        <f>IF(ISBLANK(F215),0,IF(ISNA(VLOOKUP(F215,Dropdowns!$B$1:$B$3,1,FALSE)),1,0))</f>
        <v>0</v>
      </c>
      <c r="P215" s="86">
        <f>IF(ISBLANK(G215),0,IF(ISNA(VLOOKUP(G215,Dropdowns!$C$1:$C$3,1,FALSE)),1,0))</f>
        <v>0</v>
      </c>
    </row>
    <row r="216" spans="2:16" x14ac:dyDescent="0.25">
      <c r="B216" s="71"/>
      <c r="C216" s="71"/>
      <c r="D216" s="63"/>
      <c r="E216" s="75"/>
      <c r="F216" s="71"/>
      <c r="G216" s="71"/>
      <c r="K216" s="86">
        <f t="shared" si="12"/>
        <v>0</v>
      </c>
      <c r="L216" s="86">
        <f t="shared" si="10"/>
        <v>0</v>
      </c>
      <c r="M216" s="86">
        <f>IF(ISBLANK(B216),0,IF(ISNA(VLOOKUP(B216,General!$B:$B,1,FALSE)),1,0))</f>
        <v>0</v>
      </c>
      <c r="N216" s="86">
        <f t="shared" si="11"/>
        <v>0</v>
      </c>
      <c r="O216" s="86">
        <f>IF(ISBLANK(F216),0,IF(ISNA(VLOOKUP(F216,Dropdowns!$B$1:$B$3,1,FALSE)),1,0))</f>
        <v>0</v>
      </c>
      <c r="P216" s="86">
        <f>IF(ISBLANK(G216),0,IF(ISNA(VLOOKUP(G216,Dropdowns!$C$1:$C$3,1,FALSE)),1,0))</f>
        <v>0</v>
      </c>
    </row>
    <row r="217" spans="2:16" x14ac:dyDescent="0.25">
      <c r="B217" s="71"/>
      <c r="C217" s="71"/>
      <c r="D217" s="63"/>
      <c r="E217" s="75"/>
      <c r="F217" s="71"/>
      <c r="G217" s="71"/>
      <c r="K217" s="86">
        <f t="shared" si="12"/>
        <v>0</v>
      </c>
      <c r="L217" s="86">
        <f t="shared" si="10"/>
        <v>0</v>
      </c>
      <c r="M217" s="86">
        <f>IF(ISBLANK(B217),0,IF(ISNA(VLOOKUP(B217,General!$B:$B,1,FALSE)),1,0))</f>
        <v>0</v>
      </c>
      <c r="N217" s="86">
        <f t="shared" si="11"/>
        <v>0</v>
      </c>
      <c r="O217" s="86">
        <f>IF(ISBLANK(F217),0,IF(ISNA(VLOOKUP(F217,Dropdowns!$B$1:$B$3,1,FALSE)),1,0))</f>
        <v>0</v>
      </c>
      <c r="P217" s="86">
        <f>IF(ISBLANK(G217),0,IF(ISNA(VLOOKUP(G217,Dropdowns!$C$1:$C$3,1,FALSE)),1,0))</f>
        <v>0</v>
      </c>
    </row>
    <row r="218" spans="2:16" x14ac:dyDescent="0.25">
      <c r="B218" s="71"/>
      <c r="C218" s="71"/>
      <c r="D218" s="63"/>
      <c r="E218" s="75"/>
      <c r="F218" s="71"/>
      <c r="G218" s="71"/>
      <c r="K218" s="86">
        <f t="shared" si="12"/>
        <v>0</v>
      </c>
      <c r="L218" s="86">
        <f t="shared" si="10"/>
        <v>0</v>
      </c>
      <c r="M218" s="86">
        <f>IF(ISBLANK(B218),0,IF(ISNA(VLOOKUP(B218,General!$B:$B,1,FALSE)),1,0))</f>
        <v>0</v>
      </c>
      <c r="N218" s="86">
        <f t="shared" si="11"/>
        <v>0</v>
      </c>
      <c r="O218" s="86">
        <f>IF(ISBLANK(F218),0,IF(ISNA(VLOOKUP(F218,Dropdowns!$B$1:$B$3,1,FALSE)),1,0))</f>
        <v>0</v>
      </c>
      <c r="P218" s="86">
        <f>IF(ISBLANK(G218),0,IF(ISNA(VLOOKUP(G218,Dropdowns!$C$1:$C$3,1,FALSE)),1,0))</f>
        <v>0</v>
      </c>
    </row>
    <row r="219" spans="2:16" x14ac:dyDescent="0.25">
      <c r="B219" s="71"/>
      <c r="C219" s="71"/>
      <c r="D219" s="63"/>
      <c r="E219" s="75"/>
      <c r="F219" s="71"/>
      <c r="G219" s="71"/>
      <c r="K219" s="86">
        <f t="shared" si="12"/>
        <v>0</v>
      </c>
      <c r="L219" s="86">
        <f t="shared" si="10"/>
        <v>0</v>
      </c>
      <c r="M219" s="86">
        <f>IF(ISBLANK(B219),0,IF(ISNA(VLOOKUP(B219,General!$B:$B,1,FALSE)),1,0))</f>
        <v>0</v>
      </c>
      <c r="N219" s="86">
        <f t="shared" si="11"/>
        <v>0</v>
      </c>
      <c r="O219" s="86">
        <f>IF(ISBLANK(F219),0,IF(ISNA(VLOOKUP(F219,Dropdowns!$B$1:$B$3,1,FALSE)),1,0))</f>
        <v>0</v>
      </c>
      <c r="P219" s="86">
        <f>IF(ISBLANK(G219),0,IF(ISNA(VLOOKUP(G219,Dropdowns!$C$1:$C$3,1,FALSE)),1,0))</f>
        <v>0</v>
      </c>
    </row>
    <row r="220" spans="2:16" x14ac:dyDescent="0.25">
      <c r="B220" s="71"/>
      <c r="C220" s="71"/>
      <c r="D220" s="63"/>
      <c r="E220" s="75"/>
      <c r="F220" s="71"/>
      <c r="G220" s="71"/>
      <c r="K220" s="86">
        <f t="shared" si="12"/>
        <v>0</v>
      </c>
      <c r="L220" s="86">
        <f t="shared" si="10"/>
        <v>0</v>
      </c>
      <c r="M220" s="86">
        <f>IF(ISBLANK(B220),0,IF(ISNA(VLOOKUP(B220,General!$B:$B,1,FALSE)),1,0))</f>
        <v>0</v>
      </c>
      <c r="N220" s="86">
        <f t="shared" si="11"/>
        <v>0</v>
      </c>
      <c r="O220" s="86">
        <f>IF(ISBLANK(F220),0,IF(ISNA(VLOOKUP(F220,Dropdowns!$B$1:$B$3,1,FALSE)),1,0))</f>
        <v>0</v>
      </c>
      <c r="P220" s="86">
        <f>IF(ISBLANK(G220),0,IF(ISNA(VLOOKUP(G220,Dropdowns!$C$1:$C$3,1,FALSE)),1,0))</f>
        <v>0</v>
      </c>
    </row>
    <row r="221" spans="2:16" x14ac:dyDescent="0.25">
      <c r="B221" s="71"/>
      <c r="C221" s="71"/>
      <c r="D221" s="63"/>
      <c r="E221" s="75"/>
      <c r="F221" s="71"/>
      <c r="G221" s="71"/>
      <c r="K221" s="86">
        <f t="shared" si="12"/>
        <v>0</v>
      </c>
      <c r="L221" s="86">
        <f t="shared" si="10"/>
        <v>0</v>
      </c>
      <c r="M221" s="86">
        <f>IF(ISBLANK(B221),0,IF(ISNA(VLOOKUP(B221,General!$B:$B,1,FALSE)),1,0))</f>
        <v>0</v>
      </c>
      <c r="N221" s="86">
        <f t="shared" si="11"/>
        <v>0</v>
      </c>
      <c r="O221" s="86">
        <f>IF(ISBLANK(F221),0,IF(ISNA(VLOOKUP(F221,Dropdowns!$B$1:$B$3,1,FALSE)),1,0))</f>
        <v>0</v>
      </c>
      <c r="P221" s="86">
        <f>IF(ISBLANK(G221),0,IF(ISNA(VLOOKUP(G221,Dropdowns!$C$1:$C$3,1,FALSE)),1,0))</f>
        <v>0</v>
      </c>
    </row>
    <row r="222" spans="2:16" x14ac:dyDescent="0.25">
      <c r="B222" s="71"/>
      <c r="C222" s="71"/>
      <c r="D222" s="63"/>
      <c r="E222" s="75"/>
      <c r="F222" s="71"/>
      <c r="G222" s="71"/>
      <c r="K222" s="86">
        <f t="shared" si="12"/>
        <v>0</v>
      </c>
      <c r="L222" s="86">
        <f t="shared" si="10"/>
        <v>0</v>
      </c>
      <c r="M222" s="86">
        <f>IF(ISBLANK(B222),0,IF(ISNA(VLOOKUP(B222,General!$B:$B,1,FALSE)),1,0))</f>
        <v>0</v>
      </c>
      <c r="N222" s="86">
        <f t="shared" si="11"/>
        <v>0</v>
      </c>
      <c r="O222" s="86">
        <f>IF(ISBLANK(F222),0,IF(ISNA(VLOOKUP(F222,Dropdowns!$B$1:$B$3,1,FALSE)),1,0))</f>
        <v>0</v>
      </c>
      <c r="P222" s="86">
        <f>IF(ISBLANK(G222),0,IF(ISNA(VLOOKUP(G222,Dropdowns!$C$1:$C$3,1,FALSE)),1,0))</f>
        <v>0</v>
      </c>
    </row>
    <row r="223" spans="2:16" x14ac:dyDescent="0.25">
      <c r="B223" s="71"/>
      <c r="C223" s="71"/>
      <c r="D223" s="63"/>
      <c r="E223" s="75"/>
      <c r="F223" s="71"/>
      <c r="G223" s="71"/>
      <c r="K223" s="86">
        <f t="shared" si="12"/>
        <v>0</v>
      </c>
      <c r="L223" s="86">
        <f t="shared" si="10"/>
        <v>0</v>
      </c>
      <c r="M223" s="86">
        <f>IF(ISBLANK(B223),0,IF(ISNA(VLOOKUP(B223,General!$B:$B,1,FALSE)),1,0))</f>
        <v>0</v>
      </c>
      <c r="N223" s="86">
        <f t="shared" si="11"/>
        <v>0</v>
      </c>
      <c r="O223" s="86">
        <f>IF(ISBLANK(F223),0,IF(ISNA(VLOOKUP(F223,Dropdowns!$B$1:$B$3,1,FALSE)),1,0))</f>
        <v>0</v>
      </c>
      <c r="P223" s="86">
        <f>IF(ISBLANK(G223),0,IF(ISNA(VLOOKUP(G223,Dropdowns!$C$1:$C$3,1,FALSE)),1,0))</f>
        <v>0</v>
      </c>
    </row>
    <row r="224" spans="2:16" x14ac:dyDescent="0.25">
      <c r="B224" s="71"/>
      <c r="C224" s="71"/>
      <c r="D224" s="63"/>
      <c r="E224" s="75"/>
      <c r="F224" s="71"/>
      <c r="G224" s="71"/>
      <c r="K224" s="86">
        <f t="shared" si="12"/>
        <v>0</v>
      </c>
      <c r="L224" s="86">
        <f t="shared" si="10"/>
        <v>0</v>
      </c>
      <c r="M224" s="86">
        <f>IF(ISBLANK(B224),0,IF(ISNA(VLOOKUP(B224,General!$B:$B,1,FALSE)),1,0))</f>
        <v>0</v>
      </c>
      <c r="N224" s="86">
        <f t="shared" si="11"/>
        <v>0</v>
      </c>
      <c r="O224" s="86">
        <f>IF(ISBLANK(F224),0,IF(ISNA(VLOOKUP(F224,Dropdowns!$B$1:$B$3,1,FALSE)),1,0))</f>
        <v>0</v>
      </c>
      <c r="P224" s="86">
        <f>IF(ISBLANK(G224),0,IF(ISNA(VLOOKUP(G224,Dropdowns!$C$1:$C$3,1,FALSE)),1,0))</f>
        <v>0</v>
      </c>
    </row>
    <row r="225" spans="2:16" x14ac:dyDescent="0.25">
      <c r="B225" s="71"/>
      <c r="C225" s="71"/>
      <c r="D225" s="63"/>
      <c r="E225" s="75"/>
      <c r="F225" s="71"/>
      <c r="G225" s="71"/>
      <c r="K225" s="86">
        <f t="shared" si="12"/>
        <v>0</v>
      </c>
      <c r="L225" s="86">
        <f t="shared" si="10"/>
        <v>0</v>
      </c>
      <c r="M225" s="86">
        <f>IF(ISBLANK(B225),0,IF(ISNA(VLOOKUP(B225,General!$B:$B,1,FALSE)),1,0))</f>
        <v>0</v>
      </c>
      <c r="N225" s="86">
        <f t="shared" si="11"/>
        <v>0</v>
      </c>
      <c r="O225" s="86">
        <f>IF(ISBLANK(F225),0,IF(ISNA(VLOOKUP(F225,Dropdowns!$B$1:$B$3,1,FALSE)),1,0))</f>
        <v>0</v>
      </c>
      <c r="P225" s="86">
        <f>IF(ISBLANK(G225),0,IF(ISNA(VLOOKUP(G225,Dropdowns!$C$1:$C$3,1,FALSE)),1,0))</f>
        <v>0</v>
      </c>
    </row>
    <row r="226" spans="2:16" x14ac:dyDescent="0.25">
      <c r="B226" s="71"/>
      <c r="C226" s="71"/>
      <c r="D226" s="63"/>
      <c r="E226" s="75"/>
      <c r="F226" s="71"/>
      <c r="G226" s="71"/>
      <c r="K226" s="86">
        <f t="shared" si="12"/>
        <v>0</v>
      </c>
      <c r="L226" s="86">
        <f t="shared" si="10"/>
        <v>0</v>
      </c>
      <c r="M226" s="86">
        <f>IF(ISBLANK(B226),0,IF(ISNA(VLOOKUP(B226,General!$B:$B,1,FALSE)),1,0))</f>
        <v>0</v>
      </c>
      <c r="N226" s="86">
        <f t="shared" si="11"/>
        <v>0</v>
      </c>
      <c r="O226" s="86">
        <f>IF(ISBLANK(F226),0,IF(ISNA(VLOOKUP(F226,Dropdowns!$B$1:$B$3,1,FALSE)),1,0))</f>
        <v>0</v>
      </c>
      <c r="P226" s="86">
        <f>IF(ISBLANK(G226),0,IF(ISNA(VLOOKUP(G226,Dropdowns!$C$1:$C$3,1,FALSE)),1,0))</f>
        <v>0</v>
      </c>
    </row>
    <row r="227" spans="2:16" x14ac:dyDescent="0.25">
      <c r="B227" s="71"/>
      <c r="C227" s="71"/>
      <c r="D227" s="63"/>
      <c r="E227" s="75"/>
      <c r="F227" s="71"/>
      <c r="G227" s="71"/>
      <c r="K227" s="86">
        <f t="shared" si="12"/>
        <v>0</v>
      </c>
      <c r="L227" s="86">
        <f t="shared" si="10"/>
        <v>0</v>
      </c>
      <c r="M227" s="86">
        <f>IF(ISBLANK(B227),0,IF(ISNA(VLOOKUP(B227,General!$B:$B,1,FALSE)),1,0))</f>
        <v>0</v>
      </c>
      <c r="N227" s="86">
        <f t="shared" si="11"/>
        <v>0</v>
      </c>
      <c r="O227" s="86">
        <f>IF(ISBLANK(F227),0,IF(ISNA(VLOOKUP(F227,Dropdowns!$B$1:$B$3,1,FALSE)),1,0))</f>
        <v>0</v>
      </c>
      <c r="P227" s="86">
        <f>IF(ISBLANK(G227),0,IF(ISNA(VLOOKUP(G227,Dropdowns!$C$1:$C$3,1,FALSE)),1,0))</f>
        <v>0</v>
      </c>
    </row>
    <row r="228" spans="2:16" x14ac:dyDescent="0.25">
      <c r="B228" s="71"/>
      <c r="C228" s="71"/>
      <c r="D228" s="63"/>
      <c r="E228" s="75"/>
      <c r="F228" s="71"/>
      <c r="G228" s="71"/>
      <c r="K228" s="86">
        <f t="shared" si="12"/>
        <v>0</v>
      </c>
      <c r="L228" s="86">
        <f t="shared" si="10"/>
        <v>0</v>
      </c>
      <c r="M228" s="86">
        <f>IF(ISBLANK(B228),0,IF(ISNA(VLOOKUP(B228,General!$B:$B,1,FALSE)),1,0))</f>
        <v>0</v>
      </c>
      <c r="N228" s="86">
        <f t="shared" si="11"/>
        <v>0</v>
      </c>
      <c r="O228" s="86">
        <f>IF(ISBLANK(F228),0,IF(ISNA(VLOOKUP(F228,Dropdowns!$B$1:$B$3,1,FALSE)),1,0))</f>
        <v>0</v>
      </c>
      <c r="P228" s="86">
        <f>IF(ISBLANK(G228),0,IF(ISNA(VLOOKUP(G228,Dropdowns!$C$1:$C$3,1,FALSE)),1,0))</f>
        <v>0</v>
      </c>
    </row>
    <row r="229" spans="2:16" x14ac:dyDescent="0.25">
      <c r="B229" s="71"/>
      <c r="C229" s="71"/>
      <c r="D229" s="63"/>
      <c r="E229" s="75"/>
      <c r="F229" s="71"/>
      <c r="G229" s="71"/>
      <c r="K229" s="86">
        <f t="shared" si="12"/>
        <v>0</v>
      </c>
      <c r="L229" s="86">
        <f t="shared" si="10"/>
        <v>0</v>
      </c>
      <c r="M229" s="86">
        <f>IF(ISBLANK(B229),0,IF(ISNA(VLOOKUP(B229,General!$B:$B,1,FALSE)),1,0))</f>
        <v>0</v>
      </c>
      <c r="N229" s="86">
        <f t="shared" si="11"/>
        <v>0</v>
      </c>
      <c r="O229" s="86">
        <f>IF(ISBLANK(F229),0,IF(ISNA(VLOOKUP(F229,Dropdowns!$B$1:$B$3,1,FALSE)),1,0))</f>
        <v>0</v>
      </c>
      <c r="P229" s="86">
        <f>IF(ISBLANK(G229),0,IF(ISNA(VLOOKUP(G229,Dropdowns!$C$1:$C$3,1,FALSE)),1,0))</f>
        <v>0</v>
      </c>
    </row>
    <row r="230" spans="2:16" x14ac:dyDescent="0.25">
      <c r="B230" s="71"/>
      <c r="C230" s="71"/>
      <c r="D230" s="63"/>
      <c r="E230" s="75"/>
      <c r="F230" s="71"/>
      <c r="G230" s="71"/>
      <c r="K230" s="86">
        <f t="shared" si="12"/>
        <v>0</v>
      </c>
      <c r="L230" s="86">
        <f t="shared" si="10"/>
        <v>0</v>
      </c>
      <c r="M230" s="86">
        <f>IF(ISBLANK(B230),0,IF(ISNA(VLOOKUP(B230,General!$B:$B,1,FALSE)),1,0))</f>
        <v>0</v>
      </c>
      <c r="N230" s="86">
        <f t="shared" si="11"/>
        <v>0</v>
      </c>
      <c r="O230" s="86">
        <f>IF(ISBLANK(F230),0,IF(ISNA(VLOOKUP(F230,Dropdowns!$B$1:$B$3,1,FALSE)),1,0))</f>
        <v>0</v>
      </c>
      <c r="P230" s="86">
        <f>IF(ISBLANK(G230),0,IF(ISNA(VLOOKUP(G230,Dropdowns!$C$1:$C$3,1,FALSE)),1,0))</f>
        <v>0</v>
      </c>
    </row>
    <row r="231" spans="2:16" x14ac:dyDescent="0.25">
      <c r="B231" s="71"/>
      <c r="C231" s="71"/>
      <c r="D231" s="63"/>
      <c r="E231" s="75"/>
      <c r="F231" s="71"/>
      <c r="G231" s="71"/>
      <c r="K231" s="86">
        <f t="shared" si="12"/>
        <v>0</v>
      </c>
      <c r="L231" s="86">
        <f t="shared" si="10"/>
        <v>0</v>
      </c>
      <c r="M231" s="86">
        <f>IF(ISBLANK(B231),0,IF(ISNA(VLOOKUP(B231,General!$B:$B,1,FALSE)),1,0))</f>
        <v>0</v>
      </c>
      <c r="N231" s="86">
        <f t="shared" si="11"/>
        <v>0</v>
      </c>
      <c r="O231" s="86">
        <f>IF(ISBLANK(F231),0,IF(ISNA(VLOOKUP(F231,Dropdowns!$B$1:$B$3,1,FALSE)),1,0))</f>
        <v>0</v>
      </c>
      <c r="P231" s="86">
        <f>IF(ISBLANK(G231),0,IF(ISNA(VLOOKUP(G231,Dropdowns!$C$1:$C$3,1,FALSE)),1,0))</f>
        <v>0</v>
      </c>
    </row>
    <row r="232" spans="2:16" x14ac:dyDescent="0.25">
      <c r="B232" s="71"/>
      <c r="C232" s="71"/>
      <c r="D232" s="63"/>
      <c r="E232" s="75"/>
      <c r="F232" s="71"/>
      <c r="G232" s="71"/>
      <c r="K232" s="86">
        <f t="shared" si="12"/>
        <v>0</v>
      </c>
      <c r="L232" s="86">
        <f t="shared" si="10"/>
        <v>0</v>
      </c>
      <c r="M232" s="86">
        <f>IF(ISBLANK(B232),0,IF(ISNA(VLOOKUP(B232,General!$B:$B,1,FALSE)),1,0))</f>
        <v>0</v>
      </c>
      <c r="N232" s="86">
        <f t="shared" si="11"/>
        <v>0</v>
      </c>
      <c r="O232" s="86">
        <f>IF(ISBLANK(F232),0,IF(ISNA(VLOOKUP(F232,Dropdowns!$B$1:$B$3,1,FALSE)),1,0))</f>
        <v>0</v>
      </c>
      <c r="P232" s="86">
        <f>IF(ISBLANK(G232),0,IF(ISNA(VLOOKUP(G232,Dropdowns!$C$1:$C$3,1,FALSE)),1,0))</f>
        <v>0</v>
      </c>
    </row>
    <row r="233" spans="2:16" x14ac:dyDescent="0.25">
      <c r="B233" s="71"/>
      <c r="C233" s="71"/>
      <c r="D233" s="63"/>
      <c r="E233" s="75"/>
      <c r="F233" s="71"/>
      <c r="G233" s="71"/>
      <c r="K233" s="86">
        <f t="shared" si="12"/>
        <v>0</v>
      </c>
      <c r="L233" s="86">
        <f t="shared" si="10"/>
        <v>0</v>
      </c>
      <c r="M233" s="86">
        <f>IF(ISBLANK(B233),0,IF(ISNA(VLOOKUP(B233,General!$B:$B,1,FALSE)),1,0))</f>
        <v>0</v>
      </c>
      <c r="N233" s="86">
        <f t="shared" si="11"/>
        <v>0</v>
      </c>
      <c r="O233" s="86">
        <f>IF(ISBLANK(F233),0,IF(ISNA(VLOOKUP(F233,Dropdowns!$B$1:$B$3,1,FALSE)),1,0))</f>
        <v>0</v>
      </c>
      <c r="P233" s="86">
        <f>IF(ISBLANK(G233),0,IF(ISNA(VLOOKUP(G233,Dropdowns!$C$1:$C$3,1,FALSE)),1,0))</f>
        <v>0</v>
      </c>
    </row>
    <row r="234" spans="2:16" x14ac:dyDescent="0.25">
      <c r="B234" s="71"/>
      <c r="C234" s="71"/>
      <c r="D234" s="63"/>
      <c r="E234" s="75"/>
      <c r="F234" s="71"/>
      <c r="G234" s="71"/>
      <c r="K234" s="86">
        <f t="shared" si="12"/>
        <v>0</v>
      </c>
      <c r="L234" s="86">
        <f t="shared" si="10"/>
        <v>0</v>
      </c>
      <c r="M234" s="86">
        <f>IF(ISBLANK(B234),0,IF(ISNA(VLOOKUP(B234,General!$B:$B,1,FALSE)),1,0))</f>
        <v>0</v>
      </c>
      <c r="N234" s="86">
        <f t="shared" si="11"/>
        <v>0</v>
      </c>
      <c r="O234" s="86">
        <f>IF(ISBLANK(F234),0,IF(ISNA(VLOOKUP(F234,Dropdowns!$B$1:$B$3,1,FALSE)),1,0))</f>
        <v>0</v>
      </c>
      <c r="P234" s="86">
        <f>IF(ISBLANK(G234),0,IF(ISNA(VLOOKUP(G234,Dropdowns!$C$1:$C$3,1,FALSE)),1,0))</f>
        <v>0</v>
      </c>
    </row>
    <row r="235" spans="2:16" x14ac:dyDescent="0.25">
      <c r="B235" s="71"/>
      <c r="C235" s="71"/>
      <c r="D235" s="63"/>
      <c r="E235" s="75"/>
      <c r="F235" s="71"/>
      <c r="G235" s="71"/>
      <c r="K235" s="86">
        <f t="shared" si="12"/>
        <v>0</v>
      </c>
      <c r="L235" s="86">
        <f t="shared" si="10"/>
        <v>0</v>
      </c>
      <c r="M235" s="86">
        <f>IF(ISBLANK(B235),0,IF(ISNA(VLOOKUP(B235,General!$B:$B,1,FALSE)),1,0))</f>
        <v>0</v>
      </c>
      <c r="N235" s="86">
        <f t="shared" si="11"/>
        <v>0</v>
      </c>
      <c r="O235" s="86">
        <f>IF(ISBLANK(F235),0,IF(ISNA(VLOOKUP(F235,Dropdowns!$B$1:$B$3,1,FALSE)),1,0))</f>
        <v>0</v>
      </c>
      <c r="P235" s="86">
        <f>IF(ISBLANK(G235),0,IF(ISNA(VLOOKUP(G235,Dropdowns!$C$1:$C$3,1,FALSE)),1,0))</f>
        <v>0</v>
      </c>
    </row>
    <row r="236" spans="2:16" x14ac:dyDescent="0.25">
      <c r="B236" s="71"/>
      <c r="C236" s="71"/>
      <c r="D236" s="63"/>
      <c r="E236" s="75"/>
      <c r="F236" s="71"/>
      <c r="G236" s="71"/>
      <c r="K236" s="86">
        <f t="shared" si="12"/>
        <v>0</v>
      </c>
      <c r="L236" s="86">
        <f t="shared" si="10"/>
        <v>0</v>
      </c>
      <c r="M236" s="86">
        <f>IF(ISBLANK(B236),0,IF(ISNA(VLOOKUP(B236,General!$B:$B,1,FALSE)),1,0))</f>
        <v>0</v>
      </c>
      <c r="N236" s="86">
        <f t="shared" si="11"/>
        <v>0</v>
      </c>
      <c r="O236" s="86">
        <f>IF(ISBLANK(F236),0,IF(ISNA(VLOOKUP(F236,Dropdowns!$B$1:$B$3,1,FALSE)),1,0))</f>
        <v>0</v>
      </c>
      <c r="P236" s="86">
        <f>IF(ISBLANK(G236),0,IF(ISNA(VLOOKUP(G236,Dropdowns!$C$1:$C$3,1,FALSE)),1,0))</f>
        <v>0</v>
      </c>
    </row>
    <row r="237" spans="2:16" x14ac:dyDescent="0.25">
      <c r="B237" s="71"/>
      <c r="C237" s="71"/>
      <c r="D237" s="63"/>
      <c r="E237" s="75"/>
      <c r="F237" s="71"/>
      <c r="G237" s="71"/>
      <c r="K237" s="86">
        <f t="shared" si="12"/>
        <v>0</v>
      </c>
      <c r="L237" s="86">
        <f t="shared" si="10"/>
        <v>0</v>
      </c>
      <c r="M237" s="86">
        <f>IF(ISBLANK(B237),0,IF(ISNA(VLOOKUP(B237,General!$B:$B,1,FALSE)),1,0))</f>
        <v>0</v>
      </c>
      <c r="N237" s="86">
        <f t="shared" si="11"/>
        <v>0</v>
      </c>
      <c r="O237" s="86">
        <f>IF(ISBLANK(F237),0,IF(ISNA(VLOOKUP(F237,Dropdowns!$B$1:$B$3,1,FALSE)),1,0))</f>
        <v>0</v>
      </c>
      <c r="P237" s="86">
        <f>IF(ISBLANK(G237),0,IF(ISNA(VLOOKUP(G237,Dropdowns!$C$1:$C$3,1,FALSE)),1,0))</f>
        <v>0</v>
      </c>
    </row>
    <row r="238" spans="2:16" x14ac:dyDescent="0.25">
      <c r="B238" s="71"/>
      <c r="C238" s="71"/>
      <c r="D238" s="63"/>
      <c r="E238" s="75"/>
      <c r="F238" s="71"/>
      <c r="G238" s="71"/>
      <c r="K238" s="86">
        <f t="shared" si="12"/>
        <v>0</v>
      </c>
      <c r="L238" s="86">
        <f t="shared" si="10"/>
        <v>0</v>
      </c>
      <c r="M238" s="86">
        <f>IF(ISBLANK(B238),0,IF(ISNA(VLOOKUP(B238,General!$B:$B,1,FALSE)),1,0))</f>
        <v>0</v>
      </c>
      <c r="N238" s="86">
        <f t="shared" si="11"/>
        <v>0</v>
      </c>
      <c r="O238" s="86">
        <f>IF(ISBLANK(F238),0,IF(ISNA(VLOOKUP(F238,Dropdowns!$B$1:$B$3,1,FALSE)),1,0))</f>
        <v>0</v>
      </c>
      <c r="P238" s="86">
        <f>IF(ISBLANK(G238),0,IF(ISNA(VLOOKUP(G238,Dropdowns!$C$1:$C$3,1,FALSE)),1,0))</f>
        <v>0</v>
      </c>
    </row>
    <row r="239" spans="2:16" x14ac:dyDescent="0.25">
      <c r="B239" s="71"/>
      <c r="C239" s="71"/>
      <c r="D239" s="63"/>
      <c r="E239" s="75"/>
      <c r="F239" s="71"/>
      <c r="G239" s="71"/>
      <c r="K239" s="86">
        <f t="shared" si="12"/>
        <v>0</v>
      </c>
      <c r="L239" s="86">
        <f t="shared" si="10"/>
        <v>0</v>
      </c>
      <c r="M239" s="86">
        <f>IF(ISBLANK(B239),0,IF(ISNA(VLOOKUP(B239,General!$B:$B,1,FALSE)),1,0))</f>
        <v>0</v>
      </c>
      <c r="N239" s="86">
        <f t="shared" si="11"/>
        <v>0</v>
      </c>
      <c r="O239" s="86">
        <f>IF(ISBLANK(F239),0,IF(ISNA(VLOOKUP(F239,Dropdowns!$B$1:$B$3,1,FALSE)),1,0))</f>
        <v>0</v>
      </c>
      <c r="P239" s="86">
        <f>IF(ISBLANK(G239),0,IF(ISNA(VLOOKUP(G239,Dropdowns!$C$1:$C$3,1,FALSE)),1,0))</f>
        <v>0</v>
      </c>
    </row>
    <row r="240" spans="2:16" x14ac:dyDescent="0.25">
      <c r="B240" s="71"/>
      <c r="C240" s="71"/>
      <c r="D240" s="63"/>
      <c r="E240" s="75"/>
      <c r="F240" s="71"/>
      <c r="G240" s="71"/>
      <c r="K240" s="86">
        <f t="shared" si="12"/>
        <v>0</v>
      </c>
      <c r="L240" s="86">
        <f t="shared" si="10"/>
        <v>0</v>
      </c>
      <c r="M240" s="86">
        <f>IF(ISBLANK(B240),0,IF(ISNA(VLOOKUP(B240,General!$B:$B,1,FALSE)),1,0))</f>
        <v>0</v>
      </c>
      <c r="N240" s="86">
        <f t="shared" si="11"/>
        <v>0</v>
      </c>
      <c r="O240" s="86">
        <f>IF(ISBLANK(F240),0,IF(ISNA(VLOOKUP(F240,Dropdowns!$B$1:$B$3,1,FALSE)),1,0))</f>
        <v>0</v>
      </c>
      <c r="P240" s="86">
        <f>IF(ISBLANK(G240),0,IF(ISNA(VLOOKUP(G240,Dropdowns!$C$1:$C$3,1,FALSE)),1,0))</f>
        <v>0</v>
      </c>
    </row>
    <row r="241" spans="2:16" x14ac:dyDescent="0.25">
      <c r="B241" s="71"/>
      <c r="C241" s="71"/>
      <c r="D241" s="63"/>
      <c r="E241" s="75"/>
      <c r="F241" s="71"/>
      <c r="G241" s="71"/>
      <c r="K241" s="86">
        <f t="shared" si="12"/>
        <v>0</v>
      </c>
      <c r="L241" s="86">
        <f t="shared" si="10"/>
        <v>0</v>
      </c>
      <c r="M241" s="86">
        <f>IF(ISBLANK(B241),0,IF(ISNA(VLOOKUP(B241,General!$B:$B,1,FALSE)),1,0))</f>
        <v>0</v>
      </c>
      <c r="N241" s="86">
        <f t="shared" si="11"/>
        <v>0</v>
      </c>
      <c r="O241" s="86">
        <f>IF(ISBLANK(F241),0,IF(ISNA(VLOOKUP(F241,Dropdowns!$B$1:$B$3,1,FALSE)),1,0))</f>
        <v>0</v>
      </c>
      <c r="P241" s="86">
        <f>IF(ISBLANK(G241),0,IF(ISNA(VLOOKUP(G241,Dropdowns!$C$1:$C$3,1,FALSE)),1,0))</f>
        <v>0</v>
      </c>
    </row>
    <row r="242" spans="2:16" x14ac:dyDescent="0.25">
      <c r="B242" s="71"/>
      <c r="C242" s="71"/>
      <c r="D242" s="63"/>
      <c r="E242" s="75"/>
      <c r="F242" s="71"/>
      <c r="G242" s="71"/>
      <c r="K242" s="86">
        <f t="shared" si="12"/>
        <v>0</v>
      </c>
      <c r="L242" s="86">
        <f t="shared" si="10"/>
        <v>0</v>
      </c>
      <c r="M242" s="86">
        <f>IF(ISBLANK(B242),0,IF(ISNA(VLOOKUP(B242,General!$B:$B,1,FALSE)),1,0))</f>
        <v>0</v>
      </c>
      <c r="N242" s="86">
        <f t="shared" si="11"/>
        <v>0</v>
      </c>
      <c r="O242" s="86">
        <f>IF(ISBLANK(F242),0,IF(ISNA(VLOOKUP(F242,Dropdowns!$B$1:$B$3,1,FALSE)),1,0))</f>
        <v>0</v>
      </c>
      <c r="P242" s="86">
        <f>IF(ISBLANK(G242),0,IF(ISNA(VLOOKUP(G242,Dropdowns!$C$1:$C$3,1,FALSE)),1,0))</f>
        <v>0</v>
      </c>
    </row>
    <row r="243" spans="2:16" x14ac:dyDescent="0.25">
      <c r="B243" s="71"/>
      <c r="C243" s="71"/>
      <c r="D243" s="63"/>
      <c r="E243" s="75"/>
      <c r="F243" s="71"/>
      <c r="G243" s="71"/>
      <c r="K243" s="86">
        <f t="shared" si="12"/>
        <v>0</v>
      </c>
      <c r="L243" s="86">
        <f t="shared" si="10"/>
        <v>0</v>
      </c>
      <c r="M243" s="86">
        <f>IF(ISBLANK(B243),0,IF(ISNA(VLOOKUP(B243,General!$B:$B,1,FALSE)),1,0))</f>
        <v>0</v>
      </c>
      <c r="N243" s="86">
        <f t="shared" si="11"/>
        <v>0</v>
      </c>
      <c r="O243" s="86">
        <f>IF(ISBLANK(F243),0,IF(ISNA(VLOOKUP(F243,Dropdowns!$B$1:$B$3,1,FALSE)),1,0))</f>
        <v>0</v>
      </c>
      <c r="P243" s="86">
        <f>IF(ISBLANK(G243),0,IF(ISNA(VLOOKUP(G243,Dropdowns!$C$1:$C$3,1,FALSE)),1,0))</f>
        <v>0</v>
      </c>
    </row>
    <row r="244" spans="2:16" x14ac:dyDescent="0.25">
      <c r="B244" s="71"/>
      <c r="C244" s="71"/>
      <c r="D244" s="63"/>
      <c r="E244" s="75"/>
      <c r="F244" s="71"/>
      <c r="G244" s="71"/>
      <c r="K244" s="86">
        <f t="shared" si="12"/>
        <v>0</v>
      </c>
      <c r="L244" s="86">
        <f t="shared" si="10"/>
        <v>0</v>
      </c>
      <c r="M244" s="86">
        <f>IF(ISBLANK(B244),0,IF(ISNA(VLOOKUP(B244,General!$B:$B,1,FALSE)),1,0))</f>
        <v>0</v>
      </c>
      <c r="N244" s="86">
        <f t="shared" si="11"/>
        <v>0</v>
      </c>
      <c r="O244" s="86">
        <f>IF(ISBLANK(F244),0,IF(ISNA(VLOOKUP(F244,Dropdowns!$B$1:$B$3,1,FALSE)),1,0))</f>
        <v>0</v>
      </c>
      <c r="P244" s="86">
        <f>IF(ISBLANK(G244),0,IF(ISNA(VLOOKUP(G244,Dropdowns!$C$1:$C$3,1,FALSE)),1,0))</f>
        <v>0</v>
      </c>
    </row>
    <row r="245" spans="2:16" x14ac:dyDescent="0.25">
      <c r="B245" s="71"/>
      <c r="C245" s="71"/>
      <c r="D245" s="63"/>
      <c r="E245" s="75"/>
      <c r="F245" s="71"/>
      <c r="G245" s="71"/>
      <c r="K245" s="86">
        <f t="shared" si="12"/>
        <v>0</v>
      </c>
      <c r="L245" s="86">
        <f t="shared" si="10"/>
        <v>0</v>
      </c>
      <c r="M245" s="86">
        <f>IF(ISBLANK(B245),0,IF(ISNA(VLOOKUP(B245,General!$B:$B,1,FALSE)),1,0))</f>
        <v>0</v>
      </c>
      <c r="N245" s="86">
        <f t="shared" si="11"/>
        <v>0</v>
      </c>
      <c r="O245" s="86">
        <f>IF(ISBLANK(F245),0,IF(ISNA(VLOOKUP(F245,Dropdowns!$B$1:$B$3,1,FALSE)),1,0))</f>
        <v>0</v>
      </c>
      <c r="P245" s="86">
        <f>IF(ISBLANK(G245),0,IF(ISNA(VLOOKUP(G245,Dropdowns!$C$1:$C$3,1,FALSE)),1,0))</f>
        <v>0</v>
      </c>
    </row>
    <row r="246" spans="2:16" x14ac:dyDescent="0.25">
      <c r="B246" s="71"/>
      <c r="C246" s="71"/>
      <c r="D246" s="63"/>
      <c r="E246" s="75"/>
      <c r="F246" s="71"/>
      <c r="G246" s="71"/>
      <c r="K246" s="86">
        <f t="shared" si="12"/>
        <v>0</v>
      </c>
      <c r="L246" s="86">
        <f t="shared" si="10"/>
        <v>0</v>
      </c>
      <c r="M246" s="86">
        <f>IF(ISBLANK(B246),0,IF(ISNA(VLOOKUP(B246,General!$B:$B,1,FALSE)),1,0))</f>
        <v>0</v>
      </c>
      <c r="N246" s="86">
        <f t="shared" si="11"/>
        <v>0</v>
      </c>
      <c r="O246" s="86">
        <f>IF(ISBLANK(F246),0,IF(ISNA(VLOOKUP(F246,Dropdowns!$B$1:$B$3,1,FALSE)),1,0))</f>
        <v>0</v>
      </c>
      <c r="P246" s="86">
        <f>IF(ISBLANK(G246),0,IF(ISNA(VLOOKUP(G246,Dropdowns!$C$1:$C$3,1,FALSE)),1,0))</f>
        <v>0</v>
      </c>
    </row>
    <row r="247" spans="2:16" x14ac:dyDescent="0.25">
      <c r="B247" s="71"/>
      <c r="C247" s="71"/>
      <c r="D247" s="63"/>
      <c r="E247" s="75"/>
      <c r="F247" s="71"/>
      <c r="G247" s="71"/>
      <c r="K247" s="86">
        <f t="shared" si="12"/>
        <v>0</v>
      </c>
      <c r="L247" s="86">
        <f t="shared" si="10"/>
        <v>0</v>
      </c>
      <c r="M247" s="86">
        <f>IF(ISBLANK(B247),0,IF(ISNA(VLOOKUP(B247,General!$B:$B,1,FALSE)),1,0))</f>
        <v>0</v>
      </c>
      <c r="N247" s="86">
        <f t="shared" si="11"/>
        <v>0</v>
      </c>
      <c r="O247" s="86">
        <f>IF(ISBLANK(F247),0,IF(ISNA(VLOOKUP(F247,Dropdowns!$B$1:$B$3,1,FALSE)),1,0))</f>
        <v>0</v>
      </c>
      <c r="P247" s="86">
        <f>IF(ISBLANK(G247),0,IF(ISNA(VLOOKUP(G247,Dropdowns!$C$1:$C$3,1,FALSE)),1,0))</f>
        <v>0</v>
      </c>
    </row>
    <row r="248" spans="2:16" x14ac:dyDescent="0.25">
      <c r="B248" s="71"/>
      <c r="C248" s="71"/>
      <c r="D248" s="63"/>
      <c r="E248" s="75"/>
      <c r="F248" s="71"/>
      <c r="G248" s="71"/>
      <c r="K248" s="86">
        <f t="shared" si="12"/>
        <v>0</v>
      </c>
      <c r="L248" s="86">
        <f t="shared" si="10"/>
        <v>0</v>
      </c>
      <c r="M248" s="86">
        <f>IF(ISBLANK(B248),0,IF(ISNA(VLOOKUP(B248,General!$B:$B,1,FALSE)),1,0))</f>
        <v>0</v>
      </c>
      <c r="N248" s="86">
        <f t="shared" si="11"/>
        <v>0</v>
      </c>
      <c r="O248" s="86">
        <f>IF(ISBLANK(F248),0,IF(ISNA(VLOOKUP(F248,Dropdowns!$B$1:$B$3,1,FALSE)),1,0))</f>
        <v>0</v>
      </c>
      <c r="P248" s="86">
        <f>IF(ISBLANK(G248),0,IF(ISNA(VLOOKUP(G248,Dropdowns!$C$1:$C$3,1,FALSE)),1,0))</f>
        <v>0</v>
      </c>
    </row>
    <row r="249" spans="2:16" x14ac:dyDescent="0.25">
      <c r="B249" s="71"/>
      <c r="C249" s="71"/>
      <c r="D249" s="63"/>
      <c r="E249" s="75"/>
      <c r="F249" s="71"/>
      <c r="G249" s="71"/>
      <c r="K249" s="86">
        <f t="shared" si="12"/>
        <v>0</v>
      </c>
      <c r="L249" s="86">
        <f t="shared" si="10"/>
        <v>0</v>
      </c>
      <c r="M249" s="86">
        <f>IF(ISBLANK(B249),0,IF(ISNA(VLOOKUP(B249,General!$B:$B,1,FALSE)),1,0))</f>
        <v>0</v>
      </c>
      <c r="N249" s="86">
        <f t="shared" si="11"/>
        <v>0</v>
      </c>
      <c r="O249" s="86">
        <f>IF(ISBLANK(F249),0,IF(ISNA(VLOOKUP(F249,Dropdowns!$B$1:$B$3,1,FALSE)),1,0))</f>
        <v>0</v>
      </c>
      <c r="P249" s="86">
        <f>IF(ISBLANK(G249),0,IF(ISNA(VLOOKUP(G249,Dropdowns!$C$1:$C$3,1,FALSE)),1,0))</f>
        <v>0</v>
      </c>
    </row>
    <row r="250" spans="2:16" x14ac:dyDescent="0.25">
      <c r="B250" s="71"/>
      <c r="C250" s="71"/>
      <c r="D250" s="63"/>
      <c r="E250" s="75"/>
      <c r="F250" s="71"/>
      <c r="G250" s="71"/>
      <c r="K250" s="86">
        <f t="shared" si="12"/>
        <v>0</v>
      </c>
      <c r="L250" s="86">
        <f t="shared" si="10"/>
        <v>0</v>
      </c>
      <c r="M250" s="86">
        <f>IF(ISBLANK(B250),0,IF(ISNA(VLOOKUP(B250,General!$B:$B,1,FALSE)),1,0))</f>
        <v>0</v>
      </c>
      <c r="N250" s="86">
        <f t="shared" si="11"/>
        <v>0</v>
      </c>
      <c r="O250" s="86">
        <f>IF(ISBLANK(F250),0,IF(ISNA(VLOOKUP(F250,Dropdowns!$B$1:$B$3,1,FALSE)),1,0))</f>
        <v>0</v>
      </c>
      <c r="P250" s="86">
        <f>IF(ISBLANK(G250),0,IF(ISNA(VLOOKUP(G250,Dropdowns!$C$1:$C$3,1,FALSE)),1,0))</f>
        <v>0</v>
      </c>
    </row>
    <row r="251" spans="2:16" x14ac:dyDescent="0.25">
      <c r="B251" s="71"/>
      <c r="C251" s="71"/>
      <c r="D251" s="63"/>
      <c r="E251" s="75"/>
      <c r="F251" s="71"/>
      <c r="G251" s="71"/>
      <c r="K251" s="86">
        <f t="shared" si="12"/>
        <v>0</v>
      </c>
      <c r="L251" s="86">
        <f t="shared" si="10"/>
        <v>0</v>
      </c>
      <c r="M251" s="86">
        <f>IF(ISBLANK(B251),0,IF(ISNA(VLOOKUP(B251,General!$B:$B,1,FALSE)),1,0))</f>
        <v>0</v>
      </c>
      <c r="N251" s="86">
        <f t="shared" si="11"/>
        <v>0</v>
      </c>
      <c r="O251" s="86">
        <f>IF(ISBLANK(F251),0,IF(ISNA(VLOOKUP(F251,Dropdowns!$B$1:$B$3,1,FALSE)),1,0))</f>
        <v>0</v>
      </c>
      <c r="P251" s="86">
        <f>IF(ISBLANK(G251),0,IF(ISNA(VLOOKUP(G251,Dropdowns!$C$1:$C$3,1,FALSE)),1,0))</f>
        <v>0</v>
      </c>
    </row>
    <row r="252" spans="2:16" x14ac:dyDescent="0.25">
      <c r="B252" s="71"/>
      <c r="C252" s="71"/>
      <c r="D252" s="63"/>
      <c r="E252" s="75"/>
      <c r="F252" s="71"/>
      <c r="G252" s="71"/>
      <c r="K252" s="86">
        <f t="shared" si="12"/>
        <v>0</v>
      </c>
      <c r="L252" s="86">
        <f t="shared" si="10"/>
        <v>0</v>
      </c>
      <c r="M252" s="86">
        <f>IF(ISBLANK(B252),0,IF(ISNA(VLOOKUP(B252,General!$B:$B,1,FALSE)),1,0))</f>
        <v>0</v>
      </c>
      <c r="N252" s="86">
        <f t="shared" si="11"/>
        <v>0</v>
      </c>
      <c r="O252" s="86">
        <f>IF(ISBLANK(F252),0,IF(ISNA(VLOOKUP(F252,Dropdowns!$B$1:$B$3,1,FALSE)),1,0))</f>
        <v>0</v>
      </c>
      <c r="P252" s="86">
        <f>IF(ISBLANK(G252),0,IF(ISNA(VLOOKUP(G252,Dropdowns!$C$1:$C$3,1,FALSE)),1,0))</f>
        <v>0</v>
      </c>
    </row>
    <row r="253" spans="2:16" x14ac:dyDescent="0.25">
      <c r="B253" s="71"/>
      <c r="C253" s="71"/>
      <c r="D253" s="63"/>
      <c r="E253" s="75"/>
      <c r="F253" s="71"/>
      <c r="G253" s="71"/>
      <c r="K253" s="86">
        <f t="shared" si="12"/>
        <v>0</v>
      </c>
      <c r="L253" s="86">
        <f t="shared" si="10"/>
        <v>0</v>
      </c>
      <c r="M253" s="86">
        <f>IF(ISBLANK(B253),0,IF(ISNA(VLOOKUP(B253,General!$B:$B,1,FALSE)),1,0))</f>
        <v>0</v>
      </c>
      <c r="N253" s="86">
        <f t="shared" si="11"/>
        <v>0</v>
      </c>
      <c r="O253" s="86">
        <f>IF(ISBLANK(F253),0,IF(ISNA(VLOOKUP(F253,Dropdowns!$B$1:$B$3,1,FALSE)),1,0))</f>
        <v>0</v>
      </c>
      <c r="P253" s="86">
        <f>IF(ISBLANK(G253),0,IF(ISNA(VLOOKUP(G253,Dropdowns!$C$1:$C$3,1,FALSE)),1,0))</f>
        <v>0</v>
      </c>
    </row>
    <row r="254" spans="2:16" x14ac:dyDescent="0.25">
      <c r="B254" s="71"/>
      <c r="C254" s="71"/>
      <c r="D254" s="63"/>
      <c r="E254" s="75"/>
      <c r="F254" s="71"/>
      <c r="G254" s="71"/>
      <c r="K254" s="86">
        <f t="shared" si="12"/>
        <v>0</v>
      </c>
      <c r="L254" s="86">
        <f t="shared" si="10"/>
        <v>0</v>
      </c>
      <c r="M254" s="86">
        <f>IF(ISBLANK(B254),0,IF(ISNA(VLOOKUP(B254,General!$B:$B,1,FALSE)),1,0))</f>
        <v>0</v>
      </c>
      <c r="N254" s="86">
        <f t="shared" si="11"/>
        <v>0</v>
      </c>
      <c r="O254" s="86">
        <f>IF(ISBLANK(F254),0,IF(ISNA(VLOOKUP(F254,Dropdowns!$B$1:$B$3,1,FALSE)),1,0))</f>
        <v>0</v>
      </c>
      <c r="P254" s="86">
        <f>IF(ISBLANK(G254),0,IF(ISNA(VLOOKUP(G254,Dropdowns!$C$1:$C$3,1,FALSE)),1,0))</f>
        <v>0</v>
      </c>
    </row>
    <row r="255" spans="2:16" x14ac:dyDescent="0.25">
      <c r="B255" s="71"/>
      <c r="C255" s="71"/>
      <c r="D255" s="63"/>
      <c r="E255" s="75"/>
      <c r="F255" s="71"/>
      <c r="G255" s="71"/>
      <c r="K255" s="86">
        <f t="shared" si="12"/>
        <v>0</v>
      </c>
      <c r="L255" s="86">
        <f t="shared" si="10"/>
        <v>0</v>
      </c>
      <c r="M255" s="86">
        <f>IF(ISBLANK(B255),0,IF(ISNA(VLOOKUP(B255,General!$B:$B,1,FALSE)),1,0))</f>
        <v>0</v>
      </c>
      <c r="N255" s="86">
        <f t="shared" si="11"/>
        <v>0</v>
      </c>
      <c r="O255" s="86">
        <f>IF(ISBLANK(F255),0,IF(ISNA(VLOOKUP(F255,Dropdowns!$B$1:$B$3,1,FALSE)),1,0))</f>
        <v>0</v>
      </c>
      <c r="P255" s="86">
        <f>IF(ISBLANK(G255),0,IF(ISNA(VLOOKUP(G255,Dropdowns!$C$1:$C$3,1,FALSE)),1,0))</f>
        <v>0</v>
      </c>
    </row>
    <row r="256" spans="2:16" x14ac:dyDescent="0.25">
      <c r="B256" s="71"/>
      <c r="C256" s="71"/>
      <c r="D256" s="63"/>
      <c r="E256" s="75"/>
      <c r="F256" s="71"/>
      <c r="G256" s="71"/>
      <c r="K256" s="86">
        <f t="shared" si="12"/>
        <v>0</v>
      </c>
      <c r="L256" s="86">
        <f t="shared" si="10"/>
        <v>0</v>
      </c>
      <c r="M256" s="86">
        <f>IF(ISBLANK(B256),0,IF(ISNA(VLOOKUP(B256,General!$B:$B,1,FALSE)),1,0))</f>
        <v>0</v>
      </c>
      <c r="N256" s="86">
        <f t="shared" si="11"/>
        <v>0</v>
      </c>
      <c r="O256" s="86">
        <f>IF(ISBLANK(F256),0,IF(ISNA(VLOOKUP(F256,Dropdowns!$B$1:$B$3,1,FALSE)),1,0))</f>
        <v>0</v>
      </c>
      <c r="P256" s="86">
        <f>IF(ISBLANK(G256),0,IF(ISNA(VLOOKUP(G256,Dropdowns!$C$1:$C$3,1,FALSE)),1,0))</f>
        <v>0</v>
      </c>
    </row>
    <row r="257" spans="2:16" x14ac:dyDescent="0.25">
      <c r="B257" s="71"/>
      <c r="C257" s="71"/>
      <c r="D257" s="63"/>
      <c r="E257" s="75"/>
      <c r="F257" s="71"/>
      <c r="G257" s="71"/>
      <c r="K257" s="86">
        <f t="shared" si="12"/>
        <v>0</v>
      </c>
      <c r="L257" s="86">
        <f t="shared" si="10"/>
        <v>0</v>
      </c>
      <c r="M257" s="86">
        <f>IF(ISBLANK(B257),0,IF(ISNA(VLOOKUP(B257,General!$B:$B,1,FALSE)),1,0))</f>
        <v>0</v>
      </c>
      <c r="N257" s="86">
        <f t="shared" si="11"/>
        <v>0</v>
      </c>
      <c r="O257" s="86">
        <f>IF(ISBLANK(F257),0,IF(ISNA(VLOOKUP(F257,Dropdowns!$B$1:$B$3,1,FALSE)),1,0))</f>
        <v>0</v>
      </c>
      <c r="P257" s="86">
        <f>IF(ISBLANK(G257),0,IF(ISNA(VLOOKUP(G257,Dropdowns!$C$1:$C$3,1,FALSE)),1,0))</f>
        <v>0</v>
      </c>
    </row>
    <row r="258" spans="2:16" x14ac:dyDescent="0.25">
      <c r="B258" s="71"/>
      <c r="C258" s="71"/>
      <c r="D258" s="63"/>
      <c r="E258" s="75"/>
      <c r="F258" s="71"/>
      <c r="G258" s="71"/>
      <c r="K258" s="86">
        <f t="shared" si="12"/>
        <v>0</v>
      </c>
      <c r="L258" s="86">
        <f t="shared" si="10"/>
        <v>0</v>
      </c>
      <c r="M258" s="86">
        <f>IF(ISBLANK(B258),0,IF(ISNA(VLOOKUP(B258,General!$B:$B,1,FALSE)),1,0))</f>
        <v>0</v>
      </c>
      <c r="N258" s="86">
        <f t="shared" si="11"/>
        <v>0</v>
      </c>
      <c r="O258" s="86">
        <f>IF(ISBLANK(F258),0,IF(ISNA(VLOOKUP(F258,Dropdowns!$B$1:$B$3,1,FALSE)),1,0))</f>
        <v>0</v>
      </c>
      <c r="P258" s="86">
        <f>IF(ISBLANK(G258),0,IF(ISNA(VLOOKUP(G258,Dropdowns!$C$1:$C$3,1,FALSE)),1,0))</f>
        <v>0</v>
      </c>
    </row>
    <row r="259" spans="2:16" x14ac:dyDescent="0.25">
      <c r="B259" s="71"/>
      <c r="C259" s="71"/>
      <c r="D259" s="63"/>
      <c r="E259" s="75"/>
      <c r="F259" s="71"/>
      <c r="G259" s="71"/>
      <c r="K259" s="86">
        <f t="shared" si="12"/>
        <v>0</v>
      </c>
      <c r="L259" s="86">
        <f t="shared" si="10"/>
        <v>0</v>
      </c>
      <c r="M259" s="86">
        <f>IF(ISBLANK(B259),0,IF(ISNA(VLOOKUP(B259,General!$B:$B,1,FALSE)),1,0))</f>
        <v>0</v>
      </c>
      <c r="N259" s="86">
        <f t="shared" si="11"/>
        <v>0</v>
      </c>
      <c r="O259" s="86">
        <f>IF(ISBLANK(F259),0,IF(ISNA(VLOOKUP(F259,Dropdowns!$B$1:$B$3,1,FALSE)),1,0))</f>
        <v>0</v>
      </c>
      <c r="P259" s="86">
        <f>IF(ISBLANK(G259),0,IF(ISNA(VLOOKUP(G259,Dropdowns!$C$1:$C$3,1,FALSE)),1,0))</f>
        <v>0</v>
      </c>
    </row>
    <row r="260" spans="2:16" x14ac:dyDescent="0.25">
      <c r="B260" s="71"/>
      <c r="C260" s="71"/>
      <c r="D260" s="63"/>
      <c r="E260" s="75"/>
      <c r="F260" s="71"/>
      <c r="G260" s="71"/>
      <c r="K260" s="86">
        <f t="shared" si="12"/>
        <v>0</v>
      </c>
      <c r="L260" s="86">
        <f t="shared" si="10"/>
        <v>0</v>
      </c>
      <c r="M260" s="86">
        <f>IF(ISBLANK(B260),0,IF(ISNA(VLOOKUP(B260,General!$B:$B,1,FALSE)),1,0))</f>
        <v>0</v>
      </c>
      <c r="N260" s="86">
        <f t="shared" si="11"/>
        <v>0</v>
      </c>
      <c r="O260" s="86">
        <f>IF(ISBLANK(F260),0,IF(ISNA(VLOOKUP(F260,Dropdowns!$B$1:$B$3,1,FALSE)),1,0))</f>
        <v>0</v>
      </c>
      <c r="P260" s="86">
        <f>IF(ISBLANK(G260),0,IF(ISNA(VLOOKUP(G260,Dropdowns!$C$1:$C$3,1,FALSE)),1,0))</f>
        <v>0</v>
      </c>
    </row>
    <row r="261" spans="2:16" x14ac:dyDescent="0.25">
      <c r="B261" s="71"/>
      <c r="C261" s="71"/>
      <c r="D261" s="63"/>
      <c r="E261" s="75"/>
      <c r="F261" s="71"/>
      <c r="G261" s="71"/>
      <c r="K261" s="86">
        <f t="shared" si="12"/>
        <v>0</v>
      </c>
      <c r="L261" s="86">
        <f t="shared" si="10"/>
        <v>0</v>
      </c>
      <c r="M261" s="86">
        <f>IF(ISBLANK(B261),0,IF(ISNA(VLOOKUP(B261,General!$B:$B,1,FALSE)),1,0))</f>
        <v>0</v>
      </c>
      <c r="N261" s="86">
        <f t="shared" si="11"/>
        <v>0</v>
      </c>
      <c r="O261" s="86">
        <f>IF(ISBLANK(F261),0,IF(ISNA(VLOOKUP(F261,Dropdowns!$B$1:$B$3,1,FALSE)),1,0))</f>
        <v>0</v>
      </c>
      <c r="P261" s="86">
        <f>IF(ISBLANK(G261),0,IF(ISNA(VLOOKUP(G261,Dropdowns!$C$1:$C$3,1,FALSE)),1,0))</f>
        <v>0</v>
      </c>
    </row>
    <row r="262" spans="2:16" x14ac:dyDescent="0.25">
      <c r="B262" s="71"/>
      <c r="C262" s="71"/>
      <c r="D262" s="63"/>
      <c r="E262" s="75"/>
      <c r="F262" s="71"/>
      <c r="G262" s="71"/>
      <c r="K262" s="86">
        <f t="shared" si="12"/>
        <v>0</v>
      </c>
      <c r="L262" s="86">
        <f t="shared" si="10"/>
        <v>0</v>
      </c>
      <c r="M262" s="86">
        <f>IF(ISBLANK(B262),0,IF(ISNA(VLOOKUP(B262,General!$B:$B,1,FALSE)),1,0))</f>
        <v>0</v>
      </c>
      <c r="N262" s="86">
        <f t="shared" si="11"/>
        <v>0</v>
      </c>
      <c r="O262" s="86">
        <f>IF(ISBLANK(F262),0,IF(ISNA(VLOOKUP(F262,Dropdowns!$B$1:$B$3,1,FALSE)),1,0))</f>
        <v>0</v>
      </c>
      <c r="P262" s="86">
        <f>IF(ISBLANK(G262),0,IF(ISNA(VLOOKUP(G262,Dropdowns!$C$1:$C$3,1,FALSE)),1,0))</f>
        <v>0</v>
      </c>
    </row>
    <row r="263" spans="2:16" x14ac:dyDescent="0.25">
      <c r="B263" s="71"/>
      <c r="C263" s="71"/>
      <c r="D263" s="63"/>
      <c r="E263" s="75"/>
      <c r="F263" s="71"/>
      <c r="G263" s="71"/>
      <c r="K263" s="86">
        <f t="shared" si="12"/>
        <v>0</v>
      </c>
      <c r="L263" s="86">
        <f t="shared" si="10"/>
        <v>0</v>
      </c>
      <c r="M263" s="86">
        <f>IF(ISBLANK(B263),0,IF(ISNA(VLOOKUP(B263,General!$B:$B,1,FALSE)),1,0))</f>
        <v>0</v>
      </c>
      <c r="N263" s="86">
        <f t="shared" si="11"/>
        <v>0</v>
      </c>
      <c r="O263" s="86">
        <f>IF(ISBLANK(F263),0,IF(ISNA(VLOOKUP(F263,Dropdowns!$B$1:$B$3,1,FALSE)),1,0))</f>
        <v>0</v>
      </c>
      <c r="P263" s="86">
        <f>IF(ISBLANK(G263),0,IF(ISNA(VLOOKUP(G263,Dropdowns!$C$1:$C$3,1,FALSE)),1,0))</f>
        <v>0</v>
      </c>
    </row>
    <row r="264" spans="2:16" x14ac:dyDescent="0.25">
      <c r="B264" s="71"/>
      <c r="C264" s="71"/>
      <c r="D264" s="63"/>
      <c r="E264" s="75"/>
      <c r="F264" s="71"/>
      <c r="G264" s="71"/>
      <c r="K264" s="86">
        <f t="shared" si="12"/>
        <v>0</v>
      </c>
      <c r="L264" s="86">
        <f t="shared" si="10"/>
        <v>0</v>
      </c>
      <c r="M264" s="86">
        <f>IF(ISBLANK(B264),0,IF(ISNA(VLOOKUP(B264,General!$B:$B,1,FALSE)),1,0))</f>
        <v>0</v>
      </c>
      <c r="N264" s="86">
        <f t="shared" si="11"/>
        <v>0</v>
      </c>
      <c r="O264" s="86">
        <f>IF(ISBLANK(F264),0,IF(ISNA(VLOOKUP(F264,Dropdowns!$B$1:$B$3,1,FALSE)),1,0))</f>
        <v>0</v>
      </c>
      <c r="P264" s="86">
        <f>IF(ISBLANK(G264),0,IF(ISNA(VLOOKUP(G264,Dropdowns!$C$1:$C$3,1,FALSE)),1,0))</f>
        <v>0</v>
      </c>
    </row>
    <row r="265" spans="2:16" x14ac:dyDescent="0.25">
      <c r="B265" s="71"/>
      <c r="C265" s="71"/>
      <c r="D265" s="63"/>
      <c r="E265" s="75"/>
      <c r="F265" s="71"/>
      <c r="G265" s="71"/>
      <c r="K265" s="86">
        <f t="shared" si="12"/>
        <v>0</v>
      </c>
      <c r="L265" s="86">
        <f t="shared" si="10"/>
        <v>0</v>
      </c>
      <c r="M265" s="86">
        <f>IF(ISBLANK(B265),0,IF(ISNA(VLOOKUP(B265,General!$B:$B,1,FALSE)),1,0))</f>
        <v>0</v>
      </c>
      <c r="N265" s="86">
        <f t="shared" si="11"/>
        <v>0</v>
      </c>
      <c r="O265" s="86">
        <f>IF(ISBLANK(F265),0,IF(ISNA(VLOOKUP(F265,Dropdowns!$B$1:$B$3,1,FALSE)),1,0))</f>
        <v>0</v>
      </c>
      <c r="P265" s="86">
        <f>IF(ISBLANK(G265),0,IF(ISNA(VLOOKUP(G265,Dropdowns!$C$1:$C$3,1,FALSE)),1,0))</f>
        <v>0</v>
      </c>
    </row>
    <row r="266" spans="2:16" x14ac:dyDescent="0.25">
      <c r="B266" s="71"/>
      <c r="C266" s="71"/>
      <c r="D266" s="63"/>
      <c r="E266" s="75"/>
      <c r="F266" s="71"/>
      <c r="G266" s="71"/>
      <c r="K266" s="86">
        <f t="shared" si="12"/>
        <v>0</v>
      </c>
      <c r="L266" s="86">
        <f t="shared" si="10"/>
        <v>0</v>
      </c>
      <c r="M266" s="86">
        <f>IF(ISBLANK(B266),0,IF(ISNA(VLOOKUP(B266,General!$B:$B,1,FALSE)),1,0))</f>
        <v>0</v>
      </c>
      <c r="N266" s="86">
        <f t="shared" si="11"/>
        <v>0</v>
      </c>
      <c r="O266" s="86">
        <f>IF(ISBLANK(F266),0,IF(ISNA(VLOOKUP(F266,Dropdowns!$B$1:$B$3,1,FALSE)),1,0))</f>
        <v>0</v>
      </c>
      <c r="P266" s="86">
        <f>IF(ISBLANK(G266),0,IF(ISNA(VLOOKUP(G266,Dropdowns!$C$1:$C$3,1,FALSE)),1,0))</f>
        <v>0</v>
      </c>
    </row>
    <row r="267" spans="2:16" x14ac:dyDescent="0.25">
      <c r="B267" s="71"/>
      <c r="C267" s="71"/>
      <c r="D267" s="63"/>
      <c r="E267" s="75"/>
      <c r="F267" s="71"/>
      <c r="G267" s="71"/>
      <c r="K267" s="86">
        <f t="shared" si="12"/>
        <v>0</v>
      </c>
      <c r="L267" s="86">
        <f t="shared" si="10"/>
        <v>0</v>
      </c>
      <c r="M267" s="86">
        <f>IF(ISBLANK(B267),0,IF(ISNA(VLOOKUP(B267,General!$B:$B,1,FALSE)),1,0))</f>
        <v>0</v>
      </c>
      <c r="N267" s="86">
        <f t="shared" si="11"/>
        <v>0</v>
      </c>
      <c r="O267" s="86">
        <f>IF(ISBLANK(F267),0,IF(ISNA(VLOOKUP(F267,Dropdowns!$B$1:$B$3,1,FALSE)),1,0))</f>
        <v>0</v>
      </c>
      <c r="P267" s="86">
        <f>IF(ISBLANK(G267),0,IF(ISNA(VLOOKUP(G267,Dropdowns!$C$1:$C$3,1,FALSE)),1,0))</f>
        <v>0</v>
      </c>
    </row>
    <row r="268" spans="2:16" x14ac:dyDescent="0.25">
      <c r="B268" s="71"/>
      <c r="C268" s="71"/>
      <c r="D268" s="63"/>
      <c r="E268" s="75"/>
      <c r="F268" s="71"/>
      <c r="G268" s="71"/>
      <c r="K268" s="86">
        <f t="shared" si="12"/>
        <v>0</v>
      </c>
      <c r="L268" s="86">
        <f t="shared" ref="L268:L331" si="13">IF(ISBLANK(D268),0,IF(AND(LEN(D268)=8, VALUE(MID(D268,5,2))&lt;13,VALUE(RIGHT(D268,2))&lt;32),0,1))</f>
        <v>0</v>
      </c>
      <c r="M268" s="86">
        <f>IF(ISBLANK(B268),0,IF(ISNA(VLOOKUP(B268,General!$B:$B,1,FALSE)),1,0))</f>
        <v>0</v>
      </c>
      <c r="N268" s="86">
        <f t="shared" ref="N268:N331" si="14">IF(ISBLANK(C268),0,IF(OR(C268="Yes",C268="No",C268="N/A"),0,1))</f>
        <v>0</v>
      </c>
      <c r="O268" s="86">
        <f>IF(ISBLANK(F268),0,IF(ISNA(VLOOKUP(F268,Dropdowns!$B$1:$B$3,1,FALSE)),1,0))</f>
        <v>0</v>
      </c>
      <c r="P268" s="86">
        <f>IF(ISBLANK(G268),0,IF(ISNA(VLOOKUP(G268,Dropdowns!$C$1:$C$3,1,FALSE)),1,0))</f>
        <v>0</v>
      </c>
    </row>
    <row r="269" spans="2:16" x14ac:dyDescent="0.25">
      <c r="B269" s="71"/>
      <c r="C269" s="71"/>
      <c r="D269" s="63"/>
      <c r="E269" s="75"/>
      <c r="F269" s="71"/>
      <c r="G269" s="71"/>
      <c r="K269" s="86">
        <f t="shared" si="12"/>
        <v>0</v>
      </c>
      <c r="L269" s="86">
        <f t="shared" si="13"/>
        <v>0</v>
      </c>
      <c r="M269" s="86">
        <f>IF(ISBLANK(B269),0,IF(ISNA(VLOOKUP(B269,General!$B:$B,1,FALSE)),1,0))</f>
        <v>0</v>
      </c>
      <c r="N269" s="86">
        <f t="shared" si="14"/>
        <v>0</v>
      </c>
      <c r="O269" s="86">
        <f>IF(ISBLANK(F269),0,IF(ISNA(VLOOKUP(F269,Dropdowns!$B$1:$B$3,1,FALSE)),1,0))</f>
        <v>0</v>
      </c>
      <c r="P269" s="86">
        <f>IF(ISBLANK(G269),0,IF(ISNA(VLOOKUP(G269,Dropdowns!$C$1:$C$3,1,FALSE)),1,0))</f>
        <v>0</v>
      </c>
    </row>
    <row r="270" spans="2:16" x14ac:dyDescent="0.25">
      <c r="B270" s="71"/>
      <c r="C270" s="71"/>
      <c r="D270" s="63"/>
      <c r="E270" s="75"/>
      <c r="F270" s="71"/>
      <c r="G270" s="71"/>
      <c r="K270" s="86">
        <f t="shared" si="12"/>
        <v>0</v>
      </c>
      <c r="L270" s="86">
        <f t="shared" si="13"/>
        <v>0</v>
      </c>
      <c r="M270" s="86">
        <f>IF(ISBLANK(B270),0,IF(ISNA(VLOOKUP(B270,General!$B:$B,1,FALSE)),1,0))</f>
        <v>0</v>
      </c>
      <c r="N270" s="86">
        <f t="shared" si="14"/>
        <v>0</v>
      </c>
      <c r="O270" s="86">
        <f>IF(ISBLANK(F270),0,IF(ISNA(VLOOKUP(F270,Dropdowns!$B$1:$B$3,1,FALSE)),1,0))</f>
        <v>0</v>
      </c>
      <c r="P270" s="86">
        <f>IF(ISBLANK(G270),0,IF(ISNA(VLOOKUP(G270,Dropdowns!$C$1:$C$3,1,FALSE)),1,0))</f>
        <v>0</v>
      </c>
    </row>
    <row r="271" spans="2:16" x14ac:dyDescent="0.25">
      <c r="B271" s="71"/>
      <c r="C271" s="71"/>
      <c r="D271" s="63"/>
      <c r="E271" s="75"/>
      <c r="F271" s="71"/>
      <c r="G271" s="71"/>
      <c r="K271" s="86">
        <f t="shared" si="12"/>
        <v>0</v>
      </c>
      <c r="L271" s="86">
        <f t="shared" si="13"/>
        <v>0</v>
      </c>
      <c r="M271" s="86">
        <f>IF(ISBLANK(B271),0,IF(ISNA(VLOOKUP(B271,General!$B:$B,1,FALSE)),1,0))</f>
        <v>0</v>
      </c>
      <c r="N271" s="86">
        <f t="shared" si="14"/>
        <v>0</v>
      </c>
      <c r="O271" s="86">
        <f>IF(ISBLANK(F271),0,IF(ISNA(VLOOKUP(F271,Dropdowns!$B$1:$B$3,1,FALSE)),1,0))</f>
        <v>0</v>
      </c>
      <c r="P271" s="86">
        <f>IF(ISBLANK(G271),0,IF(ISNA(VLOOKUP(G271,Dropdowns!$C$1:$C$3,1,FALSE)),1,0))</f>
        <v>0</v>
      </c>
    </row>
    <row r="272" spans="2:16" x14ac:dyDescent="0.25">
      <c r="B272" s="71"/>
      <c r="C272" s="71"/>
      <c r="D272" s="63"/>
      <c r="E272" s="75"/>
      <c r="F272" s="71"/>
      <c r="G272" s="71"/>
      <c r="K272" s="86">
        <f t="shared" si="12"/>
        <v>0</v>
      </c>
      <c r="L272" s="86">
        <f t="shared" si="13"/>
        <v>0</v>
      </c>
      <c r="M272" s="86">
        <f>IF(ISBLANK(B272),0,IF(ISNA(VLOOKUP(B272,General!$B:$B,1,FALSE)),1,0))</f>
        <v>0</v>
      </c>
      <c r="N272" s="86">
        <f t="shared" si="14"/>
        <v>0</v>
      </c>
      <c r="O272" s="86">
        <f>IF(ISBLANK(F272),0,IF(ISNA(VLOOKUP(F272,Dropdowns!$B$1:$B$3,1,FALSE)),1,0))</f>
        <v>0</v>
      </c>
      <c r="P272" s="86">
        <f>IF(ISBLANK(G272),0,IF(ISNA(VLOOKUP(G272,Dropdowns!$C$1:$C$3,1,FALSE)),1,0))</f>
        <v>0</v>
      </c>
    </row>
    <row r="273" spans="2:16" x14ac:dyDescent="0.25">
      <c r="B273" s="71"/>
      <c r="C273" s="71"/>
      <c r="D273" s="63"/>
      <c r="E273" s="75"/>
      <c r="F273" s="71"/>
      <c r="G273" s="71"/>
      <c r="K273" s="86">
        <f t="shared" ref="K273:K336" si="15">IF(COUNTA(B273:G273)&gt;0,COUNTBLANK(B273),0)</f>
        <v>0</v>
      </c>
      <c r="L273" s="86">
        <f t="shared" si="13"/>
        <v>0</v>
      </c>
      <c r="M273" s="86">
        <f>IF(ISBLANK(B273),0,IF(ISNA(VLOOKUP(B273,General!$B:$B,1,FALSE)),1,0))</f>
        <v>0</v>
      </c>
      <c r="N273" s="86">
        <f t="shared" si="14"/>
        <v>0</v>
      </c>
      <c r="O273" s="86">
        <f>IF(ISBLANK(F273),0,IF(ISNA(VLOOKUP(F273,Dropdowns!$B$1:$B$3,1,FALSE)),1,0))</f>
        <v>0</v>
      </c>
      <c r="P273" s="86">
        <f>IF(ISBLANK(G273),0,IF(ISNA(VLOOKUP(G273,Dropdowns!$C$1:$C$3,1,FALSE)),1,0))</f>
        <v>0</v>
      </c>
    </row>
    <row r="274" spans="2:16" x14ac:dyDescent="0.25">
      <c r="B274" s="71"/>
      <c r="C274" s="71"/>
      <c r="D274" s="63"/>
      <c r="E274" s="75"/>
      <c r="F274" s="71"/>
      <c r="G274" s="71"/>
      <c r="K274" s="86">
        <f t="shared" si="15"/>
        <v>0</v>
      </c>
      <c r="L274" s="86">
        <f t="shared" si="13"/>
        <v>0</v>
      </c>
      <c r="M274" s="86">
        <f>IF(ISBLANK(B274),0,IF(ISNA(VLOOKUP(B274,General!$B:$B,1,FALSE)),1,0))</f>
        <v>0</v>
      </c>
      <c r="N274" s="86">
        <f t="shared" si="14"/>
        <v>0</v>
      </c>
      <c r="O274" s="86">
        <f>IF(ISBLANK(F274),0,IF(ISNA(VLOOKUP(F274,Dropdowns!$B$1:$B$3,1,FALSE)),1,0))</f>
        <v>0</v>
      </c>
      <c r="P274" s="86">
        <f>IF(ISBLANK(G274),0,IF(ISNA(VLOOKUP(G274,Dropdowns!$C$1:$C$3,1,FALSE)),1,0))</f>
        <v>0</v>
      </c>
    </row>
    <row r="275" spans="2:16" x14ac:dyDescent="0.25">
      <c r="B275" s="71"/>
      <c r="C275" s="71"/>
      <c r="D275" s="63"/>
      <c r="E275" s="75"/>
      <c r="F275" s="71"/>
      <c r="G275" s="71"/>
      <c r="K275" s="86">
        <f t="shared" si="15"/>
        <v>0</v>
      </c>
      <c r="L275" s="86">
        <f t="shared" si="13"/>
        <v>0</v>
      </c>
      <c r="M275" s="86">
        <f>IF(ISBLANK(B275),0,IF(ISNA(VLOOKUP(B275,General!$B:$B,1,FALSE)),1,0))</f>
        <v>0</v>
      </c>
      <c r="N275" s="86">
        <f t="shared" si="14"/>
        <v>0</v>
      </c>
      <c r="O275" s="86">
        <f>IF(ISBLANK(F275),0,IF(ISNA(VLOOKUP(F275,Dropdowns!$B$1:$B$3,1,FALSE)),1,0))</f>
        <v>0</v>
      </c>
      <c r="P275" s="86">
        <f>IF(ISBLANK(G275),0,IF(ISNA(VLOOKUP(G275,Dropdowns!$C$1:$C$3,1,FALSE)),1,0))</f>
        <v>0</v>
      </c>
    </row>
    <row r="276" spans="2:16" x14ac:dyDescent="0.25">
      <c r="B276" s="71"/>
      <c r="C276" s="71"/>
      <c r="D276" s="63"/>
      <c r="E276" s="75"/>
      <c r="F276" s="71"/>
      <c r="G276" s="71"/>
      <c r="K276" s="86">
        <f t="shared" si="15"/>
        <v>0</v>
      </c>
      <c r="L276" s="86">
        <f t="shared" si="13"/>
        <v>0</v>
      </c>
      <c r="M276" s="86">
        <f>IF(ISBLANK(B276),0,IF(ISNA(VLOOKUP(B276,General!$B:$B,1,FALSE)),1,0))</f>
        <v>0</v>
      </c>
      <c r="N276" s="86">
        <f t="shared" si="14"/>
        <v>0</v>
      </c>
      <c r="O276" s="86">
        <f>IF(ISBLANK(F276),0,IF(ISNA(VLOOKUP(F276,Dropdowns!$B$1:$B$3,1,FALSE)),1,0))</f>
        <v>0</v>
      </c>
      <c r="P276" s="86">
        <f>IF(ISBLANK(G276),0,IF(ISNA(VLOOKUP(G276,Dropdowns!$C$1:$C$3,1,FALSE)),1,0))</f>
        <v>0</v>
      </c>
    </row>
    <row r="277" spans="2:16" x14ac:dyDescent="0.25">
      <c r="B277" s="71"/>
      <c r="C277" s="71"/>
      <c r="D277" s="63"/>
      <c r="E277" s="75"/>
      <c r="F277" s="71"/>
      <c r="G277" s="71"/>
      <c r="K277" s="86">
        <f t="shared" si="15"/>
        <v>0</v>
      </c>
      <c r="L277" s="86">
        <f t="shared" si="13"/>
        <v>0</v>
      </c>
      <c r="M277" s="86">
        <f>IF(ISBLANK(B277),0,IF(ISNA(VLOOKUP(B277,General!$B:$B,1,FALSE)),1,0))</f>
        <v>0</v>
      </c>
      <c r="N277" s="86">
        <f t="shared" si="14"/>
        <v>0</v>
      </c>
      <c r="O277" s="86">
        <f>IF(ISBLANK(F277),0,IF(ISNA(VLOOKUP(F277,Dropdowns!$B$1:$B$3,1,FALSE)),1,0))</f>
        <v>0</v>
      </c>
      <c r="P277" s="86">
        <f>IF(ISBLANK(G277),0,IF(ISNA(VLOOKUP(G277,Dropdowns!$C$1:$C$3,1,FALSE)),1,0))</f>
        <v>0</v>
      </c>
    </row>
    <row r="278" spans="2:16" x14ac:dyDescent="0.25">
      <c r="B278" s="71"/>
      <c r="C278" s="71"/>
      <c r="D278" s="63"/>
      <c r="E278" s="75"/>
      <c r="F278" s="71"/>
      <c r="G278" s="71"/>
      <c r="K278" s="86">
        <f t="shared" si="15"/>
        <v>0</v>
      </c>
      <c r="L278" s="86">
        <f t="shared" si="13"/>
        <v>0</v>
      </c>
      <c r="M278" s="86">
        <f>IF(ISBLANK(B278),0,IF(ISNA(VLOOKUP(B278,General!$B:$B,1,FALSE)),1,0))</f>
        <v>0</v>
      </c>
      <c r="N278" s="86">
        <f t="shared" si="14"/>
        <v>0</v>
      </c>
      <c r="O278" s="86">
        <f>IF(ISBLANK(F278),0,IF(ISNA(VLOOKUP(F278,Dropdowns!$B$1:$B$3,1,FALSE)),1,0))</f>
        <v>0</v>
      </c>
      <c r="P278" s="86">
        <f>IF(ISBLANK(G278),0,IF(ISNA(VLOOKUP(G278,Dropdowns!$C$1:$C$3,1,FALSE)),1,0))</f>
        <v>0</v>
      </c>
    </row>
    <row r="279" spans="2:16" x14ac:dyDescent="0.25">
      <c r="B279" s="71"/>
      <c r="C279" s="71"/>
      <c r="D279" s="63"/>
      <c r="E279" s="75"/>
      <c r="F279" s="71"/>
      <c r="G279" s="71"/>
      <c r="K279" s="86">
        <f t="shared" si="15"/>
        <v>0</v>
      </c>
      <c r="L279" s="86">
        <f t="shared" si="13"/>
        <v>0</v>
      </c>
      <c r="M279" s="86">
        <f>IF(ISBLANK(B279),0,IF(ISNA(VLOOKUP(B279,General!$B:$B,1,FALSE)),1,0))</f>
        <v>0</v>
      </c>
      <c r="N279" s="86">
        <f t="shared" si="14"/>
        <v>0</v>
      </c>
      <c r="O279" s="86">
        <f>IF(ISBLANK(F279),0,IF(ISNA(VLOOKUP(F279,Dropdowns!$B$1:$B$3,1,FALSE)),1,0))</f>
        <v>0</v>
      </c>
      <c r="P279" s="86">
        <f>IF(ISBLANK(G279),0,IF(ISNA(VLOOKUP(G279,Dropdowns!$C$1:$C$3,1,FALSE)),1,0))</f>
        <v>0</v>
      </c>
    </row>
    <row r="280" spans="2:16" x14ac:dyDescent="0.25">
      <c r="B280" s="71"/>
      <c r="C280" s="71"/>
      <c r="D280" s="63"/>
      <c r="E280" s="75"/>
      <c r="F280" s="71"/>
      <c r="G280" s="71"/>
      <c r="K280" s="86">
        <f t="shared" si="15"/>
        <v>0</v>
      </c>
      <c r="L280" s="86">
        <f t="shared" si="13"/>
        <v>0</v>
      </c>
      <c r="M280" s="86">
        <f>IF(ISBLANK(B280),0,IF(ISNA(VLOOKUP(B280,General!$B:$B,1,FALSE)),1,0))</f>
        <v>0</v>
      </c>
      <c r="N280" s="86">
        <f t="shared" si="14"/>
        <v>0</v>
      </c>
      <c r="O280" s="86">
        <f>IF(ISBLANK(F280),0,IF(ISNA(VLOOKUP(F280,Dropdowns!$B$1:$B$3,1,FALSE)),1,0))</f>
        <v>0</v>
      </c>
      <c r="P280" s="86">
        <f>IF(ISBLANK(G280),0,IF(ISNA(VLOOKUP(G280,Dropdowns!$C$1:$C$3,1,FALSE)),1,0))</f>
        <v>0</v>
      </c>
    </row>
    <row r="281" spans="2:16" x14ac:dyDescent="0.25">
      <c r="B281" s="71"/>
      <c r="C281" s="71"/>
      <c r="D281" s="63"/>
      <c r="E281" s="75"/>
      <c r="F281" s="71"/>
      <c r="G281" s="71"/>
      <c r="K281" s="86">
        <f t="shared" si="15"/>
        <v>0</v>
      </c>
      <c r="L281" s="86">
        <f t="shared" si="13"/>
        <v>0</v>
      </c>
      <c r="M281" s="86">
        <f>IF(ISBLANK(B281),0,IF(ISNA(VLOOKUP(B281,General!$B:$B,1,FALSE)),1,0))</f>
        <v>0</v>
      </c>
      <c r="N281" s="86">
        <f t="shared" si="14"/>
        <v>0</v>
      </c>
      <c r="O281" s="86">
        <f>IF(ISBLANK(F281),0,IF(ISNA(VLOOKUP(F281,Dropdowns!$B$1:$B$3,1,FALSE)),1,0))</f>
        <v>0</v>
      </c>
      <c r="P281" s="86">
        <f>IF(ISBLANK(G281),0,IF(ISNA(VLOOKUP(G281,Dropdowns!$C$1:$C$3,1,FALSE)),1,0))</f>
        <v>0</v>
      </c>
    </row>
    <row r="282" spans="2:16" x14ac:dyDescent="0.25">
      <c r="B282" s="71"/>
      <c r="C282" s="71"/>
      <c r="D282" s="63"/>
      <c r="E282" s="75"/>
      <c r="F282" s="71"/>
      <c r="G282" s="71"/>
      <c r="K282" s="86">
        <f t="shared" si="15"/>
        <v>0</v>
      </c>
      <c r="L282" s="86">
        <f t="shared" si="13"/>
        <v>0</v>
      </c>
      <c r="M282" s="86">
        <f>IF(ISBLANK(B282),0,IF(ISNA(VLOOKUP(B282,General!$B:$B,1,FALSE)),1,0))</f>
        <v>0</v>
      </c>
      <c r="N282" s="86">
        <f t="shared" si="14"/>
        <v>0</v>
      </c>
      <c r="O282" s="86">
        <f>IF(ISBLANK(F282),0,IF(ISNA(VLOOKUP(F282,Dropdowns!$B$1:$B$3,1,FALSE)),1,0))</f>
        <v>0</v>
      </c>
      <c r="P282" s="86">
        <f>IF(ISBLANK(G282),0,IF(ISNA(VLOOKUP(G282,Dropdowns!$C$1:$C$3,1,FALSE)),1,0))</f>
        <v>0</v>
      </c>
    </row>
    <row r="283" spans="2:16" x14ac:dyDescent="0.25">
      <c r="B283" s="71"/>
      <c r="C283" s="71"/>
      <c r="D283" s="63"/>
      <c r="E283" s="75"/>
      <c r="F283" s="71"/>
      <c r="G283" s="71"/>
      <c r="K283" s="86">
        <f t="shared" si="15"/>
        <v>0</v>
      </c>
      <c r="L283" s="86">
        <f t="shared" si="13"/>
        <v>0</v>
      </c>
      <c r="M283" s="86">
        <f>IF(ISBLANK(B283),0,IF(ISNA(VLOOKUP(B283,General!$B:$B,1,FALSE)),1,0))</f>
        <v>0</v>
      </c>
      <c r="N283" s="86">
        <f t="shared" si="14"/>
        <v>0</v>
      </c>
      <c r="O283" s="86">
        <f>IF(ISBLANK(F283),0,IF(ISNA(VLOOKUP(F283,Dropdowns!$B$1:$B$3,1,FALSE)),1,0))</f>
        <v>0</v>
      </c>
      <c r="P283" s="86">
        <f>IF(ISBLANK(G283),0,IF(ISNA(VLOOKUP(G283,Dropdowns!$C$1:$C$3,1,FALSE)),1,0))</f>
        <v>0</v>
      </c>
    </row>
    <row r="284" spans="2:16" x14ac:dyDescent="0.25">
      <c r="B284" s="71"/>
      <c r="C284" s="71"/>
      <c r="D284" s="63"/>
      <c r="E284" s="75"/>
      <c r="F284" s="71"/>
      <c r="G284" s="71"/>
      <c r="K284" s="86">
        <f t="shared" si="15"/>
        <v>0</v>
      </c>
      <c r="L284" s="86">
        <f t="shared" si="13"/>
        <v>0</v>
      </c>
      <c r="M284" s="86">
        <f>IF(ISBLANK(B284),0,IF(ISNA(VLOOKUP(B284,General!$B:$B,1,FALSE)),1,0))</f>
        <v>0</v>
      </c>
      <c r="N284" s="86">
        <f t="shared" si="14"/>
        <v>0</v>
      </c>
      <c r="O284" s="86">
        <f>IF(ISBLANK(F284),0,IF(ISNA(VLOOKUP(F284,Dropdowns!$B$1:$B$3,1,FALSE)),1,0))</f>
        <v>0</v>
      </c>
      <c r="P284" s="86">
        <f>IF(ISBLANK(G284),0,IF(ISNA(VLOOKUP(G284,Dropdowns!$C$1:$C$3,1,FALSE)),1,0))</f>
        <v>0</v>
      </c>
    </row>
    <row r="285" spans="2:16" x14ac:dyDescent="0.25">
      <c r="B285" s="71"/>
      <c r="C285" s="71"/>
      <c r="D285" s="63"/>
      <c r="E285" s="75"/>
      <c r="F285" s="71"/>
      <c r="G285" s="71"/>
      <c r="K285" s="86">
        <f t="shared" si="15"/>
        <v>0</v>
      </c>
      <c r="L285" s="86">
        <f t="shared" si="13"/>
        <v>0</v>
      </c>
      <c r="M285" s="86">
        <f>IF(ISBLANK(B285),0,IF(ISNA(VLOOKUP(B285,General!$B:$B,1,FALSE)),1,0))</f>
        <v>0</v>
      </c>
      <c r="N285" s="86">
        <f t="shared" si="14"/>
        <v>0</v>
      </c>
      <c r="O285" s="86">
        <f>IF(ISBLANK(F285),0,IF(ISNA(VLOOKUP(F285,Dropdowns!$B$1:$B$3,1,FALSE)),1,0))</f>
        <v>0</v>
      </c>
      <c r="P285" s="86">
        <f>IF(ISBLANK(G285),0,IF(ISNA(VLOOKUP(G285,Dropdowns!$C$1:$C$3,1,FALSE)),1,0))</f>
        <v>0</v>
      </c>
    </row>
    <row r="286" spans="2:16" x14ac:dyDescent="0.25">
      <c r="B286" s="71"/>
      <c r="C286" s="71"/>
      <c r="D286" s="63"/>
      <c r="E286" s="75"/>
      <c r="F286" s="71"/>
      <c r="G286" s="71"/>
      <c r="K286" s="86">
        <f t="shared" si="15"/>
        <v>0</v>
      </c>
      <c r="L286" s="86">
        <f t="shared" si="13"/>
        <v>0</v>
      </c>
      <c r="M286" s="86">
        <f>IF(ISBLANK(B286),0,IF(ISNA(VLOOKUP(B286,General!$B:$B,1,FALSE)),1,0))</f>
        <v>0</v>
      </c>
      <c r="N286" s="86">
        <f t="shared" si="14"/>
        <v>0</v>
      </c>
      <c r="O286" s="86">
        <f>IF(ISBLANK(F286),0,IF(ISNA(VLOOKUP(F286,Dropdowns!$B$1:$B$3,1,FALSE)),1,0))</f>
        <v>0</v>
      </c>
      <c r="P286" s="86">
        <f>IF(ISBLANK(G286),0,IF(ISNA(VLOOKUP(G286,Dropdowns!$C$1:$C$3,1,FALSE)),1,0))</f>
        <v>0</v>
      </c>
    </row>
    <row r="287" spans="2:16" x14ac:dyDescent="0.25">
      <c r="B287" s="71"/>
      <c r="C287" s="71"/>
      <c r="D287" s="63"/>
      <c r="E287" s="75"/>
      <c r="F287" s="71"/>
      <c r="G287" s="71"/>
      <c r="K287" s="86">
        <f t="shared" si="15"/>
        <v>0</v>
      </c>
      <c r="L287" s="86">
        <f t="shared" si="13"/>
        <v>0</v>
      </c>
      <c r="M287" s="86">
        <f>IF(ISBLANK(B287),0,IF(ISNA(VLOOKUP(B287,General!$B:$B,1,FALSE)),1,0))</f>
        <v>0</v>
      </c>
      <c r="N287" s="86">
        <f t="shared" si="14"/>
        <v>0</v>
      </c>
      <c r="O287" s="86">
        <f>IF(ISBLANK(F287),0,IF(ISNA(VLOOKUP(F287,Dropdowns!$B$1:$B$3,1,FALSE)),1,0))</f>
        <v>0</v>
      </c>
      <c r="P287" s="86">
        <f>IF(ISBLANK(G287),0,IF(ISNA(VLOOKUP(G287,Dropdowns!$C$1:$C$3,1,FALSE)),1,0))</f>
        <v>0</v>
      </c>
    </row>
    <row r="288" spans="2:16" x14ac:dyDescent="0.25">
      <c r="B288" s="71"/>
      <c r="C288" s="71"/>
      <c r="D288" s="63"/>
      <c r="E288" s="75"/>
      <c r="F288" s="71"/>
      <c r="G288" s="71"/>
      <c r="K288" s="86">
        <f t="shared" si="15"/>
        <v>0</v>
      </c>
      <c r="L288" s="86">
        <f t="shared" si="13"/>
        <v>0</v>
      </c>
      <c r="M288" s="86">
        <f>IF(ISBLANK(B288),0,IF(ISNA(VLOOKUP(B288,General!$B:$B,1,FALSE)),1,0))</f>
        <v>0</v>
      </c>
      <c r="N288" s="86">
        <f t="shared" si="14"/>
        <v>0</v>
      </c>
      <c r="O288" s="86">
        <f>IF(ISBLANK(F288),0,IF(ISNA(VLOOKUP(F288,Dropdowns!$B$1:$B$3,1,FALSE)),1,0))</f>
        <v>0</v>
      </c>
      <c r="P288" s="86">
        <f>IF(ISBLANK(G288),0,IF(ISNA(VLOOKUP(G288,Dropdowns!$C$1:$C$3,1,FALSE)),1,0))</f>
        <v>0</v>
      </c>
    </row>
    <row r="289" spans="2:16" x14ac:dyDescent="0.25">
      <c r="B289" s="71"/>
      <c r="C289" s="71"/>
      <c r="D289" s="63"/>
      <c r="E289" s="75"/>
      <c r="F289" s="71"/>
      <c r="G289" s="71"/>
      <c r="K289" s="86">
        <f t="shared" si="15"/>
        <v>0</v>
      </c>
      <c r="L289" s="86">
        <f t="shared" si="13"/>
        <v>0</v>
      </c>
      <c r="M289" s="86">
        <f>IF(ISBLANK(B289),0,IF(ISNA(VLOOKUP(B289,General!$B:$B,1,FALSE)),1,0))</f>
        <v>0</v>
      </c>
      <c r="N289" s="86">
        <f t="shared" si="14"/>
        <v>0</v>
      </c>
      <c r="O289" s="86">
        <f>IF(ISBLANK(F289),0,IF(ISNA(VLOOKUP(F289,Dropdowns!$B$1:$B$3,1,FALSE)),1,0))</f>
        <v>0</v>
      </c>
      <c r="P289" s="86">
        <f>IF(ISBLANK(G289),0,IF(ISNA(VLOOKUP(G289,Dropdowns!$C$1:$C$3,1,FALSE)),1,0))</f>
        <v>0</v>
      </c>
    </row>
    <row r="290" spans="2:16" x14ac:dyDescent="0.25">
      <c r="B290" s="71"/>
      <c r="C290" s="71"/>
      <c r="D290" s="63"/>
      <c r="E290" s="75"/>
      <c r="F290" s="71"/>
      <c r="G290" s="71"/>
      <c r="K290" s="86">
        <f t="shared" si="15"/>
        <v>0</v>
      </c>
      <c r="L290" s="86">
        <f t="shared" si="13"/>
        <v>0</v>
      </c>
      <c r="M290" s="86">
        <f>IF(ISBLANK(B290),0,IF(ISNA(VLOOKUP(B290,General!$B:$B,1,FALSE)),1,0))</f>
        <v>0</v>
      </c>
      <c r="N290" s="86">
        <f t="shared" si="14"/>
        <v>0</v>
      </c>
      <c r="O290" s="86">
        <f>IF(ISBLANK(F290),0,IF(ISNA(VLOOKUP(F290,Dropdowns!$B$1:$B$3,1,FALSE)),1,0))</f>
        <v>0</v>
      </c>
      <c r="P290" s="86">
        <f>IF(ISBLANK(G290),0,IF(ISNA(VLOOKUP(G290,Dropdowns!$C$1:$C$3,1,FALSE)),1,0))</f>
        <v>0</v>
      </c>
    </row>
    <row r="291" spans="2:16" x14ac:dyDescent="0.25">
      <c r="B291" s="71"/>
      <c r="C291" s="71"/>
      <c r="D291" s="63"/>
      <c r="E291" s="75"/>
      <c r="F291" s="71"/>
      <c r="G291" s="71"/>
      <c r="K291" s="86">
        <f t="shared" si="15"/>
        <v>0</v>
      </c>
      <c r="L291" s="86">
        <f t="shared" si="13"/>
        <v>0</v>
      </c>
      <c r="M291" s="86">
        <f>IF(ISBLANK(B291),0,IF(ISNA(VLOOKUP(B291,General!$B:$B,1,FALSE)),1,0))</f>
        <v>0</v>
      </c>
      <c r="N291" s="86">
        <f t="shared" si="14"/>
        <v>0</v>
      </c>
      <c r="O291" s="86">
        <f>IF(ISBLANK(F291),0,IF(ISNA(VLOOKUP(F291,Dropdowns!$B$1:$B$3,1,FALSE)),1,0))</f>
        <v>0</v>
      </c>
      <c r="P291" s="86">
        <f>IF(ISBLANK(G291),0,IF(ISNA(VLOOKUP(G291,Dropdowns!$C$1:$C$3,1,FALSE)),1,0))</f>
        <v>0</v>
      </c>
    </row>
    <row r="292" spans="2:16" x14ac:dyDescent="0.25">
      <c r="B292" s="71"/>
      <c r="C292" s="71"/>
      <c r="D292" s="63"/>
      <c r="E292" s="75"/>
      <c r="F292" s="71"/>
      <c r="G292" s="71"/>
      <c r="K292" s="86">
        <f t="shared" si="15"/>
        <v>0</v>
      </c>
      <c r="L292" s="86">
        <f t="shared" si="13"/>
        <v>0</v>
      </c>
      <c r="M292" s="86">
        <f>IF(ISBLANK(B292),0,IF(ISNA(VLOOKUP(B292,General!$B:$B,1,FALSE)),1,0))</f>
        <v>0</v>
      </c>
      <c r="N292" s="86">
        <f t="shared" si="14"/>
        <v>0</v>
      </c>
      <c r="O292" s="86">
        <f>IF(ISBLANK(F292),0,IF(ISNA(VLOOKUP(F292,Dropdowns!$B$1:$B$3,1,FALSE)),1,0))</f>
        <v>0</v>
      </c>
      <c r="P292" s="86">
        <f>IF(ISBLANK(G292),0,IF(ISNA(VLOOKUP(G292,Dropdowns!$C$1:$C$3,1,FALSE)),1,0))</f>
        <v>0</v>
      </c>
    </row>
    <row r="293" spans="2:16" x14ac:dyDescent="0.25">
      <c r="B293" s="71"/>
      <c r="C293" s="71"/>
      <c r="D293" s="63"/>
      <c r="E293" s="75"/>
      <c r="F293" s="71"/>
      <c r="G293" s="71"/>
      <c r="K293" s="86">
        <f t="shared" si="15"/>
        <v>0</v>
      </c>
      <c r="L293" s="86">
        <f t="shared" si="13"/>
        <v>0</v>
      </c>
      <c r="M293" s="86">
        <f>IF(ISBLANK(B293),0,IF(ISNA(VLOOKUP(B293,General!$B:$B,1,FALSE)),1,0))</f>
        <v>0</v>
      </c>
      <c r="N293" s="86">
        <f t="shared" si="14"/>
        <v>0</v>
      </c>
      <c r="O293" s="86">
        <f>IF(ISBLANK(F293),0,IF(ISNA(VLOOKUP(F293,Dropdowns!$B$1:$B$3,1,FALSE)),1,0))</f>
        <v>0</v>
      </c>
      <c r="P293" s="86">
        <f>IF(ISBLANK(G293),0,IF(ISNA(VLOOKUP(G293,Dropdowns!$C$1:$C$3,1,FALSE)),1,0))</f>
        <v>0</v>
      </c>
    </row>
    <row r="294" spans="2:16" x14ac:dyDescent="0.25">
      <c r="B294" s="71"/>
      <c r="C294" s="71"/>
      <c r="D294" s="63"/>
      <c r="E294" s="75"/>
      <c r="F294" s="71"/>
      <c r="G294" s="71"/>
      <c r="K294" s="86">
        <f t="shared" si="15"/>
        <v>0</v>
      </c>
      <c r="L294" s="86">
        <f t="shared" si="13"/>
        <v>0</v>
      </c>
      <c r="M294" s="86">
        <f>IF(ISBLANK(B294),0,IF(ISNA(VLOOKUP(B294,General!$B:$B,1,FALSE)),1,0))</f>
        <v>0</v>
      </c>
      <c r="N294" s="86">
        <f t="shared" si="14"/>
        <v>0</v>
      </c>
      <c r="O294" s="86">
        <f>IF(ISBLANK(F294),0,IF(ISNA(VLOOKUP(F294,Dropdowns!$B$1:$B$3,1,FALSE)),1,0))</f>
        <v>0</v>
      </c>
      <c r="P294" s="86">
        <f>IF(ISBLANK(G294),0,IF(ISNA(VLOOKUP(G294,Dropdowns!$C$1:$C$3,1,FALSE)),1,0))</f>
        <v>0</v>
      </c>
    </row>
    <row r="295" spans="2:16" x14ac:dyDescent="0.25">
      <c r="B295" s="71"/>
      <c r="C295" s="71"/>
      <c r="D295" s="63"/>
      <c r="E295" s="75"/>
      <c r="F295" s="71"/>
      <c r="G295" s="71"/>
      <c r="K295" s="86">
        <f t="shared" si="15"/>
        <v>0</v>
      </c>
      <c r="L295" s="86">
        <f t="shared" si="13"/>
        <v>0</v>
      </c>
      <c r="M295" s="86">
        <f>IF(ISBLANK(B295),0,IF(ISNA(VLOOKUP(B295,General!$B:$B,1,FALSE)),1,0))</f>
        <v>0</v>
      </c>
      <c r="N295" s="86">
        <f t="shared" si="14"/>
        <v>0</v>
      </c>
      <c r="O295" s="86">
        <f>IF(ISBLANK(F295),0,IF(ISNA(VLOOKUP(F295,Dropdowns!$B$1:$B$3,1,FALSE)),1,0))</f>
        <v>0</v>
      </c>
      <c r="P295" s="86">
        <f>IF(ISBLANK(G295),0,IF(ISNA(VLOOKUP(G295,Dropdowns!$C$1:$C$3,1,FALSE)),1,0))</f>
        <v>0</v>
      </c>
    </row>
    <row r="296" spans="2:16" x14ac:dyDescent="0.25">
      <c r="B296" s="71"/>
      <c r="C296" s="71"/>
      <c r="D296" s="63"/>
      <c r="E296" s="75"/>
      <c r="F296" s="71"/>
      <c r="G296" s="71"/>
      <c r="K296" s="86">
        <f t="shared" si="15"/>
        <v>0</v>
      </c>
      <c r="L296" s="86">
        <f t="shared" si="13"/>
        <v>0</v>
      </c>
      <c r="M296" s="86">
        <f>IF(ISBLANK(B296),0,IF(ISNA(VLOOKUP(B296,General!$B:$B,1,FALSE)),1,0))</f>
        <v>0</v>
      </c>
      <c r="N296" s="86">
        <f t="shared" si="14"/>
        <v>0</v>
      </c>
      <c r="O296" s="86">
        <f>IF(ISBLANK(F296),0,IF(ISNA(VLOOKUP(F296,Dropdowns!$B$1:$B$3,1,FALSE)),1,0))</f>
        <v>0</v>
      </c>
      <c r="P296" s="86">
        <f>IF(ISBLANK(G296),0,IF(ISNA(VLOOKUP(G296,Dropdowns!$C$1:$C$3,1,FALSE)),1,0))</f>
        <v>0</v>
      </c>
    </row>
    <row r="297" spans="2:16" x14ac:dyDescent="0.25">
      <c r="B297" s="71"/>
      <c r="C297" s="71"/>
      <c r="D297" s="63"/>
      <c r="E297" s="75"/>
      <c r="F297" s="71"/>
      <c r="G297" s="71"/>
      <c r="K297" s="86">
        <f t="shared" si="15"/>
        <v>0</v>
      </c>
      <c r="L297" s="86">
        <f t="shared" si="13"/>
        <v>0</v>
      </c>
      <c r="M297" s="86">
        <f>IF(ISBLANK(B297),0,IF(ISNA(VLOOKUP(B297,General!$B:$B,1,FALSE)),1,0))</f>
        <v>0</v>
      </c>
      <c r="N297" s="86">
        <f t="shared" si="14"/>
        <v>0</v>
      </c>
      <c r="O297" s="86">
        <f>IF(ISBLANK(F297),0,IF(ISNA(VLOOKUP(F297,Dropdowns!$B$1:$B$3,1,FALSE)),1,0))</f>
        <v>0</v>
      </c>
      <c r="P297" s="86">
        <f>IF(ISBLANK(G297),0,IF(ISNA(VLOOKUP(G297,Dropdowns!$C$1:$C$3,1,FALSE)),1,0))</f>
        <v>0</v>
      </c>
    </row>
    <row r="298" spans="2:16" x14ac:dyDescent="0.25">
      <c r="B298" s="71"/>
      <c r="C298" s="71"/>
      <c r="D298" s="63"/>
      <c r="E298" s="75"/>
      <c r="F298" s="71"/>
      <c r="G298" s="71"/>
      <c r="K298" s="86">
        <f t="shared" si="15"/>
        <v>0</v>
      </c>
      <c r="L298" s="86">
        <f t="shared" si="13"/>
        <v>0</v>
      </c>
      <c r="M298" s="86">
        <f>IF(ISBLANK(B298),0,IF(ISNA(VLOOKUP(B298,General!$B:$B,1,FALSE)),1,0))</f>
        <v>0</v>
      </c>
      <c r="N298" s="86">
        <f t="shared" si="14"/>
        <v>0</v>
      </c>
      <c r="O298" s="86">
        <f>IF(ISBLANK(F298),0,IF(ISNA(VLOOKUP(F298,Dropdowns!$B$1:$B$3,1,FALSE)),1,0))</f>
        <v>0</v>
      </c>
      <c r="P298" s="86">
        <f>IF(ISBLANK(G298),0,IF(ISNA(VLOOKUP(G298,Dropdowns!$C$1:$C$3,1,FALSE)),1,0))</f>
        <v>0</v>
      </c>
    </row>
    <row r="299" spans="2:16" x14ac:dyDescent="0.25">
      <c r="B299" s="71"/>
      <c r="C299" s="71"/>
      <c r="D299" s="63"/>
      <c r="E299" s="75"/>
      <c r="F299" s="71"/>
      <c r="G299" s="71"/>
      <c r="K299" s="86">
        <f t="shared" si="15"/>
        <v>0</v>
      </c>
      <c r="L299" s="86">
        <f t="shared" si="13"/>
        <v>0</v>
      </c>
      <c r="M299" s="86">
        <f>IF(ISBLANK(B299),0,IF(ISNA(VLOOKUP(B299,General!$B:$B,1,FALSE)),1,0))</f>
        <v>0</v>
      </c>
      <c r="N299" s="86">
        <f t="shared" si="14"/>
        <v>0</v>
      </c>
      <c r="O299" s="86">
        <f>IF(ISBLANK(F299),0,IF(ISNA(VLOOKUP(F299,Dropdowns!$B$1:$B$3,1,FALSE)),1,0))</f>
        <v>0</v>
      </c>
      <c r="P299" s="86">
        <f>IF(ISBLANK(G299),0,IF(ISNA(VLOOKUP(G299,Dropdowns!$C$1:$C$3,1,FALSE)),1,0))</f>
        <v>0</v>
      </c>
    </row>
    <row r="300" spans="2:16" x14ac:dyDescent="0.25">
      <c r="B300" s="71"/>
      <c r="C300" s="71"/>
      <c r="D300" s="63"/>
      <c r="E300" s="75"/>
      <c r="F300" s="71"/>
      <c r="G300" s="71"/>
      <c r="K300" s="86">
        <f t="shared" si="15"/>
        <v>0</v>
      </c>
      <c r="L300" s="86">
        <f t="shared" si="13"/>
        <v>0</v>
      </c>
      <c r="M300" s="86">
        <f>IF(ISBLANK(B300),0,IF(ISNA(VLOOKUP(B300,General!$B:$B,1,FALSE)),1,0))</f>
        <v>0</v>
      </c>
      <c r="N300" s="86">
        <f t="shared" si="14"/>
        <v>0</v>
      </c>
      <c r="O300" s="86">
        <f>IF(ISBLANK(F300),0,IF(ISNA(VLOOKUP(F300,Dropdowns!$B$1:$B$3,1,FALSE)),1,0))</f>
        <v>0</v>
      </c>
      <c r="P300" s="86">
        <f>IF(ISBLANK(G300),0,IF(ISNA(VLOOKUP(G300,Dropdowns!$C$1:$C$3,1,FALSE)),1,0))</f>
        <v>0</v>
      </c>
    </row>
    <row r="301" spans="2:16" x14ac:dyDescent="0.25">
      <c r="B301" s="71"/>
      <c r="C301" s="71"/>
      <c r="D301" s="63"/>
      <c r="E301" s="75"/>
      <c r="F301" s="71"/>
      <c r="G301" s="71"/>
      <c r="K301" s="86">
        <f t="shared" si="15"/>
        <v>0</v>
      </c>
      <c r="L301" s="86">
        <f t="shared" si="13"/>
        <v>0</v>
      </c>
      <c r="M301" s="86">
        <f>IF(ISBLANK(B301),0,IF(ISNA(VLOOKUP(B301,General!$B:$B,1,FALSE)),1,0))</f>
        <v>0</v>
      </c>
      <c r="N301" s="86">
        <f t="shared" si="14"/>
        <v>0</v>
      </c>
      <c r="O301" s="86">
        <f>IF(ISBLANK(F301),0,IF(ISNA(VLOOKUP(F301,Dropdowns!$B$1:$B$3,1,FALSE)),1,0))</f>
        <v>0</v>
      </c>
      <c r="P301" s="86">
        <f>IF(ISBLANK(G301),0,IF(ISNA(VLOOKUP(G301,Dropdowns!$C$1:$C$3,1,FALSE)),1,0))</f>
        <v>0</v>
      </c>
    </row>
    <row r="302" spans="2:16" x14ac:dyDescent="0.25">
      <c r="B302" s="71"/>
      <c r="C302" s="71"/>
      <c r="D302" s="63"/>
      <c r="E302" s="75"/>
      <c r="F302" s="71"/>
      <c r="G302" s="71"/>
      <c r="K302" s="86">
        <f t="shared" si="15"/>
        <v>0</v>
      </c>
      <c r="L302" s="86">
        <f t="shared" si="13"/>
        <v>0</v>
      </c>
      <c r="M302" s="86">
        <f>IF(ISBLANK(B302),0,IF(ISNA(VLOOKUP(B302,General!$B:$B,1,FALSE)),1,0))</f>
        <v>0</v>
      </c>
      <c r="N302" s="86">
        <f t="shared" si="14"/>
        <v>0</v>
      </c>
      <c r="O302" s="86">
        <f>IF(ISBLANK(F302),0,IF(ISNA(VLOOKUP(F302,Dropdowns!$B$1:$B$3,1,FALSE)),1,0))</f>
        <v>0</v>
      </c>
      <c r="P302" s="86">
        <f>IF(ISBLANK(G302),0,IF(ISNA(VLOOKUP(G302,Dropdowns!$C$1:$C$3,1,FALSE)),1,0))</f>
        <v>0</v>
      </c>
    </row>
    <row r="303" spans="2:16" x14ac:dyDescent="0.25">
      <c r="B303" s="71"/>
      <c r="C303" s="71"/>
      <c r="D303" s="63"/>
      <c r="E303" s="75"/>
      <c r="F303" s="71"/>
      <c r="G303" s="71"/>
      <c r="K303" s="86">
        <f t="shared" si="15"/>
        <v>0</v>
      </c>
      <c r="L303" s="86">
        <f t="shared" si="13"/>
        <v>0</v>
      </c>
      <c r="M303" s="86">
        <f>IF(ISBLANK(B303),0,IF(ISNA(VLOOKUP(B303,General!$B:$B,1,FALSE)),1,0))</f>
        <v>0</v>
      </c>
      <c r="N303" s="86">
        <f t="shared" si="14"/>
        <v>0</v>
      </c>
      <c r="O303" s="86">
        <f>IF(ISBLANK(F303),0,IF(ISNA(VLOOKUP(F303,Dropdowns!$B$1:$B$3,1,FALSE)),1,0))</f>
        <v>0</v>
      </c>
      <c r="P303" s="86">
        <f>IF(ISBLANK(G303),0,IF(ISNA(VLOOKUP(G303,Dropdowns!$C$1:$C$3,1,FALSE)),1,0))</f>
        <v>0</v>
      </c>
    </row>
    <row r="304" spans="2:16" x14ac:dyDescent="0.25">
      <c r="B304" s="71"/>
      <c r="C304" s="71"/>
      <c r="D304" s="63"/>
      <c r="E304" s="75"/>
      <c r="F304" s="71"/>
      <c r="G304" s="71"/>
      <c r="K304" s="86">
        <f t="shared" si="15"/>
        <v>0</v>
      </c>
      <c r="L304" s="86">
        <f t="shared" si="13"/>
        <v>0</v>
      </c>
      <c r="M304" s="86">
        <f>IF(ISBLANK(B304),0,IF(ISNA(VLOOKUP(B304,General!$B:$B,1,FALSE)),1,0))</f>
        <v>0</v>
      </c>
      <c r="N304" s="86">
        <f t="shared" si="14"/>
        <v>0</v>
      </c>
      <c r="O304" s="86">
        <f>IF(ISBLANK(F304),0,IF(ISNA(VLOOKUP(F304,Dropdowns!$B$1:$B$3,1,FALSE)),1,0))</f>
        <v>0</v>
      </c>
      <c r="P304" s="86">
        <f>IF(ISBLANK(G304),0,IF(ISNA(VLOOKUP(G304,Dropdowns!$C$1:$C$3,1,FALSE)),1,0))</f>
        <v>0</v>
      </c>
    </row>
    <row r="305" spans="2:16" x14ac:dyDescent="0.25">
      <c r="B305" s="71"/>
      <c r="C305" s="71"/>
      <c r="D305" s="63"/>
      <c r="E305" s="75"/>
      <c r="F305" s="71"/>
      <c r="G305" s="71"/>
      <c r="K305" s="86">
        <f t="shared" si="15"/>
        <v>0</v>
      </c>
      <c r="L305" s="86">
        <f t="shared" si="13"/>
        <v>0</v>
      </c>
      <c r="M305" s="86">
        <f>IF(ISBLANK(B305),0,IF(ISNA(VLOOKUP(B305,General!$B:$B,1,FALSE)),1,0))</f>
        <v>0</v>
      </c>
      <c r="N305" s="86">
        <f t="shared" si="14"/>
        <v>0</v>
      </c>
      <c r="O305" s="86">
        <f>IF(ISBLANK(F305),0,IF(ISNA(VLOOKUP(F305,Dropdowns!$B$1:$B$3,1,FALSE)),1,0))</f>
        <v>0</v>
      </c>
      <c r="P305" s="86">
        <f>IF(ISBLANK(G305),0,IF(ISNA(VLOOKUP(G305,Dropdowns!$C$1:$C$3,1,FALSE)),1,0))</f>
        <v>0</v>
      </c>
    </row>
    <row r="306" spans="2:16" x14ac:dyDescent="0.25">
      <c r="B306" s="71"/>
      <c r="C306" s="71"/>
      <c r="D306" s="63"/>
      <c r="E306" s="75"/>
      <c r="F306" s="71"/>
      <c r="G306" s="71"/>
      <c r="K306" s="86">
        <f t="shared" si="15"/>
        <v>0</v>
      </c>
      <c r="L306" s="86">
        <f t="shared" si="13"/>
        <v>0</v>
      </c>
      <c r="M306" s="86">
        <f>IF(ISBLANK(B306),0,IF(ISNA(VLOOKUP(B306,General!$B:$B,1,FALSE)),1,0))</f>
        <v>0</v>
      </c>
      <c r="N306" s="86">
        <f t="shared" si="14"/>
        <v>0</v>
      </c>
      <c r="O306" s="86">
        <f>IF(ISBLANK(F306),0,IF(ISNA(VLOOKUP(F306,Dropdowns!$B$1:$B$3,1,FALSE)),1,0))</f>
        <v>0</v>
      </c>
      <c r="P306" s="86">
        <f>IF(ISBLANK(G306),0,IF(ISNA(VLOOKUP(G306,Dropdowns!$C$1:$C$3,1,FALSE)),1,0))</f>
        <v>0</v>
      </c>
    </row>
    <row r="307" spans="2:16" x14ac:dyDescent="0.25">
      <c r="B307" s="71"/>
      <c r="C307" s="71"/>
      <c r="D307" s="63"/>
      <c r="E307" s="75"/>
      <c r="F307" s="71"/>
      <c r="G307" s="71"/>
      <c r="K307" s="86">
        <f t="shared" si="15"/>
        <v>0</v>
      </c>
      <c r="L307" s="86">
        <f t="shared" si="13"/>
        <v>0</v>
      </c>
      <c r="M307" s="86">
        <f>IF(ISBLANK(B307),0,IF(ISNA(VLOOKUP(B307,General!$B:$B,1,FALSE)),1,0))</f>
        <v>0</v>
      </c>
      <c r="N307" s="86">
        <f t="shared" si="14"/>
        <v>0</v>
      </c>
      <c r="O307" s="86">
        <f>IF(ISBLANK(F307),0,IF(ISNA(VLOOKUP(F307,Dropdowns!$B$1:$B$3,1,FALSE)),1,0))</f>
        <v>0</v>
      </c>
      <c r="P307" s="86">
        <f>IF(ISBLANK(G307),0,IF(ISNA(VLOOKUP(G307,Dropdowns!$C$1:$C$3,1,FALSE)),1,0))</f>
        <v>0</v>
      </c>
    </row>
    <row r="308" spans="2:16" x14ac:dyDescent="0.25">
      <c r="B308" s="71"/>
      <c r="C308" s="71"/>
      <c r="D308" s="63"/>
      <c r="E308" s="75"/>
      <c r="F308" s="71"/>
      <c r="G308" s="71"/>
      <c r="K308" s="86">
        <f t="shared" si="15"/>
        <v>0</v>
      </c>
      <c r="L308" s="86">
        <f t="shared" si="13"/>
        <v>0</v>
      </c>
      <c r="M308" s="86">
        <f>IF(ISBLANK(B308),0,IF(ISNA(VLOOKUP(B308,General!$B:$B,1,FALSE)),1,0))</f>
        <v>0</v>
      </c>
      <c r="N308" s="86">
        <f t="shared" si="14"/>
        <v>0</v>
      </c>
      <c r="O308" s="86">
        <f>IF(ISBLANK(F308),0,IF(ISNA(VLOOKUP(F308,Dropdowns!$B$1:$B$3,1,FALSE)),1,0))</f>
        <v>0</v>
      </c>
      <c r="P308" s="86">
        <f>IF(ISBLANK(G308),0,IF(ISNA(VLOOKUP(G308,Dropdowns!$C$1:$C$3,1,FALSE)),1,0))</f>
        <v>0</v>
      </c>
    </row>
    <row r="309" spans="2:16" x14ac:dyDescent="0.25">
      <c r="B309" s="71"/>
      <c r="C309" s="71"/>
      <c r="D309" s="63"/>
      <c r="E309" s="75"/>
      <c r="F309" s="71"/>
      <c r="G309" s="71"/>
      <c r="K309" s="86">
        <f t="shared" si="15"/>
        <v>0</v>
      </c>
      <c r="L309" s="86">
        <f t="shared" si="13"/>
        <v>0</v>
      </c>
      <c r="M309" s="86">
        <f>IF(ISBLANK(B309),0,IF(ISNA(VLOOKUP(B309,General!$B:$B,1,FALSE)),1,0))</f>
        <v>0</v>
      </c>
      <c r="N309" s="86">
        <f t="shared" si="14"/>
        <v>0</v>
      </c>
      <c r="O309" s="86">
        <f>IF(ISBLANK(F309),0,IF(ISNA(VLOOKUP(F309,Dropdowns!$B$1:$B$3,1,FALSE)),1,0))</f>
        <v>0</v>
      </c>
      <c r="P309" s="86">
        <f>IF(ISBLANK(G309),0,IF(ISNA(VLOOKUP(G309,Dropdowns!$C$1:$C$3,1,FALSE)),1,0))</f>
        <v>0</v>
      </c>
    </row>
    <row r="310" spans="2:16" x14ac:dyDescent="0.25">
      <c r="B310" s="71"/>
      <c r="C310" s="71"/>
      <c r="D310" s="63"/>
      <c r="E310" s="75"/>
      <c r="F310" s="71"/>
      <c r="G310" s="71"/>
      <c r="K310" s="86">
        <f t="shared" si="15"/>
        <v>0</v>
      </c>
      <c r="L310" s="86">
        <f t="shared" si="13"/>
        <v>0</v>
      </c>
      <c r="M310" s="86">
        <f>IF(ISBLANK(B310),0,IF(ISNA(VLOOKUP(B310,General!$B:$B,1,FALSE)),1,0))</f>
        <v>0</v>
      </c>
      <c r="N310" s="86">
        <f t="shared" si="14"/>
        <v>0</v>
      </c>
      <c r="O310" s="86">
        <f>IF(ISBLANK(F310),0,IF(ISNA(VLOOKUP(F310,Dropdowns!$B$1:$B$3,1,FALSE)),1,0))</f>
        <v>0</v>
      </c>
      <c r="P310" s="86">
        <f>IF(ISBLANK(G310),0,IF(ISNA(VLOOKUP(G310,Dropdowns!$C$1:$C$3,1,FALSE)),1,0))</f>
        <v>0</v>
      </c>
    </row>
    <row r="311" spans="2:16" x14ac:dyDescent="0.25">
      <c r="B311" s="71"/>
      <c r="C311" s="71"/>
      <c r="D311" s="63"/>
      <c r="E311" s="75"/>
      <c r="F311" s="71"/>
      <c r="G311" s="71"/>
      <c r="K311" s="86">
        <f t="shared" si="15"/>
        <v>0</v>
      </c>
      <c r="L311" s="86">
        <f t="shared" si="13"/>
        <v>0</v>
      </c>
      <c r="M311" s="86">
        <f>IF(ISBLANK(B311),0,IF(ISNA(VLOOKUP(B311,General!$B:$B,1,FALSE)),1,0))</f>
        <v>0</v>
      </c>
      <c r="N311" s="86">
        <f t="shared" si="14"/>
        <v>0</v>
      </c>
      <c r="O311" s="86">
        <f>IF(ISBLANK(F311),0,IF(ISNA(VLOOKUP(F311,Dropdowns!$B$1:$B$3,1,FALSE)),1,0))</f>
        <v>0</v>
      </c>
      <c r="P311" s="86">
        <f>IF(ISBLANK(G311),0,IF(ISNA(VLOOKUP(G311,Dropdowns!$C$1:$C$3,1,FALSE)),1,0))</f>
        <v>0</v>
      </c>
    </row>
    <row r="312" spans="2:16" x14ac:dyDescent="0.25">
      <c r="B312" s="71"/>
      <c r="C312" s="71"/>
      <c r="D312" s="63"/>
      <c r="E312" s="75"/>
      <c r="F312" s="71"/>
      <c r="G312" s="71"/>
      <c r="K312" s="86">
        <f t="shared" si="15"/>
        <v>0</v>
      </c>
      <c r="L312" s="86">
        <f t="shared" si="13"/>
        <v>0</v>
      </c>
      <c r="M312" s="86">
        <f>IF(ISBLANK(B312),0,IF(ISNA(VLOOKUP(B312,General!$B:$B,1,FALSE)),1,0))</f>
        <v>0</v>
      </c>
      <c r="N312" s="86">
        <f t="shared" si="14"/>
        <v>0</v>
      </c>
      <c r="O312" s="86">
        <f>IF(ISBLANK(F312),0,IF(ISNA(VLOOKUP(F312,Dropdowns!$B$1:$B$3,1,FALSE)),1,0))</f>
        <v>0</v>
      </c>
      <c r="P312" s="86">
        <f>IF(ISBLANK(G312),0,IF(ISNA(VLOOKUP(G312,Dropdowns!$C$1:$C$3,1,FALSE)),1,0))</f>
        <v>0</v>
      </c>
    </row>
    <row r="313" spans="2:16" x14ac:dyDescent="0.25">
      <c r="B313" s="71"/>
      <c r="C313" s="71"/>
      <c r="D313" s="63"/>
      <c r="E313" s="75"/>
      <c r="F313" s="71"/>
      <c r="G313" s="71"/>
      <c r="K313" s="86">
        <f t="shared" si="15"/>
        <v>0</v>
      </c>
      <c r="L313" s="86">
        <f t="shared" si="13"/>
        <v>0</v>
      </c>
      <c r="M313" s="86">
        <f>IF(ISBLANK(B313),0,IF(ISNA(VLOOKUP(B313,General!$B:$B,1,FALSE)),1,0))</f>
        <v>0</v>
      </c>
      <c r="N313" s="86">
        <f t="shared" si="14"/>
        <v>0</v>
      </c>
      <c r="O313" s="86">
        <f>IF(ISBLANK(F313),0,IF(ISNA(VLOOKUP(F313,Dropdowns!$B$1:$B$3,1,FALSE)),1,0))</f>
        <v>0</v>
      </c>
      <c r="P313" s="86">
        <f>IF(ISBLANK(G313),0,IF(ISNA(VLOOKUP(G313,Dropdowns!$C$1:$C$3,1,FALSE)),1,0))</f>
        <v>0</v>
      </c>
    </row>
    <row r="314" spans="2:16" x14ac:dyDescent="0.25">
      <c r="B314" s="71"/>
      <c r="C314" s="71"/>
      <c r="D314" s="63"/>
      <c r="E314" s="75"/>
      <c r="F314" s="71"/>
      <c r="G314" s="71"/>
      <c r="K314" s="86">
        <f t="shared" si="15"/>
        <v>0</v>
      </c>
      <c r="L314" s="86">
        <f t="shared" si="13"/>
        <v>0</v>
      </c>
      <c r="M314" s="86">
        <f>IF(ISBLANK(B314),0,IF(ISNA(VLOOKUP(B314,General!$B:$B,1,FALSE)),1,0))</f>
        <v>0</v>
      </c>
      <c r="N314" s="86">
        <f t="shared" si="14"/>
        <v>0</v>
      </c>
      <c r="O314" s="86">
        <f>IF(ISBLANK(F314),0,IF(ISNA(VLOOKUP(F314,Dropdowns!$B$1:$B$3,1,FALSE)),1,0))</f>
        <v>0</v>
      </c>
      <c r="P314" s="86">
        <f>IF(ISBLANK(G314),0,IF(ISNA(VLOOKUP(G314,Dropdowns!$C$1:$C$3,1,FALSE)),1,0))</f>
        <v>0</v>
      </c>
    </row>
    <row r="315" spans="2:16" x14ac:dyDescent="0.25">
      <c r="B315" s="71"/>
      <c r="C315" s="71"/>
      <c r="D315" s="63"/>
      <c r="E315" s="75"/>
      <c r="F315" s="71"/>
      <c r="G315" s="71"/>
      <c r="K315" s="86">
        <f t="shared" si="15"/>
        <v>0</v>
      </c>
      <c r="L315" s="86">
        <f t="shared" si="13"/>
        <v>0</v>
      </c>
      <c r="M315" s="86">
        <f>IF(ISBLANK(B315),0,IF(ISNA(VLOOKUP(B315,General!$B:$B,1,FALSE)),1,0))</f>
        <v>0</v>
      </c>
      <c r="N315" s="86">
        <f t="shared" si="14"/>
        <v>0</v>
      </c>
      <c r="O315" s="86">
        <f>IF(ISBLANK(F315),0,IF(ISNA(VLOOKUP(F315,Dropdowns!$B$1:$B$3,1,FALSE)),1,0))</f>
        <v>0</v>
      </c>
      <c r="P315" s="86">
        <f>IF(ISBLANK(G315),0,IF(ISNA(VLOOKUP(G315,Dropdowns!$C$1:$C$3,1,FALSE)),1,0))</f>
        <v>0</v>
      </c>
    </row>
    <row r="316" spans="2:16" x14ac:dyDescent="0.25">
      <c r="B316" s="71"/>
      <c r="C316" s="71"/>
      <c r="D316" s="63"/>
      <c r="E316" s="75"/>
      <c r="F316" s="71"/>
      <c r="G316" s="71"/>
      <c r="K316" s="86">
        <f t="shared" si="15"/>
        <v>0</v>
      </c>
      <c r="L316" s="86">
        <f t="shared" si="13"/>
        <v>0</v>
      </c>
      <c r="M316" s="86">
        <f>IF(ISBLANK(B316),0,IF(ISNA(VLOOKUP(B316,General!$B:$B,1,FALSE)),1,0))</f>
        <v>0</v>
      </c>
      <c r="N316" s="86">
        <f t="shared" si="14"/>
        <v>0</v>
      </c>
      <c r="O316" s="86">
        <f>IF(ISBLANK(F316),0,IF(ISNA(VLOOKUP(F316,Dropdowns!$B$1:$B$3,1,FALSE)),1,0))</f>
        <v>0</v>
      </c>
      <c r="P316" s="86">
        <f>IF(ISBLANK(G316),0,IF(ISNA(VLOOKUP(G316,Dropdowns!$C$1:$C$3,1,FALSE)),1,0))</f>
        <v>0</v>
      </c>
    </row>
    <row r="317" spans="2:16" x14ac:dyDescent="0.25">
      <c r="B317" s="71"/>
      <c r="C317" s="71"/>
      <c r="D317" s="63"/>
      <c r="E317" s="75"/>
      <c r="F317" s="71"/>
      <c r="G317" s="71"/>
      <c r="K317" s="86">
        <f t="shared" si="15"/>
        <v>0</v>
      </c>
      <c r="L317" s="86">
        <f t="shared" si="13"/>
        <v>0</v>
      </c>
      <c r="M317" s="86">
        <f>IF(ISBLANK(B317),0,IF(ISNA(VLOOKUP(B317,General!$B:$B,1,FALSE)),1,0))</f>
        <v>0</v>
      </c>
      <c r="N317" s="86">
        <f t="shared" si="14"/>
        <v>0</v>
      </c>
      <c r="O317" s="86">
        <f>IF(ISBLANK(F317),0,IF(ISNA(VLOOKUP(F317,Dropdowns!$B$1:$B$3,1,FALSE)),1,0))</f>
        <v>0</v>
      </c>
      <c r="P317" s="86">
        <f>IF(ISBLANK(G317),0,IF(ISNA(VLOOKUP(G317,Dropdowns!$C$1:$C$3,1,FALSE)),1,0))</f>
        <v>0</v>
      </c>
    </row>
    <row r="318" spans="2:16" x14ac:dyDescent="0.25">
      <c r="B318" s="71"/>
      <c r="C318" s="71"/>
      <c r="D318" s="63"/>
      <c r="E318" s="75"/>
      <c r="F318" s="71"/>
      <c r="G318" s="71"/>
      <c r="K318" s="86">
        <f t="shared" si="15"/>
        <v>0</v>
      </c>
      <c r="L318" s="86">
        <f t="shared" si="13"/>
        <v>0</v>
      </c>
      <c r="M318" s="86">
        <f>IF(ISBLANK(B318),0,IF(ISNA(VLOOKUP(B318,General!$B:$B,1,FALSE)),1,0))</f>
        <v>0</v>
      </c>
      <c r="N318" s="86">
        <f t="shared" si="14"/>
        <v>0</v>
      </c>
      <c r="O318" s="86">
        <f>IF(ISBLANK(F318),0,IF(ISNA(VLOOKUP(F318,Dropdowns!$B$1:$B$3,1,FALSE)),1,0))</f>
        <v>0</v>
      </c>
      <c r="P318" s="86">
        <f>IF(ISBLANK(G318),0,IF(ISNA(VLOOKUP(G318,Dropdowns!$C$1:$C$3,1,FALSE)),1,0))</f>
        <v>0</v>
      </c>
    </row>
    <row r="319" spans="2:16" x14ac:dyDescent="0.25">
      <c r="B319" s="71"/>
      <c r="C319" s="71"/>
      <c r="D319" s="63"/>
      <c r="E319" s="75"/>
      <c r="F319" s="71"/>
      <c r="G319" s="71"/>
      <c r="K319" s="86">
        <f t="shared" si="15"/>
        <v>0</v>
      </c>
      <c r="L319" s="86">
        <f t="shared" si="13"/>
        <v>0</v>
      </c>
      <c r="M319" s="86">
        <f>IF(ISBLANK(B319),0,IF(ISNA(VLOOKUP(B319,General!$B:$B,1,FALSE)),1,0))</f>
        <v>0</v>
      </c>
      <c r="N319" s="86">
        <f t="shared" si="14"/>
        <v>0</v>
      </c>
      <c r="O319" s="86">
        <f>IF(ISBLANK(F319),0,IF(ISNA(VLOOKUP(F319,Dropdowns!$B$1:$B$3,1,FALSE)),1,0))</f>
        <v>0</v>
      </c>
      <c r="P319" s="86">
        <f>IF(ISBLANK(G319),0,IF(ISNA(VLOOKUP(G319,Dropdowns!$C$1:$C$3,1,FALSE)),1,0))</f>
        <v>0</v>
      </c>
    </row>
    <row r="320" spans="2:16" x14ac:dyDescent="0.25">
      <c r="B320" s="71"/>
      <c r="C320" s="71"/>
      <c r="D320" s="63"/>
      <c r="E320" s="75"/>
      <c r="F320" s="71"/>
      <c r="G320" s="71"/>
      <c r="K320" s="86">
        <f t="shared" si="15"/>
        <v>0</v>
      </c>
      <c r="L320" s="86">
        <f t="shared" si="13"/>
        <v>0</v>
      </c>
      <c r="M320" s="86">
        <f>IF(ISBLANK(B320),0,IF(ISNA(VLOOKUP(B320,General!$B:$B,1,FALSE)),1,0))</f>
        <v>0</v>
      </c>
      <c r="N320" s="86">
        <f t="shared" si="14"/>
        <v>0</v>
      </c>
      <c r="O320" s="86">
        <f>IF(ISBLANK(F320),0,IF(ISNA(VLOOKUP(F320,Dropdowns!$B$1:$B$3,1,FALSE)),1,0))</f>
        <v>0</v>
      </c>
      <c r="P320" s="86">
        <f>IF(ISBLANK(G320),0,IF(ISNA(VLOOKUP(G320,Dropdowns!$C$1:$C$3,1,FALSE)),1,0))</f>
        <v>0</v>
      </c>
    </row>
    <row r="321" spans="2:16" x14ac:dyDescent="0.25">
      <c r="B321" s="71"/>
      <c r="C321" s="71"/>
      <c r="D321" s="63"/>
      <c r="E321" s="75"/>
      <c r="F321" s="71"/>
      <c r="G321" s="71"/>
      <c r="K321" s="86">
        <f t="shared" si="15"/>
        <v>0</v>
      </c>
      <c r="L321" s="86">
        <f t="shared" si="13"/>
        <v>0</v>
      </c>
      <c r="M321" s="86">
        <f>IF(ISBLANK(B321),0,IF(ISNA(VLOOKUP(B321,General!$B:$B,1,FALSE)),1,0))</f>
        <v>0</v>
      </c>
      <c r="N321" s="86">
        <f t="shared" si="14"/>
        <v>0</v>
      </c>
      <c r="O321" s="86">
        <f>IF(ISBLANK(F321),0,IF(ISNA(VLOOKUP(F321,Dropdowns!$B$1:$B$3,1,FALSE)),1,0))</f>
        <v>0</v>
      </c>
      <c r="P321" s="86">
        <f>IF(ISBLANK(G321),0,IF(ISNA(VLOOKUP(G321,Dropdowns!$C$1:$C$3,1,FALSE)),1,0))</f>
        <v>0</v>
      </c>
    </row>
    <row r="322" spans="2:16" x14ac:dyDescent="0.25">
      <c r="B322" s="71"/>
      <c r="C322" s="71"/>
      <c r="D322" s="63"/>
      <c r="E322" s="75"/>
      <c r="F322" s="71"/>
      <c r="G322" s="71"/>
      <c r="K322" s="86">
        <f t="shared" si="15"/>
        <v>0</v>
      </c>
      <c r="L322" s="86">
        <f t="shared" si="13"/>
        <v>0</v>
      </c>
      <c r="M322" s="86">
        <f>IF(ISBLANK(B322),0,IF(ISNA(VLOOKUP(B322,General!$B:$B,1,FALSE)),1,0))</f>
        <v>0</v>
      </c>
      <c r="N322" s="86">
        <f t="shared" si="14"/>
        <v>0</v>
      </c>
      <c r="O322" s="86">
        <f>IF(ISBLANK(F322),0,IF(ISNA(VLOOKUP(F322,Dropdowns!$B$1:$B$3,1,FALSE)),1,0))</f>
        <v>0</v>
      </c>
      <c r="P322" s="86">
        <f>IF(ISBLANK(G322),0,IF(ISNA(VLOOKUP(G322,Dropdowns!$C$1:$C$3,1,FALSE)),1,0))</f>
        <v>0</v>
      </c>
    </row>
    <row r="323" spans="2:16" x14ac:dyDescent="0.25">
      <c r="B323" s="71"/>
      <c r="C323" s="71"/>
      <c r="D323" s="63"/>
      <c r="E323" s="75"/>
      <c r="F323" s="71"/>
      <c r="G323" s="71"/>
      <c r="K323" s="86">
        <f t="shared" si="15"/>
        <v>0</v>
      </c>
      <c r="L323" s="86">
        <f t="shared" si="13"/>
        <v>0</v>
      </c>
      <c r="M323" s="86">
        <f>IF(ISBLANK(B323),0,IF(ISNA(VLOOKUP(B323,General!$B:$B,1,FALSE)),1,0))</f>
        <v>0</v>
      </c>
      <c r="N323" s="86">
        <f t="shared" si="14"/>
        <v>0</v>
      </c>
      <c r="O323" s="86">
        <f>IF(ISBLANK(F323),0,IF(ISNA(VLOOKUP(F323,Dropdowns!$B$1:$B$3,1,FALSE)),1,0))</f>
        <v>0</v>
      </c>
      <c r="P323" s="86">
        <f>IF(ISBLANK(G323),0,IF(ISNA(VLOOKUP(G323,Dropdowns!$C$1:$C$3,1,FALSE)),1,0))</f>
        <v>0</v>
      </c>
    </row>
    <row r="324" spans="2:16" x14ac:dyDescent="0.25">
      <c r="B324" s="71"/>
      <c r="C324" s="71"/>
      <c r="D324" s="63"/>
      <c r="E324" s="75"/>
      <c r="F324" s="71"/>
      <c r="G324" s="71"/>
      <c r="K324" s="86">
        <f t="shared" si="15"/>
        <v>0</v>
      </c>
      <c r="L324" s="86">
        <f t="shared" si="13"/>
        <v>0</v>
      </c>
      <c r="M324" s="86">
        <f>IF(ISBLANK(B324),0,IF(ISNA(VLOOKUP(B324,General!$B:$B,1,FALSE)),1,0))</f>
        <v>0</v>
      </c>
      <c r="N324" s="86">
        <f t="shared" si="14"/>
        <v>0</v>
      </c>
      <c r="O324" s="86">
        <f>IF(ISBLANK(F324),0,IF(ISNA(VLOOKUP(F324,Dropdowns!$B$1:$B$3,1,FALSE)),1,0))</f>
        <v>0</v>
      </c>
      <c r="P324" s="86">
        <f>IF(ISBLANK(G324),0,IF(ISNA(VLOOKUP(G324,Dropdowns!$C$1:$C$3,1,FALSE)),1,0))</f>
        <v>0</v>
      </c>
    </row>
    <row r="325" spans="2:16" x14ac:dyDescent="0.25">
      <c r="B325" s="71"/>
      <c r="C325" s="71"/>
      <c r="D325" s="63"/>
      <c r="E325" s="75"/>
      <c r="F325" s="71"/>
      <c r="G325" s="71"/>
      <c r="K325" s="86">
        <f t="shared" si="15"/>
        <v>0</v>
      </c>
      <c r="L325" s="86">
        <f t="shared" si="13"/>
        <v>0</v>
      </c>
      <c r="M325" s="86">
        <f>IF(ISBLANK(B325),0,IF(ISNA(VLOOKUP(B325,General!$B:$B,1,FALSE)),1,0))</f>
        <v>0</v>
      </c>
      <c r="N325" s="86">
        <f t="shared" si="14"/>
        <v>0</v>
      </c>
      <c r="O325" s="86">
        <f>IF(ISBLANK(F325),0,IF(ISNA(VLOOKUP(F325,Dropdowns!$B$1:$B$3,1,FALSE)),1,0))</f>
        <v>0</v>
      </c>
      <c r="P325" s="86">
        <f>IF(ISBLANK(G325),0,IF(ISNA(VLOOKUP(G325,Dropdowns!$C$1:$C$3,1,FALSE)),1,0))</f>
        <v>0</v>
      </c>
    </row>
    <row r="326" spans="2:16" x14ac:dyDescent="0.25">
      <c r="B326" s="71"/>
      <c r="C326" s="71"/>
      <c r="D326" s="63"/>
      <c r="E326" s="75"/>
      <c r="F326" s="71"/>
      <c r="G326" s="71"/>
      <c r="K326" s="86">
        <f t="shared" si="15"/>
        <v>0</v>
      </c>
      <c r="L326" s="86">
        <f t="shared" si="13"/>
        <v>0</v>
      </c>
      <c r="M326" s="86">
        <f>IF(ISBLANK(B326),0,IF(ISNA(VLOOKUP(B326,General!$B:$B,1,FALSE)),1,0))</f>
        <v>0</v>
      </c>
      <c r="N326" s="86">
        <f t="shared" si="14"/>
        <v>0</v>
      </c>
      <c r="O326" s="86">
        <f>IF(ISBLANK(F326),0,IF(ISNA(VLOOKUP(F326,Dropdowns!$B$1:$B$3,1,FALSE)),1,0))</f>
        <v>0</v>
      </c>
      <c r="P326" s="86">
        <f>IF(ISBLANK(G326),0,IF(ISNA(VLOOKUP(G326,Dropdowns!$C$1:$C$3,1,FALSE)),1,0))</f>
        <v>0</v>
      </c>
    </row>
    <row r="327" spans="2:16" x14ac:dyDescent="0.25">
      <c r="B327" s="71"/>
      <c r="C327" s="71"/>
      <c r="D327" s="63"/>
      <c r="E327" s="75"/>
      <c r="F327" s="71"/>
      <c r="G327" s="71"/>
      <c r="K327" s="86">
        <f t="shared" si="15"/>
        <v>0</v>
      </c>
      <c r="L327" s="86">
        <f t="shared" si="13"/>
        <v>0</v>
      </c>
      <c r="M327" s="86">
        <f>IF(ISBLANK(B327),0,IF(ISNA(VLOOKUP(B327,General!$B:$B,1,FALSE)),1,0))</f>
        <v>0</v>
      </c>
      <c r="N327" s="86">
        <f t="shared" si="14"/>
        <v>0</v>
      </c>
      <c r="O327" s="86">
        <f>IF(ISBLANK(F327),0,IF(ISNA(VLOOKUP(F327,Dropdowns!$B$1:$B$3,1,FALSE)),1,0))</f>
        <v>0</v>
      </c>
      <c r="P327" s="86">
        <f>IF(ISBLANK(G327),0,IF(ISNA(VLOOKUP(G327,Dropdowns!$C$1:$C$3,1,FALSE)),1,0))</f>
        <v>0</v>
      </c>
    </row>
    <row r="328" spans="2:16" x14ac:dyDescent="0.25">
      <c r="B328" s="71"/>
      <c r="C328" s="71"/>
      <c r="D328" s="63"/>
      <c r="E328" s="75"/>
      <c r="F328" s="71"/>
      <c r="G328" s="71"/>
      <c r="K328" s="86">
        <f t="shared" si="15"/>
        <v>0</v>
      </c>
      <c r="L328" s="86">
        <f t="shared" si="13"/>
        <v>0</v>
      </c>
      <c r="M328" s="86">
        <f>IF(ISBLANK(B328),0,IF(ISNA(VLOOKUP(B328,General!$B:$B,1,FALSE)),1,0))</f>
        <v>0</v>
      </c>
      <c r="N328" s="86">
        <f t="shared" si="14"/>
        <v>0</v>
      </c>
      <c r="O328" s="86">
        <f>IF(ISBLANK(F328),0,IF(ISNA(VLOOKUP(F328,Dropdowns!$B$1:$B$3,1,FALSE)),1,0))</f>
        <v>0</v>
      </c>
      <c r="P328" s="86">
        <f>IF(ISBLANK(G328),0,IF(ISNA(VLOOKUP(G328,Dropdowns!$C$1:$C$3,1,FALSE)),1,0))</f>
        <v>0</v>
      </c>
    </row>
    <row r="329" spans="2:16" x14ac:dyDescent="0.25">
      <c r="B329" s="71"/>
      <c r="C329" s="71"/>
      <c r="D329" s="63"/>
      <c r="E329" s="75"/>
      <c r="F329" s="71"/>
      <c r="G329" s="71"/>
      <c r="K329" s="86">
        <f t="shared" si="15"/>
        <v>0</v>
      </c>
      <c r="L329" s="86">
        <f t="shared" si="13"/>
        <v>0</v>
      </c>
      <c r="M329" s="86">
        <f>IF(ISBLANK(B329),0,IF(ISNA(VLOOKUP(B329,General!$B:$B,1,FALSE)),1,0))</f>
        <v>0</v>
      </c>
      <c r="N329" s="86">
        <f t="shared" si="14"/>
        <v>0</v>
      </c>
      <c r="O329" s="86">
        <f>IF(ISBLANK(F329),0,IF(ISNA(VLOOKUP(F329,Dropdowns!$B$1:$B$3,1,FALSE)),1,0))</f>
        <v>0</v>
      </c>
      <c r="P329" s="86">
        <f>IF(ISBLANK(G329),0,IF(ISNA(VLOOKUP(G329,Dropdowns!$C$1:$C$3,1,FALSE)),1,0))</f>
        <v>0</v>
      </c>
    </row>
    <row r="330" spans="2:16" x14ac:dyDescent="0.25">
      <c r="B330" s="71"/>
      <c r="C330" s="71"/>
      <c r="D330" s="63"/>
      <c r="E330" s="75"/>
      <c r="F330" s="71"/>
      <c r="G330" s="71"/>
      <c r="K330" s="86">
        <f t="shared" si="15"/>
        <v>0</v>
      </c>
      <c r="L330" s="86">
        <f t="shared" si="13"/>
        <v>0</v>
      </c>
      <c r="M330" s="86">
        <f>IF(ISBLANK(B330),0,IF(ISNA(VLOOKUP(B330,General!$B:$B,1,FALSE)),1,0))</f>
        <v>0</v>
      </c>
      <c r="N330" s="86">
        <f t="shared" si="14"/>
        <v>0</v>
      </c>
      <c r="O330" s="86">
        <f>IF(ISBLANK(F330),0,IF(ISNA(VLOOKUP(F330,Dropdowns!$B$1:$B$3,1,FALSE)),1,0))</f>
        <v>0</v>
      </c>
      <c r="P330" s="86">
        <f>IF(ISBLANK(G330),0,IF(ISNA(VLOOKUP(G330,Dropdowns!$C$1:$C$3,1,FALSE)),1,0))</f>
        <v>0</v>
      </c>
    </row>
    <row r="331" spans="2:16" x14ac:dyDescent="0.25">
      <c r="B331" s="71"/>
      <c r="C331" s="71"/>
      <c r="D331" s="63"/>
      <c r="E331" s="75"/>
      <c r="F331" s="71"/>
      <c r="G331" s="71"/>
      <c r="K331" s="86">
        <f t="shared" si="15"/>
        <v>0</v>
      </c>
      <c r="L331" s="86">
        <f t="shared" si="13"/>
        <v>0</v>
      </c>
      <c r="M331" s="86">
        <f>IF(ISBLANK(B331),0,IF(ISNA(VLOOKUP(B331,General!$B:$B,1,FALSE)),1,0))</f>
        <v>0</v>
      </c>
      <c r="N331" s="86">
        <f t="shared" si="14"/>
        <v>0</v>
      </c>
      <c r="O331" s="86">
        <f>IF(ISBLANK(F331),0,IF(ISNA(VLOOKUP(F331,Dropdowns!$B$1:$B$3,1,FALSE)),1,0))</f>
        <v>0</v>
      </c>
      <c r="P331" s="86">
        <f>IF(ISBLANK(G331),0,IF(ISNA(VLOOKUP(G331,Dropdowns!$C$1:$C$3,1,FALSE)),1,0))</f>
        <v>0</v>
      </c>
    </row>
    <row r="332" spans="2:16" x14ac:dyDescent="0.25">
      <c r="B332" s="71"/>
      <c r="C332" s="71"/>
      <c r="D332" s="63"/>
      <c r="E332" s="75"/>
      <c r="F332" s="71"/>
      <c r="G332" s="71"/>
      <c r="K332" s="86">
        <f t="shared" si="15"/>
        <v>0</v>
      </c>
      <c r="L332" s="86">
        <f t="shared" ref="L332:L395" si="16">IF(ISBLANK(D332),0,IF(AND(LEN(D332)=8, VALUE(MID(D332,5,2))&lt;13,VALUE(RIGHT(D332,2))&lt;32),0,1))</f>
        <v>0</v>
      </c>
      <c r="M332" s="86">
        <f>IF(ISBLANK(B332),0,IF(ISNA(VLOOKUP(B332,General!$B:$B,1,FALSE)),1,0))</f>
        <v>0</v>
      </c>
      <c r="N332" s="86">
        <f t="shared" ref="N332:N395" si="17">IF(ISBLANK(C332),0,IF(OR(C332="Yes",C332="No",C332="N/A"),0,1))</f>
        <v>0</v>
      </c>
      <c r="O332" s="86">
        <f>IF(ISBLANK(F332),0,IF(ISNA(VLOOKUP(F332,Dropdowns!$B$1:$B$3,1,FALSE)),1,0))</f>
        <v>0</v>
      </c>
      <c r="P332" s="86">
        <f>IF(ISBLANK(G332),0,IF(ISNA(VLOOKUP(G332,Dropdowns!$C$1:$C$3,1,FALSE)),1,0))</f>
        <v>0</v>
      </c>
    </row>
    <row r="333" spans="2:16" x14ac:dyDescent="0.25">
      <c r="B333" s="71"/>
      <c r="C333" s="71"/>
      <c r="D333" s="63"/>
      <c r="E333" s="75"/>
      <c r="F333" s="71"/>
      <c r="G333" s="71"/>
      <c r="K333" s="86">
        <f t="shared" si="15"/>
        <v>0</v>
      </c>
      <c r="L333" s="86">
        <f t="shared" si="16"/>
        <v>0</v>
      </c>
      <c r="M333" s="86">
        <f>IF(ISBLANK(B333),0,IF(ISNA(VLOOKUP(B333,General!$B:$B,1,FALSE)),1,0))</f>
        <v>0</v>
      </c>
      <c r="N333" s="86">
        <f t="shared" si="17"/>
        <v>0</v>
      </c>
      <c r="O333" s="86">
        <f>IF(ISBLANK(F333),0,IF(ISNA(VLOOKUP(F333,Dropdowns!$B$1:$B$3,1,FALSE)),1,0))</f>
        <v>0</v>
      </c>
      <c r="P333" s="86">
        <f>IF(ISBLANK(G333),0,IF(ISNA(VLOOKUP(G333,Dropdowns!$C$1:$C$3,1,FALSE)),1,0))</f>
        <v>0</v>
      </c>
    </row>
    <row r="334" spans="2:16" x14ac:dyDescent="0.25">
      <c r="B334" s="71"/>
      <c r="C334" s="71"/>
      <c r="D334" s="63"/>
      <c r="E334" s="75"/>
      <c r="F334" s="71"/>
      <c r="G334" s="71"/>
      <c r="K334" s="86">
        <f t="shared" si="15"/>
        <v>0</v>
      </c>
      <c r="L334" s="86">
        <f t="shared" si="16"/>
        <v>0</v>
      </c>
      <c r="M334" s="86">
        <f>IF(ISBLANK(B334),0,IF(ISNA(VLOOKUP(B334,General!$B:$B,1,FALSE)),1,0))</f>
        <v>0</v>
      </c>
      <c r="N334" s="86">
        <f t="shared" si="17"/>
        <v>0</v>
      </c>
      <c r="O334" s="86">
        <f>IF(ISBLANK(F334),0,IF(ISNA(VLOOKUP(F334,Dropdowns!$B$1:$B$3,1,FALSE)),1,0))</f>
        <v>0</v>
      </c>
      <c r="P334" s="86">
        <f>IF(ISBLANK(G334),0,IF(ISNA(VLOOKUP(G334,Dropdowns!$C$1:$C$3,1,FALSE)),1,0))</f>
        <v>0</v>
      </c>
    </row>
    <row r="335" spans="2:16" x14ac:dyDescent="0.25">
      <c r="B335" s="71"/>
      <c r="C335" s="71"/>
      <c r="D335" s="63"/>
      <c r="E335" s="75"/>
      <c r="F335" s="71"/>
      <c r="G335" s="71"/>
      <c r="K335" s="86">
        <f t="shared" si="15"/>
        <v>0</v>
      </c>
      <c r="L335" s="86">
        <f t="shared" si="16"/>
        <v>0</v>
      </c>
      <c r="M335" s="86">
        <f>IF(ISBLANK(B335),0,IF(ISNA(VLOOKUP(B335,General!$B:$B,1,FALSE)),1,0))</f>
        <v>0</v>
      </c>
      <c r="N335" s="86">
        <f t="shared" si="17"/>
        <v>0</v>
      </c>
      <c r="O335" s="86">
        <f>IF(ISBLANK(F335),0,IF(ISNA(VLOOKUP(F335,Dropdowns!$B$1:$B$3,1,FALSE)),1,0))</f>
        <v>0</v>
      </c>
      <c r="P335" s="86">
        <f>IF(ISBLANK(G335),0,IF(ISNA(VLOOKUP(G335,Dropdowns!$C$1:$C$3,1,FALSE)),1,0))</f>
        <v>0</v>
      </c>
    </row>
    <row r="336" spans="2:16" x14ac:dyDescent="0.25">
      <c r="B336" s="71"/>
      <c r="C336" s="71"/>
      <c r="D336" s="63"/>
      <c r="E336" s="75"/>
      <c r="F336" s="71"/>
      <c r="G336" s="71"/>
      <c r="K336" s="86">
        <f t="shared" si="15"/>
        <v>0</v>
      </c>
      <c r="L336" s="86">
        <f t="shared" si="16"/>
        <v>0</v>
      </c>
      <c r="M336" s="86">
        <f>IF(ISBLANK(B336),0,IF(ISNA(VLOOKUP(B336,General!$B:$B,1,FALSE)),1,0))</f>
        <v>0</v>
      </c>
      <c r="N336" s="86">
        <f t="shared" si="17"/>
        <v>0</v>
      </c>
      <c r="O336" s="86">
        <f>IF(ISBLANK(F336),0,IF(ISNA(VLOOKUP(F336,Dropdowns!$B$1:$B$3,1,FALSE)),1,0))</f>
        <v>0</v>
      </c>
      <c r="P336" s="86">
        <f>IF(ISBLANK(G336),0,IF(ISNA(VLOOKUP(G336,Dropdowns!$C$1:$C$3,1,FALSE)),1,0))</f>
        <v>0</v>
      </c>
    </row>
    <row r="337" spans="2:16" x14ac:dyDescent="0.25">
      <c r="B337" s="71"/>
      <c r="C337" s="71"/>
      <c r="D337" s="63"/>
      <c r="E337" s="75"/>
      <c r="F337" s="71"/>
      <c r="G337" s="71"/>
      <c r="K337" s="86">
        <f t="shared" ref="K337:K400" si="18">IF(COUNTA(B337:G337)&gt;0,COUNTBLANK(B337),0)</f>
        <v>0</v>
      </c>
      <c r="L337" s="86">
        <f t="shared" si="16"/>
        <v>0</v>
      </c>
      <c r="M337" s="86">
        <f>IF(ISBLANK(B337),0,IF(ISNA(VLOOKUP(B337,General!$B:$B,1,FALSE)),1,0))</f>
        <v>0</v>
      </c>
      <c r="N337" s="86">
        <f t="shared" si="17"/>
        <v>0</v>
      </c>
      <c r="O337" s="86">
        <f>IF(ISBLANK(F337),0,IF(ISNA(VLOOKUP(F337,Dropdowns!$B$1:$B$3,1,FALSE)),1,0))</f>
        <v>0</v>
      </c>
      <c r="P337" s="86">
        <f>IF(ISBLANK(G337),0,IF(ISNA(VLOOKUP(G337,Dropdowns!$C$1:$C$3,1,FALSE)),1,0))</f>
        <v>0</v>
      </c>
    </row>
    <row r="338" spans="2:16" x14ac:dyDescent="0.25">
      <c r="B338" s="71"/>
      <c r="C338" s="71"/>
      <c r="D338" s="63"/>
      <c r="E338" s="75"/>
      <c r="F338" s="71"/>
      <c r="G338" s="71"/>
      <c r="K338" s="86">
        <f t="shared" si="18"/>
        <v>0</v>
      </c>
      <c r="L338" s="86">
        <f t="shared" si="16"/>
        <v>0</v>
      </c>
      <c r="M338" s="86">
        <f>IF(ISBLANK(B338),0,IF(ISNA(VLOOKUP(B338,General!$B:$B,1,FALSE)),1,0))</f>
        <v>0</v>
      </c>
      <c r="N338" s="86">
        <f t="shared" si="17"/>
        <v>0</v>
      </c>
      <c r="O338" s="86">
        <f>IF(ISBLANK(F338),0,IF(ISNA(VLOOKUP(F338,Dropdowns!$B$1:$B$3,1,FALSE)),1,0))</f>
        <v>0</v>
      </c>
      <c r="P338" s="86">
        <f>IF(ISBLANK(G338),0,IF(ISNA(VLOOKUP(G338,Dropdowns!$C$1:$C$3,1,FALSE)),1,0))</f>
        <v>0</v>
      </c>
    </row>
    <row r="339" spans="2:16" x14ac:dyDescent="0.25">
      <c r="B339" s="71"/>
      <c r="C339" s="71"/>
      <c r="D339" s="63"/>
      <c r="E339" s="75"/>
      <c r="F339" s="71"/>
      <c r="G339" s="71"/>
      <c r="K339" s="86">
        <f t="shared" si="18"/>
        <v>0</v>
      </c>
      <c r="L339" s="86">
        <f t="shared" si="16"/>
        <v>0</v>
      </c>
      <c r="M339" s="86">
        <f>IF(ISBLANK(B339),0,IF(ISNA(VLOOKUP(B339,General!$B:$B,1,FALSE)),1,0))</f>
        <v>0</v>
      </c>
      <c r="N339" s="86">
        <f t="shared" si="17"/>
        <v>0</v>
      </c>
      <c r="O339" s="86">
        <f>IF(ISBLANK(F339),0,IF(ISNA(VLOOKUP(F339,Dropdowns!$B$1:$B$3,1,FALSE)),1,0))</f>
        <v>0</v>
      </c>
      <c r="P339" s="86">
        <f>IF(ISBLANK(G339),0,IF(ISNA(VLOOKUP(G339,Dropdowns!$C$1:$C$3,1,FALSE)),1,0))</f>
        <v>0</v>
      </c>
    </row>
    <row r="340" spans="2:16" x14ac:dyDescent="0.25">
      <c r="B340" s="71"/>
      <c r="C340" s="71"/>
      <c r="D340" s="63"/>
      <c r="E340" s="75"/>
      <c r="F340" s="71"/>
      <c r="G340" s="71"/>
      <c r="K340" s="86">
        <f t="shared" si="18"/>
        <v>0</v>
      </c>
      <c r="L340" s="86">
        <f t="shared" si="16"/>
        <v>0</v>
      </c>
      <c r="M340" s="86">
        <f>IF(ISBLANK(B340),0,IF(ISNA(VLOOKUP(B340,General!$B:$B,1,FALSE)),1,0))</f>
        <v>0</v>
      </c>
      <c r="N340" s="86">
        <f t="shared" si="17"/>
        <v>0</v>
      </c>
      <c r="O340" s="86">
        <f>IF(ISBLANK(F340),0,IF(ISNA(VLOOKUP(F340,Dropdowns!$B$1:$B$3,1,FALSE)),1,0))</f>
        <v>0</v>
      </c>
      <c r="P340" s="86">
        <f>IF(ISBLANK(G340),0,IF(ISNA(VLOOKUP(G340,Dropdowns!$C$1:$C$3,1,FALSE)),1,0))</f>
        <v>0</v>
      </c>
    </row>
    <row r="341" spans="2:16" x14ac:dyDescent="0.25">
      <c r="B341" s="71"/>
      <c r="C341" s="71"/>
      <c r="D341" s="63"/>
      <c r="E341" s="75"/>
      <c r="F341" s="71"/>
      <c r="G341" s="71"/>
      <c r="K341" s="86">
        <f t="shared" si="18"/>
        <v>0</v>
      </c>
      <c r="L341" s="86">
        <f t="shared" si="16"/>
        <v>0</v>
      </c>
      <c r="M341" s="86">
        <f>IF(ISBLANK(B341),0,IF(ISNA(VLOOKUP(B341,General!$B:$B,1,FALSE)),1,0))</f>
        <v>0</v>
      </c>
      <c r="N341" s="86">
        <f t="shared" si="17"/>
        <v>0</v>
      </c>
      <c r="O341" s="86">
        <f>IF(ISBLANK(F341),0,IF(ISNA(VLOOKUP(F341,Dropdowns!$B$1:$B$3,1,FALSE)),1,0))</f>
        <v>0</v>
      </c>
      <c r="P341" s="86">
        <f>IF(ISBLANK(G341),0,IF(ISNA(VLOOKUP(G341,Dropdowns!$C$1:$C$3,1,FALSE)),1,0))</f>
        <v>0</v>
      </c>
    </row>
    <row r="342" spans="2:16" x14ac:dyDescent="0.25">
      <c r="B342" s="71"/>
      <c r="C342" s="71"/>
      <c r="D342" s="63"/>
      <c r="E342" s="75"/>
      <c r="F342" s="71"/>
      <c r="G342" s="71"/>
      <c r="K342" s="86">
        <f t="shared" si="18"/>
        <v>0</v>
      </c>
      <c r="L342" s="86">
        <f t="shared" si="16"/>
        <v>0</v>
      </c>
      <c r="M342" s="86">
        <f>IF(ISBLANK(B342),0,IF(ISNA(VLOOKUP(B342,General!$B:$B,1,FALSE)),1,0))</f>
        <v>0</v>
      </c>
      <c r="N342" s="86">
        <f t="shared" si="17"/>
        <v>0</v>
      </c>
      <c r="O342" s="86">
        <f>IF(ISBLANK(F342),0,IF(ISNA(VLOOKUP(F342,Dropdowns!$B$1:$B$3,1,FALSE)),1,0))</f>
        <v>0</v>
      </c>
      <c r="P342" s="86">
        <f>IF(ISBLANK(G342),0,IF(ISNA(VLOOKUP(G342,Dropdowns!$C$1:$C$3,1,FALSE)),1,0))</f>
        <v>0</v>
      </c>
    </row>
    <row r="343" spans="2:16" x14ac:dyDescent="0.25">
      <c r="B343" s="71"/>
      <c r="C343" s="71"/>
      <c r="D343" s="63"/>
      <c r="E343" s="75"/>
      <c r="F343" s="71"/>
      <c r="G343" s="71"/>
      <c r="K343" s="86">
        <f t="shared" si="18"/>
        <v>0</v>
      </c>
      <c r="L343" s="86">
        <f t="shared" si="16"/>
        <v>0</v>
      </c>
      <c r="M343" s="86">
        <f>IF(ISBLANK(B343),0,IF(ISNA(VLOOKUP(B343,General!$B:$B,1,FALSE)),1,0))</f>
        <v>0</v>
      </c>
      <c r="N343" s="86">
        <f t="shared" si="17"/>
        <v>0</v>
      </c>
      <c r="O343" s="86">
        <f>IF(ISBLANK(F343),0,IF(ISNA(VLOOKUP(F343,Dropdowns!$B$1:$B$3,1,FALSE)),1,0))</f>
        <v>0</v>
      </c>
      <c r="P343" s="86">
        <f>IF(ISBLANK(G343),0,IF(ISNA(VLOOKUP(G343,Dropdowns!$C$1:$C$3,1,FALSE)),1,0))</f>
        <v>0</v>
      </c>
    </row>
    <row r="344" spans="2:16" x14ac:dyDescent="0.25">
      <c r="B344" s="71"/>
      <c r="C344" s="71"/>
      <c r="D344" s="63"/>
      <c r="E344" s="75"/>
      <c r="F344" s="71"/>
      <c r="G344" s="71"/>
      <c r="K344" s="86">
        <f t="shared" si="18"/>
        <v>0</v>
      </c>
      <c r="L344" s="86">
        <f t="shared" si="16"/>
        <v>0</v>
      </c>
      <c r="M344" s="86">
        <f>IF(ISBLANK(B344),0,IF(ISNA(VLOOKUP(B344,General!$B:$B,1,FALSE)),1,0))</f>
        <v>0</v>
      </c>
      <c r="N344" s="86">
        <f t="shared" si="17"/>
        <v>0</v>
      </c>
      <c r="O344" s="86">
        <f>IF(ISBLANK(F344),0,IF(ISNA(VLOOKUP(F344,Dropdowns!$B$1:$B$3,1,FALSE)),1,0))</f>
        <v>0</v>
      </c>
      <c r="P344" s="86">
        <f>IF(ISBLANK(G344),0,IF(ISNA(VLOOKUP(G344,Dropdowns!$C$1:$C$3,1,FALSE)),1,0))</f>
        <v>0</v>
      </c>
    </row>
    <row r="345" spans="2:16" x14ac:dyDescent="0.25">
      <c r="B345" s="71"/>
      <c r="C345" s="71"/>
      <c r="D345" s="63"/>
      <c r="E345" s="75"/>
      <c r="F345" s="71"/>
      <c r="G345" s="71"/>
      <c r="K345" s="86">
        <f t="shared" si="18"/>
        <v>0</v>
      </c>
      <c r="L345" s="86">
        <f t="shared" si="16"/>
        <v>0</v>
      </c>
      <c r="M345" s="86">
        <f>IF(ISBLANK(B345),0,IF(ISNA(VLOOKUP(B345,General!$B:$B,1,FALSE)),1,0))</f>
        <v>0</v>
      </c>
      <c r="N345" s="86">
        <f t="shared" si="17"/>
        <v>0</v>
      </c>
      <c r="O345" s="86">
        <f>IF(ISBLANK(F345),0,IF(ISNA(VLOOKUP(F345,Dropdowns!$B$1:$B$3,1,FALSE)),1,0))</f>
        <v>0</v>
      </c>
      <c r="P345" s="86">
        <f>IF(ISBLANK(G345),0,IF(ISNA(VLOOKUP(G345,Dropdowns!$C$1:$C$3,1,FALSE)),1,0))</f>
        <v>0</v>
      </c>
    </row>
    <row r="346" spans="2:16" x14ac:dyDescent="0.25">
      <c r="B346" s="71"/>
      <c r="C346" s="71"/>
      <c r="D346" s="63"/>
      <c r="E346" s="75"/>
      <c r="F346" s="71"/>
      <c r="G346" s="71"/>
      <c r="K346" s="86">
        <f t="shared" si="18"/>
        <v>0</v>
      </c>
      <c r="L346" s="86">
        <f t="shared" si="16"/>
        <v>0</v>
      </c>
      <c r="M346" s="86">
        <f>IF(ISBLANK(B346),0,IF(ISNA(VLOOKUP(B346,General!$B:$B,1,FALSE)),1,0))</f>
        <v>0</v>
      </c>
      <c r="N346" s="86">
        <f t="shared" si="17"/>
        <v>0</v>
      </c>
      <c r="O346" s="86">
        <f>IF(ISBLANK(F346),0,IF(ISNA(VLOOKUP(F346,Dropdowns!$B$1:$B$3,1,FALSE)),1,0))</f>
        <v>0</v>
      </c>
      <c r="P346" s="86">
        <f>IF(ISBLANK(G346),0,IF(ISNA(VLOOKUP(G346,Dropdowns!$C$1:$C$3,1,FALSE)),1,0))</f>
        <v>0</v>
      </c>
    </row>
    <row r="347" spans="2:16" x14ac:dyDescent="0.25">
      <c r="B347" s="71"/>
      <c r="C347" s="71"/>
      <c r="D347" s="63"/>
      <c r="E347" s="75"/>
      <c r="F347" s="71"/>
      <c r="G347" s="71"/>
      <c r="K347" s="86">
        <f t="shared" si="18"/>
        <v>0</v>
      </c>
      <c r="L347" s="86">
        <f t="shared" si="16"/>
        <v>0</v>
      </c>
      <c r="M347" s="86">
        <f>IF(ISBLANK(B347),0,IF(ISNA(VLOOKUP(B347,General!$B:$B,1,FALSE)),1,0))</f>
        <v>0</v>
      </c>
      <c r="N347" s="86">
        <f t="shared" si="17"/>
        <v>0</v>
      </c>
      <c r="O347" s="86">
        <f>IF(ISBLANK(F347),0,IF(ISNA(VLOOKUP(F347,Dropdowns!$B$1:$B$3,1,FALSE)),1,0))</f>
        <v>0</v>
      </c>
      <c r="P347" s="86">
        <f>IF(ISBLANK(G347),0,IF(ISNA(VLOOKUP(G347,Dropdowns!$C$1:$C$3,1,FALSE)),1,0))</f>
        <v>0</v>
      </c>
    </row>
    <row r="348" spans="2:16" x14ac:dyDescent="0.25">
      <c r="B348" s="71"/>
      <c r="C348" s="71"/>
      <c r="D348" s="63"/>
      <c r="E348" s="75"/>
      <c r="F348" s="71"/>
      <c r="G348" s="71"/>
      <c r="K348" s="86">
        <f t="shared" si="18"/>
        <v>0</v>
      </c>
      <c r="L348" s="86">
        <f t="shared" si="16"/>
        <v>0</v>
      </c>
      <c r="M348" s="86">
        <f>IF(ISBLANK(B348),0,IF(ISNA(VLOOKUP(B348,General!$B:$B,1,FALSE)),1,0))</f>
        <v>0</v>
      </c>
      <c r="N348" s="86">
        <f t="shared" si="17"/>
        <v>0</v>
      </c>
      <c r="O348" s="86">
        <f>IF(ISBLANK(F348),0,IF(ISNA(VLOOKUP(F348,Dropdowns!$B$1:$B$3,1,FALSE)),1,0))</f>
        <v>0</v>
      </c>
      <c r="P348" s="86">
        <f>IF(ISBLANK(G348),0,IF(ISNA(VLOOKUP(G348,Dropdowns!$C$1:$C$3,1,FALSE)),1,0))</f>
        <v>0</v>
      </c>
    </row>
    <row r="349" spans="2:16" x14ac:dyDescent="0.25">
      <c r="B349" s="71"/>
      <c r="C349" s="71"/>
      <c r="D349" s="63"/>
      <c r="E349" s="75"/>
      <c r="F349" s="71"/>
      <c r="G349" s="71"/>
      <c r="K349" s="86">
        <f t="shared" si="18"/>
        <v>0</v>
      </c>
      <c r="L349" s="86">
        <f t="shared" si="16"/>
        <v>0</v>
      </c>
      <c r="M349" s="86">
        <f>IF(ISBLANK(B349),0,IF(ISNA(VLOOKUP(B349,General!$B:$B,1,FALSE)),1,0))</f>
        <v>0</v>
      </c>
      <c r="N349" s="86">
        <f t="shared" si="17"/>
        <v>0</v>
      </c>
      <c r="O349" s="86">
        <f>IF(ISBLANK(F349),0,IF(ISNA(VLOOKUP(F349,Dropdowns!$B$1:$B$3,1,FALSE)),1,0))</f>
        <v>0</v>
      </c>
      <c r="P349" s="86">
        <f>IF(ISBLANK(G349),0,IF(ISNA(VLOOKUP(G349,Dropdowns!$C$1:$C$3,1,FALSE)),1,0))</f>
        <v>0</v>
      </c>
    </row>
    <row r="350" spans="2:16" x14ac:dyDescent="0.25">
      <c r="B350" s="71"/>
      <c r="C350" s="71"/>
      <c r="D350" s="63"/>
      <c r="E350" s="75"/>
      <c r="F350" s="71"/>
      <c r="G350" s="71"/>
      <c r="K350" s="86">
        <f t="shared" si="18"/>
        <v>0</v>
      </c>
      <c r="L350" s="86">
        <f t="shared" si="16"/>
        <v>0</v>
      </c>
      <c r="M350" s="86">
        <f>IF(ISBLANK(B350),0,IF(ISNA(VLOOKUP(B350,General!$B:$B,1,FALSE)),1,0))</f>
        <v>0</v>
      </c>
      <c r="N350" s="86">
        <f t="shared" si="17"/>
        <v>0</v>
      </c>
      <c r="O350" s="86">
        <f>IF(ISBLANK(F350),0,IF(ISNA(VLOOKUP(F350,Dropdowns!$B$1:$B$3,1,FALSE)),1,0))</f>
        <v>0</v>
      </c>
      <c r="P350" s="86">
        <f>IF(ISBLANK(G350),0,IF(ISNA(VLOOKUP(G350,Dropdowns!$C$1:$C$3,1,FALSE)),1,0))</f>
        <v>0</v>
      </c>
    </row>
    <row r="351" spans="2:16" x14ac:dyDescent="0.25">
      <c r="B351" s="71"/>
      <c r="C351" s="71"/>
      <c r="D351" s="63"/>
      <c r="E351" s="75"/>
      <c r="F351" s="71"/>
      <c r="G351" s="71"/>
      <c r="K351" s="86">
        <f t="shared" si="18"/>
        <v>0</v>
      </c>
      <c r="L351" s="86">
        <f t="shared" si="16"/>
        <v>0</v>
      </c>
      <c r="M351" s="86">
        <f>IF(ISBLANK(B351),0,IF(ISNA(VLOOKUP(B351,General!$B:$B,1,FALSE)),1,0))</f>
        <v>0</v>
      </c>
      <c r="N351" s="86">
        <f t="shared" si="17"/>
        <v>0</v>
      </c>
      <c r="O351" s="86">
        <f>IF(ISBLANK(F351),0,IF(ISNA(VLOOKUP(F351,Dropdowns!$B$1:$B$3,1,FALSE)),1,0))</f>
        <v>0</v>
      </c>
      <c r="P351" s="86">
        <f>IF(ISBLANK(G351),0,IF(ISNA(VLOOKUP(G351,Dropdowns!$C$1:$C$3,1,FALSE)),1,0))</f>
        <v>0</v>
      </c>
    </row>
    <row r="352" spans="2:16" x14ac:dyDescent="0.25">
      <c r="B352" s="71"/>
      <c r="C352" s="71"/>
      <c r="D352" s="63"/>
      <c r="E352" s="75"/>
      <c r="F352" s="71"/>
      <c r="G352" s="71"/>
      <c r="K352" s="86">
        <f t="shared" si="18"/>
        <v>0</v>
      </c>
      <c r="L352" s="86">
        <f t="shared" si="16"/>
        <v>0</v>
      </c>
      <c r="M352" s="86">
        <f>IF(ISBLANK(B352),0,IF(ISNA(VLOOKUP(B352,General!$B:$B,1,FALSE)),1,0))</f>
        <v>0</v>
      </c>
      <c r="N352" s="86">
        <f t="shared" si="17"/>
        <v>0</v>
      </c>
      <c r="O352" s="86">
        <f>IF(ISBLANK(F352),0,IF(ISNA(VLOOKUP(F352,Dropdowns!$B$1:$B$3,1,FALSE)),1,0))</f>
        <v>0</v>
      </c>
      <c r="P352" s="86">
        <f>IF(ISBLANK(G352),0,IF(ISNA(VLOOKUP(G352,Dropdowns!$C$1:$C$3,1,FALSE)),1,0))</f>
        <v>0</v>
      </c>
    </row>
    <row r="353" spans="2:16" x14ac:dyDescent="0.25">
      <c r="B353" s="71"/>
      <c r="C353" s="71"/>
      <c r="D353" s="63"/>
      <c r="E353" s="75"/>
      <c r="F353" s="71"/>
      <c r="G353" s="71"/>
      <c r="K353" s="86">
        <f t="shared" si="18"/>
        <v>0</v>
      </c>
      <c r="L353" s="86">
        <f t="shared" si="16"/>
        <v>0</v>
      </c>
      <c r="M353" s="86">
        <f>IF(ISBLANK(B353),0,IF(ISNA(VLOOKUP(B353,General!$B:$B,1,FALSE)),1,0))</f>
        <v>0</v>
      </c>
      <c r="N353" s="86">
        <f t="shared" si="17"/>
        <v>0</v>
      </c>
      <c r="O353" s="86">
        <f>IF(ISBLANK(F353),0,IF(ISNA(VLOOKUP(F353,Dropdowns!$B$1:$B$3,1,FALSE)),1,0))</f>
        <v>0</v>
      </c>
      <c r="P353" s="86">
        <f>IF(ISBLANK(G353),0,IF(ISNA(VLOOKUP(G353,Dropdowns!$C$1:$C$3,1,FALSE)),1,0))</f>
        <v>0</v>
      </c>
    </row>
    <row r="354" spans="2:16" x14ac:dyDescent="0.25">
      <c r="B354" s="71"/>
      <c r="C354" s="71"/>
      <c r="D354" s="63"/>
      <c r="E354" s="75"/>
      <c r="F354" s="71"/>
      <c r="G354" s="71"/>
      <c r="K354" s="86">
        <f t="shared" si="18"/>
        <v>0</v>
      </c>
      <c r="L354" s="86">
        <f t="shared" si="16"/>
        <v>0</v>
      </c>
      <c r="M354" s="86">
        <f>IF(ISBLANK(B354),0,IF(ISNA(VLOOKUP(B354,General!$B:$B,1,FALSE)),1,0))</f>
        <v>0</v>
      </c>
      <c r="N354" s="86">
        <f t="shared" si="17"/>
        <v>0</v>
      </c>
      <c r="O354" s="86">
        <f>IF(ISBLANK(F354),0,IF(ISNA(VLOOKUP(F354,Dropdowns!$B$1:$B$3,1,FALSE)),1,0))</f>
        <v>0</v>
      </c>
      <c r="P354" s="86">
        <f>IF(ISBLANK(G354),0,IF(ISNA(VLOOKUP(G354,Dropdowns!$C$1:$C$3,1,FALSE)),1,0))</f>
        <v>0</v>
      </c>
    </row>
    <row r="355" spans="2:16" x14ac:dyDescent="0.25">
      <c r="B355" s="71"/>
      <c r="C355" s="71"/>
      <c r="D355" s="63"/>
      <c r="E355" s="75"/>
      <c r="F355" s="71"/>
      <c r="G355" s="71"/>
      <c r="K355" s="86">
        <f t="shared" si="18"/>
        <v>0</v>
      </c>
      <c r="L355" s="86">
        <f t="shared" si="16"/>
        <v>0</v>
      </c>
      <c r="M355" s="86">
        <f>IF(ISBLANK(B355),0,IF(ISNA(VLOOKUP(B355,General!$B:$B,1,FALSE)),1,0))</f>
        <v>0</v>
      </c>
      <c r="N355" s="86">
        <f t="shared" si="17"/>
        <v>0</v>
      </c>
      <c r="O355" s="86">
        <f>IF(ISBLANK(F355),0,IF(ISNA(VLOOKUP(F355,Dropdowns!$B$1:$B$3,1,FALSE)),1,0))</f>
        <v>0</v>
      </c>
      <c r="P355" s="86">
        <f>IF(ISBLANK(G355),0,IF(ISNA(VLOOKUP(G355,Dropdowns!$C$1:$C$3,1,FALSE)),1,0))</f>
        <v>0</v>
      </c>
    </row>
    <row r="356" spans="2:16" x14ac:dyDescent="0.25">
      <c r="B356" s="71"/>
      <c r="C356" s="71"/>
      <c r="D356" s="63"/>
      <c r="E356" s="75"/>
      <c r="F356" s="71"/>
      <c r="G356" s="71"/>
      <c r="K356" s="86">
        <f t="shared" si="18"/>
        <v>0</v>
      </c>
      <c r="L356" s="86">
        <f t="shared" si="16"/>
        <v>0</v>
      </c>
      <c r="M356" s="86">
        <f>IF(ISBLANK(B356),0,IF(ISNA(VLOOKUP(B356,General!$B:$B,1,FALSE)),1,0))</f>
        <v>0</v>
      </c>
      <c r="N356" s="86">
        <f t="shared" si="17"/>
        <v>0</v>
      </c>
      <c r="O356" s="86">
        <f>IF(ISBLANK(F356),0,IF(ISNA(VLOOKUP(F356,Dropdowns!$B$1:$B$3,1,FALSE)),1,0))</f>
        <v>0</v>
      </c>
      <c r="P356" s="86">
        <f>IF(ISBLANK(G356),0,IF(ISNA(VLOOKUP(G356,Dropdowns!$C$1:$C$3,1,FALSE)),1,0))</f>
        <v>0</v>
      </c>
    </row>
    <row r="357" spans="2:16" x14ac:dyDescent="0.25">
      <c r="B357" s="71"/>
      <c r="C357" s="71"/>
      <c r="D357" s="63"/>
      <c r="E357" s="75"/>
      <c r="F357" s="71"/>
      <c r="G357" s="71"/>
      <c r="K357" s="86">
        <f t="shared" si="18"/>
        <v>0</v>
      </c>
      <c r="L357" s="86">
        <f t="shared" si="16"/>
        <v>0</v>
      </c>
      <c r="M357" s="86">
        <f>IF(ISBLANK(B357),0,IF(ISNA(VLOOKUP(B357,General!$B:$B,1,FALSE)),1,0))</f>
        <v>0</v>
      </c>
      <c r="N357" s="86">
        <f t="shared" si="17"/>
        <v>0</v>
      </c>
      <c r="O357" s="86">
        <f>IF(ISBLANK(F357),0,IF(ISNA(VLOOKUP(F357,Dropdowns!$B$1:$B$3,1,FALSE)),1,0))</f>
        <v>0</v>
      </c>
      <c r="P357" s="86">
        <f>IF(ISBLANK(G357),0,IF(ISNA(VLOOKUP(G357,Dropdowns!$C$1:$C$3,1,FALSE)),1,0))</f>
        <v>0</v>
      </c>
    </row>
    <row r="358" spans="2:16" x14ac:dyDescent="0.25">
      <c r="B358" s="71"/>
      <c r="C358" s="71"/>
      <c r="D358" s="63"/>
      <c r="E358" s="75"/>
      <c r="F358" s="71"/>
      <c r="G358" s="71"/>
      <c r="K358" s="86">
        <f t="shared" si="18"/>
        <v>0</v>
      </c>
      <c r="L358" s="86">
        <f t="shared" si="16"/>
        <v>0</v>
      </c>
      <c r="M358" s="86">
        <f>IF(ISBLANK(B358),0,IF(ISNA(VLOOKUP(B358,General!$B:$B,1,FALSE)),1,0))</f>
        <v>0</v>
      </c>
      <c r="N358" s="86">
        <f t="shared" si="17"/>
        <v>0</v>
      </c>
      <c r="O358" s="86">
        <f>IF(ISBLANK(F358),0,IF(ISNA(VLOOKUP(F358,Dropdowns!$B$1:$B$3,1,FALSE)),1,0))</f>
        <v>0</v>
      </c>
      <c r="P358" s="86">
        <f>IF(ISBLANK(G358),0,IF(ISNA(VLOOKUP(G358,Dropdowns!$C$1:$C$3,1,FALSE)),1,0))</f>
        <v>0</v>
      </c>
    </row>
    <row r="359" spans="2:16" x14ac:dyDescent="0.25">
      <c r="B359" s="71"/>
      <c r="C359" s="71"/>
      <c r="D359" s="63"/>
      <c r="E359" s="75"/>
      <c r="F359" s="71"/>
      <c r="G359" s="71"/>
      <c r="K359" s="86">
        <f t="shared" si="18"/>
        <v>0</v>
      </c>
      <c r="L359" s="86">
        <f t="shared" si="16"/>
        <v>0</v>
      </c>
      <c r="M359" s="86">
        <f>IF(ISBLANK(B359),0,IF(ISNA(VLOOKUP(B359,General!$B:$B,1,FALSE)),1,0))</f>
        <v>0</v>
      </c>
      <c r="N359" s="86">
        <f t="shared" si="17"/>
        <v>0</v>
      </c>
      <c r="O359" s="86">
        <f>IF(ISBLANK(F359),0,IF(ISNA(VLOOKUP(F359,Dropdowns!$B$1:$B$3,1,FALSE)),1,0))</f>
        <v>0</v>
      </c>
      <c r="P359" s="86">
        <f>IF(ISBLANK(G359),0,IF(ISNA(VLOOKUP(G359,Dropdowns!$C$1:$C$3,1,FALSE)),1,0))</f>
        <v>0</v>
      </c>
    </row>
    <row r="360" spans="2:16" x14ac:dyDescent="0.25">
      <c r="B360" s="71"/>
      <c r="C360" s="71"/>
      <c r="D360" s="63"/>
      <c r="E360" s="75"/>
      <c r="F360" s="71"/>
      <c r="G360" s="71"/>
      <c r="K360" s="86">
        <f t="shared" si="18"/>
        <v>0</v>
      </c>
      <c r="L360" s="86">
        <f t="shared" si="16"/>
        <v>0</v>
      </c>
      <c r="M360" s="86">
        <f>IF(ISBLANK(B360),0,IF(ISNA(VLOOKUP(B360,General!$B:$B,1,FALSE)),1,0))</f>
        <v>0</v>
      </c>
      <c r="N360" s="86">
        <f t="shared" si="17"/>
        <v>0</v>
      </c>
      <c r="O360" s="86">
        <f>IF(ISBLANK(F360),0,IF(ISNA(VLOOKUP(F360,Dropdowns!$B$1:$B$3,1,FALSE)),1,0))</f>
        <v>0</v>
      </c>
      <c r="P360" s="86">
        <f>IF(ISBLANK(G360),0,IF(ISNA(VLOOKUP(G360,Dropdowns!$C$1:$C$3,1,FALSE)),1,0))</f>
        <v>0</v>
      </c>
    </row>
    <row r="361" spans="2:16" x14ac:dyDescent="0.25">
      <c r="B361" s="71"/>
      <c r="C361" s="71"/>
      <c r="D361" s="63"/>
      <c r="E361" s="75"/>
      <c r="F361" s="71"/>
      <c r="G361" s="71"/>
      <c r="K361" s="86">
        <f t="shared" si="18"/>
        <v>0</v>
      </c>
      <c r="L361" s="86">
        <f t="shared" si="16"/>
        <v>0</v>
      </c>
      <c r="M361" s="86">
        <f>IF(ISBLANK(B361),0,IF(ISNA(VLOOKUP(B361,General!$B:$B,1,FALSE)),1,0))</f>
        <v>0</v>
      </c>
      <c r="N361" s="86">
        <f t="shared" si="17"/>
        <v>0</v>
      </c>
      <c r="O361" s="86">
        <f>IF(ISBLANK(F361),0,IF(ISNA(VLOOKUP(F361,Dropdowns!$B$1:$B$3,1,FALSE)),1,0))</f>
        <v>0</v>
      </c>
      <c r="P361" s="86">
        <f>IF(ISBLANK(G361),0,IF(ISNA(VLOOKUP(G361,Dropdowns!$C$1:$C$3,1,FALSE)),1,0))</f>
        <v>0</v>
      </c>
    </row>
    <row r="362" spans="2:16" x14ac:dyDescent="0.25">
      <c r="B362" s="71"/>
      <c r="C362" s="71"/>
      <c r="D362" s="63"/>
      <c r="E362" s="75"/>
      <c r="F362" s="71"/>
      <c r="G362" s="71"/>
      <c r="K362" s="86">
        <f t="shared" si="18"/>
        <v>0</v>
      </c>
      <c r="L362" s="86">
        <f t="shared" si="16"/>
        <v>0</v>
      </c>
      <c r="M362" s="86">
        <f>IF(ISBLANK(B362),0,IF(ISNA(VLOOKUP(B362,General!$B:$B,1,FALSE)),1,0))</f>
        <v>0</v>
      </c>
      <c r="N362" s="86">
        <f t="shared" si="17"/>
        <v>0</v>
      </c>
      <c r="O362" s="86">
        <f>IF(ISBLANK(F362),0,IF(ISNA(VLOOKUP(F362,Dropdowns!$B$1:$B$3,1,FALSE)),1,0))</f>
        <v>0</v>
      </c>
      <c r="P362" s="86">
        <f>IF(ISBLANK(G362),0,IF(ISNA(VLOOKUP(G362,Dropdowns!$C$1:$C$3,1,FALSE)),1,0))</f>
        <v>0</v>
      </c>
    </row>
    <row r="363" spans="2:16" x14ac:dyDescent="0.25">
      <c r="B363" s="71"/>
      <c r="C363" s="71"/>
      <c r="D363" s="63"/>
      <c r="E363" s="75"/>
      <c r="F363" s="71"/>
      <c r="G363" s="71"/>
      <c r="K363" s="86">
        <f t="shared" si="18"/>
        <v>0</v>
      </c>
      <c r="L363" s="86">
        <f t="shared" si="16"/>
        <v>0</v>
      </c>
      <c r="M363" s="86">
        <f>IF(ISBLANK(B363),0,IF(ISNA(VLOOKUP(B363,General!$B:$B,1,FALSE)),1,0))</f>
        <v>0</v>
      </c>
      <c r="N363" s="86">
        <f t="shared" si="17"/>
        <v>0</v>
      </c>
      <c r="O363" s="86">
        <f>IF(ISBLANK(F363),0,IF(ISNA(VLOOKUP(F363,Dropdowns!$B$1:$B$3,1,FALSE)),1,0))</f>
        <v>0</v>
      </c>
      <c r="P363" s="86">
        <f>IF(ISBLANK(G363),0,IF(ISNA(VLOOKUP(G363,Dropdowns!$C$1:$C$3,1,FALSE)),1,0))</f>
        <v>0</v>
      </c>
    </row>
    <row r="364" spans="2:16" x14ac:dyDescent="0.25">
      <c r="B364" s="71"/>
      <c r="C364" s="71"/>
      <c r="D364" s="63"/>
      <c r="E364" s="75"/>
      <c r="F364" s="71"/>
      <c r="G364" s="71"/>
      <c r="K364" s="86">
        <f t="shared" si="18"/>
        <v>0</v>
      </c>
      <c r="L364" s="86">
        <f t="shared" si="16"/>
        <v>0</v>
      </c>
      <c r="M364" s="86">
        <f>IF(ISBLANK(B364),0,IF(ISNA(VLOOKUP(B364,General!$B:$B,1,FALSE)),1,0))</f>
        <v>0</v>
      </c>
      <c r="N364" s="86">
        <f t="shared" si="17"/>
        <v>0</v>
      </c>
      <c r="O364" s="86">
        <f>IF(ISBLANK(F364),0,IF(ISNA(VLOOKUP(F364,Dropdowns!$B$1:$B$3,1,FALSE)),1,0))</f>
        <v>0</v>
      </c>
      <c r="P364" s="86">
        <f>IF(ISBLANK(G364),0,IF(ISNA(VLOOKUP(G364,Dropdowns!$C$1:$C$3,1,FALSE)),1,0))</f>
        <v>0</v>
      </c>
    </row>
    <row r="365" spans="2:16" x14ac:dyDescent="0.25">
      <c r="B365" s="71"/>
      <c r="C365" s="71"/>
      <c r="D365" s="63"/>
      <c r="E365" s="75"/>
      <c r="F365" s="71"/>
      <c r="G365" s="71"/>
      <c r="K365" s="86">
        <f t="shared" si="18"/>
        <v>0</v>
      </c>
      <c r="L365" s="86">
        <f t="shared" si="16"/>
        <v>0</v>
      </c>
      <c r="M365" s="86">
        <f>IF(ISBLANK(B365),0,IF(ISNA(VLOOKUP(B365,General!$B:$B,1,FALSE)),1,0))</f>
        <v>0</v>
      </c>
      <c r="N365" s="86">
        <f t="shared" si="17"/>
        <v>0</v>
      </c>
      <c r="O365" s="86">
        <f>IF(ISBLANK(F365),0,IF(ISNA(VLOOKUP(F365,Dropdowns!$B$1:$B$3,1,FALSE)),1,0))</f>
        <v>0</v>
      </c>
      <c r="P365" s="86">
        <f>IF(ISBLANK(G365),0,IF(ISNA(VLOOKUP(G365,Dropdowns!$C$1:$C$3,1,FALSE)),1,0))</f>
        <v>0</v>
      </c>
    </row>
    <row r="366" spans="2:16" x14ac:dyDescent="0.25">
      <c r="B366" s="71"/>
      <c r="C366" s="71"/>
      <c r="D366" s="63"/>
      <c r="E366" s="75"/>
      <c r="F366" s="71"/>
      <c r="G366" s="71"/>
      <c r="K366" s="86">
        <f t="shared" si="18"/>
        <v>0</v>
      </c>
      <c r="L366" s="86">
        <f t="shared" si="16"/>
        <v>0</v>
      </c>
      <c r="M366" s="86">
        <f>IF(ISBLANK(B366),0,IF(ISNA(VLOOKUP(B366,General!$B:$B,1,FALSE)),1,0))</f>
        <v>0</v>
      </c>
      <c r="N366" s="86">
        <f t="shared" si="17"/>
        <v>0</v>
      </c>
      <c r="O366" s="86">
        <f>IF(ISBLANK(F366),0,IF(ISNA(VLOOKUP(F366,Dropdowns!$B$1:$B$3,1,FALSE)),1,0))</f>
        <v>0</v>
      </c>
      <c r="P366" s="86">
        <f>IF(ISBLANK(G366),0,IF(ISNA(VLOOKUP(G366,Dropdowns!$C$1:$C$3,1,FALSE)),1,0))</f>
        <v>0</v>
      </c>
    </row>
    <row r="367" spans="2:16" x14ac:dyDescent="0.25">
      <c r="B367" s="71"/>
      <c r="C367" s="71"/>
      <c r="D367" s="63"/>
      <c r="E367" s="75"/>
      <c r="F367" s="71"/>
      <c r="G367" s="71"/>
      <c r="K367" s="86">
        <f t="shared" si="18"/>
        <v>0</v>
      </c>
      <c r="L367" s="86">
        <f t="shared" si="16"/>
        <v>0</v>
      </c>
      <c r="M367" s="86">
        <f>IF(ISBLANK(B367),0,IF(ISNA(VLOOKUP(B367,General!$B:$B,1,FALSE)),1,0))</f>
        <v>0</v>
      </c>
      <c r="N367" s="86">
        <f t="shared" si="17"/>
        <v>0</v>
      </c>
      <c r="O367" s="86">
        <f>IF(ISBLANK(F367),0,IF(ISNA(VLOOKUP(F367,Dropdowns!$B$1:$B$3,1,FALSE)),1,0))</f>
        <v>0</v>
      </c>
      <c r="P367" s="86">
        <f>IF(ISBLANK(G367),0,IF(ISNA(VLOOKUP(G367,Dropdowns!$C$1:$C$3,1,FALSE)),1,0))</f>
        <v>0</v>
      </c>
    </row>
    <row r="368" spans="2:16" x14ac:dyDescent="0.25">
      <c r="B368" s="71"/>
      <c r="C368" s="71"/>
      <c r="D368" s="63"/>
      <c r="E368" s="75"/>
      <c r="F368" s="71"/>
      <c r="G368" s="71"/>
      <c r="K368" s="86">
        <f t="shared" si="18"/>
        <v>0</v>
      </c>
      <c r="L368" s="86">
        <f t="shared" si="16"/>
        <v>0</v>
      </c>
      <c r="M368" s="86">
        <f>IF(ISBLANK(B368),0,IF(ISNA(VLOOKUP(B368,General!$B:$B,1,FALSE)),1,0))</f>
        <v>0</v>
      </c>
      <c r="N368" s="86">
        <f t="shared" si="17"/>
        <v>0</v>
      </c>
      <c r="O368" s="86">
        <f>IF(ISBLANK(F368),0,IF(ISNA(VLOOKUP(F368,Dropdowns!$B$1:$B$3,1,FALSE)),1,0))</f>
        <v>0</v>
      </c>
      <c r="P368" s="86">
        <f>IF(ISBLANK(G368),0,IF(ISNA(VLOOKUP(G368,Dropdowns!$C$1:$C$3,1,FALSE)),1,0))</f>
        <v>0</v>
      </c>
    </row>
    <row r="369" spans="2:16" x14ac:dyDescent="0.25">
      <c r="B369" s="71"/>
      <c r="C369" s="71"/>
      <c r="D369" s="63"/>
      <c r="E369" s="75"/>
      <c r="F369" s="71"/>
      <c r="G369" s="71"/>
      <c r="K369" s="86">
        <f t="shared" si="18"/>
        <v>0</v>
      </c>
      <c r="L369" s="86">
        <f t="shared" si="16"/>
        <v>0</v>
      </c>
      <c r="M369" s="86">
        <f>IF(ISBLANK(B369),0,IF(ISNA(VLOOKUP(B369,General!$B:$B,1,FALSE)),1,0))</f>
        <v>0</v>
      </c>
      <c r="N369" s="86">
        <f t="shared" si="17"/>
        <v>0</v>
      </c>
      <c r="O369" s="86">
        <f>IF(ISBLANK(F369),0,IF(ISNA(VLOOKUP(F369,Dropdowns!$B$1:$B$3,1,FALSE)),1,0))</f>
        <v>0</v>
      </c>
      <c r="P369" s="86">
        <f>IF(ISBLANK(G369),0,IF(ISNA(VLOOKUP(G369,Dropdowns!$C$1:$C$3,1,FALSE)),1,0))</f>
        <v>0</v>
      </c>
    </row>
    <row r="370" spans="2:16" x14ac:dyDescent="0.25">
      <c r="B370" s="71"/>
      <c r="C370" s="71"/>
      <c r="D370" s="63"/>
      <c r="E370" s="75"/>
      <c r="F370" s="71"/>
      <c r="G370" s="71"/>
      <c r="K370" s="86">
        <f t="shared" si="18"/>
        <v>0</v>
      </c>
      <c r="L370" s="86">
        <f t="shared" si="16"/>
        <v>0</v>
      </c>
      <c r="M370" s="86">
        <f>IF(ISBLANK(B370),0,IF(ISNA(VLOOKUP(B370,General!$B:$B,1,FALSE)),1,0))</f>
        <v>0</v>
      </c>
      <c r="N370" s="86">
        <f t="shared" si="17"/>
        <v>0</v>
      </c>
      <c r="O370" s="86">
        <f>IF(ISBLANK(F370),0,IF(ISNA(VLOOKUP(F370,Dropdowns!$B$1:$B$3,1,FALSE)),1,0))</f>
        <v>0</v>
      </c>
      <c r="P370" s="86">
        <f>IF(ISBLANK(G370),0,IF(ISNA(VLOOKUP(G370,Dropdowns!$C$1:$C$3,1,FALSE)),1,0))</f>
        <v>0</v>
      </c>
    </row>
    <row r="371" spans="2:16" x14ac:dyDescent="0.25">
      <c r="B371" s="71"/>
      <c r="C371" s="71"/>
      <c r="D371" s="63"/>
      <c r="E371" s="75"/>
      <c r="F371" s="71"/>
      <c r="G371" s="71"/>
      <c r="K371" s="86">
        <f t="shared" si="18"/>
        <v>0</v>
      </c>
      <c r="L371" s="86">
        <f t="shared" si="16"/>
        <v>0</v>
      </c>
      <c r="M371" s="86">
        <f>IF(ISBLANK(B371),0,IF(ISNA(VLOOKUP(B371,General!$B:$B,1,FALSE)),1,0))</f>
        <v>0</v>
      </c>
      <c r="N371" s="86">
        <f t="shared" si="17"/>
        <v>0</v>
      </c>
      <c r="O371" s="86">
        <f>IF(ISBLANK(F371),0,IF(ISNA(VLOOKUP(F371,Dropdowns!$B$1:$B$3,1,FALSE)),1,0))</f>
        <v>0</v>
      </c>
      <c r="P371" s="86">
        <f>IF(ISBLANK(G371),0,IF(ISNA(VLOOKUP(G371,Dropdowns!$C$1:$C$3,1,FALSE)),1,0))</f>
        <v>0</v>
      </c>
    </row>
    <row r="372" spans="2:16" x14ac:dyDescent="0.25">
      <c r="B372" s="71"/>
      <c r="C372" s="71"/>
      <c r="D372" s="63"/>
      <c r="E372" s="75"/>
      <c r="F372" s="71"/>
      <c r="G372" s="71"/>
      <c r="K372" s="86">
        <f t="shared" si="18"/>
        <v>0</v>
      </c>
      <c r="L372" s="86">
        <f t="shared" si="16"/>
        <v>0</v>
      </c>
      <c r="M372" s="86">
        <f>IF(ISBLANK(B372),0,IF(ISNA(VLOOKUP(B372,General!$B:$B,1,FALSE)),1,0))</f>
        <v>0</v>
      </c>
      <c r="N372" s="86">
        <f t="shared" si="17"/>
        <v>0</v>
      </c>
      <c r="O372" s="86">
        <f>IF(ISBLANK(F372),0,IF(ISNA(VLOOKUP(F372,Dropdowns!$B$1:$B$3,1,FALSE)),1,0))</f>
        <v>0</v>
      </c>
      <c r="P372" s="86">
        <f>IF(ISBLANK(G372),0,IF(ISNA(VLOOKUP(G372,Dropdowns!$C$1:$C$3,1,FALSE)),1,0))</f>
        <v>0</v>
      </c>
    </row>
    <row r="373" spans="2:16" x14ac:dyDescent="0.25">
      <c r="B373" s="71"/>
      <c r="C373" s="71"/>
      <c r="D373" s="63"/>
      <c r="E373" s="75"/>
      <c r="F373" s="71"/>
      <c r="G373" s="71"/>
      <c r="K373" s="86">
        <f t="shared" si="18"/>
        <v>0</v>
      </c>
      <c r="L373" s="86">
        <f t="shared" si="16"/>
        <v>0</v>
      </c>
      <c r="M373" s="86">
        <f>IF(ISBLANK(B373),0,IF(ISNA(VLOOKUP(B373,General!$B:$B,1,FALSE)),1,0))</f>
        <v>0</v>
      </c>
      <c r="N373" s="86">
        <f t="shared" si="17"/>
        <v>0</v>
      </c>
      <c r="O373" s="86">
        <f>IF(ISBLANK(F373),0,IF(ISNA(VLOOKUP(F373,Dropdowns!$B$1:$B$3,1,FALSE)),1,0))</f>
        <v>0</v>
      </c>
      <c r="P373" s="86">
        <f>IF(ISBLANK(G373),0,IF(ISNA(VLOOKUP(G373,Dropdowns!$C$1:$C$3,1,FALSE)),1,0))</f>
        <v>0</v>
      </c>
    </row>
    <row r="374" spans="2:16" x14ac:dyDescent="0.25">
      <c r="B374" s="71"/>
      <c r="C374" s="71"/>
      <c r="D374" s="63"/>
      <c r="E374" s="75"/>
      <c r="F374" s="71"/>
      <c r="G374" s="71"/>
      <c r="K374" s="86">
        <f t="shared" si="18"/>
        <v>0</v>
      </c>
      <c r="L374" s="86">
        <f t="shared" si="16"/>
        <v>0</v>
      </c>
      <c r="M374" s="86">
        <f>IF(ISBLANK(B374),0,IF(ISNA(VLOOKUP(B374,General!$B:$B,1,FALSE)),1,0))</f>
        <v>0</v>
      </c>
      <c r="N374" s="86">
        <f t="shared" si="17"/>
        <v>0</v>
      </c>
      <c r="O374" s="86">
        <f>IF(ISBLANK(F374),0,IF(ISNA(VLOOKUP(F374,Dropdowns!$B$1:$B$3,1,FALSE)),1,0))</f>
        <v>0</v>
      </c>
      <c r="P374" s="86">
        <f>IF(ISBLANK(G374),0,IF(ISNA(VLOOKUP(G374,Dropdowns!$C$1:$C$3,1,FALSE)),1,0))</f>
        <v>0</v>
      </c>
    </row>
    <row r="375" spans="2:16" x14ac:dyDescent="0.25">
      <c r="B375" s="71"/>
      <c r="C375" s="71"/>
      <c r="D375" s="63"/>
      <c r="E375" s="75"/>
      <c r="F375" s="71"/>
      <c r="G375" s="71"/>
      <c r="K375" s="86">
        <f t="shared" si="18"/>
        <v>0</v>
      </c>
      <c r="L375" s="86">
        <f t="shared" si="16"/>
        <v>0</v>
      </c>
      <c r="M375" s="86">
        <f>IF(ISBLANK(B375),0,IF(ISNA(VLOOKUP(B375,General!$B:$B,1,FALSE)),1,0))</f>
        <v>0</v>
      </c>
      <c r="N375" s="86">
        <f t="shared" si="17"/>
        <v>0</v>
      </c>
      <c r="O375" s="86">
        <f>IF(ISBLANK(F375),0,IF(ISNA(VLOOKUP(F375,Dropdowns!$B$1:$B$3,1,FALSE)),1,0))</f>
        <v>0</v>
      </c>
      <c r="P375" s="86">
        <f>IF(ISBLANK(G375),0,IF(ISNA(VLOOKUP(G375,Dropdowns!$C$1:$C$3,1,FALSE)),1,0))</f>
        <v>0</v>
      </c>
    </row>
    <row r="376" spans="2:16" x14ac:dyDescent="0.25">
      <c r="B376" s="71"/>
      <c r="C376" s="71"/>
      <c r="D376" s="63"/>
      <c r="E376" s="75"/>
      <c r="F376" s="71"/>
      <c r="G376" s="71"/>
      <c r="K376" s="86">
        <f t="shared" si="18"/>
        <v>0</v>
      </c>
      <c r="L376" s="86">
        <f t="shared" si="16"/>
        <v>0</v>
      </c>
      <c r="M376" s="86">
        <f>IF(ISBLANK(B376),0,IF(ISNA(VLOOKUP(B376,General!$B:$B,1,FALSE)),1,0))</f>
        <v>0</v>
      </c>
      <c r="N376" s="86">
        <f t="shared" si="17"/>
        <v>0</v>
      </c>
      <c r="O376" s="86">
        <f>IF(ISBLANK(F376),0,IF(ISNA(VLOOKUP(F376,Dropdowns!$B$1:$B$3,1,FALSE)),1,0))</f>
        <v>0</v>
      </c>
      <c r="P376" s="86">
        <f>IF(ISBLANK(G376),0,IF(ISNA(VLOOKUP(G376,Dropdowns!$C$1:$C$3,1,FALSE)),1,0))</f>
        <v>0</v>
      </c>
    </row>
    <row r="377" spans="2:16" x14ac:dyDescent="0.25">
      <c r="B377" s="71"/>
      <c r="C377" s="71"/>
      <c r="D377" s="63"/>
      <c r="E377" s="75"/>
      <c r="F377" s="71"/>
      <c r="G377" s="71"/>
      <c r="K377" s="86">
        <f t="shared" si="18"/>
        <v>0</v>
      </c>
      <c r="L377" s="86">
        <f t="shared" si="16"/>
        <v>0</v>
      </c>
      <c r="M377" s="86">
        <f>IF(ISBLANK(B377),0,IF(ISNA(VLOOKUP(B377,General!$B:$B,1,FALSE)),1,0))</f>
        <v>0</v>
      </c>
      <c r="N377" s="86">
        <f t="shared" si="17"/>
        <v>0</v>
      </c>
      <c r="O377" s="86">
        <f>IF(ISBLANK(F377),0,IF(ISNA(VLOOKUP(F377,Dropdowns!$B$1:$B$3,1,FALSE)),1,0))</f>
        <v>0</v>
      </c>
      <c r="P377" s="86">
        <f>IF(ISBLANK(G377),0,IF(ISNA(VLOOKUP(G377,Dropdowns!$C$1:$C$3,1,FALSE)),1,0))</f>
        <v>0</v>
      </c>
    </row>
    <row r="378" spans="2:16" x14ac:dyDescent="0.25">
      <c r="B378" s="71"/>
      <c r="C378" s="71"/>
      <c r="D378" s="63"/>
      <c r="E378" s="75"/>
      <c r="F378" s="71"/>
      <c r="G378" s="71"/>
      <c r="K378" s="86">
        <f t="shared" si="18"/>
        <v>0</v>
      </c>
      <c r="L378" s="86">
        <f t="shared" si="16"/>
        <v>0</v>
      </c>
      <c r="M378" s="86">
        <f>IF(ISBLANK(B378),0,IF(ISNA(VLOOKUP(B378,General!$B:$B,1,FALSE)),1,0))</f>
        <v>0</v>
      </c>
      <c r="N378" s="86">
        <f t="shared" si="17"/>
        <v>0</v>
      </c>
      <c r="O378" s="86">
        <f>IF(ISBLANK(F378),0,IF(ISNA(VLOOKUP(F378,Dropdowns!$B$1:$B$3,1,FALSE)),1,0))</f>
        <v>0</v>
      </c>
      <c r="P378" s="86">
        <f>IF(ISBLANK(G378),0,IF(ISNA(VLOOKUP(G378,Dropdowns!$C$1:$C$3,1,FALSE)),1,0))</f>
        <v>0</v>
      </c>
    </row>
    <row r="379" spans="2:16" x14ac:dyDescent="0.25">
      <c r="B379" s="71"/>
      <c r="C379" s="71"/>
      <c r="D379" s="63"/>
      <c r="E379" s="75"/>
      <c r="F379" s="71"/>
      <c r="G379" s="71"/>
      <c r="K379" s="86">
        <f t="shared" si="18"/>
        <v>0</v>
      </c>
      <c r="L379" s="86">
        <f t="shared" si="16"/>
        <v>0</v>
      </c>
      <c r="M379" s="86">
        <f>IF(ISBLANK(B379),0,IF(ISNA(VLOOKUP(B379,General!$B:$B,1,FALSE)),1,0))</f>
        <v>0</v>
      </c>
      <c r="N379" s="86">
        <f t="shared" si="17"/>
        <v>0</v>
      </c>
      <c r="O379" s="86">
        <f>IF(ISBLANK(F379),0,IF(ISNA(VLOOKUP(F379,Dropdowns!$B$1:$B$3,1,FALSE)),1,0))</f>
        <v>0</v>
      </c>
      <c r="P379" s="86">
        <f>IF(ISBLANK(G379),0,IF(ISNA(VLOOKUP(G379,Dropdowns!$C$1:$C$3,1,FALSE)),1,0))</f>
        <v>0</v>
      </c>
    </row>
    <row r="380" spans="2:16" x14ac:dyDescent="0.25">
      <c r="B380" s="71"/>
      <c r="C380" s="71"/>
      <c r="D380" s="63"/>
      <c r="E380" s="75"/>
      <c r="F380" s="71"/>
      <c r="G380" s="71"/>
      <c r="K380" s="86">
        <f t="shared" si="18"/>
        <v>0</v>
      </c>
      <c r="L380" s="86">
        <f t="shared" si="16"/>
        <v>0</v>
      </c>
      <c r="M380" s="86">
        <f>IF(ISBLANK(B380),0,IF(ISNA(VLOOKUP(B380,General!$B:$B,1,FALSE)),1,0))</f>
        <v>0</v>
      </c>
      <c r="N380" s="86">
        <f t="shared" si="17"/>
        <v>0</v>
      </c>
      <c r="O380" s="86">
        <f>IF(ISBLANK(F380),0,IF(ISNA(VLOOKUP(F380,Dropdowns!$B$1:$B$3,1,FALSE)),1,0))</f>
        <v>0</v>
      </c>
      <c r="P380" s="86">
        <f>IF(ISBLANK(G380),0,IF(ISNA(VLOOKUP(G380,Dropdowns!$C$1:$C$3,1,FALSE)),1,0))</f>
        <v>0</v>
      </c>
    </row>
    <row r="381" spans="2:16" x14ac:dyDescent="0.25">
      <c r="B381" s="71"/>
      <c r="C381" s="71"/>
      <c r="D381" s="63"/>
      <c r="E381" s="75"/>
      <c r="F381" s="71"/>
      <c r="G381" s="71"/>
      <c r="K381" s="86">
        <f t="shared" si="18"/>
        <v>0</v>
      </c>
      <c r="L381" s="86">
        <f t="shared" si="16"/>
        <v>0</v>
      </c>
      <c r="M381" s="86">
        <f>IF(ISBLANK(B381),0,IF(ISNA(VLOOKUP(B381,General!$B:$B,1,FALSE)),1,0))</f>
        <v>0</v>
      </c>
      <c r="N381" s="86">
        <f t="shared" si="17"/>
        <v>0</v>
      </c>
      <c r="O381" s="86">
        <f>IF(ISBLANK(F381),0,IF(ISNA(VLOOKUP(F381,Dropdowns!$B$1:$B$3,1,FALSE)),1,0))</f>
        <v>0</v>
      </c>
      <c r="P381" s="86">
        <f>IF(ISBLANK(G381),0,IF(ISNA(VLOOKUP(G381,Dropdowns!$C$1:$C$3,1,FALSE)),1,0))</f>
        <v>0</v>
      </c>
    </row>
    <row r="382" spans="2:16" x14ac:dyDescent="0.25">
      <c r="B382" s="71"/>
      <c r="C382" s="71"/>
      <c r="D382" s="63"/>
      <c r="E382" s="75"/>
      <c r="F382" s="71"/>
      <c r="G382" s="71"/>
      <c r="K382" s="86">
        <f t="shared" si="18"/>
        <v>0</v>
      </c>
      <c r="L382" s="86">
        <f t="shared" si="16"/>
        <v>0</v>
      </c>
      <c r="M382" s="86">
        <f>IF(ISBLANK(B382),0,IF(ISNA(VLOOKUP(B382,General!$B:$B,1,FALSE)),1,0))</f>
        <v>0</v>
      </c>
      <c r="N382" s="86">
        <f t="shared" si="17"/>
        <v>0</v>
      </c>
      <c r="O382" s="86">
        <f>IF(ISBLANK(F382),0,IF(ISNA(VLOOKUP(F382,Dropdowns!$B$1:$B$3,1,FALSE)),1,0))</f>
        <v>0</v>
      </c>
      <c r="P382" s="86">
        <f>IF(ISBLANK(G382),0,IF(ISNA(VLOOKUP(G382,Dropdowns!$C$1:$C$3,1,FALSE)),1,0))</f>
        <v>0</v>
      </c>
    </row>
    <row r="383" spans="2:16" x14ac:dyDescent="0.25">
      <c r="B383" s="71"/>
      <c r="C383" s="71"/>
      <c r="D383" s="63"/>
      <c r="E383" s="75"/>
      <c r="F383" s="71"/>
      <c r="G383" s="71"/>
      <c r="K383" s="86">
        <f t="shared" si="18"/>
        <v>0</v>
      </c>
      <c r="L383" s="86">
        <f t="shared" si="16"/>
        <v>0</v>
      </c>
      <c r="M383" s="86">
        <f>IF(ISBLANK(B383),0,IF(ISNA(VLOOKUP(B383,General!$B:$B,1,FALSE)),1,0))</f>
        <v>0</v>
      </c>
      <c r="N383" s="86">
        <f t="shared" si="17"/>
        <v>0</v>
      </c>
      <c r="O383" s="86">
        <f>IF(ISBLANK(F383),0,IF(ISNA(VLOOKUP(F383,Dropdowns!$B$1:$B$3,1,FALSE)),1,0))</f>
        <v>0</v>
      </c>
      <c r="P383" s="86">
        <f>IF(ISBLANK(G383),0,IF(ISNA(VLOOKUP(G383,Dropdowns!$C$1:$C$3,1,FALSE)),1,0))</f>
        <v>0</v>
      </c>
    </row>
    <row r="384" spans="2:16" x14ac:dyDescent="0.25">
      <c r="B384" s="71"/>
      <c r="C384" s="71"/>
      <c r="D384" s="63"/>
      <c r="E384" s="75"/>
      <c r="F384" s="71"/>
      <c r="G384" s="71"/>
      <c r="K384" s="86">
        <f t="shared" si="18"/>
        <v>0</v>
      </c>
      <c r="L384" s="86">
        <f t="shared" si="16"/>
        <v>0</v>
      </c>
      <c r="M384" s="86">
        <f>IF(ISBLANK(B384),0,IF(ISNA(VLOOKUP(B384,General!$B:$B,1,FALSE)),1,0))</f>
        <v>0</v>
      </c>
      <c r="N384" s="86">
        <f t="shared" si="17"/>
        <v>0</v>
      </c>
      <c r="O384" s="86">
        <f>IF(ISBLANK(F384),0,IF(ISNA(VLOOKUP(F384,Dropdowns!$B$1:$B$3,1,FALSE)),1,0))</f>
        <v>0</v>
      </c>
      <c r="P384" s="86">
        <f>IF(ISBLANK(G384),0,IF(ISNA(VLOOKUP(G384,Dropdowns!$C$1:$C$3,1,FALSE)),1,0))</f>
        <v>0</v>
      </c>
    </row>
    <row r="385" spans="2:16" x14ac:dyDescent="0.25">
      <c r="B385" s="71"/>
      <c r="C385" s="71"/>
      <c r="D385" s="63"/>
      <c r="E385" s="75"/>
      <c r="F385" s="71"/>
      <c r="G385" s="71"/>
      <c r="K385" s="86">
        <f t="shared" si="18"/>
        <v>0</v>
      </c>
      <c r="L385" s="86">
        <f t="shared" si="16"/>
        <v>0</v>
      </c>
      <c r="M385" s="86">
        <f>IF(ISBLANK(B385),0,IF(ISNA(VLOOKUP(B385,General!$B:$B,1,FALSE)),1,0))</f>
        <v>0</v>
      </c>
      <c r="N385" s="86">
        <f t="shared" si="17"/>
        <v>0</v>
      </c>
      <c r="O385" s="86">
        <f>IF(ISBLANK(F385),0,IF(ISNA(VLOOKUP(F385,Dropdowns!$B$1:$B$3,1,FALSE)),1,0))</f>
        <v>0</v>
      </c>
      <c r="P385" s="86">
        <f>IF(ISBLANK(G385),0,IF(ISNA(VLOOKUP(G385,Dropdowns!$C$1:$C$3,1,FALSE)),1,0))</f>
        <v>0</v>
      </c>
    </row>
    <row r="386" spans="2:16" x14ac:dyDescent="0.25">
      <c r="B386" s="71"/>
      <c r="C386" s="71"/>
      <c r="D386" s="63"/>
      <c r="E386" s="75"/>
      <c r="F386" s="71"/>
      <c r="G386" s="71"/>
      <c r="K386" s="86">
        <f t="shared" si="18"/>
        <v>0</v>
      </c>
      <c r="L386" s="86">
        <f t="shared" si="16"/>
        <v>0</v>
      </c>
      <c r="M386" s="86">
        <f>IF(ISBLANK(B386),0,IF(ISNA(VLOOKUP(B386,General!$B:$B,1,FALSE)),1,0))</f>
        <v>0</v>
      </c>
      <c r="N386" s="86">
        <f t="shared" si="17"/>
        <v>0</v>
      </c>
      <c r="O386" s="86">
        <f>IF(ISBLANK(F386),0,IF(ISNA(VLOOKUP(F386,Dropdowns!$B$1:$B$3,1,FALSE)),1,0))</f>
        <v>0</v>
      </c>
      <c r="P386" s="86">
        <f>IF(ISBLANK(G386),0,IF(ISNA(VLOOKUP(G386,Dropdowns!$C$1:$C$3,1,FALSE)),1,0))</f>
        <v>0</v>
      </c>
    </row>
    <row r="387" spans="2:16" x14ac:dyDescent="0.25">
      <c r="B387" s="71"/>
      <c r="C387" s="71"/>
      <c r="D387" s="63"/>
      <c r="E387" s="75"/>
      <c r="F387" s="71"/>
      <c r="G387" s="71"/>
      <c r="K387" s="86">
        <f t="shared" si="18"/>
        <v>0</v>
      </c>
      <c r="L387" s="86">
        <f t="shared" si="16"/>
        <v>0</v>
      </c>
      <c r="M387" s="86">
        <f>IF(ISBLANK(B387),0,IF(ISNA(VLOOKUP(B387,General!$B:$B,1,FALSE)),1,0))</f>
        <v>0</v>
      </c>
      <c r="N387" s="86">
        <f t="shared" si="17"/>
        <v>0</v>
      </c>
      <c r="O387" s="86">
        <f>IF(ISBLANK(F387),0,IF(ISNA(VLOOKUP(F387,Dropdowns!$B$1:$B$3,1,FALSE)),1,0))</f>
        <v>0</v>
      </c>
      <c r="P387" s="86">
        <f>IF(ISBLANK(G387),0,IF(ISNA(VLOOKUP(G387,Dropdowns!$C$1:$C$3,1,FALSE)),1,0))</f>
        <v>0</v>
      </c>
    </row>
    <row r="388" spans="2:16" x14ac:dyDescent="0.25">
      <c r="B388" s="71"/>
      <c r="C388" s="71"/>
      <c r="D388" s="63"/>
      <c r="E388" s="75"/>
      <c r="F388" s="71"/>
      <c r="G388" s="71"/>
      <c r="K388" s="86">
        <f t="shared" si="18"/>
        <v>0</v>
      </c>
      <c r="L388" s="86">
        <f t="shared" si="16"/>
        <v>0</v>
      </c>
      <c r="M388" s="86">
        <f>IF(ISBLANK(B388),0,IF(ISNA(VLOOKUP(B388,General!$B:$B,1,FALSE)),1,0))</f>
        <v>0</v>
      </c>
      <c r="N388" s="86">
        <f t="shared" si="17"/>
        <v>0</v>
      </c>
      <c r="O388" s="86">
        <f>IF(ISBLANK(F388),0,IF(ISNA(VLOOKUP(F388,Dropdowns!$B$1:$B$3,1,FALSE)),1,0))</f>
        <v>0</v>
      </c>
      <c r="P388" s="86">
        <f>IF(ISBLANK(G388),0,IF(ISNA(VLOOKUP(G388,Dropdowns!$C$1:$C$3,1,FALSE)),1,0))</f>
        <v>0</v>
      </c>
    </row>
    <row r="389" spans="2:16" x14ac:dyDescent="0.25">
      <c r="B389" s="71"/>
      <c r="C389" s="71"/>
      <c r="D389" s="63"/>
      <c r="E389" s="75"/>
      <c r="F389" s="71"/>
      <c r="G389" s="71"/>
      <c r="K389" s="86">
        <f t="shared" si="18"/>
        <v>0</v>
      </c>
      <c r="L389" s="86">
        <f t="shared" si="16"/>
        <v>0</v>
      </c>
      <c r="M389" s="86">
        <f>IF(ISBLANK(B389),0,IF(ISNA(VLOOKUP(B389,General!$B:$B,1,FALSE)),1,0))</f>
        <v>0</v>
      </c>
      <c r="N389" s="86">
        <f t="shared" si="17"/>
        <v>0</v>
      </c>
      <c r="O389" s="86">
        <f>IF(ISBLANK(F389),0,IF(ISNA(VLOOKUP(F389,Dropdowns!$B$1:$B$3,1,FALSE)),1,0))</f>
        <v>0</v>
      </c>
      <c r="P389" s="86">
        <f>IF(ISBLANK(G389),0,IF(ISNA(VLOOKUP(G389,Dropdowns!$C$1:$C$3,1,FALSE)),1,0))</f>
        <v>0</v>
      </c>
    </row>
    <row r="390" spans="2:16" x14ac:dyDescent="0.25">
      <c r="B390" s="71"/>
      <c r="C390" s="71"/>
      <c r="D390" s="63"/>
      <c r="E390" s="75"/>
      <c r="F390" s="71"/>
      <c r="G390" s="71"/>
      <c r="K390" s="86">
        <f t="shared" si="18"/>
        <v>0</v>
      </c>
      <c r="L390" s="86">
        <f t="shared" si="16"/>
        <v>0</v>
      </c>
      <c r="M390" s="86">
        <f>IF(ISBLANK(B390),0,IF(ISNA(VLOOKUP(B390,General!$B:$B,1,FALSE)),1,0))</f>
        <v>0</v>
      </c>
      <c r="N390" s="86">
        <f t="shared" si="17"/>
        <v>0</v>
      </c>
      <c r="O390" s="86">
        <f>IF(ISBLANK(F390),0,IF(ISNA(VLOOKUP(F390,Dropdowns!$B$1:$B$3,1,FALSE)),1,0))</f>
        <v>0</v>
      </c>
      <c r="P390" s="86">
        <f>IF(ISBLANK(G390),0,IF(ISNA(VLOOKUP(G390,Dropdowns!$C$1:$C$3,1,FALSE)),1,0))</f>
        <v>0</v>
      </c>
    </row>
    <row r="391" spans="2:16" x14ac:dyDescent="0.25">
      <c r="B391" s="71"/>
      <c r="C391" s="71"/>
      <c r="D391" s="63"/>
      <c r="E391" s="75"/>
      <c r="F391" s="71"/>
      <c r="G391" s="71"/>
      <c r="K391" s="86">
        <f t="shared" si="18"/>
        <v>0</v>
      </c>
      <c r="L391" s="86">
        <f t="shared" si="16"/>
        <v>0</v>
      </c>
      <c r="M391" s="86">
        <f>IF(ISBLANK(B391),0,IF(ISNA(VLOOKUP(B391,General!$B:$B,1,FALSE)),1,0))</f>
        <v>0</v>
      </c>
      <c r="N391" s="86">
        <f t="shared" si="17"/>
        <v>0</v>
      </c>
      <c r="O391" s="86">
        <f>IF(ISBLANK(F391),0,IF(ISNA(VLOOKUP(F391,Dropdowns!$B$1:$B$3,1,FALSE)),1,0))</f>
        <v>0</v>
      </c>
      <c r="P391" s="86">
        <f>IF(ISBLANK(G391),0,IF(ISNA(VLOOKUP(G391,Dropdowns!$C$1:$C$3,1,FALSE)),1,0))</f>
        <v>0</v>
      </c>
    </row>
    <row r="392" spans="2:16" x14ac:dyDescent="0.25">
      <c r="B392" s="71"/>
      <c r="C392" s="71"/>
      <c r="D392" s="63"/>
      <c r="E392" s="75"/>
      <c r="F392" s="71"/>
      <c r="G392" s="71"/>
      <c r="K392" s="86">
        <f t="shared" si="18"/>
        <v>0</v>
      </c>
      <c r="L392" s="86">
        <f t="shared" si="16"/>
        <v>0</v>
      </c>
      <c r="M392" s="86">
        <f>IF(ISBLANK(B392),0,IF(ISNA(VLOOKUP(B392,General!$B:$B,1,FALSE)),1,0))</f>
        <v>0</v>
      </c>
      <c r="N392" s="86">
        <f t="shared" si="17"/>
        <v>0</v>
      </c>
      <c r="O392" s="86">
        <f>IF(ISBLANK(F392),0,IF(ISNA(VLOOKUP(F392,Dropdowns!$B$1:$B$3,1,FALSE)),1,0))</f>
        <v>0</v>
      </c>
      <c r="P392" s="86">
        <f>IF(ISBLANK(G392),0,IF(ISNA(VLOOKUP(G392,Dropdowns!$C$1:$C$3,1,FALSE)),1,0))</f>
        <v>0</v>
      </c>
    </row>
    <row r="393" spans="2:16" x14ac:dyDescent="0.25">
      <c r="B393" s="71"/>
      <c r="C393" s="71"/>
      <c r="D393" s="63"/>
      <c r="E393" s="75"/>
      <c r="F393" s="71"/>
      <c r="G393" s="71"/>
      <c r="K393" s="86">
        <f t="shared" si="18"/>
        <v>0</v>
      </c>
      <c r="L393" s="86">
        <f t="shared" si="16"/>
        <v>0</v>
      </c>
      <c r="M393" s="86">
        <f>IF(ISBLANK(B393),0,IF(ISNA(VLOOKUP(B393,General!$B:$B,1,FALSE)),1,0))</f>
        <v>0</v>
      </c>
      <c r="N393" s="86">
        <f t="shared" si="17"/>
        <v>0</v>
      </c>
      <c r="O393" s="86">
        <f>IF(ISBLANK(F393),0,IF(ISNA(VLOOKUP(F393,Dropdowns!$B$1:$B$3,1,FALSE)),1,0))</f>
        <v>0</v>
      </c>
      <c r="P393" s="86">
        <f>IF(ISBLANK(G393),0,IF(ISNA(VLOOKUP(G393,Dropdowns!$C$1:$C$3,1,FALSE)),1,0))</f>
        <v>0</v>
      </c>
    </row>
    <row r="394" spans="2:16" x14ac:dyDescent="0.25">
      <c r="B394" s="71"/>
      <c r="C394" s="71"/>
      <c r="D394" s="63"/>
      <c r="E394" s="75"/>
      <c r="F394" s="71"/>
      <c r="G394" s="71"/>
      <c r="K394" s="86">
        <f t="shared" si="18"/>
        <v>0</v>
      </c>
      <c r="L394" s="86">
        <f t="shared" si="16"/>
        <v>0</v>
      </c>
      <c r="M394" s="86">
        <f>IF(ISBLANK(B394),0,IF(ISNA(VLOOKUP(B394,General!$B:$B,1,FALSE)),1,0))</f>
        <v>0</v>
      </c>
      <c r="N394" s="86">
        <f t="shared" si="17"/>
        <v>0</v>
      </c>
      <c r="O394" s="86">
        <f>IF(ISBLANK(F394),0,IF(ISNA(VLOOKUP(F394,Dropdowns!$B$1:$B$3,1,FALSE)),1,0))</f>
        <v>0</v>
      </c>
      <c r="P394" s="86">
        <f>IF(ISBLANK(G394),0,IF(ISNA(VLOOKUP(G394,Dropdowns!$C$1:$C$3,1,FALSE)),1,0))</f>
        <v>0</v>
      </c>
    </row>
    <row r="395" spans="2:16" x14ac:dyDescent="0.25">
      <c r="B395" s="71"/>
      <c r="C395" s="71"/>
      <c r="D395" s="63"/>
      <c r="E395" s="75"/>
      <c r="F395" s="71"/>
      <c r="G395" s="71"/>
      <c r="K395" s="86">
        <f t="shared" si="18"/>
        <v>0</v>
      </c>
      <c r="L395" s="86">
        <f t="shared" si="16"/>
        <v>0</v>
      </c>
      <c r="M395" s="86">
        <f>IF(ISBLANK(B395),0,IF(ISNA(VLOOKUP(B395,General!$B:$B,1,FALSE)),1,0))</f>
        <v>0</v>
      </c>
      <c r="N395" s="86">
        <f t="shared" si="17"/>
        <v>0</v>
      </c>
      <c r="O395" s="86">
        <f>IF(ISBLANK(F395),0,IF(ISNA(VLOOKUP(F395,Dropdowns!$B$1:$B$3,1,FALSE)),1,0))</f>
        <v>0</v>
      </c>
      <c r="P395" s="86">
        <f>IF(ISBLANK(G395),0,IF(ISNA(VLOOKUP(G395,Dropdowns!$C$1:$C$3,1,FALSE)),1,0))</f>
        <v>0</v>
      </c>
    </row>
    <row r="396" spans="2:16" x14ac:dyDescent="0.25">
      <c r="B396" s="71"/>
      <c r="C396" s="71"/>
      <c r="D396" s="63"/>
      <c r="E396" s="75"/>
      <c r="F396" s="71"/>
      <c r="G396" s="71"/>
      <c r="K396" s="86">
        <f t="shared" si="18"/>
        <v>0</v>
      </c>
      <c r="L396" s="86">
        <f t="shared" ref="L396:L459" si="19">IF(ISBLANK(D396),0,IF(AND(LEN(D396)=8, VALUE(MID(D396,5,2))&lt;13,VALUE(RIGHT(D396,2))&lt;32),0,1))</f>
        <v>0</v>
      </c>
      <c r="M396" s="86">
        <f>IF(ISBLANK(B396),0,IF(ISNA(VLOOKUP(B396,General!$B:$B,1,FALSE)),1,0))</f>
        <v>0</v>
      </c>
      <c r="N396" s="86">
        <f t="shared" ref="N396:N459" si="20">IF(ISBLANK(C396),0,IF(OR(C396="Yes",C396="No",C396="N/A"),0,1))</f>
        <v>0</v>
      </c>
      <c r="O396" s="86">
        <f>IF(ISBLANK(F396),0,IF(ISNA(VLOOKUP(F396,Dropdowns!$B$1:$B$3,1,FALSE)),1,0))</f>
        <v>0</v>
      </c>
      <c r="P396" s="86">
        <f>IF(ISBLANK(G396),0,IF(ISNA(VLOOKUP(G396,Dropdowns!$C$1:$C$3,1,FALSE)),1,0))</f>
        <v>0</v>
      </c>
    </row>
    <row r="397" spans="2:16" x14ac:dyDescent="0.25">
      <c r="B397" s="71"/>
      <c r="C397" s="71"/>
      <c r="D397" s="63"/>
      <c r="E397" s="75"/>
      <c r="F397" s="71"/>
      <c r="G397" s="71"/>
      <c r="K397" s="86">
        <f t="shared" si="18"/>
        <v>0</v>
      </c>
      <c r="L397" s="86">
        <f t="shared" si="19"/>
        <v>0</v>
      </c>
      <c r="M397" s="86">
        <f>IF(ISBLANK(B397),0,IF(ISNA(VLOOKUP(B397,General!$B:$B,1,FALSE)),1,0))</f>
        <v>0</v>
      </c>
      <c r="N397" s="86">
        <f t="shared" si="20"/>
        <v>0</v>
      </c>
      <c r="O397" s="86">
        <f>IF(ISBLANK(F397),0,IF(ISNA(VLOOKUP(F397,Dropdowns!$B$1:$B$3,1,FALSE)),1,0))</f>
        <v>0</v>
      </c>
      <c r="P397" s="86">
        <f>IF(ISBLANK(G397),0,IF(ISNA(VLOOKUP(G397,Dropdowns!$C$1:$C$3,1,FALSE)),1,0))</f>
        <v>0</v>
      </c>
    </row>
    <row r="398" spans="2:16" x14ac:dyDescent="0.25">
      <c r="B398" s="71"/>
      <c r="C398" s="71"/>
      <c r="D398" s="63"/>
      <c r="E398" s="75"/>
      <c r="F398" s="71"/>
      <c r="G398" s="71"/>
      <c r="K398" s="86">
        <f t="shared" si="18"/>
        <v>0</v>
      </c>
      <c r="L398" s="86">
        <f t="shared" si="19"/>
        <v>0</v>
      </c>
      <c r="M398" s="86">
        <f>IF(ISBLANK(B398),0,IF(ISNA(VLOOKUP(B398,General!$B:$B,1,FALSE)),1,0))</f>
        <v>0</v>
      </c>
      <c r="N398" s="86">
        <f t="shared" si="20"/>
        <v>0</v>
      </c>
      <c r="O398" s="86">
        <f>IF(ISBLANK(F398),0,IF(ISNA(VLOOKUP(F398,Dropdowns!$B$1:$B$3,1,FALSE)),1,0))</f>
        <v>0</v>
      </c>
      <c r="P398" s="86">
        <f>IF(ISBLANK(G398),0,IF(ISNA(VLOOKUP(G398,Dropdowns!$C$1:$C$3,1,FALSE)),1,0))</f>
        <v>0</v>
      </c>
    </row>
    <row r="399" spans="2:16" x14ac:dyDescent="0.25">
      <c r="B399" s="71"/>
      <c r="C399" s="71"/>
      <c r="D399" s="63"/>
      <c r="E399" s="75"/>
      <c r="F399" s="71"/>
      <c r="G399" s="71"/>
      <c r="K399" s="86">
        <f t="shared" si="18"/>
        <v>0</v>
      </c>
      <c r="L399" s="86">
        <f t="shared" si="19"/>
        <v>0</v>
      </c>
      <c r="M399" s="86">
        <f>IF(ISBLANK(B399),0,IF(ISNA(VLOOKUP(B399,General!$B:$B,1,FALSE)),1,0))</f>
        <v>0</v>
      </c>
      <c r="N399" s="86">
        <f t="shared" si="20"/>
        <v>0</v>
      </c>
      <c r="O399" s="86">
        <f>IF(ISBLANK(F399),0,IF(ISNA(VLOOKUP(F399,Dropdowns!$B$1:$B$3,1,FALSE)),1,0))</f>
        <v>0</v>
      </c>
      <c r="P399" s="86">
        <f>IF(ISBLANK(G399),0,IF(ISNA(VLOOKUP(G399,Dropdowns!$C$1:$C$3,1,FALSE)),1,0))</f>
        <v>0</v>
      </c>
    </row>
    <row r="400" spans="2:16" x14ac:dyDescent="0.25">
      <c r="B400" s="71"/>
      <c r="C400" s="71"/>
      <c r="D400" s="63"/>
      <c r="E400" s="75"/>
      <c r="F400" s="71"/>
      <c r="G400" s="71"/>
      <c r="K400" s="86">
        <f t="shared" si="18"/>
        <v>0</v>
      </c>
      <c r="L400" s="86">
        <f t="shared" si="19"/>
        <v>0</v>
      </c>
      <c r="M400" s="86">
        <f>IF(ISBLANK(B400),0,IF(ISNA(VLOOKUP(B400,General!$B:$B,1,FALSE)),1,0))</f>
        <v>0</v>
      </c>
      <c r="N400" s="86">
        <f t="shared" si="20"/>
        <v>0</v>
      </c>
      <c r="O400" s="86">
        <f>IF(ISBLANK(F400),0,IF(ISNA(VLOOKUP(F400,Dropdowns!$B$1:$B$3,1,FALSE)),1,0))</f>
        <v>0</v>
      </c>
      <c r="P400" s="86">
        <f>IF(ISBLANK(G400),0,IF(ISNA(VLOOKUP(G400,Dropdowns!$C$1:$C$3,1,FALSE)),1,0))</f>
        <v>0</v>
      </c>
    </row>
    <row r="401" spans="2:16" x14ac:dyDescent="0.25">
      <c r="B401" s="71"/>
      <c r="C401" s="71"/>
      <c r="D401" s="63"/>
      <c r="E401" s="75"/>
      <c r="F401" s="71"/>
      <c r="G401" s="71"/>
      <c r="K401" s="86">
        <f t="shared" ref="K401:K464" si="21">IF(COUNTA(B401:G401)&gt;0,COUNTBLANK(B401),0)</f>
        <v>0</v>
      </c>
      <c r="L401" s="86">
        <f t="shared" si="19"/>
        <v>0</v>
      </c>
      <c r="M401" s="86">
        <f>IF(ISBLANK(B401),0,IF(ISNA(VLOOKUP(B401,General!$B:$B,1,FALSE)),1,0))</f>
        <v>0</v>
      </c>
      <c r="N401" s="86">
        <f t="shared" si="20"/>
        <v>0</v>
      </c>
      <c r="O401" s="86">
        <f>IF(ISBLANK(F401),0,IF(ISNA(VLOOKUP(F401,Dropdowns!$B$1:$B$3,1,FALSE)),1,0))</f>
        <v>0</v>
      </c>
      <c r="P401" s="86">
        <f>IF(ISBLANK(G401),0,IF(ISNA(VLOOKUP(G401,Dropdowns!$C$1:$C$3,1,FALSE)),1,0))</f>
        <v>0</v>
      </c>
    </row>
    <row r="402" spans="2:16" x14ac:dyDescent="0.25">
      <c r="B402" s="71"/>
      <c r="C402" s="71"/>
      <c r="D402" s="63"/>
      <c r="E402" s="75"/>
      <c r="F402" s="71"/>
      <c r="G402" s="71"/>
      <c r="K402" s="86">
        <f t="shared" si="21"/>
        <v>0</v>
      </c>
      <c r="L402" s="86">
        <f t="shared" si="19"/>
        <v>0</v>
      </c>
      <c r="M402" s="86">
        <f>IF(ISBLANK(B402),0,IF(ISNA(VLOOKUP(B402,General!$B:$B,1,FALSE)),1,0))</f>
        <v>0</v>
      </c>
      <c r="N402" s="86">
        <f t="shared" si="20"/>
        <v>0</v>
      </c>
      <c r="O402" s="86">
        <f>IF(ISBLANK(F402),0,IF(ISNA(VLOOKUP(F402,Dropdowns!$B$1:$B$3,1,FALSE)),1,0))</f>
        <v>0</v>
      </c>
      <c r="P402" s="86">
        <f>IF(ISBLANK(G402),0,IF(ISNA(VLOOKUP(G402,Dropdowns!$C$1:$C$3,1,FALSE)),1,0))</f>
        <v>0</v>
      </c>
    </row>
    <row r="403" spans="2:16" x14ac:dyDescent="0.25">
      <c r="B403" s="71"/>
      <c r="C403" s="71"/>
      <c r="D403" s="63"/>
      <c r="E403" s="75"/>
      <c r="F403" s="71"/>
      <c r="G403" s="71"/>
      <c r="K403" s="86">
        <f t="shared" si="21"/>
        <v>0</v>
      </c>
      <c r="L403" s="86">
        <f t="shared" si="19"/>
        <v>0</v>
      </c>
      <c r="M403" s="86">
        <f>IF(ISBLANK(B403),0,IF(ISNA(VLOOKUP(B403,General!$B:$B,1,FALSE)),1,0))</f>
        <v>0</v>
      </c>
      <c r="N403" s="86">
        <f t="shared" si="20"/>
        <v>0</v>
      </c>
      <c r="O403" s="86">
        <f>IF(ISBLANK(F403),0,IF(ISNA(VLOOKUP(F403,Dropdowns!$B$1:$B$3,1,FALSE)),1,0))</f>
        <v>0</v>
      </c>
      <c r="P403" s="86">
        <f>IF(ISBLANK(G403),0,IF(ISNA(VLOOKUP(G403,Dropdowns!$C$1:$C$3,1,FALSE)),1,0))</f>
        <v>0</v>
      </c>
    </row>
    <row r="404" spans="2:16" x14ac:dyDescent="0.25">
      <c r="B404" s="71"/>
      <c r="C404" s="71"/>
      <c r="D404" s="63"/>
      <c r="E404" s="75"/>
      <c r="F404" s="71"/>
      <c r="G404" s="71"/>
      <c r="K404" s="86">
        <f t="shared" si="21"/>
        <v>0</v>
      </c>
      <c r="L404" s="86">
        <f t="shared" si="19"/>
        <v>0</v>
      </c>
      <c r="M404" s="86">
        <f>IF(ISBLANK(B404),0,IF(ISNA(VLOOKUP(B404,General!$B:$B,1,FALSE)),1,0))</f>
        <v>0</v>
      </c>
      <c r="N404" s="86">
        <f t="shared" si="20"/>
        <v>0</v>
      </c>
      <c r="O404" s="86">
        <f>IF(ISBLANK(F404),0,IF(ISNA(VLOOKUP(F404,Dropdowns!$B$1:$B$3,1,FALSE)),1,0))</f>
        <v>0</v>
      </c>
      <c r="P404" s="86">
        <f>IF(ISBLANK(G404),0,IF(ISNA(VLOOKUP(G404,Dropdowns!$C$1:$C$3,1,FALSE)),1,0))</f>
        <v>0</v>
      </c>
    </row>
    <row r="405" spans="2:16" x14ac:dyDescent="0.25">
      <c r="B405" s="71"/>
      <c r="C405" s="71"/>
      <c r="D405" s="63"/>
      <c r="E405" s="75"/>
      <c r="F405" s="71"/>
      <c r="G405" s="71"/>
      <c r="K405" s="86">
        <f t="shared" si="21"/>
        <v>0</v>
      </c>
      <c r="L405" s="86">
        <f t="shared" si="19"/>
        <v>0</v>
      </c>
      <c r="M405" s="86">
        <f>IF(ISBLANK(B405),0,IF(ISNA(VLOOKUP(B405,General!$B:$B,1,FALSE)),1,0))</f>
        <v>0</v>
      </c>
      <c r="N405" s="86">
        <f t="shared" si="20"/>
        <v>0</v>
      </c>
      <c r="O405" s="86">
        <f>IF(ISBLANK(F405),0,IF(ISNA(VLOOKUP(F405,Dropdowns!$B$1:$B$3,1,FALSE)),1,0))</f>
        <v>0</v>
      </c>
      <c r="P405" s="86">
        <f>IF(ISBLANK(G405),0,IF(ISNA(VLOOKUP(G405,Dropdowns!$C$1:$C$3,1,FALSE)),1,0))</f>
        <v>0</v>
      </c>
    </row>
    <row r="406" spans="2:16" x14ac:dyDescent="0.25">
      <c r="B406" s="71"/>
      <c r="C406" s="71"/>
      <c r="D406" s="63"/>
      <c r="E406" s="75"/>
      <c r="F406" s="71"/>
      <c r="G406" s="71"/>
      <c r="K406" s="86">
        <f t="shared" si="21"/>
        <v>0</v>
      </c>
      <c r="L406" s="86">
        <f t="shared" si="19"/>
        <v>0</v>
      </c>
      <c r="M406" s="86">
        <f>IF(ISBLANK(B406),0,IF(ISNA(VLOOKUP(B406,General!$B:$B,1,FALSE)),1,0))</f>
        <v>0</v>
      </c>
      <c r="N406" s="86">
        <f t="shared" si="20"/>
        <v>0</v>
      </c>
      <c r="O406" s="86">
        <f>IF(ISBLANK(F406),0,IF(ISNA(VLOOKUP(F406,Dropdowns!$B$1:$B$3,1,FALSE)),1,0))</f>
        <v>0</v>
      </c>
      <c r="P406" s="86">
        <f>IF(ISBLANK(G406),0,IF(ISNA(VLOOKUP(G406,Dropdowns!$C$1:$C$3,1,FALSE)),1,0))</f>
        <v>0</v>
      </c>
    </row>
    <row r="407" spans="2:16" x14ac:dyDescent="0.25">
      <c r="B407" s="71"/>
      <c r="C407" s="71"/>
      <c r="D407" s="63"/>
      <c r="E407" s="75"/>
      <c r="F407" s="71"/>
      <c r="G407" s="71"/>
      <c r="K407" s="86">
        <f t="shared" si="21"/>
        <v>0</v>
      </c>
      <c r="L407" s="86">
        <f t="shared" si="19"/>
        <v>0</v>
      </c>
      <c r="M407" s="86">
        <f>IF(ISBLANK(B407),0,IF(ISNA(VLOOKUP(B407,General!$B:$B,1,FALSE)),1,0))</f>
        <v>0</v>
      </c>
      <c r="N407" s="86">
        <f t="shared" si="20"/>
        <v>0</v>
      </c>
      <c r="O407" s="86">
        <f>IF(ISBLANK(F407),0,IF(ISNA(VLOOKUP(F407,Dropdowns!$B$1:$B$3,1,FALSE)),1,0))</f>
        <v>0</v>
      </c>
      <c r="P407" s="86">
        <f>IF(ISBLANK(G407),0,IF(ISNA(VLOOKUP(G407,Dropdowns!$C$1:$C$3,1,FALSE)),1,0))</f>
        <v>0</v>
      </c>
    </row>
    <row r="408" spans="2:16" x14ac:dyDescent="0.25">
      <c r="B408" s="71"/>
      <c r="C408" s="71"/>
      <c r="D408" s="63"/>
      <c r="E408" s="75"/>
      <c r="F408" s="71"/>
      <c r="G408" s="71"/>
      <c r="K408" s="86">
        <f t="shared" si="21"/>
        <v>0</v>
      </c>
      <c r="L408" s="86">
        <f t="shared" si="19"/>
        <v>0</v>
      </c>
      <c r="M408" s="86">
        <f>IF(ISBLANK(B408),0,IF(ISNA(VLOOKUP(B408,General!$B:$B,1,FALSE)),1,0))</f>
        <v>0</v>
      </c>
      <c r="N408" s="86">
        <f t="shared" si="20"/>
        <v>0</v>
      </c>
      <c r="O408" s="86">
        <f>IF(ISBLANK(F408),0,IF(ISNA(VLOOKUP(F408,Dropdowns!$B$1:$B$3,1,FALSE)),1,0))</f>
        <v>0</v>
      </c>
      <c r="P408" s="86">
        <f>IF(ISBLANK(G408),0,IF(ISNA(VLOOKUP(G408,Dropdowns!$C$1:$C$3,1,FALSE)),1,0))</f>
        <v>0</v>
      </c>
    </row>
    <row r="409" spans="2:16" x14ac:dyDescent="0.25">
      <c r="B409" s="71"/>
      <c r="C409" s="71"/>
      <c r="D409" s="63"/>
      <c r="E409" s="75"/>
      <c r="F409" s="71"/>
      <c r="G409" s="71"/>
      <c r="K409" s="86">
        <f t="shared" si="21"/>
        <v>0</v>
      </c>
      <c r="L409" s="86">
        <f t="shared" si="19"/>
        <v>0</v>
      </c>
      <c r="M409" s="86">
        <f>IF(ISBLANK(B409),0,IF(ISNA(VLOOKUP(B409,General!$B:$B,1,FALSE)),1,0))</f>
        <v>0</v>
      </c>
      <c r="N409" s="86">
        <f t="shared" si="20"/>
        <v>0</v>
      </c>
      <c r="O409" s="86">
        <f>IF(ISBLANK(F409),0,IF(ISNA(VLOOKUP(F409,Dropdowns!$B$1:$B$3,1,FALSE)),1,0))</f>
        <v>0</v>
      </c>
      <c r="P409" s="86">
        <f>IF(ISBLANK(G409),0,IF(ISNA(VLOOKUP(G409,Dropdowns!$C$1:$C$3,1,FALSE)),1,0))</f>
        <v>0</v>
      </c>
    </row>
    <row r="410" spans="2:16" x14ac:dyDescent="0.25">
      <c r="B410" s="71"/>
      <c r="C410" s="71"/>
      <c r="D410" s="63"/>
      <c r="E410" s="75"/>
      <c r="F410" s="71"/>
      <c r="G410" s="71"/>
      <c r="K410" s="86">
        <f t="shared" si="21"/>
        <v>0</v>
      </c>
      <c r="L410" s="86">
        <f t="shared" si="19"/>
        <v>0</v>
      </c>
      <c r="M410" s="86">
        <f>IF(ISBLANK(B410),0,IF(ISNA(VLOOKUP(B410,General!$B:$B,1,FALSE)),1,0))</f>
        <v>0</v>
      </c>
      <c r="N410" s="86">
        <f t="shared" si="20"/>
        <v>0</v>
      </c>
      <c r="O410" s="86">
        <f>IF(ISBLANK(F410),0,IF(ISNA(VLOOKUP(F410,Dropdowns!$B$1:$B$3,1,FALSE)),1,0))</f>
        <v>0</v>
      </c>
      <c r="P410" s="86">
        <f>IF(ISBLANK(G410),0,IF(ISNA(VLOOKUP(G410,Dropdowns!$C$1:$C$3,1,FALSE)),1,0))</f>
        <v>0</v>
      </c>
    </row>
    <row r="411" spans="2:16" x14ac:dyDescent="0.25">
      <c r="B411" s="71"/>
      <c r="C411" s="71"/>
      <c r="D411" s="63"/>
      <c r="E411" s="75"/>
      <c r="F411" s="71"/>
      <c r="G411" s="71"/>
      <c r="K411" s="86">
        <f t="shared" si="21"/>
        <v>0</v>
      </c>
      <c r="L411" s="86">
        <f t="shared" si="19"/>
        <v>0</v>
      </c>
      <c r="M411" s="86">
        <f>IF(ISBLANK(B411),0,IF(ISNA(VLOOKUP(B411,General!$B:$B,1,FALSE)),1,0))</f>
        <v>0</v>
      </c>
      <c r="N411" s="86">
        <f t="shared" si="20"/>
        <v>0</v>
      </c>
      <c r="O411" s="86">
        <f>IF(ISBLANK(F411),0,IF(ISNA(VLOOKUP(F411,Dropdowns!$B$1:$B$3,1,FALSE)),1,0))</f>
        <v>0</v>
      </c>
      <c r="P411" s="86">
        <f>IF(ISBLANK(G411),0,IF(ISNA(VLOOKUP(G411,Dropdowns!$C$1:$C$3,1,FALSE)),1,0))</f>
        <v>0</v>
      </c>
    </row>
    <row r="412" spans="2:16" x14ac:dyDescent="0.25">
      <c r="B412" s="71"/>
      <c r="C412" s="71"/>
      <c r="D412" s="63"/>
      <c r="E412" s="75"/>
      <c r="F412" s="71"/>
      <c r="G412" s="71"/>
      <c r="K412" s="86">
        <f t="shared" si="21"/>
        <v>0</v>
      </c>
      <c r="L412" s="86">
        <f t="shared" si="19"/>
        <v>0</v>
      </c>
      <c r="M412" s="86">
        <f>IF(ISBLANK(B412),0,IF(ISNA(VLOOKUP(B412,General!$B:$B,1,FALSE)),1,0))</f>
        <v>0</v>
      </c>
      <c r="N412" s="86">
        <f t="shared" si="20"/>
        <v>0</v>
      </c>
      <c r="O412" s="86">
        <f>IF(ISBLANK(F412),0,IF(ISNA(VLOOKUP(F412,Dropdowns!$B$1:$B$3,1,FALSE)),1,0))</f>
        <v>0</v>
      </c>
      <c r="P412" s="86">
        <f>IF(ISBLANK(G412),0,IF(ISNA(VLOOKUP(G412,Dropdowns!$C$1:$C$3,1,FALSE)),1,0))</f>
        <v>0</v>
      </c>
    </row>
    <row r="413" spans="2:16" x14ac:dyDescent="0.25">
      <c r="B413" s="71"/>
      <c r="C413" s="71"/>
      <c r="D413" s="63"/>
      <c r="E413" s="75"/>
      <c r="F413" s="71"/>
      <c r="G413" s="71"/>
      <c r="K413" s="86">
        <f t="shared" si="21"/>
        <v>0</v>
      </c>
      <c r="L413" s="86">
        <f t="shared" si="19"/>
        <v>0</v>
      </c>
      <c r="M413" s="86">
        <f>IF(ISBLANK(B413),0,IF(ISNA(VLOOKUP(B413,General!$B:$B,1,FALSE)),1,0))</f>
        <v>0</v>
      </c>
      <c r="N413" s="86">
        <f t="shared" si="20"/>
        <v>0</v>
      </c>
      <c r="O413" s="86">
        <f>IF(ISBLANK(F413),0,IF(ISNA(VLOOKUP(F413,Dropdowns!$B$1:$B$3,1,FALSE)),1,0))</f>
        <v>0</v>
      </c>
      <c r="P413" s="86">
        <f>IF(ISBLANK(G413),0,IF(ISNA(VLOOKUP(G413,Dropdowns!$C$1:$C$3,1,FALSE)),1,0))</f>
        <v>0</v>
      </c>
    </row>
    <row r="414" spans="2:16" x14ac:dyDescent="0.25">
      <c r="B414" s="71"/>
      <c r="C414" s="71"/>
      <c r="D414" s="63"/>
      <c r="E414" s="75"/>
      <c r="F414" s="71"/>
      <c r="G414" s="71"/>
      <c r="K414" s="86">
        <f t="shared" si="21"/>
        <v>0</v>
      </c>
      <c r="L414" s="86">
        <f t="shared" si="19"/>
        <v>0</v>
      </c>
      <c r="M414" s="86">
        <f>IF(ISBLANK(B414),0,IF(ISNA(VLOOKUP(B414,General!$B:$B,1,FALSE)),1,0))</f>
        <v>0</v>
      </c>
      <c r="N414" s="86">
        <f t="shared" si="20"/>
        <v>0</v>
      </c>
      <c r="O414" s="86">
        <f>IF(ISBLANK(F414),0,IF(ISNA(VLOOKUP(F414,Dropdowns!$B$1:$B$3,1,FALSE)),1,0))</f>
        <v>0</v>
      </c>
      <c r="P414" s="86">
        <f>IF(ISBLANK(G414),0,IF(ISNA(VLOOKUP(G414,Dropdowns!$C$1:$C$3,1,FALSE)),1,0))</f>
        <v>0</v>
      </c>
    </row>
    <row r="415" spans="2:16" x14ac:dyDescent="0.25">
      <c r="B415" s="71"/>
      <c r="C415" s="71"/>
      <c r="D415" s="63"/>
      <c r="E415" s="75"/>
      <c r="F415" s="71"/>
      <c r="G415" s="71"/>
      <c r="K415" s="86">
        <f t="shared" si="21"/>
        <v>0</v>
      </c>
      <c r="L415" s="86">
        <f t="shared" si="19"/>
        <v>0</v>
      </c>
      <c r="M415" s="86">
        <f>IF(ISBLANK(B415),0,IF(ISNA(VLOOKUP(B415,General!$B:$B,1,FALSE)),1,0))</f>
        <v>0</v>
      </c>
      <c r="N415" s="86">
        <f t="shared" si="20"/>
        <v>0</v>
      </c>
      <c r="O415" s="86">
        <f>IF(ISBLANK(F415),0,IF(ISNA(VLOOKUP(F415,Dropdowns!$B$1:$B$3,1,FALSE)),1,0))</f>
        <v>0</v>
      </c>
      <c r="P415" s="86">
        <f>IF(ISBLANK(G415),0,IF(ISNA(VLOOKUP(G415,Dropdowns!$C$1:$C$3,1,FALSE)),1,0))</f>
        <v>0</v>
      </c>
    </row>
    <row r="416" spans="2:16" x14ac:dyDescent="0.25">
      <c r="B416" s="71"/>
      <c r="C416" s="71"/>
      <c r="D416" s="63"/>
      <c r="E416" s="75"/>
      <c r="F416" s="71"/>
      <c r="G416" s="71"/>
      <c r="K416" s="86">
        <f t="shared" si="21"/>
        <v>0</v>
      </c>
      <c r="L416" s="86">
        <f t="shared" si="19"/>
        <v>0</v>
      </c>
      <c r="M416" s="86">
        <f>IF(ISBLANK(B416),0,IF(ISNA(VLOOKUP(B416,General!$B:$B,1,FALSE)),1,0))</f>
        <v>0</v>
      </c>
      <c r="N416" s="86">
        <f t="shared" si="20"/>
        <v>0</v>
      </c>
      <c r="O416" s="86">
        <f>IF(ISBLANK(F416),0,IF(ISNA(VLOOKUP(F416,Dropdowns!$B$1:$B$3,1,FALSE)),1,0))</f>
        <v>0</v>
      </c>
      <c r="P416" s="86">
        <f>IF(ISBLANK(G416),0,IF(ISNA(VLOOKUP(G416,Dropdowns!$C$1:$C$3,1,FALSE)),1,0))</f>
        <v>0</v>
      </c>
    </row>
    <row r="417" spans="2:16" x14ac:dyDescent="0.25">
      <c r="B417" s="71"/>
      <c r="C417" s="71"/>
      <c r="D417" s="63"/>
      <c r="E417" s="75"/>
      <c r="F417" s="71"/>
      <c r="G417" s="71"/>
      <c r="K417" s="86">
        <f t="shared" si="21"/>
        <v>0</v>
      </c>
      <c r="L417" s="86">
        <f t="shared" si="19"/>
        <v>0</v>
      </c>
      <c r="M417" s="86">
        <f>IF(ISBLANK(B417),0,IF(ISNA(VLOOKUP(B417,General!$B:$B,1,FALSE)),1,0))</f>
        <v>0</v>
      </c>
      <c r="N417" s="86">
        <f t="shared" si="20"/>
        <v>0</v>
      </c>
      <c r="O417" s="86">
        <f>IF(ISBLANK(F417),0,IF(ISNA(VLOOKUP(F417,Dropdowns!$B$1:$B$3,1,FALSE)),1,0))</f>
        <v>0</v>
      </c>
      <c r="P417" s="86">
        <f>IF(ISBLANK(G417),0,IF(ISNA(VLOOKUP(G417,Dropdowns!$C$1:$C$3,1,FALSE)),1,0))</f>
        <v>0</v>
      </c>
    </row>
    <row r="418" spans="2:16" x14ac:dyDescent="0.25">
      <c r="B418" s="71"/>
      <c r="C418" s="71"/>
      <c r="D418" s="63"/>
      <c r="E418" s="75"/>
      <c r="F418" s="71"/>
      <c r="G418" s="71"/>
      <c r="K418" s="86">
        <f t="shared" si="21"/>
        <v>0</v>
      </c>
      <c r="L418" s="86">
        <f t="shared" si="19"/>
        <v>0</v>
      </c>
      <c r="M418" s="86">
        <f>IF(ISBLANK(B418),0,IF(ISNA(VLOOKUP(B418,General!$B:$B,1,FALSE)),1,0))</f>
        <v>0</v>
      </c>
      <c r="N418" s="86">
        <f t="shared" si="20"/>
        <v>0</v>
      </c>
      <c r="O418" s="86">
        <f>IF(ISBLANK(F418),0,IF(ISNA(VLOOKUP(F418,Dropdowns!$B$1:$B$3,1,FALSE)),1,0))</f>
        <v>0</v>
      </c>
      <c r="P418" s="86">
        <f>IF(ISBLANK(G418),0,IF(ISNA(VLOOKUP(G418,Dropdowns!$C$1:$C$3,1,FALSE)),1,0))</f>
        <v>0</v>
      </c>
    </row>
    <row r="419" spans="2:16" x14ac:dyDescent="0.25">
      <c r="B419" s="71"/>
      <c r="C419" s="71"/>
      <c r="D419" s="63"/>
      <c r="E419" s="75"/>
      <c r="F419" s="71"/>
      <c r="G419" s="71"/>
      <c r="K419" s="86">
        <f t="shared" si="21"/>
        <v>0</v>
      </c>
      <c r="L419" s="86">
        <f t="shared" si="19"/>
        <v>0</v>
      </c>
      <c r="M419" s="86">
        <f>IF(ISBLANK(B419),0,IF(ISNA(VLOOKUP(B419,General!$B:$B,1,FALSE)),1,0))</f>
        <v>0</v>
      </c>
      <c r="N419" s="86">
        <f t="shared" si="20"/>
        <v>0</v>
      </c>
      <c r="O419" s="86">
        <f>IF(ISBLANK(F419),0,IF(ISNA(VLOOKUP(F419,Dropdowns!$B$1:$B$3,1,FALSE)),1,0))</f>
        <v>0</v>
      </c>
      <c r="P419" s="86">
        <f>IF(ISBLANK(G419),0,IF(ISNA(VLOOKUP(G419,Dropdowns!$C$1:$C$3,1,FALSE)),1,0))</f>
        <v>0</v>
      </c>
    </row>
    <row r="420" spans="2:16" x14ac:dyDescent="0.25">
      <c r="B420" s="71"/>
      <c r="C420" s="71"/>
      <c r="D420" s="63"/>
      <c r="E420" s="75"/>
      <c r="F420" s="71"/>
      <c r="G420" s="71"/>
      <c r="K420" s="86">
        <f t="shared" si="21"/>
        <v>0</v>
      </c>
      <c r="L420" s="86">
        <f t="shared" si="19"/>
        <v>0</v>
      </c>
      <c r="M420" s="86">
        <f>IF(ISBLANK(B420),0,IF(ISNA(VLOOKUP(B420,General!$B:$B,1,FALSE)),1,0))</f>
        <v>0</v>
      </c>
      <c r="N420" s="86">
        <f t="shared" si="20"/>
        <v>0</v>
      </c>
      <c r="O420" s="86">
        <f>IF(ISBLANK(F420),0,IF(ISNA(VLOOKUP(F420,Dropdowns!$B$1:$B$3,1,FALSE)),1,0))</f>
        <v>0</v>
      </c>
      <c r="P420" s="86">
        <f>IF(ISBLANK(G420),0,IF(ISNA(VLOOKUP(G420,Dropdowns!$C$1:$C$3,1,FALSE)),1,0))</f>
        <v>0</v>
      </c>
    </row>
    <row r="421" spans="2:16" x14ac:dyDescent="0.25">
      <c r="B421" s="71"/>
      <c r="C421" s="71"/>
      <c r="D421" s="63"/>
      <c r="E421" s="75"/>
      <c r="F421" s="71"/>
      <c r="G421" s="71"/>
      <c r="K421" s="86">
        <f t="shared" si="21"/>
        <v>0</v>
      </c>
      <c r="L421" s="86">
        <f t="shared" si="19"/>
        <v>0</v>
      </c>
      <c r="M421" s="86">
        <f>IF(ISBLANK(B421),0,IF(ISNA(VLOOKUP(B421,General!$B:$B,1,FALSE)),1,0))</f>
        <v>0</v>
      </c>
      <c r="N421" s="86">
        <f t="shared" si="20"/>
        <v>0</v>
      </c>
      <c r="O421" s="86">
        <f>IF(ISBLANK(F421),0,IF(ISNA(VLOOKUP(F421,Dropdowns!$B$1:$B$3,1,FALSE)),1,0))</f>
        <v>0</v>
      </c>
      <c r="P421" s="86">
        <f>IF(ISBLANK(G421),0,IF(ISNA(VLOOKUP(G421,Dropdowns!$C$1:$C$3,1,FALSE)),1,0))</f>
        <v>0</v>
      </c>
    </row>
    <row r="422" spans="2:16" x14ac:dyDescent="0.25">
      <c r="B422" s="71"/>
      <c r="C422" s="71"/>
      <c r="D422" s="63"/>
      <c r="E422" s="75"/>
      <c r="F422" s="71"/>
      <c r="G422" s="71"/>
      <c r="K422" s="86">
        <f t="shared" si="21"/>
        <v>0</v>
      </c>
      <c r="L422" s="86">
        <f t="shared" si="19"/>
        <v>0</v>
      </c>
      <c r="M422" s="86">
        <f>IF(ISBLANK(B422),0,IF(ISNA(VLOOKUP(B422,General!$B:$B,1,FALSE)),1,0))</f>
        <v>0</v>
      </c>
      <c r="N422" s="86">
        <f t="shared" si="20"/>
        <v>0</v>
      </c>
      <c r="O422" s="86">
        <f>IF(ISBLANK(F422),0,IF(ISNA(VLOOKUP(F422,Dropdowns!$B$1:$B$3,1,FALSE)),1,0))</f>
        <v>0</v>
      </c>
      <c r="P422" s="86">
        <f>IF(ISBLANK(G422),0,IF(ISNA(VLOOKUP(G422,Dropdowns!$C$1:$C$3,1,FALSE)),1,0))</f>
        <v>0</v>
      </c>
    </row>
    <row r="423" spans="2:16" x14ac:dyDescent="0.25">
      <c r="B423" s="71"/>
      <c r="C423" s="71"/>
      <c r="D423" s="63"/>
      <c r="E423" s="75"/>
      <c r="F423" s="71"/>
      <c r="G423" s="71"/>
      <c r="K423" s="86">
        <f t="shared" si="21"/>
        <v>0</v>
      </c>
      <c r="L423" s="86">
        <f t="shared" si="19"/>
        <v>0</v>
      </c>
      <c r="M423" s="86">
        <f>IF(ISBLANK(B423),0,IF(ISNA(VLOOKUP(B423,General!$B:$B,1,FALSE)),1,0))</f>
        <v>0</v>
      </c>
      <c r="N423" s="86">
        <f t="shared" si="20"/>
        <v>0</v>
      </c>
      <c r="O423" s="86">
        <f>IF(ISBLANK(F423),0,IF(ISNA(VLOOKUP(F423,Dropdowns!$B$1:$B$3,1,FALSE)),1,0))</f>
        <v>0</v>
      </c>
      <c r="P423" s="86">
        <f>IF(ISBLANK(G423),0,IF(ISNA(VLOOKUP(G423,Dropdowns!$C$1:$C$3,1,FALSE)),1,0))</f>
        <v>0</v>
      </c>
    </row>
    <row r="424" spans="2:16" x14ac:dyDescent="0.25">
      <c r="B424" s="71"/>
      <c r="C424" s="71"/>
      <c r="D424" s="63"/>
      <c r="E424" s="75"/>
      <c r="F424" s="71"/>
      <c r="G424" s="71"/>
      <c r="K424" s="86">
        <f t="shared" si="21"/>
        <v>0</v>
      </c>
      <c r="L424" s="86">
        <f t="shared" si="19"/>
        <v>0</v>
      </c>
      <c r="M424" s="86">
        <f>IF(ISBLANK(B424),0,IF(ISNA(VLOOKUP(B424,General!$B:$B,1,FALSE)),1,0))</f>
        <v>0</v>
      </c>
      <c r="N424" s="86">
        <f t="shared" si="20"/>
        <v>0</v>
      </c>
      <c r="O424" s="86">
        <f>IF(ISBLANK(F424),0,IF(ISNA(VLOOKUP(F424,Dropdowns!$B$1:$B$3,1,FALSE)),1,0))</f>
        <v>0</v>
      </c>
      <c r="P424" s="86">
        <f>IF(ISBLANK(G424),0,IF(ISNA(VLOOKUP(G424,Dropdowns!$C$1:$C$3,1,FALSE)),1,0))</f>
        <v>0</v>
      </c>
    </row>
    <row r="425" spans="2:16" x14ac:dyDescent="0.25">
      <c r="B425" s="71"/>
      <c r="C425" s="71"/>
      <c r="D425" s="63"/>
      <c r="E425" s="75"/>
      <c r="F425" s="71"/>
      <c r="G425" s="71"/>
      <c r="K425" s="86">
        <f t="shared" si="21"/>
        <v>0</v>
      </c>
      <c r="L425" s="86">
        <f t="shared" si="19"/>
        <v>0</v>
      </c>
      <c r="M425" s="86">
        <f>IF(ISBLANK(B425),0,IF(ISNA(VLOOKUP(B425,General!$B:$B,1,FALSE)),1,0))</f>
        <v>0</v>
      </c>
      <c r="N425" s="86">
        <f t="shared" si="20"/>
        <v>0</v>
      </c>
      <c r="O425" s="86">
        <f>IF(ISBLANK(F425),0,IF(ISNA(VLOOKUP(F425,Dropdowns!$B$1:$B$3,1,FALSE)),1,0))</f>
        <v>0</v>
      </c>
      <c r="P425" s="86">
        <f>IF(ISBLANK(G425),0,IF(ISNA(VLOOKUP(G425,Dropdowns!$C$1:$C$3,1,FALSE)),1,0))</f>
        <v>0</v>
      </c>
    </row>
    <row r="426" spans="2:16" x14ac:dyDescent="0.25">
      <c r="B426" s="71"/>
      <c r="C426" s="71"/>
      <c r="D426" s="63"/>
      <c r="E426" s="75"/>
      <c r="F426" s="71"/>
      <c r="G426" s="71"/>
      <c r="K426" s="86">
        <f t="shared" si="21"/>
        <v>0</v>
      </c>
      <c r="L426" s="86">
        <f t="shared" si="19"/>
        <v>0</v>
      </c>
      <c r="M426" s="86">
        <f>IF(ISBLANK(B426),0,IF(ISNA(VLOOKUP(B426,General!$B:$B,1,FALSE)),1,0))</f>
        <v>0</v>
      </c>
      <c r="N426" s="86">
        <f t="shared" si="20"/>
        <v>0</v>
      </c>
      <c r="O426" s="86">
        <f>IF(ISBLANK(F426),0,IF(ISNA(VLOOKUP(F426,Dropdowns!$B$1:$B$3,1,FALSE)),1,0))</f>
        <v>0</v>
      </c>
      <c r="P426" s="86">
        <f>IF(ISBLANK(G426),0,IF(ISNA(VLOOKUP(G426,Dropdowns!$C$1:$C$3,1,FALSE)),1,0))</f>
        <v>0</v>
      </c>
    </row>
    <row r="427" spans="2:16" x14ac:dyDescent="0.25">
      <c r="B427" s="71"/>
      <c r="C427" s="71"/>
      <c r="D427" s="63"/>
      <c r="E427" s="75"/>
      <c r="F427" s="71"/>
      <c r="G427" s="71"/>
      <c r="K427" s="86">
        <f t="shared" si="21"/>
        <v>0</v>
      </c>
      <c r="L427" s="86">
        <f t="shared" si="19"/>
        <v>0</v>
      </c>
      <c r="M427" s="86">
        <f>IF(ISBLANK(B427),0,IF(ISNA(VLOOKUP(B427,General!$B:$B,1,FALSE)),1,0))</f>
        <v>0</v>
      </c>
      <c r="N427" s="86">
        <f t="shared" si="20"/>
        <v>0</v>
      </c>
      <c r="O427" s="86">
        <f>IF(ISBLANK(F427),0,IF(ISNA(VLOOKUP(F427,Dropdowns!$B$1:$B$3,1,FALSE)),1,0))</f>
        <v>0</v>
      </c>
      <c r="P427" s="86">
        <f>IF(ISBLANK(G427),0,IF(ISNA(VLOOKUP(G427,Dropdowns!$C$1:$C$3,1,FALSE)),1,0))</f>
        <v>0</v>
      </c>
    </row>
    <row r="428" spans="2:16" x14ac:dyDescent="0.25">
      <c r="B428" s="71"/>
      <c r="C428" s="71"/>
      <c r="D428" s="63"/>
      <c r="E428" s="75"/>
      <c r="F428" s="71"/>
      <c r="G428" s="71"/>
      <c r="K428" s="86">
        <f t="shared" si="21"/>
        <v>0</v>
      </c>
      <c r="L428" s="86">
        <f t="shared" si="19"/>
        <v>0</v>
      </c>
      <c r="M428" s="86">
        <f>IF(ISBLANK(B428),0,IF(ISNA(VLOOKUP(B428,General!$B:$B,1,FALSE)),1,0))</f>
        <v>0</v>
      </c>
      <c r="N428" s="86">
        <f t="shared" si="20"/>
        <v>0</v>
      </c>
      <c r="O428" s="86">
        <f>IF(ISBLANK(F428),0,IF(ISNA(VLOOKUP(F428,Dropdowns!$B$1:$B$3,1,FALSE)),1,0))</f>
        <v>0</v>
      </c>
      <c r="P428" s="86">
        <f>IF(ISBLANK(G428),0,IF(ISNA(VLOOKUP(G428,Dropdowns!$C$1:$C$3,1,FALSE)),1,0))</f>
        <v>0</v>
      </c>
    </row>
    <row r="429" spans="2:16" x14ac:dyDescent="0.25">
      <c r="B429" s="71"/>
      <c r="C429" s="71"/>
      <c r="D429" s="63"/>
      <c r="E429" s="75"/>
      <c r="F429" s="71"/>
      <c r="G429" s="71"/>
      <c r="K429" s="86">
        <f t="shared" si="21"/>
        <v>0</v>
      </c>
      <c r="L429" s="86">
        <f t="shared" si="19"/>
        <v>0</v>
      </c>
      <c r="M429" s="86">
        <f>IF(ISBLANK(B429),0,IF(ISNA(VLOOKUP(B429,General!$B:$B,1,FALSE)),1,0))</f>
        <v>0</v>
      </c>
      <c r="N429" s="86">
        <f t="shared" si="20"/>
        <v>0</v>
      </c>
      <c r="O429" s="86">
        <f>IF(ISBLANK(F429),0,IF(ISNA(VLOOKUP(F429,Dropdowns!$B$1:$B$3,1,FALSE)),1,0))</f>
        <v>0</v>
      </c>
      <c r="P429" s="86">
        <f>IF(ISBLANK(G429),0,IF(ISNA(VLOOKUP(G429,Dropdowns!$C$1:$C$3,1,FALSE)),1,0))</f>
        <v>0</v>
      </c>
    </row>
    <row r="430" spans="2:16" x14ac:dyDescent="0.25">
      <c r="B430" s="71"/>
      <c r="C430" s="71"/>
      <c r="D430" s="63"/>
      <c r="E430" s="75"/>
      <c r="F430" s="71"/>
      <c r="G430" s="71"/>
      <c r="K430" s="86">
        <f t="shared" si="21"/>
        <v>0</v>
      </c>
      <c r="L430" s="86">
        <f t="shared" si="19"/>
        <v>0</v>
      </c>
      <c r="M430" s="86">
        <f>IF(ISBLANK(B430),0,IF(ISNA(VLOOKUP(B430,General!$B:$B,1,FALSE)),1,0))</f>
        <v>0</v>
      </c>
      <c r="N430" s="86">
        <f t="shared" si="20"/>
        <v>0</v>
      </c>
      <c r="O430" s="86">
        <f>IF(ISBLANK(F430),0,IF(ISNA(VLOOKUP(F430,Dropdowns!$B$1:$B$3,1,FALSE)),1,0))</f>
        <v>0</v>
      </c>
      <c r="P430" s="86">
        <f>IF(ISBLANK(G430),0,IF(ISNA(VLOOKUP(G430,Dropdowns!$C$1:$C$3,1,FALSE)),1,0))</f>
        <v>0</v>
      </c>
    </row>
    <row r="431" spans="2:16" x14ac:dyDescent="0.25">
      <c r="B431" s="71"/>
      <c r="C431" s="71"/>
      <c r="D431" s="63"/>
      <c r="E431" s="75"/>
      <c r="F431" s="71"/>
      <c r="G431" s="71"/>
      <c r="K431" s="86">
        <f t="shared" si="21"/>
        <v>0</v>
      </c>
      <c r="L431" s="86">
        <f t="shared" si="19"/>
        <v>0</v>
      </c>
      <c r="M431" s="86">
        <f>IF(ISBLANK(B431),0,IF(ISNA(VLOOKUP(B431,General!$B:$B,1,FALSE)),1,0))</f>
        <v>0</v>
      </c>
      <c r="N431" s="86">
        <f t="shared" si="20"/>
        <v>0</v>
      </c>
      <c r="O431" s="86">
        <f>IF(ISBLANK(F431),0,IF(ISNA(VLOOKUP(F431,Dropdowns!$B$1:$B$3,1,FALSE)),1,0))</f>
        <v>0</v>
      </c>
      <c r="P431" s="86">
        <f>IF(ISBLANK(G431),0,IF(ISNA(VLOOKUP(G431,Dropdowns!$C$1:$C$3,1,FALSE)),1,0))</f>
        <v>0</v>
      </c>
    </row>
    <row r="432" spans="2:16" x14ac:dyDescent="0.25">
      <c r="B432" s="71"/>
      <c r="C432" s="71"/>
      <c r="D432" s="63"/>
      <c r="E432" s="75"/>
      <c r="F432" s="71"/>
      <c r="G432" s="71"/>
      <c r="K432" s="86">
        <f t="shared" si="21"/>
        <v>0</v>
      </c>
      <c r="L432" s="86">
        <f t="shared" si="19"/>
        <v>0</v>
      </c>
      <c r="M432" s="86">
        <f>IF(ISBLANK(B432),0,IF(ISNA(VLOOKUP(B432,General!$B:$B,1,FALSE)),1,0))</f>
        <v>0</v>
      </c>
      <c r="N432" s="86">
        <f t="shared" si="20"/>
        <v>0</v>
      </c>
      <c r="O432" s="86">
        <f>IF(ISBLANK(F432),0,IF(ISNA(VLOOKUP(F432,Dropdowns!$B$1:$B$3,1,FALSE)),1,0))</f>
        <v>0</v>
      </c>
      <c r="P432" s="86">
        <f>IF(ISBLANK(G432),0,IF(ISNA(VLOOKUP(G432,Dropdowns!$C$1:$C$3,1,FALSE)),1,0))</f>
        <v>0</v>
      </c>
    </row>
    <row r="433" spans="2:16" x14ac:dyDescent="0.25">
      <c r="B433" s="71"/>
      <c r="C433" s="71"/>
      <c r="D433" s="63"/>
      <c r="E433" s="75"/>
      <c r="F433" s="71"/>
      <c r="G433" s="71"/>
      <c r="K433" s="86">
        <f t="shared" si="21"/>
        <v>0</v>
      </c>
      <c r="L433" s="86">
        <f t="shared" si="19"/>
        <v>0</v>
      </c>
      <c r="M433" s="86">
        <f>IF(ISBLANK(B433),0,IF(ISNA(VLOOKUP(B433,General!$B:$B,1,FALSE)),1,0))</f>
        <v>0</v>
      </c>
      <c r="N433" s="86">
        <f t="shared" si="20"/>
        <v>0</v>
      </c>
      <c r="O433" s="86">
        <f>IF(ISBLANK(F433),0,IF(ISNA(VLOOKUP(F433,Dropdowns!$B$1:$B$3,1,FALSE)),1,0))</f>
        <v>0</v>
      </c>
      <c r="P433" s="86">
        <f>IF(ISBLANK(G433),0,IF(ISNA(VLOOKUP(G433,Dropdowns!$C$1:$C$3,1,FALSE)),1,0))</f>
        <v>0</v>
      </c>
    </row>
    <row r="434" spans="2:16" x14ac:dyDescent="0.25">
      <c r="B434" s="71"/>
      <c r="C434" s="71"/>
      <c r="D434" s="63"/>
      <c r="E434" s="75"/>
      <c r="F434" s="71"/>
      <c r="G434" s="71"/>
      <c r="K434" s="86">
        <f t="shared" si="21"/>
        <v>0</v>
      </c>
      <c r="L434" s="86">
        <f t="shared" si="19"/>
        <v>0</v>
      </c>
      <c r="M434" s="86">
        <f>IF(ISBLANK(B434),0,IF(ISNA(VLOOKUP(B434,General!$B:$B,1,FALSE)),1,0))</f>
        <v>0</v>
      </c>
      <c r="N434" s="86">
        <f t="shared" si="20"/>
        <v>0</v>
      </c>
      <c r="O434" s="86">
        <f>IF(ISBLANK(F434),0,IF(ISNA(VLOOKUP(F434,Dropdowns!$B$1:$B$3,1,FALSE)),1,0))</f>
        <v>0</v>
      </c>
      <c r="P434" s="86">
        <f>IF(ISBLANK(G434),0,IF(ISNA(VLOOKUP(G434,Dropdowns!$C$1:$C$3,1,FALSE)),1,0))</f>
        <v>0</v>
      </c>
    </row>
    <row r="435" spans="2:16" x14ac:dyDescent="0.25">
      <c r="B435" s="71"/>
      <c r="C435" s="71"/>
      <c r="D435" s="63"/>
      <c r="E435" s="75"/>
      <c r="F435" s="71"/>
      <c r="G435" s="71"/>
      <c r="K435" s="86">
        <f t="shared" si="21"/>
        <v>0</v>
      </c>
      <c r="L435" s="86">
        <f t="shared" si="19"/>
        <v>0</v>
      </c>
      <c r="M435" s="86">
        <f>IF(ISBLANK(B435),0,IF(ISNA(VLOOKUP(B435,General!$B:$B,1,FALSE)),1,0))</f>
        <v>0</v>
      </c>
      <c r="N435" s="86">
        <f t="shared" si="20"/>
        <v>0</v>
      </c>
      <c r="O435" s="86">
        <f>IF(ISBLANK(F435),0,IF(ISNA(VLOOKUP(F435,Dropdowns!$B$1:$B$3,1,FALSE)),1,0))</f>
        <v>0</v>
      </c>
      <c r="P435" s="86">
        <f>IF(ISBLANK(G435),0,IF(ISNA(VLOOKUP(G435,Dropdowns!$C$1:$C$3,1,FALSE)),1,0))</f>
        <v>0</v>
      </c>
    </row>
    <row r="436" spans="2:16" x14ac:dyDescent="0.25">
      <c r="B436" s="71"/>
      <c r="C436" s="71"/>
      <c r="D436" s="63"/>
      <c r="E436" s="75"/>
      <c r="F436" s="71"/>
      <c r="G436" s="71"/>
      <c r="K436" s="86">
        <f t="shared" si="21"/>
        <v>0</v>
      </c>
      <c r="L436" s="86">
        <f t="shared" si="19"/>
        <v>0</v>
      </c>
      <c r="M436" s="86">
        <f>IF(ISBLANK(B436),0,IF(ISNA(VLOOKUP(B436,General!$B:$B,1,FALSE)),1,0))</f>
        <v>0</v>
      </c>
      <c r="N436" s="86">
        <f t="shared" si="20"/>
        <v>0</v>
      </c>
      <c r="O436" s="86">
        <f>IF(ISBLANK(F436),0,IF(ISNA(VLOOKUP(F436,Dropdowns!$B$1:$B$3,1,FALSE)),1,0))</f>
        <v>0</v>
      </c>
      <c r="P436" s="86">
        <f>IF(ISBLANK(G436),0,IF(ISNA(VLOOKUP(G436,Dropdowns!$C$1:$C$3,1,FALSE)),1,0))</f>
        <v>0</v>
      </c>
    </row>
    <row r="437" spans="2:16" x14ac:dyDescent="0.25">
      <c r="B437" s="71"/>
      <c r="C437" s="71"/>
      <c r="D437" s="63"/>
      <c r="E437" s="75"/>
      <c r="F437" s="71"/>
      <c r="G437" s="71"/>
      <c r="K437" s="86">
        <f t="shared" si="21"/>
        <v>0</v>
      </c>
      <c r="L437" s="86">
        <f t="shared" si="19"/>
        <v>0</v>
      </c>
      <c r="M437" s="86">
        <f>IF(ISBLANK(B437),0,IF(ISNA(VLOOKUP(B437,General!$B:$B,1,FALSE)),1,0))</f>
        <v>0</v>
      </c>
      <c r="N437" s="86">
        <f t="shared" si="20"/>
        <v>0</v>
      </c>
      <c r="O437" s="86">
        <f>IF(ISBLANK(F437),0,IF(ISNA(VLOOKUP(F437,Dropdowns!$B$1:$B$3,1,FALSE)),1,0))</f>
        <v>0</v>
      </c>
      <c r="P437" s="86">
        <f>IF(ISBLANK(G437),0,IF(ISNA(VLOOKUP(G437,Dropdowns!$C$1:$C$3,1,FALSE)),1,0))</f>
        <v>0</v>
      </c>
    </row>
    <row r="438" spans="2:16" x14ac:dyDescent="0.25">
      <c r="B438" s="71"/>
      <c r="C438" s="71"/>
      <c r="D438" s="63"/>
      <c r="E438" s="75"/>
      <c r="F438" s="71"/>
      <c r="G438" s="71"/>
      <c r="K438" s="86">
        <f t="shared" si="21"/>
        <v>0</v>
      </c>
      <c r="L438" s="86">
        <f t="shared" si="19"/>
        <v>0</v>
      </c>
      <c r="M438" s="86">
        <f>IF(ISBLANK(B438),0,IF(ISNA(VLOOKUP(B438,General!$B:$B,1,FALSE)),1,0))</f>
        <v>0</v>
      </c>
      <c r="N438" s="86">
        <f t="shared" si="20"/>
        <v>0</v>
      </c>
      <c r="O438" s="86">
        <f>IF(ISBLANK(F438),0,IF(ISNA(VLOOKUP(F438,Dropdowns!$B$1:$B$3,1,FALSE)),1,0))</f>
        <v>0</v>
      </c>
      <c r="P438" s="86">
        <f>IF(ISBLANK(G438),0,IF(ISNA(VLOOKUP(G438,Dropdowns!$C$1:$C$3,1,FALSE)),1,0))</f>
        <v>0</v>
      </c>
    </row>
    <row r="439" spans="2:16" x14ac:dyDescent="0.25">
      <c r="B439" s="71"/>
      <c r="C439" s="71"/>
      <c r="D439" s="63"/>
      <c r="E439" s="75"/>
      <c r="F439" s="71"/>
      <c r="G439" s="71"/>
      <c r="K439" s="86">
        <f t="shared" si="21"/>
        <v>0</v>
      </c>
      <c r="L439" s="86">
        <f t="shared" si="19"/>
        <v>0</v>
      </c>
      <c r="M439" s="86">
        <f>IF(ISBLANK(B439),0,IF(ISNA(VLOOKUP(B439,General!$B:$B,1,FALSE)),1,0))</f>
        <v>0</v>
      </c>
      <c r="N439" s="86">
        <f t="shared" si="20"/>
        <v>0</v>
      </c>
      <c r="O439" s="86">
        <f>IF(ISBLANK(F439),0,IF(ISNA(VLOOKUP(F439,Dropdowns!$B$1:$B$3,1,FALSE)),1,0))</f>
        <v>0</v>
      </c>
      <c r="P439" s="86">
        <f>IF(ISBLANK(G439),0,IF(ISNA(VLOOKUP(G439,Dropdowns!$C$1:$C$3,1,FALSE)),1,0))</f>
        <v>0</v>
      </c>
    </row>
    <row r="440" spans="2:16" x14ac:dyDescent="0.25">
      <c r="B440" s="71"/>
      <c r="C440" s="71"/>
      <c r="D440" s="63"/>
      <c r="E440" s="75"/>
      <c r="F440" s="71"/>
      <c r="G440" s="71"/>
      <c r="K440" s="86">
        <f t="shared" si="21"/>
        <v>0</v>
      </c>
      <c r="L440" s="86">
        <f t="shared" si="19"/>
        <v>0</v>
      </c>
      <c r="M440" s="86">
        <f>IF(ISBLANK(B440),0,IF(ISNA(VLOOKUP(B440,General!$B:$B,1,FALSE)),1,0))</f>
        <v>0</v>
      </c>
      <c r="N440" s="86">
        <f t="shared" si="20"/>
        <v>0</v>
      </c>
      <c r="O440" s="86">
        <f>IF(ISBLANK(F440),0,IF(ISNA(VLOOKUP(F440,Dropdowns!$B$1:$B$3,1,FALSE)),1,0))</f>
        <v>0</v>
      </c>
      <c r="P440" s="86">
        <f>IF(ISBLANK(G440),0,IF(ISNA(VLOOKUP(G440,Dropdowns!$C$1:$C$3,1,FALSE)),1,0))</f>
        <v>0</v>
      </c>
    </row>
    <row r="441" spans="2:16" x14ac:dyDescent="0.25">
      <c r="B441" s="71"/>
      <c r="C441" s="71"/>
      <c r="D441" s="63"/>
      <c r="E441" s="75"/>
      <c r="F441" s="71"/>
      <c r="G441" s="71"/>
      <c r="K441" s="86">
        <f t="shared" si="21"/>
        <v>0</v>
      </c>
      <c r="L441" s="86">
        <f t="shared" si="19"/>
        <v>0</v>
      </c>
      <c r="M441" s="86">
        <f>IF(ISBLANK(B441),0,IF(ISNA(VLOOKUP(B441,General!$B:$B,1,FALSE)),1,0))</f>
        <v>0</v>
      </c>
      <c r="N441" s="86">
        <f t="shared" si="20"/>
        <v>0</v>
      </c>
      <c r="O441" s="86">
        <f>IF(ISBLANK(F441),0,IF(ISNA(VLOOKUP(F441,Dropdowns!$B$1:$B$3,1,FALSE)),1,0))</f>
        <v>0</v>
      </c>
      <c r="P441" s="86">
        <f>IF(ISBLANK(G441),0,IF(ISNA(VLOOKUP(G441,Dropdowns!$C$1:$C$3,1,FALSE)),1,0))</f>
        <v>0</v>
      </c>
    </row>
    <row r="442" spans="2:16" x14ac:dyDescent="0.25">
      <c r="B442" s="71"/>
      <c r="C442" s="71"/>
      <c r="D442" s="63"/>
      <c r="E442" s="75"/>
      <c r="F442" s="71"/>
      <c r="G442" s="71"/>
      <c r="K442" s="86">
        <f t="shared" si="21"/>
        <v>0</v>
      </c>
      <c r="L442" s="86">
        <f t="shared" si="19"/>
        <v>0</v>
      </c>
      <c r="M442" s="86">
        <f>IF(ISBLANK(B442),0,IF(ISNA(VLOOKUP(B442,General!$B:$B,1,FALSE)),1,0))</f>
        <v>0</v>
      </c>
      <c r="N442" s="86">
        <f t="shared" si="20"/>
        <v>0</v>
      </c>
      <c r="O442" s="86">
        <f>IF(ISBLANK(F442),0,IF(ISNA(VLOOKUP(F442,Dropdowns!$B$1:$B$3,1,FALSE)),1,0))</f>
        <v>0</v>
      </c>
      <c r="P442" s="86">
        <f>IF(ISBLANK(G442),0,IF(ISNA(VLOOKUP(G442,Dropdowns!$C$1:$C$3,1,FALSE)),1,0))</f>
        <v>0</v>
      </c>
    </row>
    <row r="443" spans="2:16" x14ac:dyDescent="0.25">
      <c r="B443" s="71"/>
      <c r="C443" s="71"/>
      <c r="D443" s="63"/>
      <c r="E443" s="75"/>
      <c r="F443" s="71"/>
      <c r="G443" s="71"/>
      <c r="K443" s="86">
        <f t="shared" si="21"/>
        <v>0</v>
      </c>
      <c r="L443" s="86">
        <f t="shared" si="19"/>
        <v>0</v>
      </c>
      <c r="M443" s="86">
        <f>IF(ISBLANK(B443),0,IF(ISNA(VLOOKUP(B443,General!$B:$B,1,FALSE)),1,0))</f>
        <v>0</v>
      </c>
      <c r="N443" s="86">
        <f t="shared" si="20"/>
        <v>0</v>
      </c>
      <c r="O443" s="86">
        <f>IF(ISBLANK(F443),0,IF(ISNA(VLOOKUP(F443,Dropdowns!$B$1:$B$3,1,FALSE)),1,0))</f>
        <v>0</v>
      </c>
      <c r="P443" s="86">
        <f>IF(ISBLANK(G443),0,IF(ISNA(VLOOKUP(G443,Dropdowns!$C$1:$C$3,1,FALSE)),1,0))</f>
        <v>0</v>
      </c>
    </row>
    <row r="444" spans="2:16" x14ac:dyDescent="0.25">
      <c r="B444" s="71"/>
      <c r="C444" s="71"/>
      <c r="D444" s="63"/>
      <c r="E444" s="75"/>
      <c r="F444" s="71"/>
      <c r="G444" s="71"/>
      <c r="K444" s="86">
        <f t="shared" si="21"/>
        <v>0</v>
      </c>
      <c r="L444" s="86">
        <f t="shared" si="19"/>
        <v>0</v>
      </c>
      <c r="M444" s="86">
        <f>IF(ISBLANK(B444),0,IF(ISNA(VLOOKUP(B444,General!$B:$B,1,FALSE)),1,0))</f>
        <v>0</v>
      </c>
      <c r="N444" s="86">
        <f t="shared" si="20"/>
        <v>0</v>
      </c>
      <c r="O444" s="86">
        <f>IF(ISBLANK(F444),0,IF(ISNA(VLOOKUP(F444,Dropdowns!$B$1:$B$3,1,FALSE)),1,0))</f>
        <v>0</v>
      </c>
      <c r="P444" s="86">
        <f>IF(ISBLANK(G444),0,IF(ISNA(VLOOKUP(G444,Dropdowns!$C$1:$C$3,1,FALSE)),1,0))</f>
        <v>0</v>
      </c>
    </row>
    <row r="445" spans="2:16" x14ac:dyDescent="0.25">
      <c r="B445" s="71"/>
      <c r="C445" s="71"/>
      <c r="D445" s="63"/>
      <c r="E445" s="75"/>
      <c r="F445" s="71"/>
      <c r="G445" s="71"/>
      <c r="K445" s="86">
        <f t="shared" si="21"/>
        <v>0</v>
      </c>
      <c r="L445" s="86">
        <f t="shared" si="19"/>
        <v>0</v>
      </c>
      <c r="M445" s="86">
        <f>IF(ISBLANK(B445),0,IF(ISNA(VLOOKUP(B445,General!$B:$B,1,FALSE)),1,0))</f>
        <v>0</v>
      </c>
      <c r="N445" s="86">
        <f t="shared" si="20"/>
        <v>0</v>
      </c>
      <c r="O445" s="86">
        <f>IF(ISBLANK(F445),0,IF(ISNA(VLOOKUP(F445,Dropdowns!$B$1:$B$3,1,FALSE)),1,0))</f>
        <v>0</v>
      </c>
      <c r="P445" s="86">
        <f>IF(ISBLANK(G445),0,IF(ISNA(VLOOKUP(G445,Dropdowns!$C$1:$C$3,1,FALSE)),1,0))</f>
        <v>0</v>
      </c>
    </row>
    <row r="446" spans="2:16" x14ac:dyDescent="0.25">
      <c r="B446" s="71"/>
      <c r="C446" s="71"/>
      <c r="D446" s="63"/>
      <c r="E446" s="75"/>
      <c r="F446" s="71"/>
      <c r="G446" s="71"/>
      <c r="K446" s="86">
        <f t="shared" si="21"/>
        <v>0</v>
      </c>
      <c r="L446" s="86">
        <f t="shared" si="19"/>
        <v>0</v>
      </c>
      <c r="M446" s="86">
        <f>IF(ISBLANK(B446),0,IF(ISNA(VLOOKUP(B446,General!$B:$B,1,FALSE)),1,0))</f>
        <v>0</v>
      </c>
      <c r="N446" s="86">
        <f t="shared" si="20"/>
        <v>0</v>
      </c>
      <c r="O446" s="86">
        <f>IF(ISBLANK(F446),0,IF(ISNA(VLOOKUP(F446,Dropdowns!$B$1:$B$3,1,FALSE)),1,0))</f>
        <v>0</v>
      </c>
      <c r="P446" s="86">
        <f>IF(ISBLANK(G446),0,IF(ISNA(VLOOKUP(G446,Dropdowns!$C$1:$C$3,1,FALSE)),1,0))</f>
        <v>0</v>
      </c>
    </row>
    <row r="447" spans="2:16" x14ac:dyDescent="0.25">
      <c r="B447" s="71"/>
      <c r="C447" s="71"/>
      <c r="D447" s="63"/>
      <c r="E447" s="75"/>
      <c r="F447" s="71"/>
      <c r="G447" s="71"/>
      <c r="K447" s="86">
        <f t="shared" si="21"/>
        <v>0</v>
      </c>
      <c r="L447" s="86">
        <f t="shared" si="19"/>
        <v>0</v>
      </c>
      <c r="M447" s="86">
        <f>IF(ISBLANK(B447),0,IF(ISNA(VLOOKUP(B447,General!$B:$B,1,FALSE)),1,0))</f>
        <v>0</v>
      </c>
      <c r="N447" s="86">
        <f t="shared" si="20"/>
        <v>0</v>
      </c>
      <c r="O447" s="86">
        <f>IF(ISBLANK(F447),0,IF(ISNA(VLOOKUP(F447,Dropdowns!$B$1:$B$3,1,FALSE)),1,0))</f>
        <v>0</v>
      </c>
      <c r="P447" s="86">
        <f>IF(ISBLANK(G447),0,IF(ISNA(VLOOKUP(G447,Dropdowns!$C$1:$C$3,1,FALSE)),1,0))</f>
        <v>0</v>
      </c>
    </row>
    <row r="448" spans="2:16" x14ac:dyDescent="0.25">
      <c r="B448" s="71"/>
      <c r="C448" s="71"/>
      <c r="D448" s="63"/>
      <c r="E448" s="75"/>
      <c r="F448" s="71"/>
      <c r="G448" s="71"/>
      <c r="K448" s="86">
        <f t="shared" si="21"/>
        <v>0</v>
      </c>
      <c r="L448" s="86">
        <f t="shared" si="19"/>
        <v>0</v>
      </c>
      <c r="M448" s="86">
        <f>IF(ISBLANK(B448),0,IF(ISNA(VLOOKUP(B448,General!$B:$B,1,FALSE)),1,0))</f>
        <v>0</v>
      </c>
      <c r="N448" s="86">
        <f t="shared" si="20"/>
        <v>0</v>
      </c>
      <c r="O448" s="86">
        <f>IF(ISBLANK(F448),0,IF(ISNA(VLOOKUP(F448,Dropdowns!$B$1:$B$3,1,FALSE)),1,0))</f>
        <v>0</v>
      </c>
      <c r="P448" s="86">
        <f>IF(ISBLANK(G448),0,IF(ISNA(VLOOKUP(G448,Dropdowns!$C$1:$C$3,1,FALSE)),1,0))</f>
        <v>0</v>
      </c>
    </row>
    <row r="449" spans="2:16" x14ac:dyDescent="0.25">
      <c r="B449" s="71"/>
      <c r="C449" s="71"/>
      <c r="D449" s="63"/>
      <c r="E449" s="75"/>
      <c r="F449" s="71"/>
      <c r="G449" s="71"/>
      <c r="K449" s="86">
        <f t="shared" si="21"/>
        <v>0</v>
      </c>
      <c r="L449" s="86">
        <f t="shared" si="19"/>
        <v>0</v>
      </c>
      <c r="M449" s="86">
        <f>IF(ISBLANK(B449),0,IF(ISNA(VLOOKUP(B449,General!$B:$B,1,FALSE)),1,0))</f>
        <v>0</v>
      </c>
      <c r="N449" s="86">
        <f t="shared" si="20"/>
        <v>0</v>
      </c>
      <c r="O449" s="86">
        <f>IF(ISBLANK(F449),0,IF(ISNA(VLOOKUP(F449,Dropdowns!$B$1:$B$3,1,FALSE)),1,0))</f>
        <v>0</v>
      </c>
      <c r="P449" s="86">
        <f>IF(ISBLANK(G449),0,IF(ISNA(VLOOKUP(G449,Dropdowns!$C$1:$C$3,1,FALSE)),1,0))</f>
        <v>0</v>
      </c>
    </row>
    <row r="450" spans="2:16" x14ac:dyDescent="0.25">
      <c r="B450" s="71"/>
      <c r="C450" s="71"/>
      <c r="D450" s="63"/>
      <c r="E450" s="75"/>
      <c r="F450" s="71"/>
      <c r="G450" s="71"/>
      <c r="K450" s="86">
        <f t="shared" si="21"/>
        <v>0</v>
      </c>
      <c r="L450" s="86">
        <f t="shared" si="19"/>
        <v>0</v>
      </c>
      <c r="M450" s="86">
        <f>IF(ISBLANK(B450),0,IF(ISNA(VLOOKUP(B450,General!$B:$B,1,FALSE)),1,0))</f>
        <v>0</v>
      </c>
      <c r="N450" s="86">
        <f t="shared" si="20"/>
        <v>0</v>
      </c>
      <c r="O450" s="86">
        <f>IF(ISBLANK(F450),0,IF(ISNA(VLOOKUP(F450,Dropdowns!$B$1:$B$3,1,FALSE)),1,0))</f>
        <v>0</v>
      </c>
      <c r="P450" s="86">
        <f>IF(ISBLANK(G450),0,IF(ISNA(VLOOKUP(G450,Dropdowns!$C$1:$C$3,1,FALSE)),1,0))</f>
        <v>0</v>
      </c>
    </row>
    <row r="451" spans="2:16" x14ac:dyDescent="0.25">
      <c r="B451" s="71"/>
      <c r="C451" s="71"/>
      <c r="D451" s="63"/>
      <c r="E451" s="75"/>
      <c r="F451" s="71"/>
      <c r="G451" s="71"/>
      <c r="K451" s="86">
        <f t="shared" si="21"/>
        <v>0</v>
      </c>
      <c r="L451" s="86">
        <f t="shared" si="19"/>
        <v>0</v>
      </c>
      <c r="M451" s="86">
        <f>IF(ISBLANK(B451),0,IF(ISNA(VLOOKUP(B451,General!$B:$B,1,FALSE)),1,0))</f>
        <v>0</v>
      </c>
      <c r="N451" s="86">
        <f t="shared" si="20"/>
        <v>0</v>
      </c>
      <c r="O451" s="86">
        <f>IF(ISBLANK(F451),0,IF(ISNA(VLOOKUP(F451,Dropdowns!$B$1:$B$3,1,FALSE)),1,0))</f>
        <v>0</v>
      </c>
      <c r="P451" s="86">
        <f>IF(ISBLANK(G451),0,IF(ISNA(VLOOKUP(G451,Dropdowns!$C$1:$C$3,1,FALSE)),1,0))</f>
        <v>0</v>
      </c>
    </row>
    <row r="452" spans="2:16" x14ac:dyDescent="0.25">
      <c r="B452" s="71"/>
      <c r="C452" s="71"/>
      <c r="D452" s="63"/>
      <c r="E452" s="75"/>
      <c r="F452" s="71"/>
      <c r="G452" s="71"/>
      <c r="K452" s="86">
        <f t="shared" si="21"/>
        <v>0</v>
      </c>
      <c r="L452" s="86">
        <f t="shared" si="19"/>
        <v>0</v>
      </c>
      <c r="M452" s="86">
        <f>IF(ISBLANK(B452),0,IF(ISNA(VLOOKUP(B452,General!$B:$B,1,FALSE)),1,0))</f>
        <v>0</v>
      </c>
      <c r="N452" s="86">
        <f t="shared" si="20"/>
        <v>0</v>
      </c>
      <c r="O452" s="86">
        <f>IF(ISBLANK(F452),0,IF(ISNA(VLOOKUP(F452,Dropdowns!$B$1:$B$3,1,FALSE)),1,0))</f>
        <v>0</v>
      </c>
      <c r="P452" s="86">
        <f>IF(ISBLANK(G452),0,IF(ISNA(VLOOKUP(G452,Dropdowns!$C$1:$C$3,1,FALSE)),1,0))</f>
        <v>0</v>
      </c>
    </row>
    <row r="453" spans="2:16" x14ac:dyDescent="0.25">
      <c r="B453" s="71"/>
      <c r="C453" s="71"/>
      <c r="D453" s="63"/>
      <c r="E453" s="75"/>
      <c r="F453" s="71"/>
      <c r="G453" s="71"/>
      <c r="K453" s="86">
        <f t="shared" si="21"/>
        <v>0</v>
      </c>
      <c r="L453" s="86">
        <f t="shared" si="19"/>
        <v>0</v>
      </c>
      <c r="M453" s="86">
        <f>IF(ISBLANK(B453),0,IF(ISNA(VLOOKUP(B453,General!$B:$B,1,FALSE)),1,0))</f>
        <v>0</v>
      </c>
      <c r="N453" s="86">
        <f t="shared" si="20"/>
        <v>0</v>
      </c>
      <c r="O453" s="86">
        <f>IF(ISBLANK(F453),0,IF(ISNA(VLOOKUP(F453,Dropdowns!$B$1:$B$3,1,FALSE)),1,0))</f>
        <v>0</v>
      </c>
      <c r="P453" s="86">
        <f>IF(ISBLANK(G453),0,IF(ISNA(VLOOKUP(G453,Dropdowns!$C$1:$C$3,1,FALSE)),1,0))</f>
        <v>0</v>
      </c>
    </row>
    <row r="454" spans="2:16" x14ac:dyDescent="0.25">
      <c r="B454" s="71"/>
      <c r="C454" s="71"/>
      <c r="D454" s="63"/>
      <c r="E454" s="75"/>
      <c r="F454" s="71"/>
      <c r="G454" s="71"/>
      <c r="K454" s="86">
        <f t="shared" si="21"/>
        <v>0</v>
      </c>
      <c r="L454" s="86">
        <f t="shared" si="19"/>
        <v>0</v>
      </c>
      <c r="M454" s="86">
        <f>IF(ISBLANK(B454),0,IF(ISNA(VLOOKUP(B454,General!$B:$B,1,FALSE)),1,0))</f>
        <v>0</v>
      </c>
      <c r="N454" s="86">
        <f t="shared" si="20"/>
        <v>0</v>
      </c>
      <c r="O454" s="86">
        <f>IF(ISBLANK(F454),0,IF(ISNA(VLOOKUP(F454,Dropdowns!$B$1:$B$3,1,FALSE)),1,0))</f>
        <v>0</v>
      </c>
      <c r="P454" s="86">
        <f>IF(ISBLANK(G454),0,IF(ISNA(VLOOKUP(G454,Dropdowns!$C$1:$C$3,1,FALSE)),1,0))</f>
        <v>0</v>
      </c>
    </row>
    <row r="455" spans="2:16" x14ac:dyDescent="0.25">
      <c r="B455" s="71"/>
      <c r="C455" s="71"/>
      <c r="D455" s="63"/>
      <c r="E455" s="75"/>
      <c r="F455" s="71"/>
      <c r="G455" s="71"/>
      <c r="K455" s="86">
        <f t="shared" si="21"/>
        <v>0</v>
      </c>
      <c r="L455" s="86">
        <f t="shared" si="19"/>
        <v>0</v>
      </c>
      <c r="M455" s="86">
        <f>IF(ISBLANK(B455),0,IF(ISNA(VLOOKUP(B455,General!$B:$B,1,FALSE)),1,0))</f>
        <v>0</v>
      </c>
      <c r="N455" s="86">
        <f t="shared" si="20"/>
        <v>0</v>
      </c>
      <c r="O455" s="86">
        <f>IF(ISBLANK(F455),0,IF(ISNA(VLOOKUP(F455,Dropdowns!$B$1:$B$3,1,FALSE)),1,0))</f>
        <v>0</v>
      </c>
      <c r="P455" s="86">
        <f>IF(ISBLANK(G455),0,IF(ISNA(VLOOKUP(G455,Dropdowns!$C$1:$C$3,1,FALSE)),1,0))</f>
        <v>0</v>
      </c>
    </row>
    <row r="456" spans="2:16" x14ac:dyDescent="0.25">
      <c r="B456" s="71"/>
      <c r="C456" s="71"/>
      <c r="D456" s="63"/>
      <c r="E456" s="75"/>
      <c r="F456" s="71"/>
      <c r="G456" s="71"/>
      <c r="K456" s="86">
        <f t="shared" si="21"/>
        <v>0</v>
      </c>
      <c r="L456" s="86">
        <f t="shared" si="19"/>
        <v>0</v>
      </c>
      <c r="M456" s="86">
        <f>IF(ISBLANK(B456),0,IF(ISNA(VLOOKUP(B456,General!$B:$B,1,FALSE)),1,0))</f>
        <v>0</v>
      </c>
      <c r="N456" s="86">
        <f t="shared" si="20"/>
        <v>0</v>
      </c>
      <c r="O456" s="86">
        <f>IF(ISBLANK(F456),0,IF(ISNA(VLOOKUP(F456,Dropdowns!$B$1:$B$3,1,FALSE)),1,0))</f>
        <v>0</v>
      </c>
      <c r="P456" s="86">
        <f>IF(ISBLANK(G456),0,IF(ISNA(VLOOKUP(G456,Dropdowns!$C$1:$C$3,1,FALSE)),1,0))</f>
        <v>0</v>
      </c>
    </row>
    <row r="457" spans="2:16" x14ac:dyDescent="0.25">
      <c r="B457" s="71"/>
      <c r="C457" s="71"/>
      <c r="D457" s="63"/>
      <c r="E457" s="75"/>
      <c r="F457" s="71"/>
      <c r="G457" s="71"/>
      <c r="K457" s="86">
        <f t="shared" si="21"/>
        <v>0</v>
      </c>
      <c r="L457" s="86">
        <f t="shared" si="19"/>
        <v>0</v>
      </c>
      <c r="M457" s="86">
        <f>IF(ISBLANK(B457),0,IF(ISNA(VLOOKUP(B457,General!$B:$B,1,FALSE)),1,0))</f>
        <v>0</v>
      </c>
      <c r="N457" s="86">
        <f t="shared" si="20"/>
        <v>0</v>
      </c>
      <c r="O457" s="86">
        <f>IF(ISBLANK(F457),0,IF(ISNA(VLOOKUP(F457,Dropdowns!$B$1:$B$3,1,FALSE)),1,0))</f>
        <v>0</v>
      </c>
      <c r="P457" s="86">
        <f>IF(ISBLANK(G457),0,IF(ISNA(VLOOKUP(G457,Dropdowns!$C$1:$C$3,1,FALSE)),1,0))</f>
        <v>0</v>
      </c>
    </row>
    <row r="458" spans="2:16" x14ac:dyDescent="0.25">
      <c r="B458" s="71"/>
      <c r="C458" s="71"/>
      <c r="D458" s="63"/>
      <c r="E458" s="75"/>
      <c r="F458" s="71"/>
      <c r="G458" s="71"/>
      <c r="K458" s="86">
        <f t="shared" si="21"/>
        <v>0</v>
      </c>
      <c r="L458" s="86">
        <f t="shared" si="19"/>
        <v>0</v>
      </c>
      <c r="M458" s="86">
        <f>IF(ISBLANK(B458),0,IF(ISNA(VLOOKUP(B458,General!$B:$B,1,FALSE)),1,0))</f>
        <v>0</v>
      </c>
      <c r="N458" s="86">
        <f t="shared" si="20"/>
        <v>0</v>
      </c>
      <c r="O458" s="86">
        <f>IF(ISBLANK(F458),0,IF(ISNA(VLOOKUP(F458,Dropdowns!$B$1:$B$3,1,FALSE)),1,0))</f>
        <v>0</v>
      </c>
      <c r="P458" s="86">
        <f>IF(ISBLANK(G458),0,IF(ISNA(VLOOKUP(G458,Dropdowns!$C$1:$C$3,1,FALSE)),1,0))</f>
        <v>0</v>
      </c>
    </row>
    <row r="459" spans="2:16" x14ac:dyDescent="0.25">
      <c r="B459" s="71"/>
      <c r="C459" s="71"/>
      <c r="D459" s="63"/>
      <c r="E459" s="75"/>
      <c r="F459" s="71"/>
      <c r="G459" s="71"/>
      <c r="K459" s="86">
        <f t="shared" si="21"/>
        <v>0</v>
      </c>
      <c r="L459" s="86">
        <f t="shared" si="19"/>
        <v>0</v>
      </c>
      <c r="M459" s="86">
        <f>IF(ISBLANK(B459),0,IF(ISNA(VLOOKUP(B459,General!$B:$B,1,FALSE)),1,0))</f>
        <v>0</v>
      </c>
      <c r="N459" s="86">
        <f t="shared" si="20"/>
        <v>0</v>
      </c>
      <c r="O459" s="86">
        <f>IF(ISBLANK(F459),0,IF(ISNA(VLOOKUP(F459,Dropdowns!$B$1:$B$3,1,FALSE)),1,0))</f>
        <v>0</v>
      </c>
      <c r="P459" s="86">
        <f>IF(ISBLANK(G459),0,IF(ISNA(VLOOKUP(G459,Dropdowns!$C$1:$C$3,1,FALSE)),1,0))</f>
        <v>0</v>
      </c>
    </row>
    <row r="460" spans="2:16" x14ac:dyDescent="0.25">
      <c r="B460" s="71"/>
      <c r="C460" s="71"/>
      <c r="D460" s="63"/>
      <c r="E460" s="75"/>
      <c r="F460" s="71"/>
      <c r="G460" s="71"/>
      <c r="K460" s="86">
        <f t="shared" si="21"/>
        <v>0</v>
      </c>
      <c r="L460" s="86">
        <f t="shared" ref="L460:L500" si="22">IF(ISBLANK(D460),0,IF(AND(LEN(D460)=8, VALUE(MID(D460,5,2))&lt;13,VALUE(RIGHT(D460,2))&lt;32),0,1))</f>
        <v>0</v>
      </c>
      <c r="M460" s="86">
        <f>IF(ISBLANK(B460),0,IF(ISNA(VLOOKUP(B460,General!$B:$B,1,FALSE)),1,0))</f>
        <v>0</v>
      </c>
      <c r="N460" s="86">
        <f t="shared" ref="N460:N500" si="23">IF(ISBLANK(C460),0,IF(OR(C460="Yes",C460="No",C460="N/A"),0,1))</f>
        <v>0</v>
      </c>
      <c r="O460" s="86">
        <f>IF(ISBLANK(F460),0,IF(ISNA(VLOOKUP(F460,Dropdowns!$B$1:$B$3,1,FALSE)),1,0))</f>
        <v>0</v>
      </c>
      <c r="P460" s="86">
        <f>IF(ISBLANK(G460),0,IF(ISNA(VLOOKUP(G460,Dropdowns!$C$1:$C$3,1,FALSE)),1,0))</f>
        <v>0</v>
      </c>
    </row>
    <row r="461" spans="2:16" x14ac:dyDescent="0.25">
      <c r="B461" s="71"/>
      <c r="C461" s="71"/>
      <c r="D461" s="63"/>
      <c r="E461" s="75"/>
      <c r="F461" s="71"/>
      <c r="G461" s="71"/>
      <c r="K461" s="86">
        <f t="shared" si="21"/>
        <v>0</v>
      </c>
      <c r="L461" s="86">
        <f t="shared" si="22"/>
        <v>0</v>
      </c>
      <c r="M461" s="86">
        <f>IF(ISBLANK(B461),0,IF(ISNA(VLOOKUP(B461,General!$B:$B,1,FALSE)),1,0))</f>
        <v>0</v>
      </c>
      <c r="N461" s="86">
        <f t="shared" si="23"/>
        <v>0</v>
      </c>
      <c r="O461" s="86">
        <f>IF(ISBLANK(F461),0,IF(ISNA(VLOOKUP(F461,Dropdowns!$B$1:$B$3,1,FALSE)),1,0))</f>
        <v>0</v>
      </c>
      <c r="P461" s="86">
        <f>IF(ISBLANK(G461),0,IF(ISNA(VLOOKUP(G461,Dropdowns!$C$1:$C$3,1,FALSE)),1,0))</f>
        <v>0</v>
      </c>
    </row>
    <row r="462" spans="2:16" x14ac:dyDescent="0.25">
      <c r="B462" s="71"/>
      <c r="C462" s="71"/>
      <c r="D462" s="63"/>
      <c r="E462" s="75"/>
      <c r="F462" s="71"/>
      <c r="G462" s="71"/>
      <c r="K462" s="86">
        <f t="shared" si="21"/>
        <v>0</v>
      </c>
      <c r="L462" s="86">
        <f t="shared" si="22"/>
        <v>0</v>
      </c>
      <c r="M462" s="86">
        <f>IF(ISBLANK(B462),0,IF(ISNA(VLOOKUP(B462,General!$B:$B,1,FALSE)),1,0))</f>
        <v>0</v>
      </c>
      <c r="N462" s="86">
        <f t="shared" si="23"/>
        <v>0</v>
      </c>
      <c r="O462" s="86">
        <f>IF(ISBLANK(F462),0,IF(ISNA(VLOOKUP(F462,Dropdowns!$B$1:$B$3,1,FALSE)),1,0))</f>
        <v>0</v>
      </c>
      <c r="P462" s="86">
        <f>IF(ISBLANK(G462),0,IF(ISNA(VLOOKUP(G462,Dropdowns!$C$1:$C$3,1,FALSE)),1,0))</f>
        <v>0</v>
      </c>
    </row>
    <row r="463" spans="2:16" x14ac:dyDescent="0.25">
      <c r="B463" s="71"/>
      <c r="C463" s="71"/>
      <c r="D463" s="63"/>
      <c r="E463" s="75"/>
      <c r="F463" s="71"/>
      <c r="G463" s="71"/>
      <c r="K463" s="86">
        <f t="shared" si="21"/>
        <v>0</v>
      </c>
      <c r="L463" s="86">
        <f t="shared" si="22"/>
        <v>0</v>
      </c>
      <c r="M463" s="86">
        <f>IF(ISBLANK(B463),0,IF(ISNA(VLOOKUP(B463,General!$B:$B,1,FALSE)),1,0))</f>
        <v>0</v>
      </c>
      <c r="N463" s="86">
        <f t="shared" si="23"/>
        <v>0</v>
      </c>
      <c r="O463" s="86">
        <f>IF(ISBLANK(F463),0,IF(ISNA(VLOOKUP(F463,Dropdowns!$B$1:$B$3,1,FALSE)),1,0))</f>
        <v>0</v>
      </c>
      <c r="P463" s="86">
        <f>IF(ISBLANK(G463),0,IF(ISNA(VLOOKUP(G463,Dropdowns!$C$1:$C$3,1,FALSE)),1,0))</f>
        <v>0</v>
      </c>
    </row>
    <row r="464" spans="2:16" x14ac:dyDescent="0.25">
      <c r="B464" s="71"/>
      <c r="C464" s="71"/>
      <c r="D464" s="63"/>
      <c r="E464" s="75"/>
      <c r="F464" s="71"/>
      <c r="G464" s="71"/>
      <c r="K464" s="86">
        <f t="shared" si="21"/>
        <v>0</v>
      </c>
      <c r="L464" s="86">
        <f t="shared" si="22"/>
        <v>0</v>
      </c>
      <c r="M464" s="86">
        <f>IF(ISBLANK(B464),0,IF(ISNA(VLOOKUP(B464,General!$B:$B,1,FALSE)),1,0))</f>
        <v>0</v>
      </c>
      <c r="N464" s="86">
        <f t="shared" si="23"/>
        <v>0</v>
      </c>
      <c r="O464" s="86">
        <f>IF(ISBLANK(F464),0,IF(ISNA(VLOOKUP(F464,Dropdowns!$B$1:$B$3,1,FALSE)),1,0))</f>
        <v>0</v>
      </c>
      <c r="P464" s="86">
        <f>IF(ISBLANK(G464),0,IF(ISNA(VLOOKUP(G464,Dropdowns!$C$1:$C$3,1,FALSE)),1,0))</f>
        <v>0</v>
      </c>
    </row>
    <row r="465" spans="2:16" x14ac:dyDescent="0.25">
      <c r="B465" s="71"/>
      <c r="C465" s="71"/>
      <c r="D465" s="63"/>
      <c r="E465" s="75"/>
      <c r="F465" s="71"/>
      <c r="G465" s="71"/>
      <c r="K465" s="86">
        <f t="shared" ref="K465:K500" si="24">IF(COUNTA(B465:G465)&gt;0,COUNTBLANK(B465),0)</f>
        <v>0</v>
      </c>
      <c r="L465" s="86">
        <f t="shared" si="22"/>
        <v>0</v>
      </c>
      <c r="M465" s="86">
        <f>IF(ISBLANK(B465),0,IF(ISNA(VLOOKUP(B465,General!$B:$B,1,FALSE)),1,0))</f>
        <v>0</v>
      </c>
      <c r="N465" s="86">
        <f t="shared" si="23"/>
        <v>0</v>
      </c>
      <c r="O465" s="86">
        <f>IF(ISBLANK(F465),0,IF(ISNA(VLOOKUP(F465,Dropdowns!$B$1:$B$3,1,FALSE)),1,0))</f>
        <v>0</v>
      </c>
      <c r="P465" s="86">
        <f>IF(ISBLANK(G465),0,IF(ISNA(VLOOKUP(G465,Dropdowns!$C$1:$C$3,1,FALSE)),1,0))</f>
        <v>0</v>
      </c>
    </row>
    <row r="466" spans="2:16" x14ac:dyDescent="0.25">
      <c r="B466" s="71"/>
      <c r="C466" s="71"/>
      <c r="D466" s="63"/>
      <c r="E466" s="75"/>
      <c r="F466" s="71"/>
      <c r="G466" s="71"/>
      <c r="K466" s="86">
        <f t="shared" si="24"/>
        <v>0</v>
      </c>
      <c r="L466" s="86">
        <f t="shared" si="22"/>
        <v>0</v>
      </c>
      <c r="M466" s="86">
        <f>IF(ISBLANK(B466),0,IF(ISNA(VLOOKUP(B466,General!$B:$B,1,FALSE)),1,0))</f>
        <v>0</v>
      </c>
      <c r="N466" s="86">
        <f t="shared" si="23"/>
        <v>0</v>
      </c>
      <c r="O466" s="86">
        <f>IF(ISBLANK(F466),0,IF(ISNA(VLOOKUP(F466,Dropdowns!$B$1:$B$3,1,FALSE)),1,0))</f>
        <v>0</v>
      </c>
      <c r="P466" s="86">
        <f>IF(ISBLANK(G466),0,IF(ISNA(VLOOKUP(G466,Dropdowns!$C$1:$C$3,1,FALSE)),1,0))</f>
        <v>0</v>
      </c>
    </row>
    <row r="467" spans="2:16" x14ac:dyDescent="0.25">
      <c r="B467" s="71"/>
      <c r="C467" s="71"/>
      <c r="D467" s="63"/>
      <c r="E467" s="75"/>
      <c r="F467" s="71"/>
      <c r="G467" s="71"/>
      <c r="K467" s="86">
        <f t="shared" si="24"/>
        <v>0</v>
      </c>
      <c r="L467" s="86">
        <f t="shared" si="22"/>
        <v>0</v>
      </c>
      <c r="M467" s="86">
        <f>IF(ISBLANK(B467),0,IF(ISNA(VLOOKUP(B467,General!$B:$B,1,FALSE)),1,0))</f>
        <v>0</v>
      </c>
      <c r="N467" s="86">
        <f t="shared" si="23"/>
        <v>0</v>
      </c>
      <c r="O467" s="86">
        <f>IF(ISBLANK(F467),0,IF(ISNA(VLOOKUP(F467,Dropdowns!$B$1:$B$3,1,FALSE)),1,0))</f>
        <v>0</v>
      </c>
      <c r="P467" s="86">
        <f>IF(ISBLANK(G467),0,IF(ISNA(VLOOKUP(G467,Dropdowns!$C$1:$C$3,1,FALSE)),1,0))</f>
        <v>0</v>
      </c>
    </row>
    <row r="468" spans="2:16" x14ac:dyDescent="0.25">
      <c r="B468" s="71"/>
      <c r="C468" s="71"/>
      <c r="D468" s="63"/>
      <c r="E468" s="75"/>
      <c r="F468" s="71"/>
      <c r="G468" s="71"/>
      <c r="K468" s="86">
        <f t="shared" si="24"/>
        <v>0</v>
      </c>
      <c r="L468" s="86">
        <f t="shared" si="22"/>
        <v>0</v>
      </c>
      <c r="M468" s="86">
        <f>IF(ISBLANK(B468),0,IF(ISNA(VLOOKUP(B468,General!$B:$B,1,FALSE)),1,0))</f>
        <v>0</v>
      </c>
      <c r="N468" s="86">
        <f t="shared" si="23"/>
        <v>0</v>
      </c>
      <c r="O468" s="86">
        <f>IF(ISBLANK(F468),0,IF(ISNA(VLOOKUP(F468,Dropdowns!$B$1:$B$3,1,FALSE)),1,0))</f>
        <v>0</v>
      </c>
      <c r="P468" s="86">
        <f>IF(ISBLANK(G468),0,IF(ISNA(VLOOKUP(G468,Dropdowns!$C$1:$C$3,1,FALSE)),1,0))</f>
        <v>0</v>
      </c>
    </row>
    <row r="469" spans="2:16" x14ac:dyDescent="0.25">
      <c r="B469" s="71"/>
      <c r="C469" s="71"/>
      <c r="D469" s="63"/>
      <c r="E469" s="75"/>
      <c r="F469" s="71"/>
      <c r="G469" s="71"/>
      <c r="K469" s="86">
        <f t="shared" si="24"/>
        <v>0</v>
      </c>
      <c r="L469" s="86">
        <f t="shared" si="22"/>
        <v>0</v>
      </c>
      <c r="M469" s="86">
        <f>IF(ISBLANK(B469),0,IF(ISNA(VLOOKUP(B469,General!$B:$B,1,FALSE)),1,0))</f>
        <v>0</v>
      </c>
      <c r="N469" s="86">
        <f t="shared" si="23"/>
        <v>0</v>
      </c>
      <c r="O469" s="86">
        <f>IF(ISBLANK(F469),0,IF(ISNA(VLOOKUP(F469,Dropdowns!$B$1:$B$3,1,FALSE)),1,0))</f>
        <v>0</v>
      </c>
      <c r="P469" s="86">
        <f>IF(ISBLANK(G469),0,IF(ISNA(VLOOKUP(G469,Dropdowns!$C$1:$C$3,1,FALSE)),1,0))</f>
        <v>0</v>
      </c>
    </row>
    <row r="470" spans="2:16" x14ac:dyDescent="0.25">
      <c r="B470" s="71"/>
      <c r="C470" s="71"/>
      <c r="D470" s="63"/>
      <c r="E470" s="75"/>
      <c r="F470" s="71"/>
      <c r="G470" s="71"/>
      <c r="K470" s="86">
        <f t="shared" si="24"/>
        <v>0</v>
      </c>
      <c r="L470" s="86">
        <f t="shared" si="22"/>
        <v>0</v>
      </c>
      <c r="M470" s="86">
        <f>IF(ISBLANK(B470),0,IF(ISNA(VLOOKUP(B470,General!$B:$B,1,FALSE)),1,0))</f>
        <v>0</v>
      </c>
      <c r="N470" s="86">
        <f t="shared" si="23"/>
        <v>0</v>
      </c>
      <c r="O470" s="86">
        <f>IF(ISBLANK(F470),0,IF(ISNA(VLOOKUP(F470,Dropdowns!$B$1:$B$3,1,FALSE)),1,0))</f>
        <v>0</v>
      </c>
      <c r="P470" s="86">
        <f>IF(ISBLANK(G470),0,IF(ISNA(VLOOKUP(G470,Dropdowns!$C$1:$C$3,1,FALSE)),1,0))</f>
        <v>0</v>
      </c>
    </row>
    <row r="471" spans="2:16" x14ac:dyDescent="0.25">
      <c r="B471" s="71"/>
      <c r="C471" s="71"/>
      <c r="D471" s="63"/>
      <c r="E471" s="75"/>
      <c r="F471" s="71"/>
      <c r="G471" s="71"/>
      <c r="K471" s="86">
        <f t="shared" si="24"/>
        <v>0</v>
      </c>
      <c r="L471" s="86">
        <f t="shared" si="22"/>
        <v>0</v>
      </c>
      <c r="M471" s="86">
        <f>IF(ISBLANK(B471),0,IF(ISNA(VLOOKUP(B471,General!$B:$B,1,FALSE)),1,0))</f>
        <v>0</v>
      </c>
      <c r="N471" s="86">
        <f t="shared" si="23"/>
        <v>0</v>
      </c>
      <c r="O471" s="86">
        <f>IF(ISBLANK(F471),0,IF(ISNA(VLOOKUP(F471,Dropdowns!$B$1:$B$3,1,FALSE)),1,0))</f>
        <v>0</v>
      </c>
      <c r="P471" s="86">
        <f>IF(ISBLANK(G471),0,IF(ISNA(VLOOKUP(G471,Dropdowns!$C$1:$C$3,1,FALSE)),1,0))</f>
        <v>0</v>
      </c>
    </row>
    <row r="472" spans="2:16" x14ac:dyDescent="0.25">
      <c r="B472" s="71"/>
      <c r="C472" s="71"/>
      <c r="D472" s="63"/>
      <c r="E472" s="75"/>
      <c r="F472" s="71"/>
      <c r="G472" s="71"/>
      <c r="K472" s="86">
        <f t="shared" si="24"/>
        <v>0</v>
      </c>
      <c r="L472" s="86">
        <f t="shared" si="22"/>
        <v>0</v>
      </c>
      <c r="M472" s="86">
        <f>IF(ISBLANK(B472),0,IF(ISNA(VLOOKUP(B472,General!$B:$B,1,FALSE)),1,0))</f>
        <v>0</v>
      </c>
      <c r="N472" s="86">
        <f t="shared" si="23"/>
        <v>0</v>
      </c>
      <c r="O472" s="86">
        <f>IF(ISBLANK(F472),0,IF(ISNA(VLOOKUP(F472,Dropdowns!$B$1:$B$3,1,FALSE)),1,0))</f>
        <v>0</v>
      </c>
      <c r="P472" s="86">
        <f>IF(ISBLANK(G472),0,IF(ISNA(VLOOKUP(G472,Dropdowns!$C$1:$C$3,1,FALSE)),1,0))</f>
        <v>0</v>
      </c>
    </row>
    <row r="473" spans="2:16" x14ac:dyDescent="0.25">
      <c r="B473" s="71"/>
      <c r="C473" s="71"/>
      <c r="D473" s="63"/>
      <c r="E473" s="75"/>
      <c r="F473" s="71"/>
      <c r="G473" s="71"/>
      <c r="K473" s="86">
        <f t="shared" si="24"/>
        <v>0</v>
      </c>
      <c r="L473" s="86">
        <f t="shared" si="22"/>
        <v>0</v>
      </c>
      <c r="M473" s="86">
        <f>IF(ISBLANK(B473),0,IF(ISNA(VLOOKUP(B473,General!$B:$B,1,FALSE)),1,0))</f>
        <v>0</v>
      </c>
      <c r="N473" s="86">
        <f t="shared" si="23"/>
        <v>0</v>
      </c>
      <c r="O473" s="86">
        <f>IF(ISBLANK(F473),0,IF(ISNA(VLOOKUP(F473,Dropdowns!$B$1:$B$3,1,FALSE)),1,0))</f>
        <v>0</v>
      </c>
      <c r="P473" s="86">
        <f>IF(ISBLANK(G473),0,IF(ISNA(VLOOKUP(G473,Dropdowns!$C$1:$C$3,1,FALSE)),1,0))</f>
        <v>0</v>
      </c>
    </row>
    <row r="474" spans="2:16" x14ac:dyDescent="0.25">
      <c r="B474" s="71"/>
      <c r="C474" s="71"/>
      <c r="D474" s="63"/>
      <c r="E474" s="75"/>
      <c r="F474" s="71"/>
      <c r="G474" s="71"/>
      <c r="K474" s="86">
        <f t="shared" si="24"/>
        <v>0</v>
      </c>
      <c r="L474" s="86">
        <f t="shared" si="22"/>
        <v>0</v>
      </c>
      <c r="M474" s="86">
        <f>IF(ISBLANK(B474),0,IF(ISNA(VLOOKUP(B474,General!$B:$B,1,FALSE)),1,0))</f>
        <v>0</v>
      </c>
      <c r="N474" s="86">
        <f t="shared" si="23"/>
        <v>0</v>
      </c>
      <c r="O474" s="86">
        <f>IF(ISBLANK(F474),0,IF(ISNA(VLOOKUP(F474,Dropdowns!$B$1:$B$3,1,FALSE)),1,0))</f>
        <v>0</v>
      </c>
      <c r="P474" s="86">
        <f>IF(ISBLANK(G474),0,IF(ISNA(VLOOKUP(G474,Dropdowns!$C$1:$C$3,1,FALSE)),1,0))</f>
        <v>0</v>
      </c>
    </row>
    <row r="475" spans="2:16" x14ac:dyDescent="0.25">
      <c r="B475" s="71"/>
      <c r="C475" s="71"/>
      <c r="D475" s="63"/>
      <c r="E475" s="75"/>
      <c r="F475" s="71"/>
      <c r="G475" s="71"/>
      <c r="K475" s="86">
        <f t="shared" si="24"/>
        <v>0</v>
      </c>
      <c r="L475" s="86">
        <f t="shared" si="22"/>
        <v>0</v>
      </c>
      <c r="M475" s="86">
        <f>IF(ISBLANK(B475),0,IF(ISNA(VLOOKUP(B475,General!$B:$B,1,FALSE)),1,0))</f>
        <v>0</v>
      </c>
      <c r="N475" s="86">
        <f t="shared" si="23"/>
        <v>0</v>
      </c>
      <c r="O475" s="86">
        <f>IF(ISBLANK(F475),0,IF(ISNA(VLOOKUP(F475,Dropdowns!$B$1:$B$3,1,FALSE)),1,0))</f>
        <v>0</v>
      </c>
      <c r="P475" s="86">
        <f>IF(ISBLANK(G475),0,IF(ISNA(VLOOKUP(G475,Dropdowns!$C$1:$C$3,1,FALSE)),1,0))</f>
        <v>0</v>
      </c>
    </row>
    <row r="476" spans="2:16" x14ac:dyDescent="0.25">
      <c r="B476" s="71"/>
      <c r="C476" s="71"/>
      <c r="D476" s="63"/>
      <c r="E476" s="75"/>
      <c r="F476" s="71"/>
      <c r="G476" s="71"/>
      <c r="K476" s="86">
        <f t="shared" si="24"/>
        <v>0</v>
      </c>
      <c r="L476" s="86">
        <f t="shared" si="22"/>
        <v>0</v>
      </c>
      <c r="M476" s="86">
        <f>IF(ISBLANK(B476),0,IF(ISNA(VLOOKUP(B476,General!$B:$B,1,FALSE)),1,0))</f>
        <v>0</v>
      </c>
      <c r="N476" s="86">
        <f t="shared" si="23"/>
        <v>0</v>
      </c>
      <c r="O476" s="86">
        <f>IF(ISBLANK(F476),0,IF(ISNA(VLOOKUP(F476,Dropdowns!$B$1:$B$3,1,FALSE)),1,0))</f>
        <v>0</v>
      </c>
      <c r="P476" s="86">
        <f>IF(ISBLANK(G476),0,IF(ISNA(VLOOKUP(G476,Dropdowns!$C$1:$C$3,1,FALSE)),1,0))</f>
        <v>0</v>
      </c>
    </row>
    <row r="477" spans="2:16" x14ac:dyDescent="0.25">
      <c r="B477" s="71"/>
      <c r="C477" s="71"/>
      <c r="D477" s="63"/>
      <c r="E477" s="75"/>
      <c r="F477" s="71"/>
      <c r="G477" s="71"/>
      <c r="K477" s="86">
        <f t="shared" si="24"/>
        <v>0</v>
      </c>
      <c r="L477" s="86">
        <f t="shared" si="22"/>
        <v>0</v>
      </c>
      <c r="M477" s="86">
        <f>IF(ISBLANK(B477),0,IF(ISNA(VLOOKUP(B477,General!$B:$B,1,FALSE)),1,0))</f>
        <v>0</v>
      </c>
      <c r="N477" s="86">
        <f t="shared" si="23"/>
        <v>0</v>
      </c>
      <c r="O477" s="86">
        <f>IF(ISBLANK(F477),0,IF(ISNA(VLOOKUP(F477,Dropdowns!$B$1:$B$3,1,FALSE)),1,0))</f>
        <v>0</v>
      </c>
      <c r="P477" s="86">
        <f>IF(ISBLANK(G477),0,IF(ISNA(VLOOKUP(G477,Dropdowns!$C$1:$C$3,1,FALSE)),1,0))</f>
        <v>0</v>
      </c>
    </row>
    <row r="478" spans="2:16" x14ac:dyDescent="0.25">
      <c r="B478" s="71"/>
      <c r="C478" s="71"/>
      <c r="D478" s="63"/>
      <c r="E478" s="75"/>
      <c r="F478" s="71"/>
      <c r="G478" s="71"/>
      <c r="K478" s="86">
        <f t="shared" si="24"/>
        <v>0</v>
      </c>
      <c r="L478" s="86">
        <f t="shared" si="22"/>
        <v>0</v>
      </c>
      <c r="M478" s="86">
        <f>IF(ISBLANK(B478),0,IF(ISNA(VLOOKUP(B478,General!$B:$B,1,FALSE)),1,0))</f>
        <v>0</v>
      </c>
      <c r="N478" s="86">
        <f t="shared" si="23"/>
        <v>0</v>
      </c>
      <c r="O478" s="86">
        <f>IF(ISBLANK(F478),0,IF(ISNA(VLOOKUP(F478,Dropdowns!$B$1:$B$3,1,FALSE)),1,0))</f>
        <v>0</v>
      </c>
      <c r="P478" s="86">
        <f>IF(ISBLANK(G478),0,IF(ISNA(VLOOKUP(G478,Dropdowns!$C$1:$C$3,1,FALSE)),1,0))</f>
        <v>0</v>
      </c>
    </row>
    <row r="479" spans="2:16" x14ac:dyDescent="0.25">
      <c r="B479" s="71"/>
      <c r="C479" s="71"/>
      <c r="D479" s="63"/>
      <c r="E479" s="75"/>
      <c r="F479" s="71"/>
      <c r="G479" s="71"/>
      <c r="K479" s="86">
        <f t="shared" si="24"/>
        <v>0</v>
      </c>
      <c r="L479" s="86">
        <f t="shared" si="22"/>
        <v>0</v>
      </c>
      <c r="M479" s="86">
        <f>IF(ISBLANK(B479),0,IF(ISNA(VLOOKUP(B479,General!$B:$B,1,FALSE)),1,0))</f>
        <v>0</v>
      </c>
      <c r="N479" s="86">
        <f t="shared" si="23"/>
        <v>0</v>
      </c>
      <c r="O479" s="86">
        <f>IF(ISBLANK(F479),0,IF(ISNA(VLOOKUP(F479,Dropdowns!$B$1:$B$3,1,FALSE)),1,0))</f>
        <v>0</v>
      </c>
      <c r="P479" s="86">
        <f>IF(ISBLANK(G479),0,IF(ISNA(VLOOKUP(G479,Dropdowns!$C$1:$C$3,1,FALSE)),1,0))</f>
        <v>0</v>
      </c>
    </row>
    <row r="480" spans="2:16" x14ac:dyDescent="0.25">
      <c r="B480" s="71"/>
      <c r="C480" s="71"/>
      <c r="D480" s="63"/>
      <c r="E480" s="75"/>
      <c r="F480" s="71"/>
      <c r="G480" s="71"/>
      <c r="K480" s="86">
        <f t="shared" si="24"/>
        <v>0</v>
      </c>
      <c r="L480" s="86">
        <f t="shared" si="22"/>
        <v>0</v>
      </c>
      <c r="M480" s="86">
        <f>IF(ISBLANK(B480),0,IF(ISNA(VLOOKUP(B480,General!$B:$B,1,FALSE)),1,0))</f>
        <v>0</v>
      </c>
      <c r="N480" s="86">
        <f t="shared" si="23"/>
        <v>0</v>
      </c>
      <c r="O480" s="86">
        <f>IF(ISBLANK(F480),0,IF(ISNA(VLOOKUP(F480,Dropdowns!$B$1:$B$3,1,FALSE)),1,0))</f>
        <v>0</v>
      </c>
      <c r="P480" s="86">
        <f>IF(ISBLANK(G480),0,IF(ISNA(VLOOKUP(G480,Dropdowns!$C$1:$C$3,1,FALSE)),1,0))</f>
        <v>0</v>
      </c>
    </row>
    <row r="481" spans="2:16" x14ac:dyDescent="0.25">
      <c r="B481" s="71"/>
      <c r="C481" s="71"/>
      <c r="D481" s="63"/>
      <c r="E481" s="75"/>
      <c r="F481" s="71"/>
      <c r="G481" s="71"/>
      <c r="K481" s="86">
        <f t="shared" si="24"/>
        <v>0</v>
      </c>
      <c r="L481" s="86">
        <f t="shared" si="22"/>
        <v>0</v>
      </c>
      <c r="M481" s="86">
        <f>IF(ISBLANK(B481),0,IF(ISNA(VLOOKUP(B481,General!$B:$B,1,FALSE)),1,0))</f>
        <v>0</v>
      </c>
      <c r="N481" s="86">
        <f t="shared" si="23"/>
        <v>0</v>
      </c>
      <c r="O481" s="86">
        <f>IF(ISBLANK(F481),0,IF(ISNA(VLOOKUP(F481,Dropdowns!$B$1:$B$3,1,FALSE)),1,0))</f>
        <v>0</v>
      </c>
      <c r="P481" s="86">
        <f>IF(ISBLANK(G481),0,IF(ISNA(VLOOKUP(G481,Dropdowns!$C$1:$C$3,1,FALSE)),1,0))</f>
        <v>0</v>
      </c>
    </row>
    <row r="482" spans="2:16" x14ac:dyDescent="0.25">
      <c r="B482" s="71"/>
      <c r="C482" s="71"/>
      <c r="D482" s="63"/>
      <c r="E482" s="75"/>
      <c r="F482" s="71"/>
      <c r="G482" s="71"/>
      <c r="K482" s="86">
        <f t="shared" si="24"/>
        <v>0</v>
      </c>
      <c r="L482" s="86">
        <f t="shared" si="22"/>
        <v>0</v>
      </c>
      <c r="M482" s="86">
        <f>IF(ISBLANK(B482),0,IF(ISNA(VLOOKUP(B482,General!$B:$B,1,FALSE)),1,0))</f>
        <v>0</v>
      </c>
      <c r="N482" s="86">
        <f t="shared" si="23"/>
        <v>0</v>
      </c>
      <c r="O482" s="86">
        <f>IF(ISBLANK(F482),0,IF(ISNA(VLOOKUP(F482,Dropdowns!$B$1:$B$3,1,FALSE)),1,0))</f>
        <v>0</v>
      </c>
      <c r="P482" s="86">
        <f>IF(ISBLANK(G482),0,IF(ISNA(VLOOKUP(G482,Dropdowns!$C$1:$C$3,1,FALSE)),1,0))</f>
        <v>0</v>
      </c>
    </row>
    <row r="483" spans="2:16" x14ac:dyDescent="0.25">
      <c r="B483" s="71"/>
      <c r="C483" s="71"/>
      <c r="D483" s="63"/>
      <c r="E483" s="75"/>
      <c r="F483" s="71"/>
      <c r="G483" s="71"/>
      <c r="K483" s="86">
        <f t="shared" si="24"/>
        <v>0</v>
      </c>
      <c r="L483" s="86">
        <f t="shared" si="22"/>
        <v>0</v>
      </c>
      <c r="M483" s="86">
        <f>IF(ISBLANK(B483),0,IF(ISNA(VLOOKUP(B483,General!$B:$B,1,FALSE)),1,0))</f>
        <v>0</v>
      </c>
      <c r="N483" s="86">
        <f t="shared" si="23"/>
        <v>0</v>
      </c>
      <c r="O483" s="86">
        <f>IF(ISBLANK(F483),0,IF(ISNA(VLOOKUP(F483,Dropdowns!$B$1:$B$3,1,FALSE)),1,0))</f>
        <v>0</v>
      </c>
      <c r="P483" s="86">
        <f>IF(ISBLANK(G483),0,IF(ISNA(VLOOKUP(G483,Dropdowns!$C$1:$C$3,1,FALSE)),1,0))</f>
        <v>0</v>
      </c>
    </row>
    <row r="484" spans="2:16" x14ac:dyDescent="0.25">
      <c r="B484" s="71"/>
      <c r="C484" s="71"/>
      <c r="D484" s="63"/>
      <c r="E484" s="75"/>
      <c r="F484" s="71"/>
      <c r="G484" s="71"/>
      <c r="K484" s="86">
        <f t="shared" si="24"/>
        <v>0</v>
      </c>
      <c r="L484" s="86">
        <f t="shared" si="22"/>
        <v>0</v>
      </c>
      <c r="M484" s="86">
        <f>IF(ISBLANK(B484),0,IF(ISNA(VLOOKUP(B484,General!$B:$B,1,FALSE)),1,0))</f>
        <v>0</v>
      </c>
      <c r="N484" s="86">
        <f t="shared" si="23"/>
        <v>0</v>
      </c>
      <c r="O484" s="86">
        <f>IF(ISBLANK(F484),0,IF(ISNA(VLOOKUP(F484,Dropdowns!$B$1:$B$3,1,FALSE)),1,0))</f>
        <v>0</v>
      </c>
      <c r="P484" s="86">
        <f>IF(ISBLANK(G484),0,IF(ISNA(VLOOKUP(G484,Dropdowns!$C$1:$C$3,1,FALSE)),1,0))</f>
        <v>0</v>
      </c>
    </row>
    <row r="485" spans="2:16" x14ac:dyDescent="0.25">
      <c r="B485" s="71"/>
      <c r="C485" s="71"/>
      <c r="D485" s="63"/>
      <c r="E485" s="75"/>
      <c r="F485" s="71"/>
      <c r="G485" s="71"/>
      <c r="K485" s="86">
        <f t="shared" si="24"/>
        <v>0</v>
      </c>
      <c r="L485" s="86">
        <f t="shared" si="22"/>
        <v>0</v>
      </c>
      <c r="M485" s="86">
        <f>IF(ISBLANK(B485),0,IF(ISNA(VLOOKUP(B485,General!$B:$B,1,FALSE)),1,0))</f>
        <v>0</v>
      </c>
      <c r="N485" s="86">
        <f t="shared" si="23"/>
        <v>0</v>
      </c>
      <c r="O485" s="86">
        <f>IF(ISBLANK(F485),0,IF(ISNA(VLOOKUP(F485,Dropdowns!$B$1:$B$3,1,FALSE)),1,0))</f>
        <v>0</v>
      </c>
      <c r="P485" s="86">
        <f>IF(ISBLANK(G485),0,IF(ISNA(VLOOKUP(G485,Dropdowns!$C$1:$C$3,1,FALSE)),1,0))</f>
        <v>0</v>
      </c>
    </row>
    <row r="486" spans="2:16" x14ac:dyDescent="0.25">
      <c r="B486" s="71"/>
      <c r="C486" s="71"/>
      <c r="D486" s="63"/>
      <c r="E486" s="75"/>
      <c r="F486" s="71"/>
      <c r="G486" s="71"/>
      <c r="K486" s="86">
        <f t="shared" si="24"/>
        <v>0</v>
      </c>
      <c r="L486" s="86">
        <f t="shared" si="22"/>
        <v>0</v>
      </c>
      <c r="M486" s="86">
        <f>IF(ISBLANK(B486),0,IF(ISNA(VLOOKUP(B486,General!$B:$B,1,FALSE)),1,0))</f>
        <v>0</v>
      </c>
      <c r="N486" s="86">
        <f t="shared" si="23"/>
        <v>0</v>
      </c>
      <c r="O486" s="86">
        <f>IF(ISBLANK(F486),0,IF(ISNA(VLOOKUP(F486,Dropdowns!$B$1:$B$3,1,FALSE)),1,0))</f>
        <v>0</v>
      </c>
      <c r="P486" s="86">
        <f>IF(ISBLANK(G486),0,IF(ISNA(VLOOKUP(G486,Dropdowns!$C$1:$C$3,1,FALSE)),1,0))</f>
        <v>0</v>
      </c>
    </row>
    <row r="487" spans="2:16" x14ac:dyDescent="0.25">
      <c r="B487" s="71"/>
      <c r="C487" s="71"/>
      <c r="D487" s="63"/>
      <c r="E487" s="75"/>
      <c r="F487" s="71"/>
      <c r="G487" s="71"/>
      <c r="K487" s="86">
        <f t="shared" si="24"/>
        <v>0</v>
      </c>
      <c r="L487" s="86">
        <f t="shared" si="22"/>
        <v>0</v>
      </c>
      <c r="M487" s="86">
        <f>IF(ISBLANK(B487),0,IF(ISNA(VLOOKUP(B487,General!$B:$B,1,FALSE)),1,0))</f>
        <v>0</v>
      </c>
      <c r="N487" s="86">
        <f t="shared" si="23"/>
        <v>0</v>
      </c>
      <c r="O487" s="86">
        <f>IF(ISBLANK(F487),0,IF(ISNA(VLOOKUP(F487,Dropdowns!$B$1:$B$3,1,FALSE)),1,0))</f>
        <v>0</v>
      </c>
      <c r="P487" s="86">
        <f>IF(ISBLANK(G487),0,IF(ISNA(VLOOKUP(G487,Dropdowns!$C$1:$C$3,1,FALSE)),1,0))</f>
        <v>0</v>
      </c>
    </row>
    <row r="488" spans="2:16" x14ac:dyDescent="0.25">
      <c r="B488" s="71"/>
      <c r="C488" s="71"/>
      <c r="D488" s="63"/>
      <c r="E488" s="75"/>
      <c r="F488" s="71"/>
      <c r="G488" s="71"/>
      <c r="K488" s="86">
        <f t="shared" si="24"/>
        <v>0</v>
      </c>
      <c r="L488" s="86">
        <f t="shared" si="22"/>
        <v>0</v>
      </c>
      <c r="M488" s="86">
        <f>IF(ISBLANK(B488),0,IF(ISNA(VLOOKUP(B488,General!$B:$B,1,FALSE)),1,0))</f>
        <v>0</v>
      </c>
      <c r="N488" s="86">
        <f t="shared" si="23"/>
        <v>0</v>
      </c>
      <c r="O488" s="86">
        <f>IF(ISBLANK(F488),0,IF(ISNA(VLOOKUP(F488,Dropdowns!$B$1:$B$3,1,FALSE)),1,0))</f>
        <v>0</v>
      </c>
      <c r="P488" s="86">
        <f>IF(ISBLANK(G488),0,IF(ISNA(VLOOKUP(G488,Dropdowns!$C$1:$C$3,1,FALSE)),1,0))</f>
        <v>0</v>
      </c>
    </row>
    <row r="489" spans="2:16" x14ac:dyDescent="0.25">
      <c r="B489" s="71"/>
      <c r="C489" s="71"/>
      <c r="D489" s="63"/>
      <c r="E489" s="75"/>
      <c r="F489" s="71"/>
      <c r="G489" s="71"/>
      <c r="K489" s="86">
        <f t="shared" si="24"/>
        <v>0</v>
      </c>
      <c r="L489" s="86">
        <f t="shared" si="22"/>
        <v>0</v>
      </c>
      <c r="M489" s="86">
        <f>IF(ISBLANK(B489),0,IF(ISNA(VLOOKUP(B489,General!$B:$B,1,FALSE)),1,0))</f>
        <v>0</v>
      </c>
      <c r="N489" s="86">
        <f t="shared" si="23"/>
        <v>0</v>
      </c>
      <c r="O489" s="86">
        <f>IF(ISBLANK(F489),0,IF(ISNA(VLOOKUP(F489,Dropdowns!$B$1:$B$3,1,FALSE)),1,0))</f>
        <v>0</v>
      </c>
      <c r="P489" s="86">
        <f>IF(ISBLANK(G489),0,IF(ISNA(VLOOKUP(G489,Dropdowns!$C$1:$C$3,1,FALSE)),1,0))</f>
        <v>0</v>
      </c>
    </row>
    <row r="490" spans="2:16" x14ac:dyDescent="0.25">
      <c r="B490" s="71"/>
      <c r="C490" s="71"/>
      <c r="D490" s="63"/>
      <c r="E490" s="75"/>
      <c r="F490" s="71"/>
      <c r="G490" s="71"/>
      <c r="K490" s="86">
        <f t="shared" si="24"/>
        <v>0</v>
      </c>
      <c r="L490" s="86">
        <f t="shared" si="22"/>
        <v>0</v>
      </c>
      <c r="M490" s="86">
        <f>IF(ISBLANK(B490),0,IF(ISNA(VLOOKUP(B490,General!$B:$B,1,FALSE)),1,0))</f>
        <v>0</v>
      </c>
      <c r="N490" s="86">
        <f t="shared" si="23"/>
        <v>0</v>
      </c>
      <c r="O490" s="86">
        <f>IF(ISBLANK(F490),0,IF(ISNA(VLOOKUP(F490,Dropdowns!$B$1:$B$3,1,FALSE)),1,0))</f>
        <v>0</v>
      </c>
      <c r="P490" s="86">
        <f>IF(ISBLANK(G490),0,IF(ISNA(VLOOKUP(G490,Dropdowns!$C$1:$C$3,1,FALSE)),1,0))</f>
        <v>0</v>
      </c>
    </row>
    <row r="491" spans="2:16" x14ac:dyDescent="0.25">
      <c r="B491" s="71"/>
      <c r="C491" s="71"/>
      <c r="D491" s="63"/>
      <c r="E491" s="75"/>
      <c r="F491" s="71"/>
      <c r="G491" s="71"/>
      <c r="K491" s="86">
        <f t="shared" si="24"/>
        <v>0</v>
      </c>
      <c r="L491" s="86">
        <f t="shared" si="22"/>
        <v>0</v>
      </c>
      <c r="M491" s="86">
        <f>IF(ISBLANK(B491),0,IF(ISNA(VLOOKUP(B491,General!$B:$B,1,FALSE)),1,0))</f>
        <v>0</v>
      </c>
      <c r="N491" s="86">
        <f t="shared" si="23"/>
        <v>0</v>
      </c>
      <c r="O491" s="86">
        <f>IF(ISBLANK(F491),0,IF(ISNA(VLOOKUP(F491,Dropdowns!$B$1:$B$3,1,FALSE)),1,0))</f>
        <v>0</v>
      </c>
      <c r="P491" s="86">
        <f>IF(ISBLANK(G491),0,IF(ISNA(VLOOKUP(G491,Dropdowns!$C$1:$C$3,1,FALSE)),1,0))</f>
        <v>0</v>
      </c>
    </row>
    <row r="492" spans="2:16" x14ac:dyDescent="0.25">
      <c r="B492" s="71"/>
      <c r="C492" s="71"/>
      <c r="D492" s="63"/>
      <c r="E492" s="75"/>
      <c r="F492" s="71"/>
      <c r="G492" s="71"/>
      <c r="K492" s="86">
        <f t="shared" si="24"/>
        <v>0</v>
      </c>
      <c r="L492" s="86">
        <f t="shared" si="22"/>
        <v>0</v>
      </c>
      <c r="M492" s="86">
        <f>IF(ISBLANK(B492),0,IF(ISNA(VLOOKUP(B492,General!$B:$B,1,FALSE)),1,0))</f>
        <v>0</v>
      </c>
      <c r="N492" s="86">
        <f t="shared" si="23"/>
        <v>0</v>
      </c>
      <c r="O492" s="86">
        <f>IF(ISBLANK(F492),0,IF(ISNA(VLOOKUP(F492,Dropdowns!$B$1:$B$3,1,FALSE)),1,0))</f>
        <v>0</v>
      </c>
      <c r="P492" s="86">
        <f>IF(ISBLANK(G492),0,IF(ISNA(VLOOKUP(G492,Dropdowns!$C$1:$C$3,1,FALSE)),1,0))</f>
        <v>0</v>
      </c>
    </row>
    <row r="493" spans="2:16" x14ac:dyDescent="0.25">
      <c r="B493" s="71"/>
      <c r="C493" s="71"/>
      <c r="D493" s="63"/>
      <c r="E493" s="75"/>
      <c r="F493" s="71"/>
      <c r="G493" s="71"/>
      <c r="K493" s="86">
        <f t="shared" si="24"/>
        <v>0</v>
      </c>
      <c r="L493" s="86">
        <f t="shared" si="22"/>
        <v>0</v>
      </c>
      <c r="M493" s="86">
        <f>IF(ISBLANK(B493),0,IF(ISNA(VLOOKUP(B493,General!$B:$B,1,FALSE)),1,0))</f>
        <v>0</v>
      </c>
      <c r="N493" s="86">
        <f t="shared" si="23"/>
        <v>0</v>
      </c>
      <c r="O493" s="86">
        <f>IF(ISBLANK(F493),0,IF(ISNA(VLOOKUP(F493,Dropdowns!$B$1:$B$3,1,FALSE)),1,0))</f>
        <v>0</v>
      </c>
      <c r="P493" s="86">
        <f>IF(ISBLANK(G493),0,IF(ISNA(VLOOKUP(G493,Dropdowns!$C$1:$C$3,1,FALSE)),1,0))</f>
        <v>0</v>
      </c>
    </row>
    <row r="494" spans="2:16" x14ac:dyDescent="0.25">
      <c r="B494" s="71"/>
      <c r="C494" s="71"/>
      <c r="D494" s="63"/>
      <c r="E494" s="75"/>
      <c r="F494" s="71"/>
      <c r="G494" s="71"/>
      <c r="K494" s="86">
        <f t="shared" si="24"/>
        <v>0</v>
      </c>
      <c r="L494" s="86">
        <f t="shared" si="22"/>
        <v>0</v>
      </c>
      <c r="M494" s="86">
        <f>IF(ISBLANK(B494),0,IF(ISNA(VLOOKUP(B494,General!$B:$B,1,FALSE)),1,0))</f>
        <v>0</v>
      </c>
      <c r="N494" s="86">
        <f t="shared" si="23"/>
        <v>0</v>
      </c>
      <c r="O494" s="86">
        <f>IF(ISBLANK(F494),0,IF(ISNA(VLOOKUP(F494,Dropdowns!$B$1:$B$3,1,FALSE)),1,0))</f>
        <v>0</v>
      </c>
      <c r="P494" s="86">
        <f>IF(ISBLANK(G494),0,IF(ISNA(VLOOKUP(G494,Dropdowns!$C$1:$C$3,1,FALSE)),1,0))</f>
        <v>0</v>
      </c>
    </row>
    <row r="495" spans="2:16" x14ac:dyDescent="0.25">
      <c r="B495" s="71"/>
      <c r="C495" s="71"/>
      <c r="D495" s="63"/>
      <c r="E495" s="75"/>
      <c r="F495" s="71"/>
      <c r="G495" s="71"/>
      <c r="K495" s="86">
        <f t="shared" si="24"/>
        <v>0</v>
      </c>
      <c r="L495" s="86">
        <f t="shared" si="22"/>
        <v>0</v>
      </c>
      <c r="M495" s="86">
        <f>IF(ISBLANK(B495),0,IF(ISNA(VLOOKUP(B495,General!$B:$B,1,FALSE)),1,0))</f>
        <v>0</v>
      </c>
      <c r="N495" s="86">
        <f t="shared" si="23"/>
        <v>0</v>
      </c>
      <c r="O495" s="86">
        <f>IF(ISBLANK(F495),0,IF(ISNA(VLOOKUP(F495,Dropdowns!$B$1:$B$3,1,FALSE)),1,0))</f>
        <v>0</v>
      </c>
      <c r="P495" s="86">
        <f>IF(ISBLANK(G495),0,IF(ISNA(VLOOKUP(G495,Dropdowns!$C$1:$C$3,1,FALSE)),1,0))</f>
        <v>0</v>
      </c>
    </row>
    <row r="496" spans="2:16" x14ac:dyDescent="0.25">
      <c r="B496" s="71"/>
      <c r="C496" s="71"/>
      <c r="D496" s="63"/>
      <c r="E496" s="75"/>
      <c r="F496" s="71"/>
      <c r="G496" s="71"/>
      <c r="K496" s="86">
        <f t="shared" si="24"/>
        <v>0</v>
      </c>
      <c r="L496" s="86">
        <f t="shared" si="22"/>
        <v>0</v>
      </c>
      <c r="M496" s="86">
        <f>IF(ISBLANK(B496),0,IF(ISNA(VLOOKUP(B496,General!$B:$B,1,FALSE)),1,0))</f>
        <v>0</v>
      </c>
      <c r="N496" s="86">
        <f t="shared" si="23"/>
        <v>0</v>
      </c>
      <c r="O496" s="86">
        <f>IF(ISBLANK(F496),0,IF(ISNA(VLOOKUP(F496,Dropdowns!$B$1:$B$3,1,FALSE)),1,0))</f>
        <v>0</v>
      </c>
      <c r="P496" s="86">
        <f>IF(ISBLANK(G496),0,IF(ISNA(VLOOKUP(G496,Dropdowns!$C$1:$C$3,1,FALSE)),1,0))</f>
        <v>0</v>
      </c>
    </row>
    <row r="497" spans="2:16" x14ac:dyDescent="0.25">
      <c r="B497" s="71"/>
      <c r="C497" s="71"/>
      <c r="D497" s="63"/>
      <c r="E497" s="75"/>
      <c r="F497" s="71"/>
      <c r="G497" s="71"/>
      <c r="K497" s="86">
        <f t="shared" si="24"/>
        <v>0</v>
      </c>
      <c r="L497" s="86">
        <f t="shared" si="22"/>
        <v>0</v>
      </c>
      <c r="M497" s="86">
        <f>IF(ISBLANK(B497),0,IF(ISNA(VLOOKUP(B497,General!$B:$B,1,FALSE)),1,0))</f>
        <v>0</v>
      </c>
      <c r="N497" s="86">
        <f t="shared" si="23"/>
        <v>0</v>
      </c>
      <c r="O497" s="86">
        <f>IF(ISBLANK(F497),0,IF(ISNA(VLOOKUP(F497,Dropdowns!$B$1:$B$3,1,FALSE)),1,0))</f>
        <v>0</v>
      </c>
      <c r="P497" s="86">
        <f>IF(ISBLANK(G497),0,IF(ISNA(VLOOKUP(G497,Dropdowns!$C$1:$C$3,1,FALSE)),1,0))</f>
        <v>0</v>
      </c>
    </row>
    <row r="498" spans="2:16" x14ac:dyDescent="0.25">
      <c r="B498" s="71"/>
      <c r="C498" s="71"/>
      <c r="D498" s="63"/>
      <c r="E498" s="75"/>
      <c r="F498" s="71"/>
      <c r="G498" s="71"/>
      <c r="K498" s="86">
        <f t="shared" si="24"/>
        <v>0</v>
      </c>
      <c r="L498" s="86">
        <f t="shared" si="22"/>
        <v>0</v>
      </c>
      <c r="M498" s="86">
        <f>IF(ISBLANK(B498),0,IF(ISNA(VLOOKUP(B498,General!$B:$B,1,FALSE)),1,0))</f>
        <v>0</v>
      </c>
      <c r="N498" s="86">
        <f t="shared" si="23"/>
        <v>0</v>
      </c>
      <c r="O498" s="86">
        <f>IF(ISBLANK(F498),0,IF(ISNA(VLOOKUP(F498,Dropdowns!$B$1:$B$3,1,FALSE)),1,0))</f>
        <v>0</v>
      </c>
      <c r="P498" s="86">
        <f>IF(ISBLANK(G498),0,IF(ISNA(VLOOKUP(G498,Dropdowns!$C$1:$C$3,1,FALSE)),1,0))</f>
        <v>0</v>
      </c>
    </row>
    <row r="499" spans="2:16" x14ac:dyDescent="0.25">
      <c r="B499" s="71"/>
      <c r="C499" s="71"/>
      <c r="D499" s="63"/>
      <c r="E499" s="75"/>
      <c r="F499" s="71"/>
      <c r="G499" s="71"/>
      <c r="K499" s="86">
        <f t="shared" si="24"/>
        <v>0</v>
      </c>
      <c r="L499" s="86">
        <f t="shared" si="22"/>
        <v>0</v>
      </c>
      <c r="M499" s="86">
        <f>IF(ISBLANK(B499),0,IF(ISNA(VLOOKUP(B499,General!$B:$B,1,FALSE)),1,0))</f>
        <v>0</v>
      </c>
      <c r="N499" s="86">
        <f t="shared" si="23"/>
        <v>0</v>
      </c>
      <c r="O499" s="86">
        <f>IF(ISBLANK(F499),0,IF(ISNA(VLOOKUP(F499,Dropdowns!$B$1:$B$3,1,FALSE)),1,0))</f>
        <v>0</v>
      </c>
      <c r="P499" s="86">
        <f>IF(ISBLANK(G499),0,IF(ISNA(VLOOKUP(G499,Dropdowns!$C$1:$C$3,1,FALSE)),1,0))</f>
        <v>0</v>
      </c>
    </row>
    <row r="500" spans="2:16" x14ac:dyDescent="0.25">
      <c r="B500" s="71"/>
      <c r="C500" s="71"/>
      <c r="D500" s="63"/>
      <c r="E500" s="75"/>
      <c r="F500" s="71"/>
      <c r="G500" s="71"/>
      <c r="K500" s="86">
        <f t="shared" si="24"/>
        <v>0</v>
      </c>
      <c r="L500" s="86">
        <f t="shared" si="22"/>
        <v>0</v>
      </c>
      <c r="M500" s="86">
        <f>IF(ISBLANK(B500),0,IF(ISNA(VLOOKUP(B500,General!$B:$B,1,FALSE)),1,0))</f>
        <v>0</v>
      </c>
      <c r="N500" s="86">
        <f t="shared" si="23"/>
        <v>0</v>
      </c>
      <c r="O500" s="86">
        <f>IF(ISBLANK(F500),0,IF(ISNA(VLOOKUP(F500,Dropdowns!$B$1:$B$3,1,FALSE)),1,0))</f>
        <v>0</v>
      </c>
      <c r="P500" s="86">
        <f>IF(ISBLANK(G500),0,IF(ISNA(VLOOKUP(G500,Dropdowns!$C$1:$C$3,1,FALSE)),1,0))</f>
        <v>0</v>
      </c>
    </row>
  </sheetData>
  <sheetProtection algorithmName="SHA-512" hashValue="HQqX/KWsZw7NHzkbqdN7fE+jRxSjdtFHOWX4Kdb3ZcWWsPabuIWQO3H2mBScP70Pg/c+/ysFNinoBXyqW/eI4Q==" saltValue="vyCinxOP/PqQDzod4j3/vQ==" spinCount="100000" sheet="1" objects="1" scenarios="1"/>
  <mergeCells count="2">
    <mergeCell ref="B1:G1"/>
    <mergeCell ref="K9:P9"/>
  </mergeCells>
  <dataValidations count="5">
    <dataValidation type="list" allowBlank="1" showInputMessage="1" showErrorMessage="1" sqref="C3" xr:uid="{00000000-0002-0000-0400-000000000000}">
      <formula1>"Yes,No"</formula1>
    </dataValidation>
    <dataValidation type="list" allowBlank="1" showInputMessage="1" showErrorMessage="1" sqref="C5:C7" xr:uid="{00000000-0002-0000-0400-000001000000}">
      <formula1>"Yes,No,Unknown"</formula1>
    </dataValidation>
    <dataValidation type="list" allowBlank="1" showInputMessage="1" showErrorMessage="1" sqref="C11:C500" xr:uid="{D5A4E85D-F85F-44E2-B114-FA12832F11E3}">
      <formula1>"Yes,No,N/A"</formula1>
    </dataValidation>
    <dataValidation type="list" allowBlank="1" showInputMessage="1" showErrorMessage="1" sqref="E11:E500" xr:uid="{C8B14AE6-B13D-4156-BDA9-FC95482F2C82}">
      <formula1>"Yes"</formula1>
    </dataValidation>
    <dataValidation type="whole" allowBlank="1" showInputMessage="1" showErrorMessage="1" sqref="D11:D500" xr:uid="{CC05FEB0-1170-4492-BC9D-CD47138FE934}">
      <formula1>19200101</formula1>
      <formula2>20501231</formula2>
    </dataValidation>
  </dataValidations>
  <pageMargins left="0.25" right="0.25" top="0.75" bottom="0.75" header="0.3" footer="0.3"/>
  <pageSetup paperSize="9" scale="82" fitToHeight="0" orientation="landscape"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2000000}">
          <x14:formula1>
            <xm:f>Dropdowns!$B$1:$B$3</xm:f>
          </x14:formula1>
          <xm:sqref>F3 F5:F7 F11:F500</xm:sqref>
        </x14:dataValidation>
        <x14:dataValidation type="list" allowBlank="1" showInputMessage="1" showErrorMessage="1" xr:uid="{00000000-0002-0000-0400-000003000000}">
          <x14:formula1>
            <xm:f>Dropdowns!$C$1:$C$3</xm:f>
          </x14:formula1>
          <xm:sqref>G3 G5:G7 G11:G500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S500"/>
  <sheetViews>
    <sheetView zoomScale="70" zoomScaleNormal="70" workbookViewId="0">
      <selection activeCell="B11" sqref="B11"/>
    </sheetView>
  </sheetViews>
  <sheetFormatPr defaultRowHeight="15" x14ac:dyDescent="0.25"/>
  <cols>
    <col min="1" max="1" width="34.28515625" bestFit="1" customWidth="1"/>
    <col min="2" max="2" width="18.140625" customWidth="1"/>
    <col min="3" max="3" width="29.85546875" customWidth="1"/>
    <col min="4" max="4" width="27.140625" customWidth="1"/>
    <col min="5" max="5" width="40.42578125" customWidth="1"/>
    <col min="6" max="6" width="31.28515625" customWidth="1"/>
    <col min="7" max="7" width="25.7109375" customWidth="1"/>
    <col min="8" max="8" width="25.85546875" customWidth="1"/>
    <col min="9" max="9" width="32.140625" customWidth="1"/>
    <col min="10" max="10" width="37.28515625" customWidth="1"/>
    <col min="11" max="11" width="36.85546875" customWidth="1"/>
    <col min="15" max="15" width="16.28515625" bestFit="1" customWidth="1"/>
    <col min="16" max="17" width="16.28515625" customWidth="1"/>
  </cols>
  <sheetData>
    <row r="2" spans="1:19" ht="67.5" customHeight="1" x14ac:dyDescent="0.25">
      <c r="B2" s="1" t="s">
        <v>12</v>
      </c>
      <c r="C2" s="1" t="s">
        <v>121</v>
      </c>
      <c r="D2" s="2" t="s">
        <v>122</v>
      </c>
      <c r="E2" s="2" t="s">
        <v>123</v>
      </c>
      <c r="F2" s="2" t="s">
        <v>124</v>
      </c>
      <c r="G2" s="2" t="s">
        <v>125</v>
      </c>
      <c r="H2" s="2" t="s">
        <v>126</v>
      </c>
      <c r="I2" s="2" t="s">
        <v>127</v>
      </c>
      <c r="J2" s="2" t="s">
        <v>128</v>
      </c>
      <c r="K2" s="2" t="s">
        <v>129</v>
      </c>
      <c r="M2" s="79" t="s">
        <v>205</v>
      </c>
      <c r="N2" s="79">
        <f>MAX(O:S)</f>
        <v>0</v>
      </c>
    </row>
    <row r="3" spans="1:19" x14ac:dyDescent="0.25">
      <c r="B3" s="4"/>
      <c r="C3" s="4"/>
      <c r="D3" s="4"/>
      <c r="E3" s="27"/>
      <c r="F3" s="27"/>
      <c r="G3" s="27"/>
      <c r="H3" s="27"/>
      <c r="I3" s="27"/>
      <c r="J3" s="27"/>
      <c r="K3" s="27"/>
    </row>
    <row r="4" spans="1:19" ht="60" x14ac:dyDescent="0.25">
      <c r="A4" s="49" t="s">
        <v>33</v>
      </c>
      <c r="B4" s="51"/>
      <c r="C4" s="50" t="s">
        <v>34</v>
      </c>
      <c r="D4" s="50" t="s">
        <v>34</v>
      </c>
      <c r="E4" s="46"/>
      <c r="F4" s="46"/>
      <c r="G4" s="50" t="s">
        <v>34</v>
      </c>
      <c r="H4" s="50" t="s">
        <v>34</v>
      </c>
      <c r="I4" s="51"/>
      <c r="J4" s="51"/>
      <c r="K4" s="51"/>
    </row>
    <row r="5" spans="1:19" ht="60" x14ac:dyDescent="0.25">
      <c r="A5" s="32" t="s">
        <v>130</v>
      </c>
      <c r="B5" s="51"/>
      <c r="C5" s="5"/>
      <c r="D5" s="51"/>
      <c r="E5" s="46"/>
      <c r="F5" s="46"/>
      <c r="G5" s="51"/>
      <c r="H5" s="51"/>
      <c r="I5" s="51"/>
      <c r="J5" s="51"/>
      <c r="K5" s="51"/>
    </row>
    <row r="6" spans="1:19" ht="45" x14ac:dyDescent="0.25">
      <c r="A6" s="11" t="s">
        <v>131</v>
      </c>
      <c r="B6" s="9" t="s">
        <v>40</v>
      </c>
      <c r="C6" s="9" t="s">
        <v>132</v>
      </c>
      <c r="D6" s="9"/>
      <c r="E6" s="9" t="s">
        <v>133</v>
      </c>
      <c r="F6" s="9"/>
      <c r="G6" s="9" t="s">
        <v>134</v>
      </c>
      <c r="H6" s="9"/>
      <c r="I6" s="9" t="s">
        <v>46</v>
      </c>
      <c r="J6" s="9" t="s">
        <v>135</v>
      </c>
      <c r="K6" s="9" t="s">
        <v>136</v>
      </c>
    </row>
    <row r="7" spans="1:19" ht="45" x14ac:dyDescent="0.25">
      <c r="A7" s="11" t="s">
        <v>137</v>
      </c>
      <c r="B7" s="9" t="s">
        <v>40</v>
      </c>
      <c r="C7" s="9" t="s">
        <v>138</v>
      </c>
      <c r="D7" s="9"/>
      <c r="E7" s="9" t="s">
        <v>133</v>
      </c>
      <c r="F7" s="9"/>
      <c r="G7" s="9" t="s">
        <v>139</v>
      </c>
      <c r="H7" s="9"/>
      <c r="I7" s="9" t="s">
        <v>44</v>
      </c>
      <c r="J7" s="9" t="s">
        <v>140</v>
      </c>
      <c r="K7" s="9" t="s">
        <v>136</v>
      </c>
    </row>
    <row r="8" spans="1:19" ht="30" x14ac:dyDescent="0.25">
      <c r="A8" s="11" t="s">
        <v>141</v>
      </c>
      <c r="B8" s="9" t="s">
        <v>40</v>
      </c>
      <c r="C8" s="9" t="s">
        <v>139</v>
      </c>
      <c r="D8" s="9"/>
      <c r="E8" s="9" t="s">
        <v>142</v>
      </c>
      <c r="F8" s="9"/>
      <c r="G8" s="9"/>
      <c r="H8" s="9"/>
      <c r="I8" s="9" t="s">
        <v>44</v>
      </c>
      <c r="J8" s="9"/>
      <c r="K8" s="9" t="s">
        <v>136</v>
      </c>
    </row>
    <row r="9" spans="1:19" s="80" customFormat="1" x14ac:dyDescent="0.25">
      <c r="A9" s="83"/>
      <c r="B9" s="84"/>
      <c r="C9" s="84"/>
      <c r="D9" s="84"/>
      <c r="E9" s="84"/>
      <c r="F9" s="84"/>
      <c r="G9" s="84"/>
      <c r="H9" s="84"/>
      <c r="I9" s="84"/>
      <c r="J9" s="84"/>
      <c r="K9" s="84"/>
      <c r="O9" s="152" t="s">
        <v>210</v>
      </c>
      <c r="P9" s="152"/>
      <c r="Q9" s="152"/>
      <c r="R9" s="152"/>
      <c r="S9" s="152"/>
    </row>
    <row r="10" spans="1:19" s="80" customFormat="1" ht="45" x14ac:dyDescent="0.25">
      <c r="A10" s="83"/>
      <c r="B10" s="1" t="s">
        <v>12</v>
      </c>
      <c r="C10" s="1" t="s">
        <v>121</v>
      </c>
      <c r="D10" s="2" t="s">
        <v>122</v>
      </c>
      <c r="E10" s="2" t="s">
        <v>123</v>
      </c>
      <c r="F10" s="2" t="s">
        <v>124</v>
      </c>
      <c r="G10" s="2" t="s">
        <v>125</v>
      </c>
      <c r="H10" s="2" t="s">
        <v>126</v>
      </c>
      <c r="I10" s="2" t="s">
        <v>127</v>
      </c>
      <c r="J10" s="2" t="s">
        <v>128</v>
      </c>
      <c r="K10" s="2" t="s">
        <v>129</v>
      </c>
      <c r="O10" s="88" t="s">
        <v>242</v>
      </c>
      <c r="P10" s="132" t="s">
        <v>224</v>
      </c>
      <c r="Q10" s="132" t="s">
        <v>243</v>
      </c>
      <c r="R10" s="88" t="s">
        <v>228</v>
      </c>
      <c r="S10" s="88" t="s">
        <v>236</v>
      </c>
    </row>
    <row r="11" spans="1:19" s="67" customFormat="1" x14ac:dyDescent="0.25">
      <c r="A11" s="97"/>
      <c r="B11" s="71"/>
      <c r="C11" s="71"/>
      <c r="D11" s="71"/>
      <c r="E11" s="71"/>
      <c r="F11" s="71"/>
      <c r="G11" s="71"/>
      <c r="H11" s="71"/>
      <c r="I11" s="71"/>
      <c r="J11" s="71"/>
      <c r="K11" s="71"/>
      <c r="O11" s="86">
        <f>IF(COUNTA(B11:K11)&gt;0,2-(COUNTA(B11,C11)),0)</f>
        <v>0</v>
      </c>
      <c r="P11" s="86">
        <f>IF(ISBLANK(B11),0,IF(ISNA(VLOOKUP(B11,General!$B:$B,1,FALSE)),1,0))</f>
        <v>0</v>
      </c>
      <c r="Q11" s="86" cm="1">
        <f t="array" ref="Q11">IF(OR(C11="-",ISBLANK(C11)),0,IF(LEN(C11)&lt;&gt;12,1,IF(OR(COUNT(FIND({0,1,2,3,4,5,6,7,8,9},LEFT(C11,3)))&gt;0,(ISERR(RIGHT(C11,9)*1))),1,0)))</f>
        <v>0</v>
      </c>
      <c r="R11" s="86">
        <f>IF(ISBLANK(E11),0,IF(OR(E11="Representative",E11="Supervisor",E11="Unknown"),0,1))</f>
        <v>0</v>
      </c>
      <c r="S11" s="86">
        <f>IF(ISBLANK(I11),0,IF(OR(I11="Yes",I11="No"),0,1))</f>
        <v>0</v>
      </c>
    </row>
    <row r="12" spans="1:19" s="67" customFormat="1" x14ac:dyDescent="0.25">
      <c r="A12" s="97"/>
      <c r="B12" s="71"/>
      <c r="C12" s="71"/>
      <c r="D12" s="71"/>
      <c r="E12" s="71"/>
      <c r="F12" s="71"/>
      <c r="G12" s="71"/>
      <c r="H12" s="71"/>
      <c r="I12" s="71"/>
      <c r="J12" s="71"/>
      <c r="K12" s="71"/>
      <c r="O12" s="86">
        <f t="shared" ref="O12:O75" si="0">IF(COUNTA(B12:K12)&gt;0,2-(COUNTA(B12,C12)),0)</f>
        <v>0</v>
      </c>
      <c r="P12" s="86">
        <f>IF(ISBLANK(B12),0,IF(ISNA(VLOOKUP(B12,General!$B:$B,1,FALSE)),1,0))</f>
        <v>0</v>
      </c>
      <c r="Q12" s="86" cm="1">
        <f t="array" ref="Q12">IF(OR(C12="-",ISBLANK(C12)),0,IF(LEN(C12)&lt;&gt;12,1,IF(OR(COUNT(FIND({0,1,2,3,4,5,6,7,8,9},LEFT(C12,3)))&gt;0,(ISERR(RIGHT(C12,9)*1))),1,0)))</f>
        <v>0</v>
      </c>
      <c r="R12" s="86">
        <f t="shared" ref="R12:R75" si="1">IF(ISBLANK(E12),0,IF(OR(E12="Representative",E12="Supervisor",E12="Unknown"),0,1))</f>
        <v>0</v>
      </c>
      <c r="S12" s="86">
        <f t="shared" ref="S12:S75" si="2">IF(ISBLANK(I12),0,IF(OR(I12="Yes",I12="No"),0,1))</f>
        <v>0</v>
      </c>
    </row>
    <row r="13" spans="1:19" s="67" customFormat="1" x14ac:dyDescent="0.25">
      <c r="A13" s="97"/>
      <c r="B13" s="71"/>
      <c r="C13" s="71"/>
      <c r="D13" s="71"/>
      <c r="E13" s="71"/>
      <c r="F13" s="71"/>
      <c r="G13" s="71"/>
      <c r="H13" s="71"/>
      <c r="I13" s="71"/>
      <c r="J13" s="71"/>
      <c r="K13" s="71"/>
      <c r="O13" s="86">
        <f t="shared" si="0"/>
        <v>0</v>
      </c>
      <c r="P13" s="86">
        <f>IF(ISBLANK(B13),0,IF(ISNA(VLOOKUP(B13,General!$B:$B,1,FALSE)),1,0))</f>
        <v>0</v>
      </c>
      <c r="Q13" s="86" cm="1">
        <f t="array" ref="Q13">IF(OR(C13="-",ISBLANK(C13)),0,IF(LEN(C13)&lt;&gt;12,1,IF(OR(COUNT(FIND({0,1,2,3,4,5,6,7,8,9},LEFT(C13,3)))&gt;0,(ISERR(RIGHT(C13,9)*1))),1,0)))</f>
        <v>0</v>
      </c>
      <c r="R13" s="86">
        <f t="shared" si="1"/>
        <v>0</v>
      </c>
      <c r="S13" s="86">
        <f t="shared" si="2"/>
        <v>0</v>
      </c>
    </row>
    <row r="14" spans="1:19" s="67" customFormat="1" x14ac:dyDescent="0.25">
      <c r="A14" s="97"/>
      <c r="B14" s="71"/>
      <c r="C14" s="71"/>
      <c r="D14" s="71"/>
      <c r="E14" s="71"/>
      <c r="F14" s="71"/>
      <c r="G14" s="71"/>
      <c r="H14" s="71"/>
      <c r="I14" s="71"/>
      <c r="J14" s="71"/>
      <c r="K14" s="71"/>
      <c r="O14" s="86">
        <f t="shared" si="0"/>
        <v>0</v>
      </c>
      <c r="P14" s="86">
        <f>IF(ISBLANK(B14),0,IF(ISNA(VLOOKUP(B14,General!$B:$B,1,FALSE)),1,0))</f>
        <v>0</v>
      </c>
      <c r="Q14" s="86" cm="1">
        <f t="array" ref="Q14">IF(OR(C14="-",ISBLANK(C14)),0,IF(LEN(C14)&lt;&gt;12,1,IF(OR(COUNT(FIND({0,1,2,3,4,5,6,7,8,9},LEFT(C14,3)))&gt;0,(ISERR(RIGHT(C14,9)*1))),1,0)))</f>
        <v>0</v>
      </c>
      <c r="R14" s="86">
        <f t="shared" si="1"/>
        <v>0</v>
      </c>
      <c r="S14" s="86">
        <f t="shared" si="2"/>
        <v>0</v>
      </c>
    </row>
    <row r="15" spans="1:19" s="67" customFormat="1" x14ac:dyDescent="0.25">
      <c r="A15" s="97"/>
      <c r="B15" s="71"/>
      <c r="C15" s="71"/>
      <c r="D15" s="71"/>
      <c r="E15" s="71"/>
      <c r="F15" s="71"/>
      <c r="G15" s="71"/>
      <c r="H15" s="71"/>
      <c r="I15" s="71"/>
      <c r="J15" s="71"/>
      <c r="K15" s="71"/>
      <c r="O15" s="86">
        <f t="shared" si="0"/>
        <v>0</v>
      </c>
      <c r="P15" s="86">
        <f>IF(ISBLANK(B15),0,IF(ISNA(VLOOKUP(B15,General!$B:$B,1,FALSE)),1,0))</f>
        <v>0</v>
      </c>
      <c r="Q15" s="86" cm="1">
        <f t="array" ref="Q15">IF(OR(C15="-",ISBLANK(C15)),0,IF(LEN(C15)&lt;&gt;12,1,IF(OR(COUNT(FIND({0,1,2,3,4,5,6,7,8,9},LEFT(C15,3)))&gt;0,(ISERR(RIGHT(C15,9)*1))),1,0)))</f>
        <v>0</v>
      </c>
      <c r="R15" s="86">
        <f t="shared" si="1"/>
        <v>0</v>
      </c>
      <c r="S15" s="86">
        <f t="shared" si="2"/>
        <v>0</v>
      </c>
    </row>
    <row r="16" spans="1:19" s="67" customFormat="1" x14ac:dyDescent="0.25">
      <c r="A16" s="97"/>
      <c r="B16" s="71"/>
      <c r="C16" s="71"/>
      <c r="D16" s="71"/>
      <c r="E16" s="71"/>
      <c r="F16" s="71"/>
      <c r="G16" s="71"/>
      <c r="H16" s="71"/>
      <c r="I16" s="71"/>
      <c r="J16" s="71"/>
      <c r="K16" s="71"/>
      <c r="O16" s="86">
        <f t="shared" si="0"/>
        <v>0</v>
      </c>
      <c r="P16" s="86">
        <f>IF(ISBLANK(B16),0,IF(ISNA(VLOOKUP(B16,General!$B:$B,1,FALSE)),1,0))</f>
        <v>0</v>
      </c>
      <c r="Q16" s="86" cm="1">
        <f t="array" ref="Q16">IF(OR(C16="-",ISBLANK(C16)),0,IF(LEN(C16)&lt;&gt;12,1,IF(OR(COUNT(FIND({0,1,2,3,4,5,6,7,8,9},LEFT(C16,3)))&gt;0,(ISERR(RIGHT(C16,9)*1))),1,0)))</f>
        <v>0</v>
      </c>
      <c r="R16" s="86">
        <f t="shared" si="1"/>
        <v>0</v>
      </c>
      <c r="S16" s="86">
        <f t="shared" si="2"/>
        <v>0</v>
      </c>
    </row>
    <row r="17" spans="1:19" s="67" customFormat="1" x14ac:dyDescent="0.25">
      <c r="A17" s="97"/>
      <c r="B17" s="71"/>
      <c r="C17" s="71"/>
      <c r="D17" s="71"/>
      <c r="E17" s="71"/>
      <c r="F17" s="71"/>
      <c r="G17" s="71"/>
      <c r="H17" s="71"/>
      <c r="I17" s="71"/>
      <c r="J17" s="71"/>
      <c r="K17" s="71"/>
      <c r="O17" s="86">
        <f t="shared" si="0"/>
        <v>0</v>
      </c>
      <c r="P17" s="86">
        <f>IF(ISBLANK(B17),0,IF(ISNA(VLOOKUP(B17,General!$B:$B,1,FALSE)),1,0))</f>
        <v>0</v>
      </c>
      <c r="Q17" s="86" cm="1">
        <f t="array" ref="Q17">IF(OR(C17="-",ISBLANK(C17)),0,IF(LEN(C17)&lt;&gt;12,1,IF(OR(COUNT(FIND({0,1,2,3,4,5,6,7,8,9},LEFT(C17,3)))&gt;0,(ISERR(RIGHT(C17,9)*1))),1,0)))</f>
        <v>0</v>
      </c>
      <c r="R17" s="86">
        <f t="shared" si="1"/>
        <v>0</v>
      </c>
      <c r="S17" s="86">
        <f t="shared" si="2"/>
        <v>0</v>
      </c>
    </row>
    <row r="18" spans="1:19" s="67" customFormat="1" x14ac:dyDescent="0.25">
      <c r="A18" s="97"/>
      <c r="B18" s="71"/>
      <c r="C18" s="71"/>
      <c r="D18" s="71"/>
      <c r="E18" s="71"/>
      <c r="F18" s="71"/>
      <c r="G18" s="71"/>
      <c r="H18" s="71"/>
      <c r="I18" s="71"/>
      <c r="J18" s="71"/>
      <c r="K18" s="71"/>
      <c r="O18" s="86">
        <f t="shared" si="0"/>
        <v>0</v>
      </c>
      <c r="P18" s="86">
        <f>IF(ISBLANK(B18),0,IF(ISNA(VLOOKUP(B18,General!$B:$B,1,FALSE)),1,0))</f>
        <v>0</v>
      </c>
      <c r="Q18" s="86" cm="1">
        <f t="array" ref="Q18">IF(OR(C18="-",ISBLANK(C18)),0,IF(LEN(C18)&lt;&gt;12,1,IF(OR(COUNT(FIND({0,1,2,3,4,5,6,7,8,9},LEFT(C18,3)))&gt;0,(ISERR(RIGHT(C18,9)*1))),1,0)))</f>
        <v>0</v>
      </c>
      <c r="R18" s="86">
        <f t="shared" si="1"/>
        <v>0</v>
      </c>
      <c r="S18" s="86">
        <f t="shared" si="2"/>
        <v>0</v>
      </c>
    </row>
    <row r="19" spans="1:19" s="67" customFormat="1" x14ac:dyDescent="0.25">
      <c r="A19" s="97"/>
      <c r="B19" s="71"/>
      <c r="C19" s="71"/>
      <c r="D19" s="71"/>
      <c r="E19" s="71"/>
      <c r="F19" s="71"/>
      <c r="G19" s="71"/>
      <c r="H19" s="71"/>
      <c r="I19" s="71"/>
      <c r="J19" s="71"/>
      <c r="K19" s="71"/>
      <c r="O19" s="86">
        <f t="shared" si="0"/>
        <v>0</v>
      </c>
      <c r="P19" s="86">
        <f>IF(ISBLANK(B19),0,IF(ISNA(VLOOKUP(B19,General!$B:$B,1,FALSE)),1,0))</f>
        <v>0</v>
      </c>
      <c r="Q19" s="86" cm="1">
        <f t="array" ref="Q19">IF(OR(C19="-",ISBLANK(C19)),0,IF(LEN(C19)&lt;&gt;12,1,IF(OR(COUNT(FIND({0,1,2,3,4,5,6,7,8,9},LEFT(C19,3)))&gt;0,(ISERR(RIGHT(C19,9)*1))),1,0)))</f>
        <v>0</v>
      </c>
      <c r="R19" s="86">
        <f t="shared" si="1"/>
        <v>0</v>
      </c>
      <c r="S19" s="86">
        <f t="shared" si="2"/>
        <v>0</v>
      </c>
    </row>
    <row r="20" spans="1:19" s="67" customFormat="1" x14ac:dyDescent="0.25">
      <c r="A20" s="97"/>
      <c r="B20" s="71"/>
      <c r="C20" s="71"/>
      <c r="D20" s="71"/>
      <c r="E20" s="71"/>
      <c r="F20" s="71"/>
      <c r="G20" s="71"/>
      <c r="H20" s="71"/>
      <c r="I20" s="71"/>
      <c r="J20" s="71"/>
      <c r="K20" s="71"/>
      <c r="O20" s="86">
        <f t="shared" si="0"/>
        <v>0</v>
      </c>
      <c r="P20" s="86">
        <f>IF(ISBLANK(B20),0,IF(ISNA(VLOOKUP(B20,General!$B:$B,1,FALSE)),1,0))</f>
        <v>0</v>
      </c>
      <c r="Q20" s="86" cm="1">
        <f t="array" ref="Q20">IF(OR(C20="-",ISBLANK(C20)),0,IF(LEN(C20)&lt;&gt;12,1,IF(OR(COUNT(FIND({0,1,2,3,4,5,6,7,8,9},LEFT(C20,3)))&gt;0,(ISERR(RIGHT(C20,9)*1))),1,0)))</f>
        <v>0</v>
      </c>
      <c r="R20" s="86">
        <f t="shared" si="1"/>
        <v>0</v>
      </c>
      <c r="S20" s="86">
        <f t="shared" si="2"/>
        <v>0</v>
      </c>
    </row>
    <row r="21" spans="1:19" s="67" customFormat="1" x14ac:dyDescent="0.25">
      <c r="A21" s="97"/>
      <c r="B21" s="71"/>
      <c r="C21" s="71"/>
      <c r="D21" s="71"/>
      <c r="E21" s="71"/>
      <c r="F21" s="71"/>
      <c r="G21" s="71"/>
      <c r="H21" s="71"/>
      <c r="I21" s="71"/>
      <c r="J21" s="71"/>
      <c r="K21" s="71"/>
      <c r="O21" s="86">
        <f t="shared" si="0"/>
        <v>0</v>
      </c>
      <c r="P21" s="86">
        <f>IF(ISBLANK(B21),0,IF(ISNA(VLOOKUP(B21,General!$B:$B,1,FALSE)),1,0))</f>
        <v>0</v>
      </c>
      <c r="Q21" s="86" cm="1">
        <f t="array" ref="Q21">IF(OR(C21="-",ISBLANK(C21)),0,IF(LEN(C21)&lt;&gt;12,1,IF(OR(COUNT(FIND({0,1,2,3,4,5,6,7,8,9},LEFT(C21,3)))&gt;0,(ISERR(RIGHT(C21,9)*1))),1,0)))</f>
        <v>0</v>
      </c>
      <c r="R21" s="86">
        <f t="shared" si="1"/>
        <v>0</v>
      </c>
      <c r="S21" s="86">
        <f t="shared" si="2"/>
        <v>0</v>
      </c>
    </row>
    <row r="22" spans="1:19" s="67" customFormat="1" x14ac:dyDescent="0.25">
      <c r="A22" s="97"/>
      <c r="B22" s="71"/>
      <c r="C22" s="71"/>
      <c r="D22" s="71"/>
      <c r="E22" s="71"/>
      <c r="F22" s="71"/>
      <c r="G22" s="71"/>
      <c r="H22" s="71"/>
      <c r="I22" s="71"/>
      <c r="J22" s="71"/>
      <c r="K22" s="71"/>
      <c r="O22" s="86">
        <f t="shared" si="0"/>
        <v>0</v>
      </c>
      <c r="P22" s="86">
        <f>IF(ISBLANK(B22),0,IF(ISNA(VLOOKUP(B22,General!$B:$B,1,FALSE)),1,0))</f>
        <v>0</v>
      </c>
      <c r="Q22" s="86" cm="1">
        <f t="array" ref="Q22">IF(OR(C22="-",ISBLANK(C22)),0,IF(LEN(C22)&lt;&gt;12,1,IF(OR(COUNT(FIND({0,1,2,3,4,5,6,7,8,9},LEFT(C22,3)))&gt;0,(ISERR(RIGHT(C22,9)*1))),1,0)))</f>
        <v>0</v>
      </c>
      <c r="R22" s="86">
        <f t="shared" si="1"/>
        <v>0</v>
      </c>
      <c r="S22" s="86">
        <f t="shared" si="2"/>
        <v>0</v>
      </c>
    </row>
    <row r="23" spans="1:19" s="67" customFormat="1" x14ac:dyDescent="0.25">
      <c r="A23" s="97"/>
      <c r="B23" s="71"/>
      <c r="C23" s="71"/>
      <c r="D23" s="71"/>
      <c r="E23" s="71"/>
      <c r="F23" s="71"/>
      <c r="G23" s="71"/>
      <c r="H23" s="71"/>
      <c r="I23" s="71"/>
      <c r="J23" s="71"/>
      <c r="K23" s="71"/>
      <c r="O23" s="86">
        <f t="shared" si="0"/>
        <v>0</v>
      </c>
      <c r="P23" s="86">
        <f>IF(ISBLANK(B23),0,IF(ISNA(VLOOKUP(B23,General!$B:$B,1,FALSE)),1,0))</f>
        <v>0</v>
      </c>
      <c r="Q23" s="86" cm="1">
        <f t="array" ref="Q23">IF(OR(C23="-",ISBLANK(C23)),0,IF(LEN(C23)&lt;&gt;12,1,IF(OR(COUNT(FIND({0,1,2,3,4,5,6,7,8,9},LEFT(C23,3)))&gt;0,(ISERR(RIGHT(C23,9)*1))),1,0)))</f>
        <v>0</v>
      </c>
      <c r="R23" s="86">
        <f t="shared" si="1"/>
        <v>0</v>
      </c>
      <c r="S23" s="86">
        <f t="shared" si="2"/>
        <v>0</v>
      </c>
    </row>
    <row r="24" spans="1:19" s="67" customFormat="1" x14ac:dyDescent="0.25">
      <c r="A24" s="97"/>
      <c r="B24" s="71"/>
      <c r="C24" s="71"/>
      <c r="D24" s="71"/>
      <c r="E24" s="71"/>
      <c r="F24" s="71"/>
      <c r="G24" s="71"/>
      <c r="H24" s="71"/>
      <c r="I24" s="71"/>
      <c r="J24" s="71"/>
      <c r="K24" s="71"/>
      <c r="O24" s="86">
        <f t="shared" si="0"/>
        <v>0</v>
      </c>
      <c r="P24" s="86">
        <f>IF(ISBLANK(B24),0,IF(ISNA(VLOOKUP(B24,General!$B:$B,1,FALSE)),1,0))</f>
        <v>0</v>
      </c>
      <c r="Q24" s="86" cm="1">
        <f t="array" ref="Q24">IF(OR(C24="-",ISBLANK(C24)),0,IF(LEN(C24)&lt;&gt;12,1,IF(OR(COUNT(FIND({0,1,2,3,4,5,6,7,8,9},LEFT(C24,3)))&gt;0,(ISERR(RIGHT(C24,9)*1))),1,0)))</f>
        <v>0</v>
      </c>
      <c r="R24" s="86">
        <f t="shared" si="1"/>
        <v>0</v>
      </c>
      <c r="S24" s="86">
        <f t="shared" si="2"/>
        <v>0</v>
      </c>
    </row>
    <row r="25" spans="1:19" s="67" customFormat="1" x14ac:dyDescent="0.25">
      <c r="A25" s="97"/>
      <c r="B25" s="71"/>
      <c r="C25" s="71"/>
      <c r="D25" s="71"/>
      <c r="E25" s="71"/>
      <c r="F25" s="71"/>
      <c r="G25" s="71"/>
      <c r="H25" s="71"/>
      <c r="I25" s="71"/>
      <c r="J25" s="71"/>
      <c r="K25" s="71"/>
      <c r="O25" s="86">
        <f t="shared" si="0"/>
        <v>0</v>
      </c>
      <c r="P25" s="86">
        <f>IF(ISBLANK(B25),0,IF(ISNA(VLOOKUP(B25,General!$B:$B,1,FALSE)),1,0))</f>
        <v>0</v>
      </c>
      <c r="Q25" s="86" cm="1">
        <f t="array" ref="Q25">IF(OR(C25="-",ISBLANK(C25)),0,IF(LEN(C25)&lt;&gt;12,1,IF(OR(COUNT(FIND({0,1,2,3,4,5,6,7,8,9},LEFT(C25,3)))&gt;0,(ISERR(RIGHT(C25,9)*1))),1,0)))</f>
        <v>0</v>
      </c>
      <c r="R25" s="86">
        <f t="shared" si="1"/>
        <v>0</v>
      </c>
      <c r="S25" s="86">
        <f t="shared" si="2"/>
        <v>0</v>
      </c>
    </row>
    <row r="26" spans="1:19" s="67" customFormat="1" x14ac:dyDescent="0.25">
      <c r="A26" s="97"/>
      <c r="B26" s="71"/>
      <c r="C26" s="71"/>
      <c r="D26" s="71"/>
      <c r="E26" s="71"/>
      <c r="F26" s="71"/>
      <c r="G26" s="71"/>
      <c r="H26" s="71"/>
      <c r="I26" s="71"/>
      <c r="J26" s="71"/>
      <c r="K26" s="71"/>
      <c r="O26" s="86">
        <f t="shared" si="0"/>
        <v>0</v>
      </c>
      <c r="P26" s="86">
        <f>IF(ISBLANK(B26),0,IF(ISNA(VLOOKUP(B26,General!$B:$B,1,FALSE)),1,0))</f>
        <v>0</v>
      </c>
      <c r="Q26" s="86" cm="1">
        <f t="array" ref="Q26">IF(OR(C26="-",ISBLANK(C26)),0,IF(LEN(C26)&lt;&gt;12,1,IF(OR(COUNT(FIND({0,1,2,3,4,5,6,7,8,9},LEFT(C26,3)))&gt;0,(ISERR(RIGHT(C26,9)*1))),1,0)))</f>
        <v>0</v>
      </c>
      <c r="R26" s="86">
        <f t="shared" si="1"/>
        <v>0</v>
      </c>
      <c r="S26" s="86">
        <f t="shared" si="2"/>
        <v>0</v>
      </c>
    </row>
    <row r="27" spans="1:19" s="67" customFormat="1" x14ac:dyDescent="0.25">
      <c r="A27" s="97"/>
      <c r="B27" s="71"/>
      <c r="C27" s="71"/>
      <c r="D27" s="71"/>
      <c r="E27" s="71"/>
      <c r="F27" s="71"/>
      <c r="G27" s="71"/>
      <c r="H27" s="71"/>
      <c r="I27" s="71"/>
      <c r="J27" s="71"/>
      <c r="K27" s="71"/>
      <c r="O27" s="86">
        <f t="shared" si="0"/>
        <v>0</v>
      </c>
      <c r="P27" s="86">
        <f>IF(ISBLANK(B27),0,IF(ISNA(VLOOKUP(B27,General!$B:$B,1,FALSE)),1,0))</f>
        <v>0</v>
      </c>
      <c r="Q27" s="86" cm="1">
        <f t="array" ref="Q27">IF(OR(C27="-",ISBLANK(C27)),0,IF(LEN(C27)&lt;&gt;12,1,IF(OR(COUNT(FIND({0,1,2,3,4,5,6,7,8,9},LEFT(C27,3)))&gt;0,(ISERR(RIGHT(C27,9)*1))),1,0)))</f>
        <v>0</v>
      </c>
      <c r="R27" s="86">
        <f t="shared" si="1"/>
        <v>0</v>
      </c>
      <c r="S27" s="86">
        <f t="shared" si="2"/>
        <v>0</v>
      </c>
    </row>
    <row r="28" spans="1:19" s="67" customFormat="1" x14ac:dyDescent="0.25">
      <c r="A28" s="97"/>
      <c r="B28" s="71"/>
      <c r="C28" s="71"/>
      <c r="D28" s="71"/>
      <c r="E28" s="71"/>
      <c r="F28" s="71"/>
      <c r="G28" s="71"/>
      <c r="H28" s="71"/>
      <c r="I28" s="71"/>
      <c r="J28" s="71"/>
      <c r="K28" s="71"/>
      <c r="O28" s="86">
        <f t="shared" si="0"/>
        <v>0</v>
      </c>
      <c r="P28" s="86">
        <f>IF(ISBLANK(B28),0,IF(ISNA(VLOOKUP(B28,General!$B:$B,1,FALSE)),1,0))</f>
        <v>0</v>
      </c>
      <c r="Q28" s="86" cm="1">
        <f t="array" ref="Q28">IF(OR(C28="-",ISBLANK(C28)),0,IF(LEN(C28)&lt;&gt;12,1,IF(OR(COUNT(FIND({0,1,2,3,4,5,6,7,8,9},LEFT(C28,3)))&gt;0,(ISERR(RIGHT(C28,9)*1))),1,0)))</f>
        <v>0</v>
      </c>
      <c r="R28" s="86">
        <f t="shared" si="1"/>
        <v>0</v>
      </c>
      <c r="S28" s="86">
        <f t="shared" si="2"/>
        <v>0</v>
      </c>
    </row>
    <row r="29" spans="1:19" s="67" customFormat="1" x14ac:dyDescent="0.25">
      <c r="A29" s="97"/>
      <c r="B29" s="71"/>
      <c r="C29" s="71"/>
      <c r="D29" s="71"/>
      <c r="E29" s="71"/>
      <c r="F29" s="71"/>
      <c r="G29" s="71"/>
      <c r="H29" s="71"/>
      <c r="I29" s="71"/>
      <c r="J29" s="71"/>
      <c r="K29" s="71"/>
      <c r="O29" s="86">
        <f t="shared" si="0"/>
        <v>0</v>
      </c>
      <c r="P29" s="86">
        <f>IF(ISBLANK(B29),0,IF(ISNA(VLOOKUP(B29,General!$B:$B,1,FALSE)),1,0))</f>
        <v>0</v>
      </c>
      <c r="Q29" s="86" cm="1">
        <f t="array" ref="Q29">IF(OR(C29="-",ISBLANK(C29)),0,IF(LEN(C29)&lt;&gt;12,1,IF(OR(COUNT(FIND({0,1,2,3,4,5,6,7,8,9},LEFT(C29,3)))&gt;0,(ISERR(RIGHT(C29,9)*1))),1,0)))</f>
        <v>0</v>
      </c>
      <c r="R29" s="86">
        <f t="shared" si="1"/>
        <v>0</v>
      </c>
      <c r="S29" s="86">
        <f t="shared" si="2"/>
        <v>0</v>
      </c>
    </row>
    <row r="30" spans="1:19" s="67" customFormat="1" x14ac:dyDescent="0.25">
      <c r="A30" s="97"/>
      <c r="B30" s="71"/>
      <c r="C30" s="71"/>
      <c r="D30" s="71"/>
      <c r="E30" s="71"/>
      <c r="F30" s="71"/>
      <c r="G30" s="71"/>
      <c r="H30" s="71"/>
      <c r="I30" s="71"/>
      <c r="J30" s="71"/>
      <c r="K30" s="71"/>
      <c r="O30" s="86">
        <f t="shared" si="0"/>
        <v>0</v>
      </c>
      <c r="P30" s="86">
        <f>IF(ISBLANK(B30),0,IF(ISNA(VLOOKUP(B30,General!$B:$B,1,FALSE)),1,0))</f>
        <v>0</v>
      </c>
      <c r="Q30" s="86" cm="1">
        <f t="array" ref="Q30">IF(OR(C30="-",ISBLANK(C30)),0,IF(LEN(C30)&lt;&gt;12,1,IF(OR(COUNT(FIND({0,1,2,3,4,5,6,7,8,9},LEFT(C30,3)))&gt;0,(ISERR(RIGHT(C30,9)*1))),1,0)))</f>
        <v>0</v>
      </c>
      <c r="R30" s="86">
        <f t="shared" si="1"/>
        <v>0</v>
      </c>
      <c r="S30" s="86">
        <f t="shared" si="2"/>
        <v>0</v>
      </c>
    </row>
    <row r="31" spans="1:19" x14ac:dyDescent="0.25">
      <c r="A31" s="97"/>
      <c r="B31" s="71"/>
      <c r="C31" s="71"/>
      <c r="D31" s="71"/>
      <c r="E31" s="71"/>
      <c r="F31" s="71"/>
      <c r="G31" s="71"/>
      <c r="H31" s="71"/>
      <c r="I31" s="71"/>
      <c r="J31" s="71"/>
      <c r="K31" s="71"/>
      <c r="O31" s="86">
        <f t="shared" si="0"/>
        <v>0</v>
      </c>
      <c r="P31" s="86">
        <f>IF(ISBLANK(B31),0,IF(ISNA(VLOOKUP(B31,General!$B:$B,1,FALSE)),1,0))</f>
        <v>0</v>
      </c>
      <c r="Q31" s="86" cm="1">
        <f t="array" ref="Q31">IF(OR(C31="-",ISBLANK(C31)),0,IF(LEN(C31)&lt;&gt;12,1,IF(OR(COUNT(FIND({0,1,2,3,4,5,6,7,8,9},LEFT(C31,3)))&gt;0,(ISERR(RIGHT(C31,9)*1))),1,0)))</f>
        <v>0</v>
      </c>
      <c r="R31" s="86">
        <f t="shared" si="1"/>
        <v>0</v>
      </c>
      <c r="S31" s="86">
        <f t="shared" si="2"/>
        <v>0</v>
      </c>
    </row>
    <row r="32" spans="1:19" x14ac:dyDescent="0.25">
      <c r="A32" s="97"/>
      <c r="B32" s="71"/>
      <c r="C32" s="71"/>
      <c r="D32" s="71"/>
      <c r="E32" s="71"/>
      <c r="F32" s="71"/>
      <c r="G32" s="71"/>
      <c r="H32" s="71"/>
      <c r="I32" s="71"/>
      <c r="J32" s="71"/>
      <c r="K32" s="71"/>
      <c r="O32" s="86">
        <f t="shared" si="0"/>
        <v>0</v>
      </c>
      <c r="P32" s="86">
        <f>IF(ISBLANK(B32),0,IF(ISNA(VLOOKUP(B32,General!$B:$B,1,FALSE)),1,0))</f>
        <v>0</v>
      </c>
      <c r="Q32" s="86" cm="1">
        <f t="array" ref="Q32">IF(OR(C32="-",ISBLANK(C32)),0,IF(LEN(C32)&lt;&gt;12,1,IF(OR(COUNT(FIND({0,1,2,3,4,5,6,7,8,9},LEFT(C32,3)))&gt;0,(ISERR(RIGHT(C32,9)*1))),1,0)))</f>
        <v>0</v>
      </c>
      <c r="R32" s="86">
        <f t="shared" si="1"/>
        <v>0</v>
      </c>
      <c r="S32" s="86">
        <f t="shared" si="2"/>
        <v>0</v>
      </c>
    </row>
    <row r="33" spans="1:19" x14ac:dyDescent="0.25">
      <c r="A33" s="97"/>
      <c r="B33" s="71"/>
      <c r="C33" s="71"/>
      <c r="D33" s="71"/>
      <c r="E33" s="71"/>
      <c r="F33" s="71"/>
      <c r="G33" s="71"/>
      <c r="H33" s="71"/>
      <c r="I33" s="71"/>
      <c r="J33" s="71"/>
      <c r="K33" s="71"/>
      <c r="O33" s="86">
        <f t="shared" si="0"/>
        <v>0</v>
      </c>
      <c r="P33" s="86">
        <f>IF(ISBLANK(B33),0,IF(ISNA(VLOOKUP(B33,General!$B:$B,1,FALSE)),1,0))</f>
        <v>0</v>
      </c>
      <c r="Q33" s="86" cm="1">
        <f t="array" ref="Q33">IF(OR(C33="-",ISBLANK(C33)),0,IF(LEN(C33)&lt;&gt;12,1,IF(OR(COUNT(FIND({0,1,2,3,4,5,6,7,8,9},LEFT(C33,3)))&gt;0,(ISERR(RIGHT(C33,9)*1))),1,0)))</f>
        <v>0</v>
      </c>
      <c r="R33" s="86">
        <f t="shared" si="1"/>
        <v>0</v>
      </c>
      <c r="S33" s="86">
        <f t="shared" si="2"/>
        <v>0</v>
      </c>
    </row>
    <row r="34" spans="1:19" x14ac:dyDescent="0.25">
      <c r="A34" s="97"/>
      <c r="B34" s="71"/>
      <c r="C34" s="71"/>
      <c r="D34" s="71"/>
      <c r="E34" s="71"/>
      <c r="F34" s="71"/>
      <c r="G34" s="71"/>
      <c r="H34" s="71"/>
      <c r="I34" s="71"/>
      <c r="J34" s="71"/>
      <c r="K34" s="71"/>
      <c r="O34" s="86">
        <f t="shared" si="0"/>
        <v>0</v>
      </c>
      <c r="P34" s="86">
        <f>IF(ISBLANK(B34),0,IF(ISNA(VLOOKUP(B34,General!$B:$B,1,FALSE)),1,0))</f>
        <v>0</v>
      </c>
      <c r="Q34" s="86" cm="1">
        <f t="array" ref="Q34">IF(OR(C34="-",ISBLANK(C34)),0,IF(LEN(C34)&lt;&gt;12,1,IF(OR(COUNT(FIND({0,1,2,3,4,5,6,7,8,9},LEFT(C34,3)))&gt;0,(ISERR(RIGHT(C34,9)*1))),1,0)))</f>
        <v>0</v>
      </c>
      <c r="R34" s="86">
        <f t="shared" si="1"/>
        <v>0</v>
      </c>
      <c r="S34" s="86">
        <f t="shared" si="2"/>
        <v>0</v>
      </c>
    </row>
    <row r="35" spans="1:19" x14ac:dyDescent="0.25">
      <c r="A35" s="97"/>
      <c r="B35" s="71"/>
      <c r="C35" s="71"/>
      <c r="D35" s="71"/>
      <c r="E35" s="71"/>
      <c r="F35" s="71"/>
      <c r="G35" s="71"/>
      <c r="H35" s="71"/>
      <c r="I35" s="71"/>
      <c r="J35" s="71"/>
      <c r="K35" s="71"/>
      <c r="O35" s="86">
        <f t="shared" si="0"/>
        <v>0</v>
      </c>
      <c r="P35" s="86">
        <f>IF(ISBLANK(B35),0,IF(ISNA(VLOOKUP(B35,General!$B:$B,1,FALSE)),1,0))</f>
        <v>0</v>
      </c>
      <c r="Q35" s="86" cm="1">
        <f t="array" ref="Q35">IF(OR(C35="-",ISBLANK(C35)),0,IF(LEN(C35)&lt;&gt;12,1,IF(OR(COUNT(FIND({0,1,2,3,4,5,6,7,8,9},LEFT(C35,3)))&gt;0,(ISERR(RIGHT(C35,9)*1))),1,0)))</f>
        <v>0</v>
      </c>
      <c r="R35" s="86">
        <f t="shared" si="1"/>
        <v>0</v>
      </c>
      <c r="S35" s="86">
        <f t="shared" si="2"/>
        <v>0</v>
      </c>
    </row>
    <row r="36" spans="1:19" x14ac:dyDescent="0.25">
      <c r="A36" s="97"/>
      <c r="B36" s="71"/>
      <c r="C36" s="71"/>
      <c r="D36" s="71"/>
      <c r="E36" s="71"/>
      <c r="F36" s="71"/>
      <c r="G36" s="71"/>
      <c r="H36" s="71"/>
      <c r="I36" s="71"/>
      <c r="J36" s="71"/>
      <c r="K36" s="71"/>
      <c r="O36" s="86">
        <f t="shared" si="0"/>
        <v>0</v>
      </c>
      <c r="P36" s="86">
        <f>IF(ISBLANK(B36),0,IF(ISNA(VLOOKUP(B36,General!$B:$B,1,FALSE)),1,0))</f>
        <v>0</v>
      </c>
      <c r="Q36" s="86" cm="1">
        <f t="array" ref="Q36">IF(OR(C36="-",ISBLANK(C36)),0,IF(LEN(C36)&lt;&gt;12,1,IF(OR(COUNT(FIND({0,1,2,3,4,5,6,7,8,9},LEFT(C36,3)))&gt;0,(ISERR(RIGHT(C36,9)*1))),1,0)))</f>
        <v>0</v>
      </c>
      <c r="R36" s="86">
        <f t="shared" si="1"/>
        <v>0</v>
      </c>
      <c r="S36" s="86">
        <f t="shared" si="2"/>
        <v>0</v>
      </c>
    </row>
    <row r="37" spans="1:19" x14ac:dyDescent="0.25">
      <c r="A37" s="97"/>
      <c r="B37" s="71"/>
      <c r="C37" s="71"/>
      <c r="D37" s="71"/>
      <c r="E37" s="71"/>
      <c r="F37" s="71"/>
      <c r="G37" s="71"/>
      <c r="H37" s="71"/>
      <c r="I37" s="71"/>
      <c r="J37" s="71"/>
      <c r="K37" s="71"/>
      <c r="O37" s="86">
        <f t="shared" si="0"/>
        <v>0</v>
      </c>
      <c r="P37" s="86">
        <f>IF(ISBLANK(B37),0,IF(ISNA(VLOOKUP(B37,General!$B:$B,1,FALSE)),1,0))</f>
        <v>0</v>
      </c>
      <c r="Q37" s="86" cm="1">
        <f t="array" ref="Q37">IF(OR(C37="-",ISBLANK(C37)),0,IF(LEN(C37)&lt;&gt;12,1,IF(OR(COUNT(FIND({0,1,2,3,4,5,6,7,8,9},LEFT(C37,3)))&gt;0,(ISERR(RIGHT(C37,9)*1))),1,0)))</f>
        <v>0</v>
      </c>
      <c r="R37" s="86">
        <f t="shared" si="1"/>
        <v>0</v>
      </c>
      <c r="S37" s="86">
        <f t="shared" si="2"/>
        <v>0</v>
      </c>
    </row>
    <row r="38" spans="1:19" x14ac:dyDescent="0.25">
      <c r="A38" s="97"/>
      <c r="B38" s="71"/>
      <c r="C38" s="71"/>
      <c r="D38" s="71"/>
      <c r="E38" s="71"/>
      <c r="F38" s="71"/>
      <c r="G38" s="71"/>
      <c r="H38" s="71"/>
      <c r="I38" s="71"/>
      <c r="J38" s="71"/>
      <c r="K38" s="71"/>
      <c r="O38" s="86">
        <f t="shared" si="0"/>
        <v>0</v>
      </c>
      <c r="P38" s="86">
        <f>IF(ISBLANK(B38),0,IF(ISNA(VLOOKUP(B38,General!$B:$B,1,FALSE)),1,0))</f>
        <v>0</v>
      </c>
      <c r="Q38" s="86" cm="1">
        <f t="array" ref="Q38">IF(OR(C38="-",ISBLANK(C38)),0,IF(LEN(C38)&lt;&gt;12,1,IF(OR(COUNT(FIND({0,1,2,3,4,5,6,7,8,9},LEFT(C38,3)))&gt;0,(ISERR(RIGHT(C38,9)*1))),1,0)))</f>
        <v>0</v>
      </c>
      <c r="R38" s="86">
        <f t="shared" si="1"/>
        <v>0</v>
      </c>
      <c r="S38" s="86">
        <f t="shared" si="2"/>
        <v>0</v>
      </c>
    </row>
    <row r="39" spans="1:19" x14ac:dyDescent="0.25">
      <c r="A39" s="97"/>
      <c r="B39" s="71"/>
      <c r="C39" s="71"/>
      <c r="D39" s="71"/>
      <c r="E39" s="71"/>
      <c r="F39" s="71"/>
      <c r="G39" s="71"/>
      <c r="H39" s="71"/>
      <c r="I39" s="71"/>
      <c r="J39" s="71"/>
      <c r="K39" s="71"/>
      <c r="O39" s="86">
        <f t="shared" si="0"/>
        <v>0</v>
      </c>
      <c r="P39" s="86">
        <f>IF(ISBLANK(B39),0,IF(ISNA(VLOOKUP(B39,General!$B:$B,1,FALSE)),1,0))</f>
        <v>0</v>
      </c>
      <c r="Q39" s="86" cm="1">
        <f t="array" ref="Q39">IF(OR(C39="-",ISBLANK(C39)),0,IF(LEN(C39)&lt;&gt;12,1,IF(OR(COUNT(FIND({0,1,2,3,4,5,6,7,8,9},LEFT(C39,3)))&gt;0,(ISERR(RIGHT(C39,9)*1))),1,0)))</f>
        <v>0</v>
      </c>
      <c r="R39" s="86">
        <f t="shared" si="1"/>
        <v>0</v>
      </c>
      <c r="S39" s="86">
        <f t="shared" si="2"/>
        <v>0</v>
      </c>
    </row>
    <row r="40" spans="1:19" x14ac:dyDescent="0.25">
      <c r="A40" s="97"/>
      <c r="B40" s="71"/>
      <c r="C40" s="71"/>
      <c r="D40" s="71"/>
      <c r="E40" s="71"/>
      <c r="F40" s="71"/>
      <c r="G40" s="71"/>
      <c r="H40" s="71"/>
      <c r="I40" s="71"/>
      <c r="J40" s="71"/>
      <c r="K40" s="71"/>
      <c r="O40" s="86">
        <f t="shared" si="0"/>
        <v>0</v>
      </c>
      <c r="P40" s="86">
        <f>IF(ISBLANK(B40),0,IF(ISNA(VLOOKUP(B40,General!$B:$B,1,FALSE)),1,0))</f>
        <v>0</v>
      </c>
      <c r="Q40" s="86" cm="1">
        <f t="array" ref="Q40">IF(OR(C40="-",ISBLANK(C40)),0,IF(LEN(C40)&lt;&gt;12,1,IF(OR(COUNT(FIND({0,1,2,3,4,5,6,7,8,9},LEFT(C40,3)))&gt;0,(ISERR(RIGHT(C40,9)*1))),1,0)))</f>
        <v>0</v>
      </c>
      <c r="R40" s="86">
        <f t="shared" si="1"/>
        <v>0</v>
      </c>
      <c r="S40" s="86">
        <f t="shared" si="2"/>
        <v>0</v>
      </c>
    </row>
    <row r="41" spans="1:19" x14ac:dyDescent="0.25">
      <c r="A41" s="97"/>
      <c r="B41" s="71"/>
      <c r="C41" s="71"/>
      <c r="D41" s="71"/>
      <c r="E41" s="71"/>
      <c r="F41" s="71"/>
      <c r="G41" s="71"/>
      <c r="H41" s="71"/>
      <c r="I41" s="71"/>
      <c r="J41" s="71"/>
      <c r="K41" s="71"/>
      <c r="O41" s="86">
        <f t="shared" si="0"/>
        <v>0</v>
      </c>
      <c r="P41" s="86">
        <f>IF(ISBLANK(B41),0,IF(ISNA(VLOOKUP(B41,General!$B:$B,1,FALSE)),1,0))</f>
        <v>0</v>
      </c>
      <c r="Q41" s="86" cm="1">
        <f t="array" ref="Q41">IF(OR(C41="-",ISBLANK(C41)),0,IF(LEN(C41)&lt;&gt;12,1,IF(OR(COUNT(FIND({0,1,2,3,4,5,6,7,8,9},LEFT(C41,3)))&gt;0,(ISERR(RIGHT(C41,9)*1))),1,0)))</f>
        <v>0</v>
      </c>
      <c r="R41" s="86">
        <f t="shared" si="1"/>
        <v>0</v>
      </c>
      <c r="S41" s="86">
        <f t="shared" si="2"/>
        <v>0</v>
      </c>
    </row>
    <row r="42" spans="1:19" x14ac:dyDescent="0.25">
      <c r="A42" s="97"/>
      <c r="B42" s="71"/>
      <c r="C42" s="71"/>
      <c r="D42" s="71"/>
      <c r="E42" s="71"/>
      <c r="F42" s="71"/>
      <c r="G42" s="71"/>
      <c r="H42" s="71"/>
      <c r="I42" s="71"/>
      <c r="J42" s="71"/>
      <c r="K42" s="71"/>
      <c r="O42" s="86">
        <f t="shared" si="0"/>
        <v>0</v>
      </c>
      <c r="P42" s="86">
        <f>IF(ISBLANK(B42),0,IF(ISNA(VLOOKUP(B42,General!$B:$B,1,FALSE)),1,0))</f>
        <v>0</v>
      </c>
      <c r="Q42" s="86" cm="1">
        <f t="array" ref="Q42">IF(OR(C42="-",ISBLANK(C42)),0,IF(LEN(C42)&lt;&gt;12,1,IF(OR(COUNT(FIND({0,1,2,3,4,5,6,7,8,9},LEFT(C42,3)))&gt;0,(ISERR(RIGHT(C42,9)*1))),1,0)))</f>
        <v>0</v>
      </c>
      <c r="R42" s="86">
        <f t="shared" si="1"/>
        <v>0</v>
      </c>
      <c r="S42" s="86">
        <f t="shared" si="2"/>
        <v>0</v>
      </c>
    </row>
    <row r="43" spans="1:19" x14ac:dyDescent="0.25">
      <c r="A43" s="97"/>
      <c r="B43" s="71"/>
      <c r="C43" s="71"/>
      <c r="D43" s="71"/>
      <c r="E43" s="71"/>
      <c r="F43" s="71"/>
      <c r="G43" s="71"/>
      <c r="H43" s="71"/>
      <c r="I43" s="71"/>
      <c r="J43" s="71"/>
      <c r="K43" s="71"/>
      <c r="O43" s="86">
        <f t="shared" si="0"/>
        <v>0</v>
      </c>
      <c r="P43" s="86">
        <f>IF(ISBLANK(B43),0,IF(ISNA(VLOOKUP(B43,General!$B:$B,1,FALSE)),1,0))</f>
        <v>0</v>
      </c>
      <c r="Q43" s="86" cm="1">
        <f t="array" ref="Q43">IF(OR(C43="-",ISBLANK(C43)),0,IF(LEN(C43)&lt;&gt;12,1,IF(OR(COUNT(FIND({0,1,2,3,4,5,6,7,8,9},LEFT(C43,3)))&gt;0,(ISERR(RIGHT(C43,9)*1))),1,0)))</f>
        <v>0</v>
      </c>
      <c r="R43" s="86">
        <f t="shared" si="1"/>
        <v>0</v>
      </c>
      <c r="S43" s="86">
        <f t="shared" si="2"/>
        <v>0</v>
      </c>
    </row>
    <row r="44" spans="1:19" x14ac:dyDescent="0.25">
      <c r="A44" s="97"/>
      <c r="B44" s="71"/>
      <c r="C44" s="71"/>
      <c r="D44" s="71"/>
      <c r="E44" s="71"/>
      <c r="F44" s="71"/>
      <c r="G44" s="71"/>
      <c r="H44" s="71"/>
      <c r="I44" s="71"/>
      <c r="J44" s="71"/>
      <c r="K44" s="71"/>
      <c r="O44" s="86">
        <f t="shared" si="0"/>
        <v>0</v>
      </c>
      <c r="P44" s="86">
        <f>IF(ISBLANK(B44),0,IF(ISNA(VLOOKUP(B44,General!$B:$B,1,FALSE)),1,0))</f>
        <v>0</v>
      </c>
      <c r="Q44" s="86" cm="1">
        <f t="array" ref="Q44">IF(OR(C44="-",ISBLANK(C44)),0,IF(LEN(C44)&lt;&gt;12,1,IF(OR(COUNT(FIND({0,1,2,3,4,5,6,7,8,9},LEFT(C44,3)))&gt;0,(ISERR(RIGHT(C44,9)*1))),1,0)))</f>
        <v>0</v>
      </c>
      <c r="R44" s="86">
        <f t="shared" si="1"/>
        <v>0</v>
      </c>
      <c r="S44" s="86">
        <f t="shared" si="2"/>
        <v>0</v>
      </c>
    </row>
    <row r="45" spans="1:19" x14ac:dyDescent="0.25">
      <c r="A45" s="97"/>
      <c r="B45" s="71"/>
      <c r="C45" s="71"/>
      <c r="D45" s="71"/>
      <c r="E45" s="71"/>
      <c r="F45" s="71"/>
      <c r="G45" s="71"/>
      <c r="H45" s="71"/>
      <c r="I45" s="71"/>
      <c r="J45" s="71"/>
      <c r="K45" s="71"/>
      <c r="O45" s="86">
        <f t="shared" si="0"/>
        <v>0</v>
      </c>
      <c r="P45" s="86">
        <f>IF(ISBLANK(B45),0,IF(ISNA(VLOOKUP(B45,General!$B:$B,1,FALSE)),1,0))</f>
        <v>0</v>
      </c>
      <c r="Q45" s="86" cm="1">
        <f t="array" ref="Q45">IF(OR(C45="-",ISBLANK(C45)),0,IF(LEN(C45)&lt;&gt;12,1,IF(OR(COUNT(FIND({0,1,2,3,4,5,6,7,8,9},LEFT(C45,3)))&gt;0,(ISERR(RIGHT(C45,9)*1))),1,0)))</f>
        <v>0</v>
      </c>
      <c r="R45" s="86">
        <f t="shared" si="1"/>
        <v>0</v>
      </c>
      <c r="S45" s="86">
        <f t="shared" si="2"/>
        <v>0</v>
      </c>
    </row>
    <row r="46" spans="1:19" x14ac:dyDescent="0.25">
      <c r="A46" s="97"/>
      <c r="B46" s="71"/>
      <c r="C46" s="71"/>
      <c r="D46" s="71"/>
      <c r="E46" s="71"/>
      <c r="F46" s="71"/>
      <c r="G46" s="71"/>
      <c r="H46" s="71"/>
      <c r="I46" s="71"/>
      <c r="J46" s="71"/>
      <c r="K46" s="71"/>
      <c r="O46" s="86">
        <f t="shared" si="0"/>
        <v>0</v>
      </c>
      <c r="P46" s="86">
        <f>IF(ISBLANK(B46),0,IF(ISNA(VLOOKUP(B46,General!$B:$B,1,FALSE)),1,0))</f>
        <v>0</v>
      </c>
      <c r="Q46" s="86" cm="1">
        <f t="array" ref="Q46">IF(OR(C46="-",ISBLANK(C46)),0,IF(LEN(C46)&lt;&gt;12,1,IF(OR(COUNT(FIND({0,1,2,3,4,5,6,7,8,9},LEFT(C46,3)))&gt;0,(ISERR(RIGHT(C46,9)*1))),1,0)))</f>
        <v>0</v>
      </c>
      <c r="R46" s="86">
        <f t="shared" si="1"/>
        <v>0</v>
      </c>
      <c r="S46" s="86">
        <f t="shared" si="2"/>
        <v>0</v>
      </c>
    </row>
    <row r="47" spans="1:19" x14ac:dyDescent="0.25">
      <c r="A47" s="97"/>
      <c r="B47" s="71"/>
      <c r="C47" s="71"/>
      <c r="D47" s="71"/>
      <c r="E47" s="71"/>
      <c r="F47" s="71"/>
      <c r="G47" s="71"/>
      <c r="H47" s="71"/>
      <c r="I47" s="71"/>
      <c r="J47" s="71"/>
      <c r="K47" s="71"/>
      <c r="O47" s="86">
        <f t="shared" si="0"/>
        <v>0</v>
      </c>
      <c r="P47" s="86">
        <f>IF(ISBLANK(B47),0,IF(ISNA(VLOOKUP(B47,General!$B:$B,1,FALSE)),1,0))</f>
        <v>0</v>
      </c>
      <c r="Q47" s="86" cm="1">
        <f t="array" ref="Q47">IF(OR(C47="-",ISBLANK(C47)),0,IF(LEN(C47)&lt;&gt;12,1,IF(OR(COUNT(FIND({0,1,2,3,4,5,6,7,8,9},LEFT(C47,3)))&gt;0,(ISERR(RIGHT(C47,9)*1))),1,0)))</f>
        <v>0</v>
      </c>
      <c r="R47" s="86">
        <f t="shared" si="1"/>
        <v>0</v>
      </c>
      <c r="S47" s="86">
        <f t="shared" si="2"/>
        <v>0</v>
      </c>
    </row>
    <row r="48" spans="1:19" x14ac:dyDescent="0.25">
      <c r="A48" s="97"/>
      <c r="B48" s="71"/>
      <c r="C48" s="71"/>
      <c r="D48" s="71"/>
      <c r="E48" s="71"/>
      <c r="F48" s="71"/>
      <c r="G48" s="71"/>
      <c r="H48" s="71"/>
      <c r="I48" s="71"/>
      <c r="J48" s="71"/>
      <c r="K48" s="71"/>
      <c r="O48" s="86">
        <f t="shared" si="0"/>
        <v>0</v>
      </c>
      <c r="P48" s="86">
        <f>IF(ISBLANK(B48),0,IF(ISNA(VLOOKUP(B48,General!$B:$B,1,FALSE)),1,0))</f>
        <v>0</v>
      </c>
      <c r="Q48" s="86" cm="1">
        <f t="array" ref="Q48">IF(OR(C48="-",ISBLANK(C48)),0,IF(LEN(C48)&lt;&gt;12,1,IF(OR(COUNT(FIND({0,1,2,3,4,5,6,7,8,9},LEFT(C48,3)))&gt;0,(ISERR(RIGHT(C48,9)*1))),1,0)))</f>
        <v>0</v>
      </c>
      <c r="R48" s="86">
        <f t="shared" si="1"/>
        <v>0</v>
      </c>
      <c r="S48" s="86">
        <f t="shared" si="2"/>
        <v>0</v>
      </c>
    </row>
    <row r="49" spans="1:19" x14ac:dyDescent="0.25">
      <c r="A49" s="97"/>
      <c r="B49" s="71"/>
      <c r="C49" s="71"/>
      <c r="D49" s="71"/>
      <c r="E49" s="71"/>
      <c r="F49" s="71"/>
      <c r="G49" s="71"/>
      <c r="H49" s="71"/>
      <c r="I49" s="71"/>
      <c r="J49" s="71"/>
      <c r="K49" s="71"/>
      <c r="O49" s="86">
        <f t="shared" si="0"/>
        <v>0</v>
      </c>
      <c r="P49" s="86">
        <f>IF(ISBLANK(B49),0,IF(ISNA(VLOOKUP(B49,General!$B:$B,1,FALSE)),1,0))</f>
        <v>0</v>
      </c>
      <c r="Q49" s="86" cm="1">
        <f t="array" ref="Q49">IF(OR(C49="-",ISBLANK(C49)),0,IF(LEN(C49)&lt;&gt;12,1,IF(OR(COUNT(FIND({0,1,2,3,4,5,6,7,8,9},LEFT(C49,3)))&gt;0,(ISERR(RIGHT(C49,9)*1))),1,0)))</f>
        <v>0</v>
      </c>
      <c r="R49" s="86">
        <f t="shared" si="1"/>
        <v>0</v>
      </c>
      <c r="S49" s="86">
        <f t="shared" si="2"/>
        <v>0</v>
      </c>
    </row>
    <row r="50" spans="1:19" x14ac:dyDescent="0.25">
      <c r="A50" s="97"/>
      <c r="B50" s="71"/>
      <c r="C50" s="71"/>
      <c r="D50" s="71"/>
      <c r="E50" s="71"/>
      <c r="F50" s="71"/>
      <c r="G50" s="71"/>
      <c r="H50" s="71"/>
      <c r="I50" s="71"/>
      <c r="J50" s="71"/>
      <c r="K50" s="71"/>
      <c r="O50" s="86">
        <f t="shared" si="0"/>
        <v>0</v>
      </c>
      <c r="P50" s="86">
        <f>IF(ISBLANK(B50),0,IF(ISNA(VLOOKUP(B50,General!$B:$B,1,FALSE)),1,0))</f>
        <v>0</v>
      </c>
      <c r="Q50" s="86" cm="1">
        <f t="array" ref="Q50">IF(OR(C50="-",ISBLANK(C50)),0,IF(LEN(C50)&lt;&gt;12,1,IF(OR(COUNT(FIND({0,1,2,3,4,5,6,7,8,9},LEFT(C50,3)))&gt;0,(ISERR(RIGHT(C50,9)*1))),1,0)))</f>
        <v>0</v>
      </c>
      <c r="R50" s="86">
        <f t="shared" si="1"/>
        <v>0</v>
      </c>
      <c r="S50" s="86">
        <f t="shared" si="2"/>
        <v>0</v>
      </c>
    </row>
    <row r="51" spans="1:19" x14ac:dyDescent="0.25">
      <c r="A51" s="97"/>
      <c r="B51" s="71"/>
      <c r="C51" s="71"/>
      <c r="D51" s="71"/>
      <c r="E51" s="71"/>
      <c r="F51" s="71"/>
      <c r="G51" s="71"/>
      <c r="H51" s="71"/>
      <c r="I51" s="71"/>
      <c r="J51" s="71"/>
      <c r="K51" s="71"/>
      <c r="O51" s="86">
        <f t="shared" si="0"/>
        <v>0</v>
      </c>
      <c r="P51" s="86">
        <f>IF(ISBLANK(B51),0,IF(ISNA(VLOOKUP(B51,General!$B:$B,1,FALSE)),1,0))</f>
        <v>0</v>
      </c>
      <c r="Q51" s="86" cm="1">
        <f t="array" ref="Q51">IF(OR(C51="-",ISBLANK(C51)),0,IF(LEN(C51)&lt;&gt;12,1,IF(OR(COUNT(FIND({0,1,2,3,4,5,6,7,8,9},LEFT(C51,3)))&gt;0,(ISERR(RIGHT(C51,9)*1))),1,0)))</f>
        <v>0</v>
      </c>
      <c r="R51" s="86">
        <f t="shared" si="1"/>
        <v>0</v>
      </c>
      <c r="S51" s="86">
        <f t="shared" si="2"/>
        <v>0</v>
      </c>
    </row>
    <row r="52" spans="1:19" x14ac:dyDescent="0.25">
      <c r="A52" s="97"/>
      <c r="B52" s="71"/>
      <c r="C52" s="71"/>
      <c r="D52" s="71"/>
      <c r="E52" s="71"/>
      <c r="F52" s="71"/>
      <c r="G52" s="71"/>
      <c r="H52" s="71"/>
      <c r="I52" s="71"/>
      <c r="J52" s="71"/>
      <c r="K52" s="71"/>
      <c r="O52" s="86">
        <f t="shared" si="0"/>
        <v>0</v>
      </c>
      <c r="P52" s="86">
        <f>IF(ISBLANK(B52),0,IF(ISNA(VLOOKUP(B52,General!$B:$B,1,FALSE)),1,0))</f>
        <v>0</v>
      </c>
      <c r="Q52" s="86" cm="1">
        <f t="array" ref="Q52">IF(OR(C52="-",ISBLANK(C52)),0,IF(LEN(C52)&lt;&gt;12,1,IF(OR(COUNT(FIND({0,1,2,3,4,5,6,7,8,9},LEFT(C52,3)))&gt;0,(ISERR(RIGHT(C52,9)*1))),1,0)))</f>
        <v>0</v>
      </c>
      <c r="R52" s="86">
        <f t="shared" si="1"/>
        <v>0</v>
      </c>
      <c r="S52" s="86">
        <f t="shared" si="2"/>
        <v>0</v>
      </c>
    </row>
    <row r="53" spans="1:19" x14ac:dyDescent="0.25">
      <c r="A53" s="97"/>
      <c r="B53" s="71"/>
      <c r="C53" s="71"/>
      <c r="D53" s="71"/>
      <c r="E53" s="71"/>
      <c r="F53" s="71"/>
      <c r="G53" s="71"/>
      <c r="H53" s="71"/>
      <c r="I53" s="71"/>
      <c r="J53" s="71"/>
      <c r="K53" s="71"/>
      <c r="O53" s="86">
        <f t="shared" si="0"/>
        <v>0</v>
      </c>
      <c r="P53" s="86">
        <f>IF(ISBLANK(B53),0,IF(ISNA(VLOOKUP(B53,General!$B:$B,1,FALSE)),1,0))</f>
        <v>0</v>
      </c>
      <c r="Q53" s="86" cm="1">
        <f t="array" ref="Q53">IF(OR(C53="-",ISBLANK(C53)),0,IF(LEN(C53)&lt;&gt;12,1,IF(OR(COUNT(FIND({0,1,2,3,4,5,6,7,8,9},LEFT(C53,3)))&gt;0,(ISERR(RIGHT(C53,9)*1))),1,0)))</f>
        <v>0</v>
      </c>
      <c r="R53" s="86">
        <f t="shared" si="1"/>
        <v>0</v>
      </c>
      <c r="S53" s="86">
        <f t="shared" si="2"/>
        <v>0</v>
      </c>
    </row>
    <row r="54" spans="1:19" x14ac:dyDescent="0.25">
      <c r="A54" s="97"/>
      <c r="B54" s="71"/>
      <c r="C54" s="71"/>
      <c r="D54" s="71"/>
      <c r="E54" s="71"/>
      <c r="F54" s="71"/>
      <c r="G54" s="71"/>
      <c r="H54" s="71"/>
      <c r="I54" s="71"/>
      <c r="J54" s="71"/>
      <c r="K54" s="71"/>
      <c r="O54" s="86">
        <f t="shared" si="0"/>
        <v>0</v>
      </c>
      <c r="P54" s="86">
        <f>IF(ISBLANK(B54),0,IF(ISNA(VLOOKUP(B54,General!$B:$B,1,FALSE)),1,0))</f>
        <v>0</v>
      </c>
      <c r="Q54" s="86" cm="1">
        <f t="array" ref="Q54">IF(OR(C54="-",ISBLANK(C54)),0,IF(LEN(C54)&lt;&gt;12,1,IF(OR(COUNT(FIND({0,1,2,3,4,5,6,7,8,9},LEFT(C54,3)))&gt;0,(ISERR(RIGHT(C54,9)*1))),1,0)))</f>
        <v>0</v>
      </c>
      <c r="R54" s="86">
        <f t="shared" si="1"/>
        <v>0</v>
      </c>
      <c r="S54" s="86">
        <f t="shared" si="2"/>
        <v>0</v>
      </c>
    </row>
    <row r="55" spans="1:19" x14ac:dyDescent="0.25">
      <c r="A55" s="97"/>
      <c r="B55" s="71"/>
      <c r="C55" s="71"/>
      <c r="D55" s="71"/>
      <c r="E55" s="71"/>
      <c r="F55" s="71"/>
      <c r="G55" s="71"/>
      <c r="H55" s="71"/>
      <c r="I55" s="71"/>
      <c r="J55" s="71"/>
      <c r="K55" s="71"/>
      <c r="O55" s="86">
        <f t="shared" si="0"/>
        <v>0</v>
      </c>
      <c r="P55" s="86">
        <f>IF(ISBLANK(B55),0,IF(ISNA(VLOOKUP(B55,General!$B:$B,1,FALSE)),1,0))</f>
        <v>0</v>
      </c>
      <c r="Q55" s="86" cm="1">
        <f t="array" ref="Q55">IF(OR(C55="-",ISBLANK(C55)),0,IF(LEN(C55)&lt;&gt;12,1,IF(OR(COUNT(FIND({0,1,2,3,4,5,6,7,8,9},LEFT(C55,3)))&gt;0,(ISERR(RIGHT(C55,9)*1))),1,0)))</f>
        <v>0</v>
      </c>
      <c r="R55" s="86">
        <f t="shared" si="1"/>
        <v>0</v>
      </c>
      <c r="S55" s="86">
        <f t="shared" si="2"/>
        <v>0</v>
      </c>
    </row>
    <row r="56" spans="1:19" x14ac:dyDescent="0.25">
      <c r="A56" s="97"/>
      <c r="B56" s="71"/>
      <c r="C56" s="71"/>
      <c r="D56" s="71"/>
      <c r="E56" s="71"/>
      <c r="F56" s="71"/>
      <c r="G56" s="71"/>
      <c r="H56" s="71"/>
      <c r="I56" s="71"/>
      <c r="J56" s="71"/>
      <c r="K56" s="71"/>
      <c r="O56" s="86">
        <f t="shared" si="0"/>
        <v>0</v>
      </c>
      <c r="P56" s="86">
        <f>IF(ISBLANK(B56),0,IF(ISNA(VLOOKUP(B56,General!$B:$B,1,FALSE)),1,0))</f>
        <v>0</v>
      </c>
      <c r="Q56" s="86" cm="1">
        <f t="array" ref="Q56">IF(OR(C56="-",ISBLANK(C56)),0,IF(LEN(C56)&lt;&gt;12,1,IF(OR(COUNT(FIND({0,1,2,3,4,5,6,7,8,9},LEFT(C56,3)))&gt;0,(ISERR(RIGHT(C56,9)*1))),1,0)))</f>
        <v>0</v>
      </c>
      <c r="R56" s="86">
        <f t="shared" si="1"/>
        <v>0</v>
      </c>
      <c r="S56" s="86">
        <f t="shared" si="2"/>
        <v>0</v>
      </c>
    </row>
    <row r="57" spans="1:19" x14ac:dyDescent="0.25">
      <c r="A57" s="97"/>
      <c r="B57" s="71"/>
      <c r="C57" s="71"/>
      <c r="D57" s="71"/>
      <c r="E57" s="71"/>
      <c r="F57" s="71"/>
      <c r="G57" s="71"/>
      <c r="H57" s="71"/>
      <c r="I57" s="71"/>
      <c r="J57" s="71"/>
      <c r="K57" s="71"/>
      <c r="O57" s="86">
        <f t="shared" si="0"/>
        <v>0</v>
      </c>
      <c r="P57" s="86">
        <f>IF(ISBLANK(B57),0,IF(ISNA(VLOOKUP(B57,General!$B:$B,1,FALSE)),1,0))</f>
        <v>0</v>
      </c>
      <c r="Q57" s="86" cm="1">
        <f t="array" ref="Q57">IF(OR(C57="-",ISBLANK(C57)),0,IF(LEN(C57)&lt;&gt;12,1,IF(OR(COUNT(FIND({0,1,2,3,4,5,6,7,8,9},LEFT(C57,3)))&gt;0,(ISERR(RIGHT(C57,9)*1))),1,0)))</f>
        <v>0</v>
      </c>
      <c r="R57" s="86">
        <f t="shared" si="1"/>
        <v>0</v>
      </c>
      <c r="S57" s="86">
        <f t="shared" si="2"/>
        <v>0</v>
      </c>
    </row>
    <row r="58" spans="1:19" x14ac:dyDescent="0.25">
      <c r="A58" s="97"/>
      <c r="B58" s="71"/>
      <c r="C58" s="71"/>
      <c r="D58" s="71"/>
      <c r="E58" s="71"/>
      <c r="F58" s="71"/>
      <c r="G58" s="71"/>
      <c r="H58" s="71"/>
      <c r="I58" s="71"/>
      <c r="J58" s="71"/>
      <c r="K58" s="71"/>
      <c r="O58" s="86">
        <f t="shared" si="0"/>
        <v>0</v>
      </c>
      <c r="P58" s="86">
        <f>IF(ISBLANK(B58),0,IF(ISNA(VLOOKUP(B58,General!$B:$B,1,FALSE)),1,0))</f>
        <v>0</v>
      </c>
      <c r="Q58" s="86" cm="1">
        <f t="array" ref="Q58">IF(OR(C58="-",ISBLANK(C58)),0,IF(LEN(C58)&lt;&gt;12,1,IF(OR(COUNT(FIND({0,1,2,3,4,5,6,7,8,9},LEFT(C58,3)))&gt;0,(ISERR(RIGHT(C58,9)*1))),1,0)))</f>
        <v>0</v>
      </c>
      <c r="R58" s="86">
        <f t="shared" si="1"/>
        <v>0</v>
      </c>
      <c r="S58" s="86">
        <f t="shared" si="2"/>
        <v>0</v>
      </c>
    </row>
    <row r="59" spans="1:19" x14ac:dyDescent="0.25">
      <c r="A59" s="97"/>
      <c r="B59" s="71"/>
      <c r="C59" s="71"/>
      <c r="D59" s="71"/>
      <c r="E59" s="71"/>
      <c r="F59" s="71"/>
      <c r="G59" s="71"/>
      <c r="H59" s="71"/>
      <c r="I59" s="71"/>
      <c r="J59" s="71"/>
      <c r="K59" s="71"/>
      <c r="O59" s="86">
        <f t="shared" si="0"/>
        <v>0</v>
      </c>
      <c r="P59" s="86">
        <f>IF(ISBLANK(B59),0,IF(ISNA(VLOOKUP(B59,General!$B:$B,1,FALSE)),1,0))</f>
        <v>0</v>
      </c>
      <c r="Q59" s="86" cm="1">
        <f t="array" ref="Q59">IF(OR(C59="-",ISBLANK(C59)),0,IF(LEN(C59)&lt;&gt;12,1,IF(OR(COUNT(FIND({0,1,2,3,4,5,6,7,8,9},LEFT(C59,3)))&gt;0,(ISERR(RIGHT(C59,9)*1))),1,0)))</f>
        <v>0</v>
      </c>
      <c r="R59" s="86">
        <f t="shared" si="1"/>
        <v>0</v>
      </c>
      <c r="S59" s="86">
        <f t="shared" si="2"/>
        <v>0</v>
      </c>
    </row>
    <row r="60" spans="1:19" x14ac:dyDescent="0.25">
      <c r="A60" s="97"/>
      <c r="B60" s="71"/>
      <c r="C60" s="71"/>
      <c r="D60" s="71"/>
      <c r="E60" s="71"/>
      <c r="F60" s="71"/>
      <c r="G60" s="71"/>
      <c r="H60" s="71"/>
      <c r="I60" s="71"/>
      <c r="J60" s="71"/>
      <c r="K60" s="71"/>
      <c r="O60" s="86">
        <f t="shared" si="0"/>
        <v>0</v>
      </c>
      <c r="P60" s="86">
        <f>IF(ISBLANK(B60),0,IF(ISNA(VLOOKUP(B60,General!$B:$B,1,FALSE)),1,0))</f>
        <v>0</v>
      </c>
      <c r="Q60" s="86" cm="1">
        <f t="array" ref="Q60">IF(OR(C60="-",ISBLANK(C60)),0,IF(LEN(C60)&lt;&gt;12,1,IF(OR(COUNT(FIND({0,1,2,3,4,5,6,7,8,9},LEFT(C60,3)))&gt;0,(ISERR(RIGHT(C60,9)*1))),1,0)))</f>
        <v>0</v>
      </c>
      <c r="R60" s="86">
        <f t="shared" si="1"/>
        <v>0</v>
      </c>
      <c r="S60" s="86">
        <f t="shared" si="2"/>
        <v>0</v>
      </c>
    </row>
    <row r="61" spans="1:19" x14ac:dyDescent="0.25">
      <c r="A61" s="97"/>
      <c r="B61" s="71"/>
      <c r="C61" s="71"/>
      <c r="D61" s="71"/>
      <c r="E61" s="71"/>
      <c r="F61" s="71"/>
      <c r="G61" s="71"/>
      <c r="H61" s="71"/>
      <c r="I61" s="71"/>
      <c r="J61" s="71"/>
      <c r="K61" s="71"/>
      <c r="O61" s="86">
        <f t="shared" si="0"/>
        <v>0</v>
      </c>
      <c r="P61" s="86">
        <f>IF(ISBLANK(B61),0,IF(ISNA(VLOOKUP(B61,General!$B:$B,1,FALSE)),1,0))</f>
        <v>0</v>
      </c>
      <c r="Q61" s="86" cm="1">
        <f t="array" ref="Q61">IF(OR(C61="-",ISBLANK(C61)),0,IF(LEN(C61)&lt;&gt;12,1,IF(OR(COUNT(FIND({0,1,2,3,4,5,6,7,8,9},LEFT(C61,3)))&gt;0,(ISERR(RIGHT(C61,9)*1))),1,0)))</f>
        <v>0</v>
      </c>
      <c r="R61" s="86">
        <f t="shared" si="1"/>
        <v>0</v>
      </c>
      <c r="S61" s="86">
        <f t="shared" si="2"/>
        <v>0</v>
      </c>
    </row>
    <row r="62" spans="1:19" x14ac:dyDescent="0.25">
      <c r="A62" s="97"/>
      <c r="B62" s="71"/>
      <c r="C62" s="71"/>
      <c r="D62" s="71"/>
      <c r="E62" s="71"/>
      <c r="F62" s="71"/>
      <c r="G62" s="71"/>
      <c r="H62" s="71"/>
      <c r="I62" s="71"/>
      <c r="J62" s="71"/>
      <c r="K62" s="71"/>
      <c r="O62" s="86">
        <f t="shared" si="0"/>
        <v>0</v>
      </c>
      <c r="P62" s="86">
        <f>IF(ISBLANK(B62),0,IF(ISNA(VLOOKUP(B62,General!$B:$B,1,FALSE)),1,0))</f>
        <v>0</v>
      </c>
      <c r="Q62" s="86" cm="1">
        <f t="array" ref="Q62">IF(OR(C62="-",ISBLANK(C62)),0,IF(LEN(C62)&lt;&gt;12,1,IF(OR(COUNT(FIND({0,1,2,3,4,5,6,7,8,9},LEFT(C62,3)))&gt;0,(ISERR(RIGHT(C62,9)*1))),1,0)))</f>
        <v>0</v>
      </c>
      <c r="R62" s="86">
        <f t="shared" si="1"/>
        <v>0</v>
      </c>
      <c r="S62" s="86">
        <f t="shared" si="2"/>
        <v>0</v>
      </c>
    </row>
    <row r="63" spans="1:19" x14ac:dyDescent="0.25">
      <c r="A63" s="97"/>
      <c r="B63" s="71"/>
      <c r="C63" s="71"/>
      <c r="D63" s="71"/>
      <c r="E63" s="71"/>
      <c r="F63" s="71"/>
      <c r="G63" s="71"/>
      <c r="H63" s="71"/>
      <c r="I63" s="71"/>
      <c r="J63" s="71"/>
      <c r="K63" s="71"/>
      <c r="O63" s="86">
        <f t="shared" si="0"/>
        <v>0</v>
      </c>
      <c r="P63" s="86">
        <f>IF(ISBLANK(B63),0,IF(ISNA(VLOOKUP(B63,General!$B:$B,1,FALSE)),1,0))</f>
        <v>0</v>
      </c>
      <c r="Q63" s="86" cm="1">
        <f t="array" ref="Q63">IF(OR(C63="-",ISBLANK(C63)),0,IF(LEN(C63)&lt;&gt;12,1,IF(OR(COUNT(FIND({0,1,2,3,4,5,6,7,8,9},LEFT(C63,3)))&gt;0,(ISERR(RIGHT(C63,9)*1))),1,0)))</f>
        <v>0</v>
      </c>
      <c r="R63" s="86">
        <f t="shared" si="1"/>
        <v>0</v>
      </c>
      <c r="S63" s="86">
        <f t="shared" si="2"/>
        <v>0</v>
      </c>
    </row>
    <row r="64" spans="1:19" x14ac:dyDescent="0.25">
      <c r="A64" s="97"/>
      <c r="B64" s="71"/>
      <c r="C64" s="71"/>
      <c r="D64" s="71"/>
      <c r="E64" s="71"/>
      <c r="F64" s="71"/>
      <c r="G64" s="71"/>
      <c r="H64" s="71"/>
      <c r="I64" s="71"/>
      <c r="J64" s="71"/>
      <c r="K64" s="71"/>
      <c r="O64" s="86">
        <f t="shared" si="0"/>
        <v>0</v>
      </c>
      <c r="P64" s="86">
        <f>IF(ISBLANK(B64),0,IF(ISNA(VLOOKUP(B64,General!$B:$B,1,FALSE)),1,0))</f>
        <v>0</v>
      </c>
      <c r="Q64" s="86" cm="1">
        <f t="array" ref="Q64">IF(OR(C64="-",ISBLANK(C64)),0,IF(LEN(C64)&lt;&gt;12,1,IF(OR(COUNT(FIND({0,1,2,3,4,5,6,7,8,9},LEFT(C64,3)))&gt;0,(ISERR(RIGHT(C64,9)*1))),1,0)))</f>
        <v>0</v>
      </c>
      <c r="R64" s="86">
        <f t="shared" si="1"/>
        <v>0</v>
      </c>
      <c r="S64" s="86">
        <f t="shared" si="2"/>
        <v>0</v>
      </c>
    </row>
    <row r="65" spans="1:19" x14ac:dyDescent="0.25">
      <c r="A65" s="97"/>
      <c r="B65" s="71"/>
      <c r="C65" s="71"/>
      <c r="D65" s="71"/>
      <c r="E65" s="71"/>
      <c r="F65" s="71"/>
      <c r="G65" s="71"/>
      <c r="H65" s="71"/>
      <c r="I65" s="71"/>
      <c r="J65" s="71"/>
      <c r="K65" s="71"/>
      <c r="O65" s="86">
        <f t="shared" si="0"/>
        <v>0</v>
      </c>
      <c r="P65" s="86">
        <f>IF(ISBLANK(B65),0,IF(ISNA(VLOOKUP(B65,General!$B:$B,1,FALSE)),1,0))</f>
        <v>0</v>
      </c>
      <c r="Q65" s="86" cm="1">
        <f t="array" ref="Q65">IF(OR(C65="-",ISBLANK(C65)),0,IF(LEN(C65)&lt;&gt;12,1,IF(OR(COUNT(FIND({0,1,2,3,4,5,6,7,8,9},LEFT(C65,3)))&gt;0,(ISERR(RIGHT(C65,9)*1))),1,0)))</f>
        <v>0</v>
      </c>
      <c r="R65" s="86">
        <f t="shared" si="1"/>
        <v>0</v>
      </c>
      <c r="S65" s="86">
        <f t="shared" si="2"/>
        <v>0</v>
      </c>
    </row>
    <row r="66" spans="1:19" x14ac:dyDescent="0.25">
      <c r="A66" s="97"/>
      <c r="B66" s="71"/>
      <c r="C66" s="71"/>
      <c r="D66" s="71"/>
      <c r="E66" s="71"/>
      <c r="F66" s="71"/>
      <c r="G66" s="71"/>
      <c r="H66" s="71"/>
      <c r="I66" s="71"/>
      <c r="J66" s="71"/>
      <c r="K66" s="71"/>
      <c r="O66" s="86">
        <f t="shared" si="0"/>
        <v>0</v>
      </c>
      <c r="P66" s="86">
        <f>IF(ISBLANK(B66),0,IF(ISNA(VLOOKUP(B66,General!$B:$B,1,FALSE)),1,0))</f>
        <v>0</v>
      </c>
      <c r="Q66" s="86" cm="1">
        <f t="array" ref="Q66">IF(OR(C66="-",ISBLANK(C66)),0,IF(LEN(C66)&lt;&gt;12,1,IF(OR(COUNT(FIND({0,1,2,3,4,5,6,7,8,9},LEFT(C66,3)))&gt;0,(ISERR(RIGHT(C66,9)*1))),1,0)))</f>
        <v>0</v>
      </c>
      <c r="R66" s="86">
        <f t="shared" si="1"/>
        <v>0</v>
      </c>
      <c r="S66" s="86">
        <f t="shared" si="2"/>
        <v>0</v>
      </c>
    </row>
    <row r="67" spans="1:19" x14ac:dyDescent="0.25">
      <c r="A67" s="97"/>
      <c r="B67" s="71"/>
      <c r="C67" s="71"/>
      <c r="D67" s="71"/>
      <c r="E67" s="71"/>
      <c r="F67" s="71"/>
      <c r="G67" s="71"/>
      <c r="H67" s="71"/>
      <c r="I67" s="71"/>
      <c r="J67" s="71"/>
      <c r="K67" s="71"/>
      <c r="O67" s="86">
        <f t="shared" si="0"/>
        <v>0</v>
      </c>
      <c r="P67" s="86">
        <f>IF(ISBLANK(B67),0,IF(ISNA(VLOOKUP(B67,General!$B:$B,1,FALSE)),1,0))</f>
        <v>0</v>
      </c>
      <c r="Q67" s="86" cm="1">
        <f t="array" ref="Q67">IF(OR(C67="-",ISBLANK(C67)),0,IF(LEN(C67)&lt;&gt;12,1,IF(OR(COUNT(FIND({0,1,2,3,4,5,6,7,8,9},LEFT(C67,3)))&gt;0,(ISERR(RIGHT(C67,9)*1))),1,0)))</f>
        <v>0</v>
      </c>
      <c r="R67" s="86">
        <f t="shared" si="1"/>
        <v>0</v>
      </c>
      <c r="S67" s="86">
        <f t="shared" si="2"/>
        <v>0</v>
      </c>
    </row>
    <row r="68" spans="1:19" x14ac:dyDescent="0.25">
      <c r="A68" s="97"/>
      <c r="B68" s="71"/>
      <c r="C68" s="71"/>
      <c r="D68" s="71"/>
      <c r="E68" s="71"/>
      <c r="F68" s="71"/>
      <c r="G68" s="71"/>
      <c r="H68" s="71"/>
      <c r="I68" s="71"/>
      <c r="J68" s="71"/>
      <c r="K68" s="71"/>
      <c r="O68" s="86">
        <f t="shared" si="0"/>
        <v>0</v>
      </c>
      <c r="P68" s="86">
        <f>IF(ISBLANK(B68),0,IF(ISNA(VLOOKUP(B68,General!$B:$B,1,FALSE)),1,0))</f>
        <v>0</v>
      </c>
      <c r="Q68" s="86" cm="1">
        <f t="array" ref="Q68">IF(OR(C68="-",ISBLANK(C68)),0,IF(LEN(C68)&lt;&gt;12,1,IF(OR(COUNT(FIND({0,1,2,3,4,5,6,7,8,9},LEFT(C68,3)))&gt;0,(ISERR(RIGHT(C68,9)*1))),1,0)))</f>
        <v>0</v>
      </c>
      <c r="R68" s="86">
        <f t="shared" si="1"/>
        <v>0</v>
      </c>
      <c r="S68" s="86">
        <f t="shared" si="2"/>
        <v>0</v>
      </c>
    </row>
    <row r="69" spans="1:19" x14ac:dyDescent="0.25">
      <c r="A69" s="97"/>
      <c r="B69" s="71"/>
      <c r="C69" s="71"/>
      <c r="D69" s="71"/>
      <c r="E69" s="71"/>
      <c r="F69" s="71"/>
      <c r="G69" s="71"/>
      <c r="H69" s="71"/>
      <c r="I69" s="71"/>
      <c r="J69" s="71"/>
      <c r="K69" s="71"/>
      <c r="O69" s="86">
        <f t="shared" si="0"/>
        <v>0</v>
      </c>
      <c r="P69" s="86">
        <f>IF(ISBLANK(B69),0,IF(ISNA(VLOOKUP(B69,General!$B:$B,1,FALSE)),1,0))</f>
        <v>0</v>
      </c>
      <c r="Q69" s="86" cm="1">
        <f t="array" ref="Q69">IF(OR(C69="-",ISBLANK(C69)),0,IF(LEN(C69)&lt;&gt;12,1,IF(OR(COUNT(FIND({0,1,2,3,4,5,6,7,8,9},LEFT(C69,3)))&gt;0,(ISERR(RIGHT(C69,9)*1))),1,0)))</f>
        <v>0</v>
      </c>
      <c r="R69" s="86">
        <f t="shared" si="1"/>
        <v>0</v>
      </c>
      <c r="S69" s="86">
        <f t="shared" si="2"/>
        <v>0</v>
      </c>
    </row>
    <row r="70" spans="1:19" x14ac:dyDescent="0.25">
      <c r="A70" s="97"/>
      <c r="B70" s="71"/>
      <c r="C70" s="71"/>
      <c r="D70" s="71"/>
      <c r="E70" s="71"/>
      <c r="F70" s="71"/>
      <c r="G70" s="71"/>
      <c r="H70" s="71"/>
      <c r="I70" s="71"/>
      <c r="J70" s="71"/>
      <c r="K70" s="71"/>
      <c r="O70" s="86">
        <f t="shared" si="0"/>
        <v>0</v>
      </c>
      <c r="P70" s="86">
        <f>IF(ISBLANK(B70),0,IF(ISNA(VLOOKUP(B70,General!$B:$B,1,FALSE)),1,0))</f>
        <v>0</v>
      </c>
      <c r="Q70" s="86" cm="1">
        <f t="array" ref="Q70">IF(OR(C70="-",ISBLANK(C70)),0,IF(LEN(C70)&lt;&gt;12,1,IF(OR(COUNT(FIND({0,1,2,3,4,5,6,7,8,9},LEFT(C70,3)))&gt;0,(ISERR(RIGHT(C70,9)*1))),1,0)))</f>
        <v>0</v>
      </c>
      <c r="R70" s="86">
        <f t="shared" si="1"/>
        <v>0</v>
      </c>
      <c r="S70" s="86">
        <f t="shared" si="2"/>
        <v>0</v>
      </c>
    </row>
    <row r="71" spans="1:19" x14ac:dyDescent="0.25">
      <c r="A71" s="97"/>
      <c r="B71" s="71"/>
      <c r="C71" s="71"/>
      <c r="D71" s="71"/>
      <c r="E71" s="71"/>
      <c r="F71" s="71"/>
      <c r="G71" s="71"/>
      <c r="H71" s="71"/>
      <c r="I71" s="71"/>
      <c r="J71" s="71"/>
      <c r="K71" s="71"/>
      <c r="O71" s="86">
        <f t="shared" si="0"/>
        <v>0</v>
      </c>
      <c r="P71" s="86">
        <f>IF(ISBLANK(B71),0,IF(ISNA(VLOOKUP(B71,General!$B:$B,1,FALSE)),1,0))</f>
        <v>0</v>
      </c>
      <c r="Q71" s="86" cm="1">
        <f t="array" ref="Q71">IF(OR(C71="-",ISBLANK(C71)),0,IF(LEN(C71)&lt;&gt;12,1,IF(OR(COUNT(FIND({0,1,2,3,4,5,6,7,8,9},LEFT(C71,3)))&gt;0,(ISERR(RIGHT(C71,9)*1))),1,0)))</f>
        <v>0</v>
      </c>
      <c r="R71" s="86">
        <f t="shared" si="1"/>
        <v>0</v>
      </c>
      <c r="S71" s="86">
        <f t="shared" si="2"/>
        <v>0</v>
      </c>
    </row>
    <row r="72" spans="1:19" x14ac:dyDescent="0.25">
      <c r="A72" s="97"/>
      <c r="B72" s="71"/>
      <c r="C72" s="71"/>
      <c r="D72" s="71"/>
      <c r="E72" s="71"/>
      <c r="F72" s="71"/>
      <c r="G72" s="71"/>
      <c r="H72" s="71"/>
      <c r="I72" s="71"/>
      <c r="J72" s="71"/>
      <c r="K72" s="71"/>
      <c r="O72" s="86">
        <f t="shared" si="0"/>
        <v>0</v>
      </c>
      <c r="P72" s="86">
        <f>IF(ISBLANK(B72),0,IF(ISNA(VLOOKUP(B72,General!$B:$B,1,FALSE)),1,0))</f>
        <v>0</v>
      </c>
      <c r="Q72" s="86" cm="1">
        <f t="array" ref="Q72">IF(OR(C72="-",ISBLANK(C72)),0,IF(LEN(C72)&lt;&gt;12,1,IF(OR(COUNT(FIND({0,1,2,3,4,5,6,7,8,9},LEFT(C72,3)))&gt;0,(ISERR(RIGHT(C72,9)*1))),1,0)))</f>
        <v>0</v>
      </c>
      <c r="R72" s="86">
        <f t="shared" si="1"/>
        <v>0</v>
      </c>
      <c r="S72" s="86">
        <f t="shared" si="2"/>
        <v>0</v>
      </c>
    </row>
    <row r="73" spans="1:19" x14ac:dyDescent="0.25">
      <c r="A73" s="97"/>
      <c r="B73" s="71"/>
      <c r="C73" s="71"/>
      <c r="D73" s="71"/>
      <c r="E73" s="71"/>
      <c r="F73" s="71"/>
      <c r="G73" s="71"/>
      <c r="H73" s="71"/>
      <c r="I73" s="71"/>
      <c r="J73" s="71"/>
      <c r="K73" s="71"/>
      <c r="O73" s="86">
        <f t="shared" si="0"/>
        <v>0</v>
      </c>
      <c r="P73" s="86">
        <f>IF(ISBLANK(B73),0,IF(ISNA(VLOOKUP(B73,General!$B:$B,1,FALSE)),1,0))</f>
        <v>0</v>
      </c>
      <c r="Q73" s="86" cm="1">
        <f t="array" ref="Q73">IF(OR(C73="-",ISBLANK(C73)),0,IF(LEN(C73)&lt;&gt;12,1,IF(OR(COUNT(FIND({0,1,2,3,4,5,6,7,8,9},LEFT(C73,3)))&gt;0,(ISERR(RIGHT(C73,9)*1))),1,0)))</f>
        <v>0</v>
      </c>
      <c r="R73" s="86">
        <f t="shared" si="1"/>
        <v>0</v>
      </c>
      <c r="S73" s="86">
        <f t="shared" si="2"/>
        <v>0</v>
      </c>
    </row>
    <row r="74" spans="1:19" x14ac:dyDescent="0.25">
      <c r="A74" s="97"/>
      <c r="B74" s="71"/>
      <c r="C74" s="71"/>
      <c r="D74" s="71"/>
      <c r="E74" s="71"/>
      <c r="F74" s="71"/>
      <c r="G74" s="71"/>
      <c r="H74" s="71"/>
      <c r="I74" s="71"/>
      <c r="J74" s="71"/>
      <c r="K74" s="71"/>
      <c r="O74" s="86">
        <f t="shared" si="0"/>
        <v>0</v>
      </c>
      <c r="P74" s="86">
        <f>IF(ISBLANK(B74),0,IF(ISNA(VLOOKUP(B74,General!$B:$B,1,FALSE)),1,0))</f>
        <v>0</v>
      </c>
      <c r="Q74" s="86" cm="1">
        <f t="array" ref="Q74">IF(OR(C74="-",ISBLANK(C74)),0,IF(LEN(C74)&lt;&gt;12,1,IF(OR(COUNT(FIND({0,1,2,3,4,5,6,7,8,9},LEFT(C74,3)))&gt;0,(ISERR(RIGHT(C74,9)*1))),1,0)))</f>
        <v>0</v>
      </c>
      <c r="R74" s="86">
        <f t="shared" si="1"/>
        <v>0</v>
      </c>
      <c r="S74" s="86">
        <f t="shared" si="2"/>
        <v>0</v>
      </c>
    </row>
    <row r="75" spans="1:19" x14ac:dyDescent="0.25">
      <c r="A75" s="97"/>
      <c r="B75" s="71"/>
      <c r="C75" s="71"/>
      <c r="D75" s="71"/>
      <c r="E75" s="71"/>
      <c r="F75" s="71"/>
      <c r="G75" s="71"/>
      <c r="H75" s="71"/>
      <c r="I75" s="71"/>
      <c r="J75" s="71"/>
      <c r="K75" s="71"/>
      <c r="O75" s="86">
        <f t="shared" si="0"/>
        <v>0</v>
      </c>
      <c r="P75" s="86">
        <f>IF(ISBLANK(B75),0,IF(ISNA(VLOOKUP(B75,General!$B:$B,1,FALSE)),1,0))</f>
        <v>0</v>
      </c>
      <c r="Q75" s="86" cm="1">
        <f t="array" ref="Q75">IF(OR(C75="-",ISBLANK(C75)),0,IF(LEN(C75)&lt;&gt;12,1,IF(OR(COUNT(FIND({0,1,2,3,4,5,6,7,8,9},LEFT(C75,3)))&gt;0,(ISERR(RIGHT(C75,9)*1))),1,0)))</f>
        <v>0</v>
      </c>
      <c r="R75" s="86">
        <f t="shared" si="1"/>
        <v>0</v>
      </c>
      <c r="S75" s="86">
        <f t="shared" si="2"/>
        <v>0</v>
      </c>
    </row>
    <row r="76" spans="1:19" x14ac:dyDescent="0.25">
      <c r="A76" s="97"/>
      <c r="B76" s="71"/>
      <c r="C76" s="71"/>
      <c r="D76" s="71"/>
      <c r="E76" s="71"/>
      <c r="F76" s="71"/>
      <c r="G76" s="71"/>
      <c r="H76" s="71"/>
      <c r="I76" s="71"/>
      <c r="J76" s="71"/>
      <c r="K76" s="71"/>
      <c r="O76" s="86">
        <f t="shared" ref="O76:O139" si="3">IF(COUNTA(B76:K76)&gt;0,2-(COUNTA(B76,C76)),0)</f>
        <v>0</v>
      </c>
      <c r="P76" s="86">
        <f>IF(ISBLANK(B76),0,IF(ISNA(VLOOKUP(B76,General!$B:$B,1,FALSE)),1,0))</f>
        <v>0</v>
      </c>
      <c r="Q76" s="86" cm="1">
        <f t="array" ref="Q76">IF(OR(C76="-",ISBLANK(C76)),0,IF(LEN(C76)&lt;&gt;12,1,IF(OR(COUNT(FIND({0,1,2,3,4,5,6,7,8,9},LEFT(C76,3)))&gt;0,(ISERR(RIGHT(C76,9)*1))),1,0)))</f>
        <v>0</v>
      </c>
      <c r="R76" s="86">
        <f t="shared" ref="R76:R139" si="4">IF(ISBLANK(E76),0,IF(OR(E76="Representative",E76="Supervisor",E76="Unknown"),0,1))</f>
        <v>0</v>
      </c>
      <c r="S76" s="86">
        <f t="shared" ref="S76:S139" si="5">IF(ISBLANK(I76),0,IF(OR(I76="Yes",I76="No"),0,1))</f>
        <v>0</v>
      </c>
    </row>
    <row r="77" spans="1:19" x14ac:dyDescent="0.25">
      <c r="A77" s="97"/>
      <c r="B77" s="71"/>
      <c r="C77" s="71"/>
      <c r="D77" s="71"/>
      <c r="E77" s="71"/>
      <c r="F77" s="71"/>
      <c r="G77" s="71"/>
      <c r="H77" s="71"/>
      <c r="I77" s="71"/>
      <c r="J77" s="71"/>
      <c r="K77" s="71"/>
      <c r="O77" s="86">
        <f t="shared" si="3"/>
        <v>0</v>
      </c>
      <c r="P77" s="86">
        <f>IF(ISBLANK(B77),0,IF(ISNA(VLOOKUP(B77,General!$B:$B,1,FALSE)),1,0))</f>
        <v>0</v>
      </c>
      <c r="Q77" s="86" cm="1">
        <f t="array" ref="Q77">IF(OR(C77="-",ISBLANK(C77)),0,IF(LEN(C77)&lt;&gt;12,1,IF(OR(COUNT(FIND({0,1,2,3,4,5,6,7,8,9},LEFT(C77,3)))&gt;0,(ISERR(RIGHT(C77,9)*1))),1,0)))</f>
        <v>0</v>
      </c>
      <c r="R77" s="86">
        <f t="shared" si="4"/>
        <v>0</v>
      </c>
      <c r="S77" s="86">
        <f t="shared" si="5"/>
        <v>0</v>
      </c>
    </row>
    <row r="78" spans="1:19" x14ac:dyDescent="0.25">
      <c r="A78" s="97"/>
      <c r="B78" s="71"/>
      <c r="C78" s="71"/>
      <c r="D78" s="71"/>
      <c r="E78" s="71"/>
      <c r="F78" s="71"/>
      <c r="G78" s="71"/>
      <c r="H78" s="71"/>
      <c r="I78" s="71"/>
      <c r="J78" s="71"/>
      <c r="K78" s="71"/>
      <c r="O78" s="86">
        <f t="shared" si="3"/>
        <v>0</v>
      </c>
      <c r="P78" s="86">
        <f>IF(ISBLANK(B78),0,IF(ISNA(VLOOKUP(B78,General!$B:$B,1,FALSE)),1,0))</f>
        <v>0</v>
      </c>
      <c r="Q78" s="86" cm="1">
        <f t="array" ref="Q78">IF(OR(C78="-",ISBLANK(C78)),0,IF(LEN(C78)&lt;&gt;12,1,IF(OR(COUNT(FIND({0,1,2,3,4,5,6,7,8,9},LEFT(C78,3)))&gt;0,(ISERR(RIGHT(C78,9)*1))),1,0)))</f>
        <v>0</v>
      </c>
      <c r="R78" s="86">
        <f t="shared" si="4"/>
        <v>0</v>
      </c>
      <c r="S78" s="86">
        <f t="shared" si="5"/>
        <v>0</v>
      </c>
    </row>
    <row r="79" spans="1:19" x14ac:dyDescent="0.25">
      <c r="A79" s="97"/>
      <c r="B79" s="71"/>
      <c r="C79" s="71"/>
      <c r="D79" s="71"/>
      <c r="E79" s="71"/>
      <c r="F79" s="71"/>
      <c r="G79" s="71"/>
      <c r="H79" s="71"/>
      <c r="I79" s="71"/>
      <c r="J79" s="71"/>
      <c r="K79" s="71"/>
      <c r="O79" s="86">
        <f t="shared" si="3"/>
        <v>0</v>
      </c>
      <c r="P79" s="86">
        <f>IF(ISBLANK(B79),0,IF(ISNA(VLOOKUP(B79,General!$B:$B,1,FALSE)),1,0))</f>
        <v>0</v>
      </c>
      <c r="Q79" s="86" cm="1">
        <f t="array" ref="Q79">IF(OR(C79="-",ISBLANK(C79)),0,IF(LEN(C79)&lt;&gt;12,1,IF(OR(COUNT(FIND({0,1,2,3,4,5,6,7,8,9},LEFT(C79,3)))&gt;0,(ISERR(RIGHT(C79,9)*1))),1,0)))</f>
        <v>0</v>
      </c>
      <c r="R79" s="86">
        <f t="shared" si="4"/>
        <v>0</v>
      </c>
      <c r="S79" s="86">
        <f t="shared" si="5"/>
        <v>0</v>
      </c>
    </row>
    <row r="80" spans="1:19" x14ac:dyDescent="0.25">
      <c r="A80" s="97"/>
      <c r="B80" s="71"/>
      <c r="C80" s="71"/>
      <c r="D80" s="71"/>
      <c r="E80" s="71"/>
      <c r="F80" s="71"/>
      <c r="G80" s="71"/>
      <c r="H80" s="71"/>
      <c r="I80" s="71"/>
      <c r="J80" s="71"/>
      <c r="K80" s="71"/>
      <c r="O80" s="86">
        <f t="shared" si="3"/>
        <v>0</v>
      </c>
      <c r="P80" s="86">
        <f>IF(ISBLANK(B80),0,IF(ISNA(VLOOKUP(B80,General!$B:$B,1,FALSE)),1,0))</f>
        <v>0</v>
      </c>
      <c r="Q80" s="86" cm="1">
        <f t="array" ref="Q80">IF(OR(C80="-",ISBLANK(C80)),0,IF(LEN(C80)&lt;&gt;12,1,IF(OR(COUNT(FIND({0,1,2,3,4,5,6,7,8,9},LEFT(C80,3)))&gt;0,(ISERR(RIGHT(C80,9)*1))),1,0)))</f>
        <v>0</v>
      </c>
      <c r="R80" s="86">
        <f t="shared" si="4"/>
        <v>0</v>
      </c>
      <c r="S80" s="86">
        <f t="shared" si="5"/>
        <v>0</v>
      </c>
    </row>
    <row r="81" spans="2:19" x14ac:dyDescent="0.25">
      <c r="B81" s="71"/>
      <c r="C81" s="71"/>
      <c r="D81" s="71"/>
      <c r="E81" s="71"/>
      <c r="F81" s="71"/>
      <c r="G81" s="71"/>
      <c r="H81" s="71"/>
      <c r="I81" s="71"/>
      <c r="J81" s="71"/>
      <c r="K81" s="71"/>
      <c r="O81" s="86">
        <f t="shared" si="3"/>
        <v>0</v>
      </c>
      <c r="P81" s="86">
        <f>IF(ISBLANK(B81),0,IF(ISNA(VLOOKUP(B81,General!$B:$B,1,FALSE)),1,0))</f>
        <v>0</v>
      </c>
      <c r="Q81" s="86" cm="1">
        <f t="array" ref="Q81">IF(OR(C81="-",ISBLANK(C81)),0,IF(LEN(C81)&lt;&gt;12,1,IF(OR(COUNT(FIND({0,1,2,3,4,5,6,7,8,9},LEFT(C81,3)))&gt;0,(ISERR(RIGHT(C81,9)*1))),1,0)))</f>
        <v>0</v>
      </c>
      <c r="R81" s="86">
        <f t="shared" si="4"/>
        <v>0</v>
      </c>
      <c r="S81" s="86">
        <f t="shared" si="5"/>
        <v>0</v>
      </c>
    </row>
    <row r="82" spans="2:19" x14ac:dyDescent="0.25">
      <c r="B82" s="71"/>
      <c r="C82" s="71"/>
      <c r="D82" s="71"/>
      <c r="E82" s="71"/>
      <c r="F82" s="71"/>
      <c r="G82" s="71"/>
      <c r="H82" s="71"/>
      <c r="I82" s="71"/>
      <c r="J82" s="71"/>
      <c r="K82" s="71"/>
      <c r="O82" s="86">
        <f t="shared" si="3"/>
        <v>0</v>
      </c>
      <c r="P82" s="86">
        <f>IF(ISBLANK(B82),0,IF(ISNA(VLOOKUP(B82,General!$B:$B,1,FALSE)),1,0))</f>
        <v>0</v>
      </c>
      <c r="Q82" s="86" cm="1">
        <f t="array" ref="Q82">IF(OR(C82="-",ISBLANK(C82)),0,IF(LEN(C82)&lt;&gt;12,1,IF(OR(COUNT(FIND({0,1,2,3,4,5,6,7,8,9},LEFT(C82,3)))&gt;0,(ISERR(RIGHT(C82,9)*1))),1,0)))</f>
        <v>0</v>
      </c>
      <c r="R82" s="86">
        <f t="shared" si="4"/>
        <v>0</v>
      </c>
      <c r="S82" s="86">
        <f t="shared" si="5"/>
        <v>0</v>
      </c>
    </row>
    <row r="83" spans="2:19" x14ac:dyDescent="0.25">
      <c r="B83" s="71"/>
      <c r="C83" s="71"/>
      <c r="D83" s="71"/>
      <c r="E83" s="71"/>
      <c r="F83" s="71"/>
      <c r="G83" s="71"/>
      <c r="H83" s="71"/>
      <c r="I83" s="71"/>
      <c r="J83" s="71"/>
      <c r="K83" s="71"/>
      <c r="O83" s="86">
        <f t="shared" si="3"/>
        <v>0</v>
      </c>
      <c r="P83" s="86">
        <f>IF(ISBLANK(B83),0,IF(ISNA(VLOOKUP(B83,General!$B:$B,1,FALSE)),1,0))</f>
        <v>0</v>
      </c>
      <c r="Q83" s="86" cm="1">
        <f t="array" ref="Q83">IF(OR(C83="-",ISBLANK(C83)),0,IF(LEN(C83)&lt;&gt;12,1,IF(OR(COUNT(FIND({0,1,2,3,4,5,6,7,8,9},LEFT(C83,3)))&gt;0,(ISERR(RIGHT(C83,9)*1))),1,0)))</f>
        <v>0</v>
      </c>
      <c r="R83" s="86">
        <f t="shared" si="4"/>
        <v>0</v>
      </c>
      <c r="S83" s="86">
        <f t="shared" si="5"/>
        <v>0</v>
      </c>
    </row>
    <row r="84" spans="2:19" x14ac:dyDescent="0.25">
      <c r="B84" s="71"/>
      <c r="C84" s="71"/>
      <c r="D84" s="71"/>
      <c r="E84" s="71"/>
      <c r="F84" s="71"/>
      <c r="G84" s="71"/>
      <c r="H84" s="71"/>
      <c r="I84" s="71"/>
      <c r="J84" s="71"/>
      <c r="K84" s="71"/>
      <c r="O84" s="86">
        <f t="shared" si="3"/>
        <v>0</v>
      </c>
      <c r="P84" s="86">
        <f>IF(ISBLANK(B84),0,IF(ISNA(VLOOKUP(B84,General!$B:$B,1,FALSE)),1,0))</f>
        <v>0</v>
      </c>
      <c r="Q84" s="86" cm="1">
        <f t="array" ref="Q84">IF(OR(C84="-",ISBLANK(C84)),0,IF(LEN(C84)&lt;&gt;12,1,IF(OR(COUNT(FIND({0,1,2,3,4,5,6,7,8,9},LEFT(C84,3)))&gt;0,(ISERR(RIGHT(C84,9)*1))),1,0)))</f>
        <v>0</v>
      </c>
      <c r="R84" s="86">
        <f t="shared" si="4"/>
        <v>0</v>
      </c>
      <c r="S84" s="86">
        <f t="shared" si="5"/>
        <v>0</v>
      </c>
    </row>
    <row r="85" spans="2:19" x14ac:dyDescent="0.25">
      <c r="B85" s="71"/>
      <c r="C85" s="71"/>
      <c r="D85" s="71"/>
      <c r="E85" s="71"/>
      <c r="F85" s="71"/>
      <c r="G85" s="71"/>
      <c r="H85" s="71"/>
      <c r="I85" s="71"/>
      <c r="J85" s="71"/>
      <c r="K85" s="71"/>
      <c r="O85" s="86">
        <f t="shared" si="3"/>
        <v>0</v>
      </c>
      <c r="P85" s="86">
        <f>IF(ISBLANK(B85),0,IF(ISNA(VLOOKUP(B85,General!$B:$B,1,FALSE)),1,0))</f>
        <v>0</v>
      </c>
      <c r="Q85" s="86" cm="1">
        <f t="array" ref="Q85">IF(OR(C85="-",ISBLANK(C85)),0,IF(LEN(C85)&lt;&gt;12,1,IF(OR(COUNT(FIND({0,1,2,3,4,5,6,7,8,9},LEFT(C85,3)))&gt;0,(ISERR(RIGHT(C85,9)*1))),1,0)))</f>
        <v>0</v>
      </c>
      <c r="R85" s="86">
        <f t="shared" si="4"/>
        <v>0</v>
      </c>
      <c r="S85" s="86">
        <f t="shared" si="5"/>
        <v>0</v>
      </c>
    </row>
    <row r="86" spans="2:19" x14ac:dyDescent="0.25">
      <c r="B86" s="71"/>
      <c r="C86" s="71"/>
      <c r="D86" s="71"/>
      <c r="E86" s="71"/>
      <c r="F86" s="71"/>
      <c r="G86" s="71"/>
      <c r="H86" s="71"/>
      <c r="I86" s="71"/>
      <c r="J86" s="71"/>
      <c r="K86" s="71"/>
      <c r="O86" s="86">
        <f t="shared" si="3"/>
        <v>0</v>
      </c>
      <c r="P86" s="86">
        <f>IF(ISBLANK(B86),0,IF(ISNA(VLOOKUP(B86,General!$B:$B,1,FALSE)),1,0))</f>
        <v>0</v>
      </c>
      <c r="Q86" s="86" cm="1">
        <f t="array" ref="Q86">IF(OR(C86="-",ISBLANK(C86)),0,IF(LEN(C86)&lt;&gt;12,1,IF(OR(COUNT(FIND({0,1,2,3,4,5,6,7,8,9},LEFT(C86,3)))&gt;0,(ISERR(RIGHT(C86,9)*1))),1,0)))</f>
        <v>0</v>
      </c>
      <c r="R86" s="86">
        <f t="shared" si="4"/>
        <v>0</v>
      </c>
      <c r="S86" s="86">
        <f t="shared" si="5"/>
        <v>0</v>
      </c>
    </row>
    <row r="87" spans="2:19" x14ac:dyDescent="0.25">
      <c r="B87" s="71"/>
      <c r="C87" s="71"/>
      <c r="D87" s="71"/>
      <c r="E87" s="71"/>
      <c r="F87" s="71"/>
      <c r="G87" s="71"/>
      <c r="H87" s="71"/>
      <c r="I87" s="71"/>
      <c r="J87" s="71"/>
      <c r="K87" s="71"/>
      <c r="O87" s="86">
        <f t="shared" si="3"/>
        <v>0</v>
      </c>
      <c r="P87" s="86">
        <f>IF(ISBLANK(B87),0,IF(ISNA(VLOOKUP(B87,General!$B:$B,1,FALSE)),1,0))</f>
        <v>0</v>
      </c>
      <c r="Q87" s="86" cm="1">
        <f t="array" ref="Q87">IF(OR(C87="-",ISBLANK(C87)),0,IF(LEN(C87)&lt;&gt;12,1,IF(OR(COUNT(FIND({0,1,2,3,4,5,6,7,8,9},LEFT(C87,3)))&gt;0,(ISERR(RIGHT(C87,9)*1))),1,0)))</f>
        <v>0</v>
      </c>
      <c r="R87" s="86">
        <f t="shared" si="4"/>
        <v>0</v>
      </c>
      <c r="S87" s="86">
        <f t="shared" si="5"/>
        <v>0</v>
      </c>
    </row>
    <row r="88" spans="2:19" x14ac:dyDescent="0.25">
      <c r="B88" s="71"/>
      <c r="C88" s="71"/>
      <c r="D88" s="71"/>
      <c r="E88" s="71"/>
      <c r="F88" s="71"/>
      <c r="G88" s="71"/>
      <c r="H88" s="71"/>
      <c r="I88" s="71"/>
      <c r="J88" s="71"/>
      <c r="K88" s="71"/>
      <c r="O88" s="86">
        <f t="shared" si="3"/>
        <v>0</v>
      </c>
      <c r="P88" s="86">
        <f>IF(ISBLANK(B88),0,IF(ISNA(VLOOKUP(B88,General!$B:$B,1,FALSE)),1,0))</f>
        <v>0</v>
      </c>
      <c r="Q88" s="86" cm="1">
        <f t="array" ref="Q88">IF(OR(C88="-",ISBLANK(C88)),0,IF(LEN(C88)&lt;&gt;12,1,IF(OR(COUNT(FIND({0,1,2,3,4,5,6,7,8,9},LEFT(C88,3)))&gt;0,(ISERR(RIGHT(C88,9)*1))),1,0)))</f>
        <v>0</v>
      </c>
      <c r="R88" s="86">
        <f t="shared" si="4"/>
        <v>0</v>
      </c>
      <c r="S88" s="86">
        <f t="shared" si="5"/>
        <v>0</v>
      </c>
    </row>
    <row r="89" spans="2:19" x14ac:dyDescent="0.25">
      <c r="B89" s="71"/>
      <c r="C89" s="71"/>
      <c r="D89" s="71"/>
      <c r="E89" s="71"/>
      <c r="F89" s="71"/>
      <c r="G89" s="71"/>
      <c r="H89" s="71"/>
      <c r="I89" s="71"/>
      <c r="J89" s="71"/>
      <c r="K89" s="71"/>
      <c r="O89" s="86">
        <f t="shared" si="3"/>
        <v>0</v>
      </c>
      <c r="P89" s="86">
        <f>IF(ISBLANK(B89),0,IF(ISNA(VLOOKUP(B89,General!$B:$B,1,FALSE)),1,0))</f>
        <v>0</v>
      </c>
      <c r="Q89" s="86" cm="1">
        <f t="array" ref="Q89">IF(OR(C89="-",ISBLANK(C89)),0,IF(LEN(C89)&lt;&gt;12,1,IF(OR(COUNT(FIND({0,1,2,3,4,5,6,7,8,9},LEFT(C89,3)))&gt;0,(ISERR(RIGHT(C89,9)*1))),1,0)))</f>
        <v>0</v>
      </c>
      <c r="R89" s="86">
        <f t="shared" si="4"/>
        <v>0</v>
      </c>
      <c r="S89" s="86">
        <f t="shared" si="5"/>
        <v>0</v>
      </c>
    </row>
    <row r="90" spans="2:19" x14ac:dyDescent="0.25">
      <c r="B90" s="71"/>
      <c r="C90" s="71"/>
      <c r="D90" s="71"/>
      <c r="E90" s="71"/>
      <c r="F90" s="71"/>
      <c r="G90" s="71"/>
      <c r="H90" s="71"/>
      <c r="I90" s="71"/>
      <c r="J90" s="71"/>
      <c r="K90" s="71"/>
      <c r="O90" s="86">
        <f t="shared" si="3"/>
        <v>0</v>
      </c>
      <c r="P90" s="86">
        <f>IF(ISBLANK(B90),0,IF(ISNA(VLOOKUP(B90,General!$B:$B,1,FALSE)),1,0))</f>
        <v>0</v>
      </c>
      <c r="Q90" s="86" cm="1">
        <f t="array" ref="Q90">IF(OR(C90="-",ISBLANK(C90)),0,IF(LEN(C90)&lt;&gt;12,1,IF(OR(COUNT(FIND({0,1,2,3,4,5,6,7,8,9},LEFT(C90,3)))&gt;0,(ISERR(RIGHT(C90,9)*1))),1,0)))</f>
        <v>0</v>
      </c>
      <c r="R90" s="86">
        <f t="shared" si="4"/>
        <v>0</v>
      </c>
      <c r="S90" s="86">
        <f t="shared" si="5"/>
        <v>0</v>
      </c>
    </row>
    <row r="91" spans="2:19" x14ac:dyDescent="0.25">
      <c r="B91" s="71"/>
      <c r="C91" s="71"/>
      <c r="D91" s="71"/>
      <c r="E91" s="71"/>
      <c r="F91" s="71"/>
      <c r="G91" s="71"/>
      <c r="H91" s="71"/>
      <c r="I91" s="71"/>
      <c r="J91" s="71"/>
      <c r="K91" s="71"/>
      <c r="O91" s="86">
        <f t="shared" si="3"/>
        <v>0</v>
      </c>
      <c r="P91" s="86">
        <f>IF(ISBLANK(B91),0,IF(ISNA(VLOOKUP(B91,General!$B:$B,1,FALSE)),1,0))</f>
        <v>0</v>
      </c>
      <c r="Q91" s="86" cm="1">
        <f t="array" ref="Q91">IF(OR(C91="-",ISBLANK(C91)),0,IF(LEN(C91)&lt;&gt;12,1,IF(OR(COUNT(FIND({0,1,2,3,4,5,6,7,8,9},LEFT(C91,3)))&gt;0,(ISERR(RIGHT(C91,9)*1))),1,0)))</f>
        <v>0</v>
      </c>
      <c r="R91" s="86">
        <f t="shared" si="4"/>
        <v>0</v>
      </c>
      <c r="S91" s="86">
        <f t="shared" si="5"/>
        <v>0</v>
      </c>
    </row>
    <row r="92" spans="2:19" x14ac:dyDescent="0.25">
      <c r="B92" s="71"/>
      <c r="C92" s="71"/>
      <c r="D92" s="71"/>
      <c r="E92" s="71"/>
      <c r="F92" s="71"/>
      <c r="G92" s="71"/>
      <c r="H92" s="71"/>
      <c r="I92" s="71"/>
      <c r="J92" s="71"/>
      <c r="K92" s="71"/>
      <c r="O92" s="86">
        <f t="shared" si="3"/>
        <v>0</v>
      </c>
      <c r="P92" s="86">
        <f>IF(ISBLANK(B92),0,IF(ISNA(VLOOKUP(B92,General!$B:$B,1,FALSE)),1,0))</f>
        <v>0</v>
      </c>
      <c r="Q92" s="86" cm="1">
        <f t="array" ref="Q92">IF(OR(C92="-",ISBLANK(C92)),0,IF(LEN(C92)&lt;&gt;12,1,IF(OR(COUNT(FIND({0,1,2,3,4,5,6,7,8,9},LEFT(C92,3)))&gt;0,(ISERR(RIGHT(C92,9)*1))),1,0)))</f>
        <v>0</v>
      </c>
      <c r="R92" s="86">
        <f t="shared" si="4"/>
        <v>0</v>
      </c>
      <c r="S92" s="86">
        <f t="shared" si="5"/>
        <v>0</v>
      </c>
    </row>
    <row r="93" spans="2:19" x14ac:dyDescent="0.25">
      <c r="B93" s="71"/>
      <c r="C93" s="71"/>
      <c r="D93" s="71"/>
      <c r="E93" s="71"/>
      <c r="F93" s="71"/>
      <c r="G93" s="71"/>
      <c r="H93" s="71"/>
      <c r="I93" s="71"/>
      <c r="J93" s="71"/>
      <c r="K93" s="71"/>
      <c r="O93" s="86">
        <f t="shared" si="3"/>
        <v>0</v>
      </c>
      <c r="P93" s="86">
        <f>IF(ISBLANK(B93),0,IF(ISNA(VLOOKUP(B93,General!$B:$B,1,FALSE)),1,0))</f>
        <v>0</v>
      </c>
      <c r="Q93" s="86" cm="1">
        <f t="array" ref="Q93">IF(OR(C93="-",ISBLANK(C93)),0,IF(LEN(C93)&lt;&gt;12,1,IF(OR(COUNT(FIND({0,1,2,3,4,5,6,7,8,9},LEFT(C93,3)))&gt;0,(ISERR(RIGHT(C93,9)*1))),1,0)))</f>
        <v>0</v>
      </c>
      <c r="R93" s="86">
        <f t="shared" si="4"/>
        <v>0</v>
      </c>
      <c r="S93" s="86">
        <f t="shared" si="5"/>
        <v>0</v>
      </c>
    </row>
    <row r="94" spans="2:19" x14ac:dyDescent="0.25">
      <c r="B94" s="71"/>
      <c r="C94" s="71"/>
      <c r="D94" s="71"/>
      <c r="E94" s="71"/>
      <c r="F94" s="71"/>
      <c r="G94" s="71"/>
      <c r="H94" s="71"/>
      <c r="I94" s="71"/>
      <c r="J94" s="71"/>
      <c r="K94" s="71"/>
      <c r="O94" s="86">
        <f t="shared" si="3"/>
        <v>0</v>
      </c>
      <c r="P94" s="86">
        <f>IF(ISBLANK(B94),0,IF(ISNA(VLOOKUP(B94,General!$B:$B,1,FALSE)),1,0))</f>
        <v>0</v>
      </c>
      <c r="Q94" s="86" cm="1">
        <f t="array" ref="Q94">IF(OR(C94="-",ISBLANK(C94)),0,IF(LEN(C94)&lt;&gt;12,1,IF(OR(COUNT(FIND({0,1,2,3,4,5,6,7,8,9},LEFT(C94,3)))&gt;0,(ISERR(RIGHT(C94,9)*1))),1,0)))</f>
        <v>0</v>
      </c>
      <c r="R94" s="86">
        <f t="shared" si="4"/>
        <v>0</v>
      </c>
      <c r="S94" s="86">
        <f t="shared" si="5"/>
        <v>0</v>
      </c>
    </row>
    <row r="95" spans="2:19" x14ac:dyDescent="0.25">
      <c r="B95" s="71"/>
      <c r="C95" s="71"/>
      <c r="D95" s="71"/>
      <c r="E95" s="71"/>
      <c r="F95" s="71"/>
      <c r="G95" s="71"/>
      <c r="H95" s="71"/>
      <c r="I95" s="71"/>
      <c r="J95" s="71"/>
      <c r="K95" s="71"/>
      <c r="O95" s="86">
        <f t="shared" si="3"/>
        <v>0</v>
      </c>
      <c r="P95" s="86">
        <f>IF(ISBLANK(B95),0,IF(ISNA(VLOOKUP(B95,General!$B:$B,1,FALSE)),1,0))</f>
        <v>0</v>
      </c>
      <c r="Q95" s="86" cm="1">
        <f t="array" ref="Q95">IF(OR(C95="-",ISBLANK(C95)),0,IF(LEN(C95)&lt;&gt;12,1,IF(OR(COUNT(FIND({0,1,2,3,4,5,6,7,8,9},LEFT(C95,3)))&gt;0,(ISERR(RIGHT(C95,9)*1))),1,0)))</f>
        <v>0</v>
      </c>
      <c r="R95" s="86">
        <f t="shared" si="4"/>
        <v>0</v>
      </c>
      <c r="S95" s="86">
        <f t="shared" si="5"/>
        <v>0</v>
      </c>
    </row>
    <row r="96" spans="2:19" x14ac:dyDescent="0.25">
      <c r="B96" s="71"/>
      <c r="C96" s="71"/>
      <c r="D96" s="71"/>
      <c r="E96" s="71"/>
      <c r="F96" s="71"/>
      <c r="G96" s="71"/>
      <c r="H96" s="71"/>
      <c r="I96" s="71"/>
      <c r="J96" s="71"/>
      <c r="K96" s="71"/>
      <c r="O96" s="86">
        <f t="shared" si="3"/>
        <v>0</v>
      </c>
      <c r="P96" s="86">
        <f>IF(ISBLANK(B96),0,IF(ISNA(VLOOKUP(B96,General!$B:$B,1,FALSE)),1,0))</f>
        <v>0</v>
      </c>
      <c r="Q96" s="86" cm="1">
        <f t="array" ref="Q96">IF(OR(C96="-",ISBLANK(C96)),0,IF(LEN(C96)&lt;&gt;12,1,IF(OR(COUNT(FIND({0,1,2,3,4,5,6,7,8,9},LEFT(C96,3)))&gt;0,(ISERR(RIGHT(C96,9)*1))),1,0)))</f>
        <v>0</v>
      </c>
      <c r="R96" s="86">
        <f t="shared" si="4"/>
        <v>0</v>
      </c>
      <c r="S96" s="86">
        <f t="shared" si="5"/>
        <v>0</v>
      </c>
    </row>
    <row r="97" spans="2:19" x14ac:dyDescent="0.25">
      <c r="B97" s="71"/>
      <c r="C97" s="71"/>
      <c r="D97" s="71"/>
      <c r="E97" s="71"/>
      <c r="F97" s="71"/>
      <c r="G97" s="71"/>
      <c r="H97" s="71"/>
      <c r="I97" s="71"/>
      <c r="J97" s="71"/>
      <c r="K97" s="71"/>
      <c r="O97" s="86">
        <f t="shared" si="3"/>
        <v>0</v>
      </c>
      <c r="P97" s="86">
        <f>IF(ISBLANK(B97),0,IF(ISNA(VLOOKUP(B97,General!$B:$B,1,FALSE)),1,0))</f>
        <v>0</v>
      </c>
      <c r="Q97" s="86" cm="1">
        <f t="array" ref="Q97">IF(OR(C97="-",ISBLANK(C97)),0,IF(LEN(C97)&lt;&gt;12,1,IF(OR(COUNT(FIND({0,1,2,3,4,5,6,7,8,9},LEFT(C97,3)))&gt;0,(ISERR(RIGHT(C97,9)*1))),1,0)))</f>
        <v>0</v>
      </c>
      <c r="R97" s="86">
        <f t="shared" si="4"/>
        <v>0</v>
      </c>
      <c r="S97" s="86">
        <f t="shared" si="5"/>
        <v>0</v>
      </c>
    </row>
    <row r="98" spans="2:19" x14ac:dyDescent="0.25">
      <c r="B98" s="71"/>
      <c r="C98" s="71"/>
      <c r="D98" s="71"/>
      <c r="E98" s="71"/>
      <c r="F98" s="71"/>
      <c r="G98" s="71"/>
      <c r="H98" s="71"/>
      <c r="I98" s="71"/>
      <c r="J98" s="71"/>
      <c r="K98" s="71"/>
      <c r="O98" s="86">
        <f t="shared" si="3"/>
        <v>0</v>
      </c>
      <c r="P98" s="86">
        <f>IF(ISBLANK(B98),0,IF(ISNA(VLOOKUP(B98,General!$B:$B,1,FALSE)),1,0))</f>
        <v>0</v>
      </c>
      <c r="Q98" s="86" cm="1">
        <f t="array" ref="Q98">IF(OR(C98="-",ISBLANK(C98)),0,IF(LEN(C98)&lt;&gt;12,1,IF(OR(COUNT(FIND({0,1,2,3,4,5,6,7,8,9},LEFT(C98,3)))&gt;0,(ISERR(RIGHT(C98,9)*1))),1,0)))</f>
        <v>0</v>
      </c>
      <c r="R98" s="86">
        <f t="shared" si="4"/>
        <v>0</v>
      </c>
      <c r="S98" s="86">
        <f t="shared" si="5"/>
        <v>0</v>
      </c>
    </row>
    <row r="99" spans="2:19" x14ac:dyDescent="0.25">
      <c r="B99" s="71"/>
      <c r="C99" s="71"/>
      <c r="D99" s="71"/>
      <c r="E99" s="71"/>
      <c r="F99" s="71"/>
      <c r="G99" s="71"/>
      <c r="H99" s="71"/>
      <c r="I99" s="71"/>
      <c r="J99" s="71"/>
      <c r="K99" s="71"/>
      <c r="O99" s="86">
        <f t="shared" si="3"/>
        <v>0</v>
      </c>
      <c r="P99" s="86">
        <f>IF(ISBLANK(B99),0,IF(ISNA(VLOOKUP(B99,General!$B:$B,1,FALSE)),1,0))</f>
        <v>0</v>
      </c>
      <c r="Q99" s="86" cm="1">
        <f t="array" ref="Q99">IF(OR(C99="-",ISBLANK(C99)),0,IF(LEN(C99)&lt;&gt;12,1,IF(OR(COUNT(FIND({0,1,2,3,4,5,6,7,8,9},LEFT(C99,3)))&gt;0,(ISERR(RIGHT(C99,9)*1))),1,0)))</f>
        <v>0</v>
      </c>
      <c r="R99" s="86">
        <f t="shared" si="4"/>
        <v>0</v>
      </c>
      <c r="S99" s="86">
        <f t="shared" si="5"/>
        <v>0</v>
      </c>
    </row>
    <row r="100" spans="2:19" x14ac:dyDescent="0.25">
      <c r="B100" s="71"/>
      <c r="C100" s="71"/>
      <c r="D100" s="71"/>
      <c r="E100" s="71"/>
      <c r="F100" s="71"/>
      <c r="G100" s="71"/>
      <c r="H100" s="71"/>
      <c r="I100" s="71"/>
      <c r="J100" s="71"/>
      <c r="K100" s="71"/>
      <c r="O100" s="86">
        <f t="shared" si="3"/>
        <v>0</v>
      </c>
      <c r="P100" s="86">
        <f>IF(ISBLANK(B100),0,IF(ISNA(VLOOKUP(B100,General!$B:$B,1,FALSE)),1,0))</f>
        <v>0</v>
      </c>
      <c r="Q100" s="86" cm="1">
        <f t="array" ref="Q100">IF(OR(C100="-",ISBLANK(C100)),0,IF(LEN(C100)&lt;&gt;12,1,IF(OR(COUNT(FIND({0,1,2,3,4,5,6,7,8,9},LEFT(C100,3)))&gt;0,(ISERR(RIGHT(C100,9)*1))),1,0)))</f>
        <v>0</v>
      </c>
      <c r="R100" s="86">
        <f t="shared" si="4"/>
        <v>0</v>
      </c>
      <c r="S100" s="86">
        <f t="shared" si="5"/>
        <v>0</v>
      </c>
    </row>
    <row r="101" spans="2:19" x14ac:dyDescent="0.25">
      <c r="B101" s="71"/>
      <c r="C101" s="71"/>
      <c r="D101" s="71"/>
      <c r="E101" s="71"/>
      <c r="F101" s="71"/>
      <c r="G101" s="71"/>
      <c r="H101" s="71"/>
      <c r="I101" s="71"/>
      <c r="J101" s="71"/>
      <c r="K101" s="71"/>
      <c r="O101" s="86">
        <f t="shared" si="3"/>
        <v>0</v>
      </c>
      <c r="P101" s="86">
        <f>IF(ISBLANK(B101),0,IF(ISNA(VLOOKUP(B101,General!$B:$B,1,FALSE)),1,0))</f>
        <v>0</v>
      </c>
      <c r="Q101" s="86" cm="1">
        <f t="array" ref="Q101">IF(OR(C101="-",ISBLANK(C101)),0,IF(LEN(C101)&lt;&gt;12,1,IF(OR(COUNT(FIND({0,1,2,3,4,5,6,7,8,9},LEFT(C101,3)))&gt;0,(ISERR(RIGHT(C101,9)*1))),1,0)))</f>
        <v>0</v>
      </c>
      <c r="R101" s="86">
        <f t="shared" si="4"/>
        <v>0</v>
      </c>
      <c r="S101" s="86">
        <f t="shared" si="5"/>
        <v>0</v>
      </c>
    </row>
    <row r="102" spans="2:19" x14ac:dyDescent="0.25">
      <c r="B102" s="71"/>
      <c r="C102" s="71"/>
      <c r="D102" s="71"/>
      <c r="E102" s="71"/>
      <c r="F102" s="71"/>
      <c r="G102" s="71"/>
      <c r="H102" s="71"/>
      <c r="I102" s="71"/>
      <c r="J102" s="71"/>
      <c r="K102" s="71"/>
      <c r="O102" s="86">
        <f t="shared" si="3"/>
        <v>0</v>
      </c>
      <c r="P102" s="86">
        <f>IF(ISBLANK(B102),0,IF(ISNA(VLOOKUP(B102,General!$B:$B,1,FALSE)),1,0))</f>
        <v>0</v>
      </c>
      <c r="Q102" s="86" cm="1">
        <f t="array" ref="Q102">IF(OR(C102="-",ISBLANK(C102)),0,IF(LEN(C102)&lt;&gt;12,1,IF(OR(COUNT(FIND({0,1,2,3,4,5,6,7,8,9},LEFT(C102,3)))&gt;0,(ISERR(RIGHT(C102,9)*1))),1,0)))</f>
        <v>0</v>
      </c>
      <c r="R102" s="86">
        <f t="shared" si="4"/>
        <v>0</v>
      </c>
      <c r="S102" s="86">
        <f t="shared" si="5"/>
        <v>0</v>
      </c>
    </row>
    <row r="103" spans="2:19" x14ac:dyDescent="0.25">
      <c r="B103" s="71"/>
      <c r="C103" s="71"/>
      <c r="D103" s="71"/>
      <c r="E103" s="71"/>
      <c r="F103" s="71"/>
      <c r="G103" s="71"/>
      <c r="H103" s="71"/>
      <c r="I103" s="71"/>
      <c r="J103" s="71"/>
      <c r="K103" s="71"/>
      <c r="O103" s="86">
        <f t="shared" si="3"/>
        <v>0</v>
      </c>
      <c r="P103" s="86">
        <f>IF(ISBLANK(B103),0,IF(ISNA(VLOOKUP(B103,General!$B:$B,1,FALSE)),1,0))</f>
        <v>0</v>
      </c>
      <c r="Q103" s="86" cm="1">
        <f t="array" ref="Q103">IF(OR(C103="-",ISBLANK(C103)),0,IF(LEN(C103)&lt;&gt;12,1,IF(OR(COUNT(FIND({0,1,2,3,4,5,6,7,8,9},LEFT(C103,3)))&gt;0,(ISERR(RIGHT(C103,9)*1))),1,0)))</f>
        <v>0</v>
      </c>
      <c r="R103" s="86">
        <f t="shared" si="4"/>
        <v>0</v>
      </c>
      <c r="S103" s="86">
        <f t="shared" si="5"/>
        <v>0</v>
      </c>
    </row>
    <row r="104" spans="2:19" x14ac:dyDescent="0.25">
      <c r="B104" s="71"/>
      <c r="C104" s="71"/>
      <c r="D104" s="71"/>
      <c r="E104" s="71"/>
      <c r="F104" s="71"/>
      <c r="G104" s="71"/>
      <c r="H104" s="71"/>
      <c r="I104" s="71"/>
      <c r="J104" s="71"/>
      <c r="K104" s="71"/>
      <c r="O104" s="86">
        <f t="shared" si="3"/>
        <v>0</v>
      </c>
      <c r="P104" s="86">
        <f>IF(ISBLANK(B104),0,IF(ISNA(VLOOKUP(B104,General!$B:$B,1,FALSE)),1,0))</f>
        <v>0</v>
      </c>
      <c r="Q104" s="86" cm="1">
        <f t="array" ref="Q104">IF(OR(C104="-",ISBLANK(C104)),0,IF(LEN(C104)&lt;&gt;12,1,IF(OR(COUNT(FIND({0,1,2,3,4,5,6,7,8,9},LEFT(C104,3)))&gt;0,(ISERR(RIGHT(C104,9)*1))),1,0)))</f>
        <v>0</v>
      </c>
      <c r="R104" s="86">
        <f t="shared" si="4"/>
        <v>0</v>
      </c>
      <c r="S104" s="86">
        <f t="shared" si="5"/>
        <v>0</v>
      </c>
    </row>
    <row r="105" spans="2:19" x14ac:dyDescent="0.25">
      <c r="B105" s="71"/>
      <c r="C105" s="71"/>
      <c r="D105" s="71"/>
      <c r="E105" s="71"/>
      <c r="F105" s="71"/>
      <c r="G105" s="71"/>
      <c r="H105" s="71"/>
      <c r="I105" s="71"/>
      <c r="J105" s="71"/>
      <c r="K105" s="71"/>
      <c r="O105" s="86">
        <f t="shared" si="3"/>
        <v>0</v>
      </c>
      <c r="P105" s="86">
        <f>IF(ISBLANK(B105),0,IF(ISNA(VLOOKUP(B105,General!$B:$B,1,FALSE)),1,0))</f>
        <v>0</v>
      </c>
      <c r="Q105" s="86" cm="1">
        <f t="array" ref="Q105">IF(OR(C105="-",ISBLANK(C105)),0,IF(LEN(C105)&lt;&gt;12,1,IF(OR(COUNT(FIND({0,1,2,3,4,5,6,7,8,9},LEFT(C105,3)))&gt;0,(ISERR(RIGHT(C105,9)*1))),1,0)))</f>
        <v>0</v>
      </c>
      <c r="R105" s="86">
        <f t="shared" si="4"/>
        <v>0</v>
      </c>
      <c r="S105" s="86">
        <f t="shared" si="5"/>
        <v>0</v>
      </c>
    </row>
    <row r="106" spans="2:19" x14ac:dyDescent="0.25">
      <c r="B106" s="71"/>
      <c r="C106" s="71"/>
      <c r="D106" s="71"/>
      <c r="E106" s="71"/>
      <c r="F106" s="71"/>
      <c r="G106" s="71"/>
      <c r="H106" s="71"/>
      <c r="I106" s="71"/>
      <c r="J106" s="71"/>
      <c r="K106" s="71"/>
      <c r="O106" s="86">
        <f t="shared" si="3"/>
        <v>0</v>
      </c>
      <c r="P106" s="86">
        <f>IF(ISBLANK(B106),0,IF(ISNA(VLOOKUP(B106,General!$B:$B,1,FALSE)),1,0))</f>
        <v>0</v>
      </c>
      <c r="Q106" s="86" cm="1">
        <f t="array" ref="Q106">IF(OR(C106="-",ISBLANK(C106)),0,IF(LEN(C106)&lt;&gt;12,1,IF(OR(COUNT(FIND({0,1,2,3,4,5,6,7,8,9},LEFT(C106,3)))&gt;0,(ISERR(RIGHT(C106,9)*1))),1,0)))</f>
        <v>0</v>
      </c>
      <c r="R106" s="86">
        <f t="shared" si="4"/>
        <v>0</v>
      </c>
      <c r="S106" s="86">
        <f t="shared" si="5"/>
        <v>0</v>
      </c>
    </row>
    <row r="107" spans="2:19" x14ac:dyDescent="0.25">
      <c r="B107" s="71"/>
      <c r="C107" s="71"/>
      <c r="D107" s="71"/>
      <c r="E107" s="71"/>
      <c r="F107" s="71"/>
      <c r="G107" s="71"/>
      <c r="H107" s="71"/>
      <c r="I107" s="71"/>
      <c r="J107" s="71"/>
      <c r="K107" s="71"/>
      <c r="O107" s="86">
        <f t="shared" si="3"/>
        <v>0</v>
      </c>
      <c r="P107" s="86">
        <f>IF(ISBLANK(B107),0,IF(ISNA(VLOOKUP(B107,General!$B:$B,1,FALSE)),1,0))</f>
        <v>0</v>
      </c>
      <c r="Q107" s="86" cm="1">
        <f t="array" ref="Q107">IF(OR(C107="-",ISBLANK(C107)),0,IF(LEN(C107)&lt;&gt;12,1,IF(OR(COUNT(FIND({0,1,2,3,4,5,6,7,8,9},LEFT(C107,3)))&gt;0,(ISERR(RIGHT(C107,9)*1))),1,0)))</f>
        <v>0</v>
      </c>
      <c r="R107" s="86">
        <f t="shared" si="4"/>
        <v>0</v>
      </c>
      <c r="S107" s="86">
        <f t="shared" si="5"/>
        <v>0</v>
      </c>
    </row>
    <row r="108" spans="2:19" x14ac:dyDescent="0.25">
      <c r="B108" s="71"/>
      <c r="C108" s="71"/>
      <c r="D108" s="71"/>
      <c r="E108" s="71"/>
      <c r="F108" s="71"/>
      <c r="G108" s="71"/>
      <c r="H108" s="71"/>
      <c r="I108" s="71"/>
      <c r="J108" s="71"/>
      <c r="K108" s="71"/>
      <c r="O108" s="86">
        <f t="shared" si="3"/>
        <v>0</v>
      </c>
      <c r="P108" s="86">
        <f>IF(ISBLANK(B108),0,IF(ISNA(VLOOKUP(B108,General!$B:$B,1,FALSE)),1,0))</f>
        <v>0</v>
      </c>
      <c r="Q108" s="86" cm="1">
        <f t="array" ref="Q108">IF(OR(C108="-",ISBLANK(C108)),0,IF(LEN(C108)&lt;&gt;12,1,IF(OR(COUNT(FIND({0,1,2,3,4,5,6,7,8,9},LEFT(C108,3)))&gt;0,(ISERR(RIGHT(C108,9)*1))),1,0)))</f>
        <v>0</v>
      </c>
      <c r="R108" s="86">
        <f t="shared" si="4"/>
        <v>0</v>
      </c>
      <c r="S108" s="86">
        <f t="shared" si="5"/>
        <v>0</v>
      </c>
    </row>
    <row r="109" spans="2:19" x14ac:dyDescent="0.25">
      <c r="B109" s="71"/>
      <c r="C109" s="71"/>
      <c r="D109" s="71"/>
      <c r="E109" s="71"/>
      <c r="F109" s="71"/>
      <c r="G109" s="71"/>
      <c r="H109" s="71"/>
      <c r="I109" s="71"/>
      <c r="J109" s="71"/>
      <c r="K109" s="71"/>
      <c r="O109" s="86">
        <f t="shared" si="3"/>
        <v>0</v>
      </c>
      <c r="P109" s="86">
        <f>IF(ISBLANK(B109),0,IF(ISNA(VLOOKUP(B109,General!$B:$B,1,FALSE)),1,0))</f>
        <v>0</v>
      </c>
      <c r="Q109" s="86" cm="1">
        <f t="array" ref="Q109">IF(OR(C109="-",ISBLANK(C109)),0,IF(LEN(C109)&lt;&gt;12,1,IF(OR(COUNT(FIND({0,1,2,3,4,5,6,7,8,9},LEFT(C109,3)))&gt;0,(ISERR(RIGHT(C109,9)*1))),1,0)))</f>
        <v>0</v>
      </c>
      <c r="R109" s="86">
        <f t="shared" si="4"/>
        <v>0</v>
      </c>
      <c r="S109" s="86">
        <f t="shared" si="5"/>
        <v>0</v>
      </c>
    </row>
    <row r="110" spans="2:19" x14ac:dyDescent="0.25">
      <c r="B110" s="71"/>
      <c r="C110" s="71"/>
      <c r="D110" s="71"/>
      <c r="E110" s="71"/>
      <c r="F110" s="71"/>
      <c r="G110" s="71"/>
      <c r="H110" s="71"/>
      <c r="I110" s="71"/>
      <c r="J110" s="71"/>
      <c r="K110" s="71"/>
      <c r="O110" s="86">
        <f t="shared" si="3"/>
        <v>0</v>
      </c>
      <c r="P110" s="86">
        <f>IF(ISBLANK(B110),0,IF(ISNA(VLOOKUP(B110,General!$B:$B,1,FALSE)),1,0))</f>
        <v>0</v>
      </c>
      <c r="Q110" s="86" cm="1">
        <f t="array" ref="Q110">IF(OR(C110="-",ISBLANK(C110)),0,IF(LEN(C110)&lt;&gt;12,1,IF(OR(COUNT(FIND({0,1,2,3,4,5,6,7,8,9},LEFT(C110,3)))&gt;0,(ISERR(RIGHT(C110,9)*1))),1,0)))</f>
        <v>0</v>
      </c>
      <c r="R110" s="86">
        <f t="shared" si="4"/>
        <v>0</v>
      </c>
      <c r="S110" s="86">
        <f t="shared" si="5"/>
        <v>0</v>
      </c>
    </row>
    <row r="111" spans="2:19" x14ac:dyDescent="0.25">
      <c r="B111" s="71"/>
      <c r="C111" s="71"/>
      <c r="D111" s="71"/>
      <c r="E111" s="71"/>
      <c r="F111" s="71"/>
      <c r="G111" s="71"/>
      <c r="H111" s="71"/>
      <c r="I111" s="71"/>
      <c r="J111" s="71"/>
      <c r="K111" s="71"/>
      <c r="O111" s="86">
        <f t="shared" si="3"/>
        <v>0</v>
      </c>
      <c r="P111" s="86">
        <f>IF(ISBLANK(B111),0,IF(ISNA(VLOOKUP(B111,General!$B:$B,1,FALSE)),1,0))</f>
        <v>0</v>
      </c>
      <c r="Q111" s="86" cm="1">
        <f t="array" ref="Q111">IF(OR(C111="-",ISBLANK(C111)),0,IF(LEN(C111)&lt;&gt;12,1,IF(OR(COUNT(FIND({0,1,2,3,4,5,6,7,8,9},LEFT(C111,3)))&gt;0,(ISERR(RIGHT(C111,9)*1))),1,0)))</f>
        <v>0</v>
      </c>
      <c r="R111" s="86">
        <f t="shared" si="4"/>
        <v>0</v>
      </c>
      <c r="S111" s="86">
        <f t="shared" si="5"/>
        <v>0</v>
      </c>
    </row>
    <row r="112" spans="2:19" x14ac:dyDescent="0.25">
      <c r="B112" s="71"/>
      <c r="C112" s="71"/>
      <c r="D112" s="71"/>
      <c r="E112" s="71"/>
      <c r="F112" s="71"/>
      <c r="G112" s="71"/>
      <c r="H112" s="71"/>
      <c r="I112" s="71"/>
      <c r="J112" s="71"/>
      <c r="K112" s="71"/>
      <c r="O112" s="86">
        <f t="shared" si="3"/>
        <v>0</v>
      </c>
      <c r="P112" s="86">
        <f>IF(ISBLANK(B112),0,IF(ISNA(VLOOKUP(B112,General!$B:$B,1,FALSE)),1,0))</f>
        <v>0</v>
      </c>
      <c r="Q112" s="86" cm="1">
        <f t="array" ref="Q112">IF(OR(C112="-",ISBLANK(C112)),0,IF(LEN(C112)&lt;&gt;12,1,IF(OR(COUNT(FIND({0,1,2,3,4,5,6,7,8,9},LEFT(C112,3)))&gt;0,(ISERR(RIGHT(C112,9)*1))),1,0)))</f>
        <v>0</v>
      </c>
      <c r="R112" s="86">
        <f t="shared" si="4"/>
        <v>0</v>
      </c>
      <c r="S112" s="86">
        <f t="shared" si="5"/>
        <v>0</v>
      </c>
    </row>
    <row r="113" spans="2:19" x14ac:dyDescent="0.25">
      <c r="B113" s="71"/>
      <c r="C113" s="71"/>
      <c r="D113" s="71"/>
      <c r="E113" s="71"/>
      <c r="F113" s="71"/>
      <c r="G113" s="71"/>
      <c r="H113" s="71"/>
      <c r="I113" s="71"/>
      <c r="J113" s="71"/>
      <c r="K113" s="71"/>
      <c r="O113" s="86">
        <f t="shared" si="3"/>
        <v>0</v>
      </c>
      <c r="P113" s="86">
        <f>IF(ISBLANK(B113),0,IF(ISNA(VLOOKUP(B113,General!$B:$B,1,FALSE)),1,0))</f>
        <v>0</v>
      </c>
      <c r="Q113" s="86" cm="1">
        <f t="array" ref="Q113">IF(OR(C113="-",ISBLANK(C113)),0,IF(LEN(C113)&lt;&gt;12,1,IF(OR(COUNT(FIND({0,1,2,3,4,5,6,7,8,9},LEFT(C113,3)))&gt;0,(ISERR(RIGHT(C113,9)*1))),1,0)))</f>
        <v>0</v>
      </c>
      <c r="R113" s="86">
        <f t="shared" si="4"/>
        <v>0</v>
      </c>
      <c r="S113" s="86">
        <f t="shared" si="5"/>
        <v>0</v>
      </c>
    </row>
    <row r="114" spans="2:19" x14ac:dyDescent="0.25">
      <c r="B114" s="71"/>
      <c r="C114" s="71"/>
      <c r="D114" s="71"/>
      <c r="E114" s="71"/>
      <c r="F114" s="71"/>
      <c r="G114" s="71"/>
      <c r="H114" s="71"/>
      <c r="I114" s="71"/>
      <c r="J114" s="71"/>
      <c r="K114" s="71"/>
      <c r="O114" s="86">
        <f t="shared" si="3"/>
        <v>0</v>
      </c>
      <c r="P114" s="86">
        <f>IF(ISBLANK(B114),0,IF(ISNA(VLOOKUP(B114,General!$B:$B,1,FALSE)),1,0))</f>
        <v>0</v>
      </c>
      <c r="Q114" s="86" cm="1">
        <f t="array" ref="Q114">IF(OR(C114="-",ISBLANK(C114)),0,IF(LEN(C114)&lt;&gt;12,1,IF(OR(COUNT(FIND({0,1,2,3,4,5,6,7,8,9},LEFT(C114,3)))&gt;0,(ISERR(RIGHT(C114,9)*1))),1,0)))</f>
        <v>0</v>
      </c>
      <c r="R114" s="86">
        <f t="shared" si="4"/>
        <v>0</v>
      </c>
      <c r="S114" s="86">
        <f t="shared" si="5"/>
        <v>0</v>
      </c>
    </row>
    <row r="115" spans="2:19" x14ac:dyDescent="0.25">
      <c r="B115" s="71"/>
      <c r="C115" s="71"/>
      <c r="D115" s="71"/>
      <c r="E115" s="71"/>
      <c r="F115" s="71"/>
      <c r="G115" s="71"/>
      <c r="H115" s="71"/>
      <c r="I115" s="71"/>
      <c r="J115" s="71"/>
      <c r="K115" s="71"/>
      <c r="O115" s="86">
        <f t="shared" si="3"/>
        <v>0</v>
      </c>
      <c r="P115" s="86">
        <f>IF(ISBLANK(B115),0,IF(ISNA(VLOOKUP(B115,General!$B:$B,1,FALSE)),1,0))</f>
        <v>0</v>
      </c>
      <c r="Q115" s="86" cm="1">
        <f t="array" ref="Q115">IF(OR(C115="-",ISBLANK(C115)),0,IF(LEN(C115)&lt;&gt;12,1,IF(OR(COUNT(FIND({0,1,2,3,4,5,6,7,8,9},LEFT(C115,3)))&gt;0,(ISERR(RIGHT(C115,9)*1))),1,0)))</f>
        <v>0</v>
      </c>
      <c r="R115" s="86">
        <f t="shared" si="4"/>
        <v>0</v>
      </c>
      <c r="S115" s="86">
        <f t="shared" si="5"/>
        <v>0</v>
      </c>
    </row>
    <row r="116" spans="2:19" x14ac:dyDescent="0.25">
      <c r="B116" s="71"/>
      <c r="C116" s="71"/>
      <c r="D116" s="71"/>
      <c r="E116" s="71"/>
      <c r="F116" s="71"/>
      <c r="G116" s="71"/>
      <c r="H116" s="71"/>
      <c r="I116" s="71"/>
      <c r="J116" s="71"/>
      <c r="K116" s="71"/>
      <c r="O116" s="86">
        <f t="shared" si="3"/>
        <v>0</v>
      </c>
      <c r="P116" s="86">
        <f>IF(ISBLANK(B116),0,IF(ISNA(VLOOKUP(B116,General!$B:$B,1,FALSE)),1,0))</f>
        <v>0</v>
      </c>
      <c r="Q116" s="86" cm="1">
        <f t="array" ref="Q116">IF(OR(C116="-",ISBLANK(C116)),0,IF(LEN(C116)&lt;&gt;12,1,IF(OR(COUNT(FIND({0,1,2,3,4,5,6,7,8,9},LEFT(C116,3)))&gt;0,(ISERR(RIGHT(C116,9)*1))),1,0)))</f>
        <v>0</v>
      </c>
      <c r="R116" s="86">
        <f t="shared" si="4"/>
        <v>0</v>
      </c>
      <c r="S116" s="86">
        <f t="shared" si="5"/>
        <v>0</v>
      </c>
    </row>
    <row r="117" spans="2:19" x14ac:dyDescent="0.25">
      <c r="B117" s="71"/>
      <c r="C117" s="71"/>
      <c r="D117" s="71"/>
      <c r="E117" s="71"/>
      <c r="F117" s="71"/>
      <c r="G117" s="71"/>
      <c r="H117" s="71"/>
      <c r="I117" s="71"/>
      <c r="J117" s="71"/>
      <c r="K117" s="71"/>
      <c r="O117" s="86">
        <f t="shared" si="3"/>
        <v>0</v>
      </c>
      <c r="P117" s="86">
        <f>IF(ISBLANK(B117),0,IF(ISNA(VLOOKUP(B117,General!$B:$B,1,FALSE)),1,0))</f>
        <v>0</v>
      </c>
      <c r="Q117" s="86" cm="1">
        <f t="array" ref="Q117">IF(OR(C117="-",ISBLANK(C117)),0,IF(LEN(C117)&lt;&gt;12,1,IF(OR(COUNT(FIND({0,1,2,3,4,5,6,7,8,9},LEFT(C117,3)))&gt;0,(ISERR(RIGHT(C117,9)*1))),1,0)))</f>
        <v>0</v>
      </c>
      <c r="R117" s="86">
        <f t="shared" si="4"/>
        <v>0</v>
      </c>
      <c r="S117" s="86">
        <f t="shared" si="5"/>
        <v>0</v>
      </c>
    </row>
    <row r="118" spans="2:19" x14ac:dyDescent="0.25">
      <c r="B118" s="71"/>
      <c r="C118" s="71"/>
      <c r="D118" s="71"/>
      <c r="E118" s="71"/>
      <c r="F118" s="71"/>
      <c r="G118" s="71"/>
      <c r="H118" s="71"/>
      <c r="I118" s="71"/>
      <c r="J118" s="71"/>
      <c r="K118" s="71"/>
      <c r="O118" s="86">
        <f t="shared" si="3"/>
        <v>0</v>
      </c>
      <c r="P118" s="86">
        <f>IF(ISBLANK(B118),0,IF(ISNA(VLOOKUP(B118,General!$B:$B,1,FALSE)),1,0))</f>
        <v>0</v>
      </c>
      <c r="Q118" s="86" cm="1">
        <f t="array" ref="Q118">IF(OR(C118="-",ISBLANK(C118)),0,IF(LEN(C118)&lt;&gt;12,1,IF(OR(COUNT(FIND({0,1,2,3,4,5,6,7,8,9},LEFT(C118,3)))&gt;0,(ISERR(RIGHT(C118,9)*1))),1,0)))</f>
        <v>0</v>
      </c>
      <c r="R118" s="86">
        <f t="shared" si="4"/>
        <v>0</v>
      </c>
      <c r="S118" s="86">
        <f t="shared" si="5"/>
        <v>0</v>
      </c>
    </row>
    <row r="119" spans="2:19" x14ac:dyDescent="0.25">
      <c r="B119" s="71"/>
      <c r="C119" s="71"/>
      <c r="D119" s="71"/>
      <c r="E119" s="71"/>
      <c r="F119" s="71"/>
      <c r="G119" s="71"/>
      <c r="H119" s="71"/>
      <c r="I119" s="71"/>
      <c r="J119" s="71"/>
      <c r="K119" s="71"/>
      <c r="O119" s="86">
        <f t="shared" si="3"/>
        <v>0</v>
      </c>
      <c r="P119" s="86">
        <f>IF(ISBLANK(B119),0,IF(ISNA(VLOOKUP(B119,General!$B:$B,1,FALSE)),1,0))</f>
        <v>0</v>
      </c>
      <c r="Q119" s="86" cm="1">
        <f t="array" ref="Q119">IF(OR(C119="-",ISBLANK(C119)),0,IF(LEN(C119)&lt;&gt;12,1,IF(OR(COUNT(FIND({0,1,2,3,4,5,6,7,8,9},LEFT(C119,3)))&gt;0,(ISERR(RIGHT(C119,9)*1))),1,0)))</f>
        <v>0</v>
      </c>
      <c r="R119" s="86">
        <f t="shared" si="4"/>
        <v>0</v>
      </c>
      <c r="S119" s="86">
        <f t="shared" si="5"/>
        <v>0</v>
      </c>
    </row>
    <row r="120" spans="2:19" x14ac:dyDescent="0.25">
      <c r="B120" s="71"/>
      <c r="C120" s="71"/>
      <c r="D120" s="71"/>
      <c r="E120" s="71"/>
      <c r="F120" s="71"/>
      <c r="G120" s="71"/>
      <c r="H120" s="71"/>
      <c r="I120" s="71"/>
      <c r="J120" s="71"/>
      <c r="K120" s="71"/>
      <c r="O120" s="86">
        <f t="shared" si="3"/>
        <v>0</v>
      </c>
      <c r="P120" s="86">
        <f>IF(ISBLANK(B120),0,IF(ISNA(VLOOKUP(B120,General!$B:$B,1,FALSE)),1,0))</f>
        <v>0</v>
      </c>
      <c r="Q120" s="86" cm="1">
        <f t="array" ref="Q120">IF(OR(C120="-",ISBLANK(C120)),0,IF(LEN(C120)&lt;&gt;12,1,IF(OR(COUNT(FIND({0,1,2,3,4,5,6,7,8,9},LEFT(C120,3)))&gt;0,(ISERR(RIGHT(C120,9)*1))),1,0)))</f>
        <v>0</v>
      </c>
      <c r="R120" s="86">
        <f t="shared" si="4"/>
        <v>0</v>
      </c>
      <c r="S120" s="86">
        <f t="shared" si="5"/>
        <v>0</v>
      </c>
    </row>
    <row r="121" spans="2:19" x14ac:dyDescent="0.25">
      <c r="B121" s="71"/>
      <c r="C121" s="71"/>
      <c r="D121" s="71"/>
      <c r="E121" s="71"/>
      <c r="F121" s="71"/>
      <c r="G121" s="71"/>
      <c r="H121" s="71"/>
      <c r="I121" s="71"/>
      <c r="J121" s="71"/>
      <c r="K121" s="71"/>
      <c r="O121" s="86">
        <f t="shared" si="3"/>
        <v>0</v>
      </c>
      <c r="P121" s="86">
        <f>IF(ISBLANK(B121),0,IF(ISNA(VLOOKUP(B121,General!$B:$B,1,FALSE)),1,0))</f>
        <v>0</v>
      </c>
      <c r="Q121" s="86" cm="1">
        <f t="array" ref="Q121">IF(OR(C121="-",ISBLANK(C121)),0,IF(LEN(C121)&lt;&gt;12,1,IF(OR(COUNT(FIND({0,1,2,3,4,5,6,7,8,9},LEFT(C121,3)))&gt;0,(ISERR(RIGHT(C121,9)*1))),1,0)))</f>
        <v>0</v>
      </c>
      <c r="R121" s="86">
        <f t="shared" si="4"/>
        <v>0</v>
      </c>
      <c r="S121" s="86">
        <f t="shared" si="5"/>
        <v>0</v>
      </c>
    </row>
    <row r="122" spans="2:19" x14ac:dyDescent="0.25">
      <c r="B122" s="71"/>
      <c r="C122" s="71"/>
      <c r="D122" s="71"/>
      <c r="E122" s="71"/>
      <c r="F122" s="71"/>
      <c r="G122" s="71"/>
      <c r="H122" s="71"/>
      <c r="I122" s="71"/>
      <c r="J122" s="71"/>
      <c r="K122" s="71"/>
      <c r="O122" s="86">
        <f t="shared" si="3"/>
        <v>0</v>
      </c>
      <c r="P122" s="86">
        <f>IF(ISBLANK(B122),0,IF(ISNA(VLOOKUP(B122,General!$B:$B,1,FALSE)),1,0))</f>
        <v>0</v>
      </c>
      <c r="Q122" s="86" cm="1">
        <f t="array" ref="Q122">IF(OR(C122="-",ISBLANK(C122)),0,IF(LEN(C122)&lt;&gt;12,1,IF(OR(COUNT(FIND({0,1,2,3,4,5,6,7,8,9},LEFT(C122,3)))&gt;0,(ISERR(RIGHT(C122,9)*1))),1,0)))</f>
        <v>0</v>
      </c>
      <c r="R122" s="86">
        <f t="shared" si="4"/>
        <v>0</v>
      </c>
      <c r="S122" s="86">
        <f t="shared" si="5"/>
        <v>0</v>
      </c>
    </row>
    <row r="123" spans="2:19" x14ac:dyDescent="0.25">
      <c r="B123" s="71"/>
      <c r="C123" s="71"/>
      <c r="D123" s="71"/>
      <c r="E123" s="71"/>
      <c r="F123" s="71"/>
      <c r="G123" s="71"/>
      <c r="H123" s="71"/>
      <c r="I123" s="71"/>
      <c r="J123" s="71"/>
      <c r="K123" s="71"/>
      <c r="O123" s="86">
        <f t="shared" si="3"/>
        <v>0</v>
      </c>
      <c r="P123" s="86">
        <f>IF(ISBLANK(B123),0,IF(ISNA(VLOOKUP(B123,General!$B:$B,1,FALSE)),1,0))</f>
        <v>0</v>
      </c>
      <c r="Q123" s="86" cm="1">
        <f t="array" ref="Q123">IF(OR(C123="-",ISBLANK(C123)),0,IF(LEN(C123)&lt;&gt;12,1,IF(OR(COUNT(FIND({0,1,2,3,4,5,6,7,8,9},LEFT(C123,3)))&gt;0,(ISERR(RIGHT(C123,9)*1))),1,0)))</f>
        <v>0</v>
      </c>
      <c r="R123" s="86">
        <f t="shared" si="4"/>
        <v>0</v>
      </c>
      <c r="S123" s="86">
        <f t="shared" si="5"/>
        <v>0</v>
      </c>
    </row>
    <row r="124" spans="2:19" x14ac:dyDescent="0.25">
      <c r="B124" s="71"/>
      <c r="C124" s="71"/>
      <c r="D124" s="71"/>
      <c r="E124" s="71"/>
      <c r="F124" s="71"/>
      <c r="G124" s="71"/>
      <c r="H124" s="71"/>
      <c r="I124" s="71"/>
      <c r="J124" s="71"/>
      <c r="K124" s="71"/>
      <c r="O124" s="86">
        <f t="shared" si="3"/>
        <v>0</v>
      </c>
      <c r="P124" s="86">
        <f>IF(ISBLANK(B124),0,IF(ISNA(VLOOKUP(B124,General!$B:$B,1,FALSE)),1,0))</f>
        <v>0</v>
      </c>
      <c r="Q124" s="86" cm="1">
        <f t="array" ref="Q124">IF(OR(C124="-",ISBLANK(C124)),0,IF(LEN(C124)&lt;&gt;12,1,IF(OR(COUNT(FIND({0,1,2,3,4,5,6,7,8,9},LEFT(C124,3)))&gt;0,(ISERR(RIGHT(C124,9)*1))),1,0)))</f>
        <v>0</v>
      </c>
      <c r="R124" s="86">
        <f t="shared" si="4"/>
        <v>0</v>
      </c>
      <c r="S124" s="86">
        <f t="shared" si="5"/>
        <v>0</v>
      </c>
    </row>
    <row r="125" spans="2:19" x14ac:dyDescent="0.25">
      <c r="B125" s="71"/>
      <c r="C125" s="71"/>
      <c r="D125" s="71"/>
      <c r="E125" s="71"/>
      <c r="F125" s="71"/>
      <c r="G125" s="71"/>
      <c r="H125" s="71"/>
      <c r="I125" s="71"/>
      <c r="J125" s="71"/>
      <c r="K125" s="71"/>
      <c r="O125" s="86">
        <f t="shared" si="3"/>
        <v>0</v>
      </c>
      <c r="P125" s="86">
        <f>IF(ISBLANK(B125),0,IF(ISNA(VLOOKUP(B125,General!$B:$B,1,FALSE)),1,0))</f>
        <v>0</v>
      </c>
      <c r="Q125" s="86" cm="1">
        <f t="array" ref="Q125">IF(OR(C125="-",ISBLANK(C125)),0,IF(LEN(C125)&lt;&gt;12,1,IF(OR(COUNT(FIND({0,1,2,3,4,5,6,7,8,9},LEFT(C125,3)))&gt;0,(ISERR(RIGHT(C125,9)*1))),1,0)))</f>
        <v>0</v>
      </c>
      <c r="R125" s="86">
        <f t="shared" si="4"/>
        <v>0</v>
      </c>
      <c r="S125" s="86">
        <f t="shared" si="5"/>
        <v>0</v>
      </c>
    </row>
    <row r="126" spans="2:19" x14ac:dyDescent="0.25">
      <c r="B126" s="71"/>
      <c r="C126" s="71"/>
      <c r="D126" s="71"/>
      <c r="E126" s="71"/>
      <c r="F126" s="71"/>
      <c r="G126" s="71"/>
      <c r="H126" s="71"/>
      <c r="I126" s="71"/>
      <c r="J126" s="71"/>
      <c r="K126" s="71"/>
      <c r="O126" s="86">
        <f t="shared" si="3"/>
        <v>0</v>
      </c>
      <c r="P126" s="86">
        <f>IF(ISBLANK(B126),0,IF(ISNA(VLOOKUP(B126,General!$B:$B,1,FALSE)),1,0))</f>
        <v>0</v>
      </c>
      <c r="Q126" s="86" cm="1">
        <f t="array" ref="Q126">IF(OR(C126="-",ISBLANK(C126)),0,IF(LEN(C126)&lt;&gt;12,1,IF(OR(COUNT(FIND({0,1,2,3,4,5,6,7,8,9},LEFT(C126,3)))&gt;0,(ISERR(RIGHT(C126,9)*1))),1,0)))</f>
        <v>0</v>
      </c>
      <c r="R126" s="86">
        <f t="shared" si="4"/>
        <v>0</v>
      </c>
      <c r="S126" s="86">
        <f t="shared" si="5"/>
        <v>0</v>
      </c>
    </row>
    <row r="127" spans="2:19" x14ac:dyDescent="0.25">
      <c r="B127" s="71"/>
      <c r="C127" s="71"/>
      <c r="D127" s="71"/>
      <c r="E127" s="71"/>
      <c r="F127" s="71"/>
      <c r="G127" s="71"/>
      <c r="H127" s="71"/>
      <c r="I127" s="71"/>
      <c r="J127" s="71"/>
      <c r="K127" s="71"/>
      <c r="O127" s="86">
        <f t="shared" si="3"/>
        <v>0</v>
      </c>
      <c r="P127" s="86">
        <f>IF(ISBLANK(B127),0,IF(ISNA(VLOOKUP(B127,General!$B:$B,1,FALSE)),1,0))</f>
        <v>0</v>
      </c>
      <c r="Q127" s="86" cm="1">
        <f t="array" ref="Q127">IF(OR(C127="-",ISBLANK(C127)),0,IF(LEN(C127)&lt;&gt;12,1,IF(OR(COUNT(FIND({0,1,2,3,4,5,6,7,8,9},LEFT(C127,3)))&gt;0,(ISERR(RIGHT(C127,9)*1))),1,0)))</f>
        <v>0</v>
      </c>
      <c r="R127" s="86">
        <f t="shared" si="4"/>
        <v>0</v>
      </c>
      <c r="S127" s="86">
        <f t="shared" si="5"/>
        <v>0</v>
      </c>
    </row>
    <row r="128" spans="2:19" x14ac:dyDescent="0.25">
      <c r="B128" s="71"/>
      <c r="C128" s="71"/>
      <c r="D128" s="71"/>
      <c r="E128" s="71"/>
      <c r="F128" s="71"/>
      <c r="G128" s="71"/>
      <c r="H128" s="71"/>
      <c r="I128" s="71"/>
      <c r="J128" s="71"/>
      <c r="K128" s="71"/>
      <c r="O128" s="86">
        <f t="shared" si="3"/>
        <v>0</v>
      </c>
      <c r="P128" s="86">
        <f>IF(ISBLANK(B128),0,IF(ISNA(VLOOKUP(B128,General!$B:$B,1,FALSE)),1,0))</f>
        <v>0</v>
      </c>
      <c r="Q128" s="86" cm="1">
        <f t="array" ref="Q128">IF(OR(C128="-",ISBLANK(C128)),0,IF(LEN(C128)&lt;&gt;12,1,IF(OR(COUNT(FIND({0,1,2,3,4,5,6,7,8,9},LEFT(C128,3)))&gt;0,(ISERR(RIGHT(C128,9)*1))),1,0)))</f>
        <v>0</v>
      </c>
      <c r="R128" s="86">
        <f t="shared" si="4"/>
        <v>0</v>
      </c>
      <c r="S128" s="86">
        <f t="shared" si="5"/>
        <v>0</v>
      </c>
    </row>
    <row r="129" spans="2:19" x14ac:dyDescent="0.25">
      <c r="B129" s="71"/>
      <c r="C129" s="71"/>
      <c r="D129" s="71"/>
      <c r="E129" s="71"/>
      <c r="F129" s="71"/>
      <c r="G129" s="71"/>
      <c r="H129" s="71"/>
      <c r="I129" s="71"/>
      <c r="J129" s="71"/>
      <c r="K129" s="71"/>
      <c r="O129" s="86">
        <f t="shared" si="3"/>
        <v>0</v>
      </c>
      <c r="P129" s="86">
        <f>IF(ISBLANK(B129),0,IF(ISNA(VLOOKUP(B129,General!$B:$B,1,FALSE)),1,0))</f>
        <v>0</v>
      </c>
      <c r="Q129" s="86" cm="1">
        <f t="array" ref="Q129">IF(OR(C129="-",ISBLANK(C129)),0,IF(LEN(C129)&lt;&gt;12,1,IF(OR(COUNT(FIND({0,1,2,3,4,5,6,7,8,9},LEFT(C129,3)))&gt;0,(ISERR(RIGHT(C129,9)*1))),1,0)))</f>
        <v>0</v>
      </c>
      <c r="R129" s="86">
        <f t="shared" si="4"/>
        <v>0</v>
      </c>
      <c r="S129" s="86">
        <f t="shared" si="5"/>
        <v>0</v>
      </c>
    </row>
    <row r="130" spans="2:19" x14ac:dyDescent="0.25">
      <c r="B130" s="71"/>
      <c r="C130" s="71"/>
      <c r="D130" s="71"/>
      <c r="E130" s="71"/>
      <c r="F130" s="71"/>
      <c r="G130" s="71"/>
      <c r="H130" s="71"/>
      <c r="I130" s="71"/>
      <c r="J130" s="71"/>
      <c r="K130" s="71"/>
      <c r="O130" s="86">
        <f t="shared" si="3"/>
        <v>0</v>
      </c>
      <c r="P130" s="86">
        <f>IF(ISBLANK(B130),0,IF(ISNA(VLOOKUP(B130,General!$B:$B,1,FALSE)),1,0))</f>
        <v>0</v>
      </c>
      <c r="Q130" s="86" cm="1">
        <f t="array" ref="Q130">IF(OR(C130="-",ISBLANK(C130)),0,IF(LEN(C130)&lt;&gt;12,1,IF(OR(COUNT(FIND({0,1,2,3,4,5,6,7,8,9},LEFT(C130,3)))&gt;0,(ISERR(RIGHT(C130,9)*1))),1,0)))</f>
        <v>0</v>
      </c>
      <c r="R130" s="86">
        <f t="shared" si="4"/>
        <v>0</v>
      </c>
      <c r="S130" s="86">
        <f t="shared" si="5"/>
        <v>0</v>
      </c>
    </row>
    <row r="131" spans="2:19" x14ac:dyDescent="0.25">
      <c r="B131" s="71"/>
      <c r="C131" s="71"/>
      <c r="D131" s="71"/>
      <c r="E131" s="71"/>
      <c r="F131" s="71"/>
      <c r="G131" s="71"/>
      <c r="H131" s="71"/>
      <c r="I131" s="71"/>
      <c r="J131" s="71"/>
      <c r="K131" s="71"/>
      <c r="O131" s="86">
        <f t="shared" si="3"/>
        <v>0</v>
      </c>
      <c r="P131" s="86">
        <f>IF(ISBLANK(B131),0,IF(ISNA(VLOOKUP(B131,General!$B:$B,1,FALSE)),1,0))</f>
        <v>0</v>
      </c>
      <c r="Q131" s="86" cm="1">
        <f t="array" ref="Q131">IF(OR(C131="-",ISBLANK(C131)),0,IF(LEN(C131)&lt;&gt;12,1,IF(OR(COUNT(FIND({0,1,2,3,4,5,6,7,8,9},LEFT(C131,3)))&gt;0,(ISERR(RIGHT(C131,9)*1))),1,0)))</f>
        <v>0</v>
      </c>
      <c r="R131" s="86">
        <f t="shared" si="4"/>
        <v>0</v>
      </c>
      <c r="S131" s="86">
        <f t="shared" si="5"/>
        <v>0</v>
      </c>
    </row>
    <row r="132" spans="2:19" x14ac:dyDescent="0.25">
      <c r="B132" s="71"/>
      <c r="C132" s="71"/>
      <c r="D132" s="71"/>
      <c r="E132" s="71"/>
      <c r="F132" s="71"/>
      <c r="G132" s="71"/>
      <c r="H132" s="71"/>
      <c r="I132" s="71"/>
      <c r="J132" s="71"/>
      <c r="K132" s="71"/>
      <c r="O132" s="86">
        <f t="shared" si="3"/>
        <v>0</v>
      </c>
      <c r="P132" s="86">
        <f>IF(ISBLANK(B132),0,IF(ISNA(VLOOKUP(B132,General!$B:$B,1,FALSE)),1,0))</f>
        <v>0</v>
      </c>
      <c r="Q132" s="86" cm="1">
        <f t="array" ref="Q132">IF(OR(C132="-",ISBLANK(C132)),0,IF(LEN(C132)&lt;&gt;12,1,IF(OR(COUNT(FIND({0,1,2,3,4,5,6,7,8,9},LEFT(C132,3)))&gt;0,(ISERR(RIGHT(C132,9)*1))),1,0)))</f>
        <v>0</v>
      </c>
      <c r="R132" s="86">
        <f t="shared" si="4"/>
        <v>0</v>
      </c>
      <c r="S132" s="86">
        <f t="shared" si="5"/>
        <v>0</v>
      </c>
    </row>
    <row r="133" spans="2:19" x14ac:dyDescent="0.25">
      <c r="B133" s="71"/>
      <c r="C133" s="71"/>
      <c r="D133" s="71"/>
      <c r="E133" s="71"/>
      <c r="F133" s="71"/>
      <c r="G133" s="71"/>
      <c r="H133" s="71"/>
      <c r="I133" s="71"/>
      <c r="J133" s="71"/>
      <c r="K133" s="71"/>
      <c r="O133" s="86">
        <f t="shared" si="3"/>
        <v>0</v>
      </c>
      <c r="P133" s="86">
        <f>IF(ISBLANK(B133),0,IF(ISNA(VLOOKUP(B133,General!$B:$B,1,FALSE)),1,0))</f>
        <v>0</v>
      </c>
      <c r="Q133" s="86" cm="1">
        <f t="array" ref="Q133">IF(OR(C133="-",ISBLANK(C133)),0,IF(LEN(C133)&lt;&gt;12,1,IF(OR(COUNT(FIND({0,1,2,3,4,5,6,7,8,9},LEFT(C133,3)))&gt;0,(ISERR(RIGHT(C133,9)*1))),1,0)))</f>
        <v>0</v>
      </c>
      <c r="R133" s="86">
        <f t="shared" si="4"/>
        <v>0</v>
      </c>
      <c r="S133" s="86">
        <f t="shared" si="5"/>
        <v>0</v>
      </c>
    </row>
    <row r="134" spans="2:19" x14ac:dyDescent="0.25">
      <c r="B134" s="71"/>
      <c r="C134" s="71"/>
      <c r="D134" s="71"/>
      <c r="E134" s="71"/>
      <c r="F134" s="71"/>
      <c r="G134" s="71"/>
      <c r="H134" s="71"/>
      <c r="I134" s="71"/>
      <c r="J134" s="71"/>
      <c r="K134" s="71"/>
      <c r="O134" s="86">
        <f t="shared" si="3"/>
        <v>0</v>
      </c>
      <c r="P134" s="86">
        <f>IF(ISBLANK(B134),0,IF(ISNA(VLOOKUP(B134,General!$B:$B,1,FALSE)),1,0))</f>
        <v>0</v>
      </c>
      <c r="Q134" s="86" cm="1">
        <f t="array" ref="Q134">IF(OR(C134="-",ISBLANK(C134)),0,IF(LEN(C134)&lt;&gt;12,1,IF(OR(COUNT(FIND({0,1,2,3,4,5,6,7,8,9},LEFT(C134,3)))&gt;0,(ISERR(RIGHT(C134,9)*1))),1,0)))</f>
        <v>0</v>
      </c>
      <c r="R134" s="86">
        <f t="shared" si="4"/>
        <v>0</v>
      </c>
      <c r="S134" s="86">
        <f t="shared" si="5"/>
        <v>0</v>
      </c>
    </row>
    <row r="135" spans="2:19" x14ac:dyDescent="0.25">
      <c r="B135" s="71"/>
      <c r="C135" s="71"/>
      <c r="D135" s="71"/>
      <c r="E135" s="71"/>
      <c r="F135" s="71"/>
      <c r="G135" s="71"/>
      <c r="H135" s="71"/>
      <c r="I135" s="71"/>
      <c r="J135" s="71"/>
      <c r="K135" s="71"/>
      <c r="O135" s="86">
        <f t="shared" si="3"/>
        <v>0</v>
      </c>
      <c r="P135" s="86">
        <f>IF(ISBLANK(B135),0,IF(ISNA(VLOOKUP(B135,General!$B:$B,1,FALSE)),1,0))</f>
        <v>0</v>
      </c>
      <c r="Q135" s="86" cm="1">
        <f t="array" ref="Q135">IF(OR(C135="-",ISBLANK(C135)),0,IF(LEN(C135)&lt;&gt;12,1,IF(OR(COUNT(FIND({0,1,2,3,4,5,6,7,8,9},LEFT(C135,3)))&gt;0,(ISERR(RIGHT(C135,9)*1))),1,0)))</f>
        <v>0</v>
      </c>
      <c r="R135" s="86">
        <f t="shared" si="4"/>
        <v>0</v>
      </c>
      <c r="S135" s="86">
        <f t="shared" si="5"/>
        <v>0</v>
      </c>
    </row>
    <row r="136" spans="2:19" x14ac:dyDescent="0.25">
      <c r="B136" s="71"/>
      <c r="C136" s="71"/>
      <c r="D136" s="71"/>
      <c r="E136" s="71"/>
      <c r="F136" s="71"/>
      <c r="G136" s="71"/>
      <c r="H136" s="71"/>
      <c r="I136" s="71"/>
      <c r="J136" s="71"/>
      <c r="K136" s="71"/>
      <c r="O136" s="86">
        <f t="shared" si="3"/>
        <v>0</v>
      </c>
      <c r="P136" s="86">
        <f>IF(ISBLANK(B136),0,IF(ISNA(VLOOKUP(B136,General!$B:$B,1,FALSE)),1,0))</f>
        <v>0</v>
      </c>
      <c r="Q136" s="86" cm="1">
        <f t="array" ref="Q136">IF(OR(C136="-",ISBLANK(C136)),0,IF(LEN(C136)&lt;&gt;12,1,IF(OR(COUNT(FIND({0,1,2,3,4,5,6,7,8,9},LEFT(C136,3)))&gt;0,(ISERR(RIGHT(C136,9)*1))),1,0)))</f>
        <v>0</v>
      </c>
      <c r="R136" s="86">
        <f t="shared" si="4"/>
        <v>0</v>
      </c>
      <c r="S136" s="86">
        <f t="shared" si="5"/>
        <v>0</v>
      </c>
    </row>
    <row r="137" spans="2:19" x14ac:dyDescent="0.25">
      <c r="B137" s="71"/>
      <c r="C137" s="71"/>
      <c r="D137" s="71"/>
      <c r="E137" s="71"/>
      <c r="F137" s="71"/>
      <c r="G137" s="71"/>
      <c r="H137" s="71"/>
      <c r="I137" s="71"/>
      <c r="J137" s="71"/>
      <c r="K137" s="71"/>
      <c r="O137" s="86">
        <f t="shared" si="3"/>
        <v>0</v>
      </c>
      <c r="P137" s="86">
        <f>IF(ISBLANK(B137),0,IF(ISNA(VLOOKUP(B137,General!$B:$B,1,FALSE)),1,0))</f>
        <v>0</v>
      </c>
      <c r="Q137" s="86" cm="1">
        <f t="array" ref="Q137">IF(OR(C137="-",ISBLANK(C137)),0,IF(LEN(C137)&lt;&gt;12,1,IF(OR(COUNT(FIND({0,1,2,3,4,5,6,7,8,9},LEFT(C137,3)))&gt;0,(ISERR(RIGHT(C137,9)*1))),1,0)))</f>
        <v>0</v>
      </c>
      <c r="R137" s="86">
        <f t="shared" si="4"/>
        <v>0</v>
      </c>
      <c r="S137" s="86">
        <f t="shared" si="5"/>
        <v>0</v>
      </c>
    </row>
    <row r="138" spans="2:19" x14ac:dyDescent="0.25">
      <c r="B138" s="71"/>
      <c r="C138" s="71"/>
      <c r="D138" s="71"/>
      <c r="E138" s="71"/>
      <c r="F138" s="71"/>
      <c r="G138" s="71"/>
      <c r="H138" s="71"/>
      <c r="I138" s="71"/>
      <c r="J138" s="71"/>
      <c r="K138" s="71"/>
      <c r="O138" s="86">
        <f t="shared" si="3"/>
        <v>0</v>
      </c>
      <c r="P138" s="86">
        <f>IF(ISBLANK(B138),0,IF(ISNA(VLOOKUP(B138,General!$B:$B,1,FALSE)),1,0))</f>
        <v>0</v>
      </c>
      <c r="Q138" s="86" cm="1">
        <f t="array" ref="Q138">IF(OR(C138="-",ISBLANK(C138)),0,IF(LEN(C138)&lt;&gt;12,1,IF(OR(COUNT(FIND({0,1,2,3,4,5,6,7,8,9},LEFT(C138,3)))&gt;0,(ISERR(RIGHT(C138,9)*1))),1,0)))</f>
        <v>0</v>
      </c>
      <c r="R138" s="86">
        <f t="shared" si="4"/>
        <v>0</v>
      </c>
      <c r="S138" s="86">
        <f t="shared" si="5"/>
        <v>0</v>
      </c>
    </row>
    <row r="139" spans="2:19" x14ac:dyDescent="0.25">
      <c r="B139" s="71"/>
      <c r="C139" s="71"/>
      <c r="D139" s="71"/>
      <c r="E139" s="71"/>
      <c r="F139" s="71"/>
      <c r="G139" s="71"/>
      <c r="H139" s="71"/>
      <c r="I139" s="71"/>
      <c r="J139" s="71"/>
      <c r="K139" s="71"/>
      <c r="O139" s="86">
        <f t="shared" si="3"/>
        <v>0</v>
      </c>
      <c r="P139" s="86">
        <f>IF(ISBLANK(B139),0,IF(ISNA(VLOOKUP(B139,General!$B:$B,1,FALSE)),1,0))</f>
        <v>0</v>
      </c>
      <c r="Q139" s="86" cm="1">
        <f t="array" ref="Q139">IF(OR(C139="-",ISBLANK(C139)),0,IF(LEN(C139)&lt;&gt;12,1,IF(OR(COUNT(FIND({0,1,2,3,4,5,6,7,8,9},LEFT(C139,3)))&gt;0,(ISERR(RIGHT(C139,9)*1))),1,0)))</f>
        <v>0</v>
      </c>
      <c r="R139" s="86">
        <f t="shared" si="4"/>
        <v>0</v>
      </c>
      <c r="S139" s="86">
        <f t="shared" si="5"/>
        <v>0</v>
      </c>
    </row>
    <row r="140" spans="2:19" x14ac:dyDescent="0.25">
      <c r="B140" s="71"/>
      <c r="C140" s="71"/>
      <c r="D140" s="71"/>
      <c r="E140" s="71"/>
      <c r="F140" s="71"/>
      <c r="G140" s="71"/>
      <c r="H140" s="71"/>
      <c r="I140" s="71"/>
      <c r="J140" s="71"/>
      <c r="K140" s="71"/>
      <c r="O140" s="86">
        <f t="shared" ref="O140:O203" si="6">IF(COUNTA(B140:K140)&gt;0,2-(COUNTA(B140,C140)),0)</f>
        <v>0</v>
      </c>
      <c r="P140" s="86">
        <f>IF(ISBLANK(B140),0,IF(ISNA(VLOOKUP(B140,General!$B:$B,1,FALSE)),1,0))</f>
        <v>0</v>
      </c>
      <c r="Q140" s="86" cm="1">
        <f t="array" ref="Q140">IF(OR(C140="-",ISBLANK(C140)),0,IF(LEN(C140)&lt;&gt;12,1,IF(OR(COUNT(FIND({0,1,2,3,4,5,6,7,8,9},LEFT(C140,3)))&gt;0,(ISERR(RIGHT(C140,9)*1))),1,0)))</f>
        <v>0</v>
      </c>
      <c r="R140" s="86">
        <f t="shared" ref="R140:R203" si="7">IF(ISBLANK(E140),0,IF(OR(E140="Representative",E140="Supervisor",E140="Unknown"),0,1))</f>
        <v>0</v>
      </c>
      <c r="S140" s="86">
        <f t="shared" ref="S140:S203" si="8">IF(ISBLANK(I140),0,IF(OR(I140="Yes",I140="No"),0,1))</f>
        <v>0</v>
      </c>
    </row>
    <row r="141" spans="2:19" x14ac:dyDescent="0.25">
      <c r="B141" s="71"/>
      <c r="C141" s="71"/>
      <c r="D141" s="71"/>
      <c r="E141" s="71"/>
      <c r="F141" s="71"/>
      <c r="G141" s="71"/>
      <c r="H141" s="71"/>
      <c r="I141" s="71"/>
      <c r="J141" s="71"/>
      <c r="K141" s="71"/>
      <c r="O141" s="86">
        <f t="shared" si="6"/>
        <v>0</v>
      </c>
      <c r="P141" s="86">
        <f>IF(ISBLANK(B141),0,IF(ISNA(VLOOKUP(B141,General!$B:$B,1,FALSE)),1,0))</f>
        <v>0</v>
      </c>
      <c r="Q141" s="86" cm="1">
        <f t="array" ref="Q141">IF(OR(C141="-",ISBLANK(C141)),0,IF(LEN(C141)&lt;&gt;12,1,IF(OR(COUNT(FIND({0,1,2,3,4,5,6,7,8,9},LEFT(C141,3)))&gt;0,(ISERR(RIGHT(C141,9)*1))),1,0)))</f>
        <v>0</v>
      </c>
      <c r="R141" s="86">
        <f t="shared" si="7"/>
        <v>0</v>
      </c>
      <c r="S141" s="86">
        <f t="shared" si="8"/>
        <v>0</v>
      </c>
    </row>
    <row r="142" spans="2:19" x14ac:dyDescent="0.25">
      <c r="B142" s="71"/>
      <c r="C142" s="71"/>
      <c r="D142" s="71"/>
      <c r="E142" s="71"/>
      <c r="F142" s="71"/>
      <c r="G142" s="71"/>
      <c r="H142" s="71"/>
      <c r="I142" s="71"/>
      <c r="J142" s="71"/>
      <c r="K142" s="71"/>
      <c r="O142" s="86">
        <f t="shared" si="6"/>
        <v>0</v>
      </c>
      <c r="P142" s="86">
        <f>IF(ISBLANK(B142),0,IF(ISNA(VLOOKUP(B142,General!$B:$B,1,FALSE)),1,0))</f>
        <v>0</v>
      </c>
      <c r="Q142" s="86" cm="1">
        <f t="array" ref="Q142">IF(OR(C142="-",ISBLANK(C142)),0,IF(LEN(C142)&lt;&gt;12,1,IF(OR(COUNT(FIND({0,1,2,3,4,5,6,7,8,9},LEFT(C142,3)))&gt;0,(ISERR(RIGHT(C142,9)*1))),1,0)))</f>
        <v>0</v>
      </c>
      <c r="R142" s="86">
        <f t="shared" si="7"/>
        <v>0</v>
      </c>
      <c r="S142" s="86">
        <f t="shared" si="8"/>
        <v>0</v>
      </c>
    </row>
    <row r="143" spans="2:19" x14ac:dyDescent="0.25">
      <c r="B143" s="71"/>
      <c r="C143" s="71"/>
      <c r="D143" s="71"/>
      <c r="E143" s="71"/>
      <c r="F143" s="71"/>
      <c r="G143" s="71"/>
      <c r="H143" s="71"/>
      <c r="I143" s="71"/>
      <c r="J143" s="71"/>
      <c r="K143" s="71"/>
      <c r="O143" s="86">
        <f t="shared" si="6"/>
        <v>0</v>
      </c>
      <c r="P143" s="86">
        <f>IF(ISBLANK(B143),0,IF(ISNA(VLOOKUP(B143,General!$B:$B,1,FALSE)),1,0))</f>
        <v>0</v>
      </c>
      <c r="Q143" s="86" cm="1">
        <f t="array" ref="Q143">IF(OR(C143="-",ISBLANK(C143)),0,IF(LEN(C143)&lt;&gt;12,1,IF(OR(COUNT(FIND({0,1,2,3,4,5,6,7,8,9},LEFT(C143,3)))&gt;0,(ISERR(RIGHT(C143,9)*1))),1,0)))</f>
        <v>0</v>
      </c>
      <c r="R143" s="86">
        <f t="shared" si="7"/>
        <v>0</v>
      </c>
      <c r="S143" s="86">
        <f t="shared" si="8"/>
        <v>0</v>
      </c>
    </row>
    <row r="144" spans="2:19" x14ac:dyDescent="0.25">
      <c r="B144" s="71"/>
      <c r="C144" s="71"/>
      <c r="D144" s="71"/>
      <c r="E144" s="71"/>
      <c r="F144" s="71"/>
      <c r="G144" s="71"/>
      <c r="H144" s="71"/>
      <c r="I144" s="71"/>
      <c r="J144" s="71"/>
      <c r="K144" s="71"/>
      <c r="O144" s="86">
        <f t="shared" si="6"/>
        <v>0</v>
      </c>
      <c r="P144" s="86">
        <f>IF(ISBLANK(B144),0,IF(ISNA(VLOOKUP(B144,General!$B:$B,1,FALSE)),1,0))</f>
        <v>0</v>
      </c>
      <c r="Q144" s="86" cm="1">
        <f t="array" ref="Q144">IF(OR(C144="-",ISBLANK(C144)),0,IF(LEN(C144)&lt;&gt;12,1,IF(OR(COUNT(FIND({0,1,2,3,4,5,6,7,8,9},LEFT(C144,3)))&gt;0,(ISERR(RIGHT(C144,9)*1))),1,0)))</f>
        <v>0</v>
      </c>
      <c r="R144" s="86">
        <f t="shared" si="7"/>
        <v>0</v>
      </c>
      <c r="S144" s="86">
        <f t="shared" si="8"/>
        <v>0</v>
      </c>
    </row>
    <row r="145" spans="2:19" x14ac:dyDescent="0.25">
      <c r="B145" s="71"/>
      <c r="C145" s="71"/>
      <c r="D145" s="71"/>
      <c r="E145" s="71"/>
      <c r="F145" s="71"/>
      <c r="G145" s="71"/>
      <c r="H145" s="71"/>
      <c r="I145" s="71"/>
      <c r="J145" s="71"/>
      <c r="K145" s="71"/>
      <c r="O145" s="86">
        <f t="shared" si="6"/>
        <v>0</v>
      </c>
      <c r="P145" s="86">
        <f>IF(ISBLANK(B145),0,IF(ISNA(VLOOKUP(B145,General!$B:$B,1,FALSE)),1,0))</f>
        <v>0</v>
      </c>
      <c r="Q145" s="86" cm="1">
        <f t="array" ref="Q145">IF(OR(C145="-",ISBLANK(C145)),0,IF(LEN(C145)&lt;&gt;12,1,IF(OR(COUNT(FIND({0,1,2,3,4,5,6,7,8,9},LEFT(C145,3)))&gt;0,(ISERR(RIGHT(C145,9)*1))),1,0)))</f>
        <v>0</v>
      </c>
      <c r="R145" s="86">
        <f t="shared" si="7"/>
        <v>0</v>
      </c>
      <c r="S145" s="86">
        <f t="shared" si="8"/>
        <v>0</v>
      </c>
    </row>
    <row r="146" spans="2:19" x14ac:dyDescent="0.25">
      <c r="B146" s="71"/>
      <c r="C146" s="71"/>
      <c r="D146" s="71"/>
      <c r="E146" s="71"/>
      <c r="F146" s="71"/>
      <c r="G146" s="71"/>
      <c r="H146" s="71"/>
      <c r="I146" s="71"/>
      <c r="J146" s="71"/>
      <c r="K146" s="71"/>
      <c r="O146" s="86">
        <f t="shared" si="6"/>
        <v>0</v>
      </c>
      <c r="P146" s="86">
        <f>IF(ISBLANK(B146),0,IF(ISNA(VLOOKUP(B146,General!$B:$B,1,FALSE)),1,0))</f>
        <v>0</v>
      </c>
      <c r="Q146" s="86" cm="1">
        <f t="array" ref="Q146">IF(OR(C146="-",ISBLANK(C146)),0,IF(LEN(C146)&lt;&gt;12,1,IF(OR(COUNT(FIND({0,1,2,3,4,5,6,7,8,9},LEFT(C146,3)))&gt;0,(ISERR(RIGHT(C146,9)*1))),1,0)))</f>
        <v>0</v>
      </c>
      <c r="R146" s="86">
        <f t="shared" si="7"/>
        <v>0</v>
      </c>
      <c r="S146" s="86">
        <f t="shared" si="8"/>
        <v>0</v>
      </c>
    </row>
    <row r="147" spans="2:19" x14ac:dyDescent="0.25">
      <c r="B147" s="71"/>
      <c r="C147" s="71"/>
      <c r="D147" s="71"/>
      <c r="E147" s="71"/>
      <c r="F147" s="71"/>
      <c r="G147" s="71"/>
      <c r="H147" s="71"/>
      <c r="I147" s="71"/>
      <c r="J147" s="71"/>
      <c r="K147" s="71"/>
      <c r="O147" s="86">
        <f t="shared" si="6"/>
        <v>0</v>
      </c>
      <c r="P147" s="86">
        <f>IF(ISBLANK(B147),0,IF(ISNA(VLOOKUP(B147,General!$B:$B,1,FALSE)),1,0))</f>
        <v>0</v>
      </c>
      <c r="Q147" s="86" cm="1">
        <f t="array" ref="Q147">IF(OR(C147="-",ISBLANK(C147)),0,IF(LEN(C147)&lt;&gt;12,1,IF(OR(COUNT(FIND({0,1,2,3,4,5,6,7,8,9},LEFT(C147,3)))&gt;0,(ISERR(RIGHT(C147,9)*1))),1,0)))</f>
        <v>0</v>
      </c>
      <c r="R147" s="86">
        <f t="shared" si="7"/>
        <v>0</v>
      </c>
      <c r="S147" s="86">
        <f t="shared" si="8"/>
        <v>0</v>
      </c>
    </row>
    <row r="148" spans="2:19" x14ac:dyDescent="0.25">
      <c r="B148" s="71"/>
      <c r="C148" s="71"/>
      <c r="D148" s="71"/>
      <c r="E148" s="71"/>
      <c r="F148" s="71"/>
      <c r="G148" s="71"/>
      <c r="H148" s="71"/>
      <c r="I148" s="71"/>
      <c r="J148" s="71"/>
      <c r="K148" s="71"/>
      <c r="O148" s="86">
        <f t="shared" si="6"/>
        <v>0</v>
      </c>
      <c r="P148" s="86">
        <f>IF(ISBLANK(B148),0,IF(ISNA(VLOOKUP(B148,General!$B:$B,1,FALSE)),1,0))</f>
        <v>0</v>
      </c>
      <c r="Q148" s="86" cm="1">
        <f t="array" ref="Q148">IF(OR(C148="-",ISBLANK(C148)),0,IF(LEN(C148)&lt;&gt;12,1,IF(OR(COUNT(FIND({0,1,2,3,4,5,6,7,8,9},LEFT(C148,3)))&gt;0,(ISERR(RIGHT(C148,9)*1))),1,0)))</f>
        <v>0</v>
      </c>
      <c r="R148" s="86">
        <f t="shared" si="7"/>
        <v>0</v>
      </c>
      <c r="S148" s="86">
        <f t="shared" si="8"/>
        <v>0</v>
      </c>
    </row>
    <row r="149" spans="2:19" x14ac:dyDescent="0.25">
      <c r="B149" s="71"/>
      <c r="C149" s="71"/>
      <c r="D149" s="71"/>
      <c r="E149" s="71"/>
      <c r="F149" s="71"/>
      <c r="G149" s="71"/>
      <c r="H149" s="71"/>
      <c r="I149" s="71"/>
      <c r="J149" s="71"/>
      <c r="K149" s="71"/>
      <c r="O149" s="86">
        <f t="shared" si="6"/>
        <v>0</v>
      </c>
      <c r="P149" s="86">
        <f>IF(ISBLANK(B149),0,IF(ISNA(VLOOKUP(B149,General!$B:$B,1,FALSE)),1,0))</f>
        <v>0</v>
      </c>
      <c r="Q149" s="86" cm="1">
        <f t="array" ref="Q149">IF(OR(C149="-",ISBLANK(C149)),0,IF(LEN(C149)&lt;&gt;12,1,IF(OR(COUNT(FIND({0,1,2,3,4,5,6,7,8,9},LEFT(C149,3)))&gt;0,(ISERR(RIGHT(C149,9)*1))),1,0)))</f>
        <v>0</v>
      </c>
      <c r="R149" s="86">
        <f t="shared" si="7"/>
        <v>0</v>
      </c>
      <c r="S149" s="86">
        <f t="shared" si="8"/>
        <v>0</v>
      </c>
    </row>
    <row r="150" spans="2:19" x14ac:dyDescent="0.25">
      <c r="B150" s="71"/>
      <c r="C150" s="71"/>
      <c r="D150" s="71"/>
      <c r="E150" s="71"/>
      <c r="F150" s="71"/>
      <c r="G150" s="71"/>
      <c r="H150" s="71"/>
      <c r="I150" s="71"/>
      <c r="J150" s="71"/>
      <c r="K150" s="71"/>
      <c r="O150" s="86">
        <f t="shared" si="6"/>
        <v>0</v>
      </c>
      <c r="P150" s="86">
        <f>IF(ISBLANK(B150),0,IF(ISNA(VLOOKUP(B150,General!$B:$B,1,FALSE)),1,0))</f>
        <v>0</v>
      </c>
      <c r="Q150" s="86" cm="1">
        <f t="array" ref="Q150">IF(OR(C150="-",ISBLANK(C150)),0,IF(LEN(C150)&lt;&gt;12,1,IF(OR(COUNT(FIND({0,1,2,3,4,5,6,7,8,9},LEFT(C150,3)))&gt;0,(ISERR(RIGHT(C150,9)*1))),1,0)))</f>
        <v>0</v>
      </c>
      <c r="R150" s="86">
        <f t="shared" si="7"/>
        <v>0</v>
      </c>
      <c r="S150" s="86">
        <f t="shared" si="8"/>
        <v>0</v>
      </c>
    </row>
    <row r="151" spans="2:19" x14ac:dyDescent="0.25">
      <c r="B151" s="71"/>
      <c r="C151" s="71"/>
      <c r="D151" s="71"/>
      <c r="E151" s="71"/>
      <c r="F151" s="71"/>
      <c r="G151" s="71"/>
      <c r="H151" s="71"/>
      <c r="I151" s="71"/>
      <c r="J151" s="71"/>
      <c r="K151" s="71"/>
      <c r="O151" s="86">
        <f t="shared" si="6"/>
        <v>0</v>
      </c>
      <c r="P151" s="86">
        <f>IF(ISBLANK(B151),0,IF(ISNA(VLOOKUP(B151,General!$B:$B,1,FALSE)),1,0))</f>
        <v>0</v>
      </c>
      <c r="Q151" s="86" cm="1">
        <f t="array" ref="Q151">IF(OR(C151="-",ISBLANK(C151)),0,IF(LEN(C151)&lt;&gt;12,1,IF(OR(COUNT(FIND({0,1,2,3,4,5,6,7,8,9},LEFT(C151,3)))&gt;0,(ISERR(RIGHT(C151,9)*1))),1,0)))</f>
        <v>0</v>
      </c>
      <c r="R151" s="86">
        <f t="shared" si="7"/>
        <v>0</v>
      </c>
      <c r="S151" s="86">
        <f t="shared" si="8"/>
        <v>0</v>
      </c>
    </row>
    <row r="152" spans="2:19" x14ac:dyDescent="0.25">
      <c r="B152" s="71"/>
      <c r="C152" s="71"/>
      <c r="D152" s="71"/>
      <c r="E152" s="71"/>
      <c r="F152" s="71"/>
      <c r="G152" s="71"/>
      <c r="H152" s="71"/>
      <c r="I152" s="71"/>
      <c r="J152" s="71"/>
      <c r="K152" s="71"/>
      <c r="O152" s="86">
        <f t="shared" si="6"/>
        <v>0</v>
      </c>
      <c r="P152" s="86">
        <f>IF(ISBLANK(B152),0,IF(ISNA(VLOOKUP(B152,General!$B:$B,1,FALSE)),1,0))</f>
        <v>0</v>
      </c>
      <c r="Q152" s="86" cm="1">
        <f t="array" ref="Q152">IF(OR(C152="-",ISBLANK(C152)),0,IF(LEN(C152)&lt;&gt;12,1,IF(OR(COUNT(FIND({0,1,2,3,4,5,6,7,8,9},LEFT(C152,3)))&gt;0,(ISERR(RIGHT(C152,9)*1))),1,0)))</f>
        <v>0</v>
      </c>
      <c r="R152" s="86">
        <f t="shared" si="7"/>
        <v>0</v>
      </c>
      <c r="S152" s="86">
        <f t="shared" si="8"/>
        <v>0</v>
      </c>
    </row>
    <row r="153" spans="2:19" x14ac:dyDescent="0.25">
      <c r="B153" s="71"/>
      <c r="C153" s="71"/>
      <c r="D153" s="71"/>
      <c r="E153" s="71"/>
      <c r="F153" s="71"/>
      <c r="G153" s="71"/>
      <c r="H153" s="71"/>
      <c r="I153" s="71"/>
      <c r="J153" s="71"/>
      <c r="K153" s="71"/>
      <c r="O153" s="86">
        <f t="shared" si="6"/>
        <v>0</v>
      </c>
      <c r="P153" s="86">
        <f>IF(ISBLANK(B153),0,IF(ISNA(VLOOKUP(B153,General!$B:$B,1,FALSE)),1,0))</f>
        <v>0</v>
      </c>
      <c r="Q153" s="86" cm="1">
        <f t="array" ref="Q153">IF(OR(C153="-",ISBLANK(C153)),0,IF(LEN(C153)&lt;&gt;12,1,IF(OR(COUNT(FIND({0,1,2,3,4,5,6,7,8,9},LEFT(C153,3)))&gt;0,(ISERR(RIGHT(C153,9)*1))),1,0)))</f>
        <v>0</v>
      </c>
      <c r="R153" s="86">
        <f t="shared" si="7"/>
        <v>0</v>
      </c>
      <c r="S153" s="86">
        <f t="shared" si="8"/>
        <v>0</v>
      </c>
    </row>
    <row r="154" spans="2:19" x14ac:dyDescent="0.25">
      <c r="B154" s="71"/>
      <c r="C154" s="71"/>
      <c r="D154" s="71"/>
      <c r="E154" s="71"/>
      <c r="F154" s="71"/>
      <c r="G154" s="71"/>
      <c r="H154" s="71"/>
      <c r="I154" s="71"/>
      <c r="J154" s="71"/>
      <c r="K154" s="71"/>
      <c r="O154" s="86">
        <f t="shared" si="6"/>
        <v>0</v>
      </c>
      <c r="P154" s="86">
        <f>IF(ISBLANK(B154),0,IF(ISNA(VLOOKUP(B154,General!$B:$B,1,FALSE)),1,0))</f>
        <v>0</v>
      </c>
      <c r="Q154" s="86" cm="1">
        <f t="array" ref="Q154">IF(OR(C154="-",ISBLANK(C154)),0,IF(LEN(C154)&lt;&gt;12,1,IF(OR(COUNT(FIND({0,1,2,3,4,5,6,7,8,9},LEFT(C154,3)))&gt;0,(ISERR(RIGHT(C154,9)*1))),1,0)))</f>
        <v>0</v>
      </c>
      <c r="R154" s="86">
        <f t="shared" si="7"/>
        <v>0</v>
      </c>
      <c r="S154" s="86">
        <f t="shared" si="8"/>
        <v>0</v>
      </c>
    </row>
    <row r="155" spans="2:19" x14ac:dyDescent="0.25">
      <c r="B155" s="71"/>
      <c r="C155" s="71"/>
      <c r="D155" s="71"/>
      <c r="E155" s="71"/>
      <c r="F155" s="71"/>
      <c r="G155" s="71"/>
      <c r="H155" s="71"/>
      <c r="I155" s="71"/>
      <c r="J155" s="71"/>
      <c r="K155" s="71"/>
      <c r="O155" s="86">
        <f t="shared" si="6"/>
        <v>0</v>
      </c>
      <c r="P155" s="86">
        <f>IF(ISBLANK(B155),0,IF(ISNA(VLOOKUP(B155,General!$B:$B,1,FALSE)),1,0))</f>
        <v>0</v>
      </c>
      <c r="Q155" s="86" cm="1">
        <f t="array" ref="Q155">IF(OR(C155="-",ISBLANK(C155)),0,IF(LEN(C155)&lt;&gt;12,1,IF(OR(COUNT(FIND({0,1,2,3,4,5,6,7,8,9},LEFT(C155,3)))&gt;0,(ISERR(RIGHT(C155,9)*1))),1,0)))</f>
        <v>0</v>
      </c>
      <c r="R155" s="86">
        <f t="shared" si="7"/>
        <v>0</v>
      </c>
      <c r="S155" s="86">
        <f t="shared" si="8"/>
        <v>0</v>
      </c>
    </row>
    <row r="156" spans="2:19" x14ac:dyDescent="0.25">
      <c r="B156" s="71"/>
      <c r="C156" s="71"/>
      <c r="D156" s="71"/>
      <c r="E156" s="71"/>
      <c r="F156" s="71"/>
      <c r="G156" s="71"/>
      <c r="H156" s="71"/>
      <c r="I156" s="71"/>
      <c r="J156" s="71"/>
      <c r="K156" s="71"/>
      <c r="O156" s="86">
        <f t="shared" si="6"/>
        <v>0</v>
      </c>
      <c r="P156" s="86">
        <f>IF(ISBLANK(B156),0,IF(ISNA(VLOOKUP(B156,General!$B:$B,1,FALSE)),1,0))</f>
        <v>0</v>
      </c>
      <c r="Q156" s="86" cm="1">
        <f t="array" ref="Q156">IF(OR(C156="-",ISBLANK(C156)),0,IF(LEN(C156)&lt;&gt;12,1,IF(OR(COUNT(FIND({0,1,2,3,4,5,6,7,8,9},LEFT(C156,3)))&gt;0,(ISERR(RIGHT(C156,9)*1))),1,0)))</f>
        <v>0</v>
      </c>
      <c r="R156" s="86">
        <f t="shared" si="7"/>
        <v>0</v>
      </c>
      <c r="S156" s="86">
        <f t="shared" si="8"/>
        <v>0</v>
      </c>
    </row>
    <row r="157" spans="2:19" x14ac:dyDescent="0.25">
      <c r="B157" s="71"/>
      <c r="C157" s="71"/>
      <c r="D157" s="71"/>
      <c r="E157" s="71"/>
      <c r="F157" s="71"/>
      <c r="G157" s="71"/>
      <c r="H157" s="71"/>
      <c r="I157" s="71"/>
      <c r="J157" s="71"/>
      <c r="K157" s="71"/>
      <c r="O157" s="86">
        <f t="shared" si="6"/>
        <v>0</v>
      </c>
      <c r="P157" s="86">
        <f>IF(ISBLANK(B157),0,IF(ISNA(VLOOKUP(B157,General!$B:$B,1,FALSE)),1,0))</f>
        <v>0</v>
      </c>
      <c r="Q157" s="86" cm="1">
        <f t="array" ref="Q157">IF(OR(C157="-",ISBLANK(C157)),0,IF(LEN(C157)&lt;&gt;12,1,IF(OR(COUNT(FIND({0,1,2,3,4,5,6,7,8,9},LEFT(C157,3)))&gt;0,(ISERR(RIGHT(C157,9)*1))),1,0)))</f>
        <v>0</v>
      </c>
      <c r="R157" s="86">
        <f t="shared" si="7"/>
        <v>0</v>
      </c>
      <c r="S157" s="86">
        <f t="shared" si="8"/>
        <v>0</v>
      </c>
    </row>
    <row r="158" spans="2:19" x14ac:dyDescent="0.25">
      <c r="B158" s="71"/>
      <c r="C158" s="71"/>
      <c r="D158" s="71"/>
      <c r="E158" s="71"/>
      <c r="F158" s="71"/>
      <c r="G158" s="71"/>
      <c r="H158" s="71"/>
      <c r="I158" s="71"/>
      <c r="J158" s="71"/>
      <c r="K158" s="71"/>
      <c r="O158" s="86">
        <f t="shared" si="6"/>
        <v>0</v>
      </c>
      <c r="P158" s="86">
        <f>IF(ISBLANK(B158),0,IF(ISNA(VLOOKUP(B158,General!$B:$B,1,FALSE)),1,0))</f>
        <v>0</v>
      </c>
      <c r="Q158" s="86" cm="1">
        <f t="array" ref="Q158">IF(OR(C158="-",ISBLANK(C158)),0,IF(LEN(C158)&lt;&gt;12,1,IF(OR(COUNT(FIND({0,1,2,3,4,5,6,7,8,9},LEFT(C158,3)))&gt;0,(ISERR(RIGHT(C158,9)*1))),1,0)))</f>
        <v>0</v>
      </c>
      <c r="R158" s="86">
        <f t="shared" si="7"/>
        <v>0</v>
      </c>
      <c r="S158" s="86">
        <f t="shared" si="8"/>
        <v>0</v>
      </c>
    </row>
    <row r="159" spans="2:19" x14ac:dyDescent="0.25">
      <c r="B159" s="71"/>
      <c r="C159" s="71"/>
      <c r="D159" s="71"/>
      <c r="E159" s="71"/>
      <c r="F159" s="71"/>
      <c r="G159" s="71"/>
      <c r="H159" s="71"/>
      <c r="I159" s="71"/>
      <c r="J159" s="71"/>
      <c r="K159" s="71"/>
      <c r="O159" s="86">
        <f t="shared" si="6"/>
        <v>0</v>
      </c>
      <c r="P159" s="86">
        <f>IF(ISBLANK(B159),0,IF(ISNA(VLOOKUP(B159,General!$B:$B,1,FALSE)),1,0))</f>
        <v>0</v>
      </c>
      <c r="Q159" s="86" cm="1">
        <f t="array" ref="Q159">IF(OR(C159="-",ISBLANK(C159)),0,IF(LEN(C159)&lt;&gt;12,1,IF(OR(COUNT(FIND({0,1,2,3,4,5,6,7,8,9},LEFT(C159,3)))&gt;0,(ISERR(RIGHT(C159,9)*1))),1,0)))</f>
        <v>0</v>
      </c>
      <c r="R159" s="86">
        <f t="shared" si="7"/>
        <v>0</v>
      </c>
      <c r="S159" s="86">
        <f t="shared" si="8"/>
        <v>0</v>
      </c>
    </row>
    <row r="160" spans="2:19" x14ac:dyDescent="0.25">
      <c r="B160" s="71"/>
      <c r="C160" s="71"/>
      <c r="D160" s="71"/>
      <c r="E160" s="71"/>
      <c r="F160" s="71"/>
      <c r="G160" s="71"/>
      <c r="H160" s="71"/>
      <c r="I160" s="71"/>
      <c r="J160" s="71"/>
      <c r="K160" s="71"/>
      <c r="O160" s="86">
        <f t="shared" si="6"/>
        <v>0</v>
      </c>
      <c r="P160" s="86">
        <f>IF(ISBLANK(B160),0,IF(ISNA(VLOOKUP(B160,General!$B:$B,1,FALSE)),1,0))</f>
        <v>0</v>
      </c>
      <c r="Q160" s="86" cm="1">
        <f t="array" ref="Q160">IF(OR(C160="-",ISBLANK(C160)),0,IF(LEN(C160)&lt;&gt;12,1,IF(OR(COUNT(FIND({0,1,2,3,4,5,6,7,8,9},LEFT(C160,3)))&gt;0,(ISERR(RIGHT(C160,9)*1))),1,0)))</f>
        <v>0</v>
      </c>
      <c r="R160" s="86">
        <f t="shared" si="7"/>
        <v>0</v>
      </c>
      <c r="S160" s="86">
        <f t="shared" si="8"/>
        <v>0</v>
      </c>
    </row>
    <row r="161" spans="2:19" x14ac:dyDescent="0.25">
      <c r="B161" s="71"/>
      <c r="C161" s="71"/>
      <c r="D161" s="71"/>
      <c r="E161" s="71"/>
      <c r="F161" s="71"/>
      <c r="G161" s="71"/>
      <c r="H161" s="71"/>
      <c r="I161" s="71"/>
      <c r="J161" s="71"/>
      <c r="K161" s="71"/>
      <c r="O161" s="86">
        <f t="shared" si="6"/>
        <v>0</v>
      </c>
      <c r="P161" s="86">
        <f>IF(ISBLANK(B161),0,IF(ISNA(VLOOKUP(B161,General!$B:$B,1,FALSE)),1,0))</f>
        <v>0</v>
      </c>
      <c r="Q161" s="86" cm="1">
        <f t="array" ref="Q161">IF(OR(C161="-",ISBLANK(C161)),0,IF(LEN(C161)&lt;&gt;12,1,IF(OR(COUNT(FIND({0,1,2,3,4,5,6,7,8,9},LEFT(C161,3)))&gt;0,(ISERR(RIGHT(C161,9)*1))),1,0)))</f>
        <v>0</v>
      </c>
      <c r="R161" s="86">
        <f t="shared" si="7"/>
        <v>0</v>
      </c>
      <c r="S161" s="86">
        <f t="shared" si="8"/>
        <v>0</v>
      </c>
    </row>
    <row r="162" spans="2:19" x14ac:dyDescent="0.25">
      <c r="B162" s="71"/>
      <c r="C162" s="71"/>
      <c r="D162" s="71"/>
      <c r="E162" s="71"/>
      <c r="F162" s="71"/>
      <c r="G162" s="71"/>
      <c r="H162" s="71"/>
      <c r="I162" s="71"/>
      <c r="J162" s="71"/>
      <c r="K162" s="71"/>
      <c r="O162" s="86">
        <f t="shared" si="6"/>
        <v>0</v>
      </c>
      <c r="P162" s="86">
        <f>IF(ISBLANK(B162),0,IF(ISNA(VLOOKUP(B162,General!$B:$B,1,FALSE)),1,0))</f>
        <v>0</v>
      </c>
      <c r="Q162" s="86" cm="1">
        <f t="array" ref="Q162">IF(OR(C162="-",ISBLANK(C162)),0,IF(LEN(C162)&lt;&gt;12,1,IF(OR(COUNT(FIND({0,1,2,3,4,5,6,7,8,9},LEFT(C162,3)))&gt;0,(ISERR(RIGHT(C162,9)*1))),1,0)))</f>
        <v>0</v>
      </c>
      <c r="R162" s="86">
        <f t="shared" si="7"/>
        <v>0</v>
      </c>
      <c r="S162" s="86">
        <f t="shared" si="8"/>
        <v>0</v>
      </c>
    </row>
    <row r="163" spans="2:19" x14ac:dyDescent="0.25">
      <c r="B163" s="71"/>
      <c r="C163" s="71"/>
      <c r="D163" s="71"/>
      <c r="E163" s="71"/>
      <c r="F163" s="71"/>
      <c r="G163" s="71"/>
      <c r="H163" s="71"/>
      <c r="I163" s="71"/>
      <c r="J163" s="71"/>
      <c r="K163" s="71"/>
      <c r="O163" s="86">
        <f t="shared" si="6"/>
        <v>0</v>
      </c>
      <c r="P163" s="86">
        <f>IF(ISBLANK(B163),0,IF(ISNA(VLOOKUP(B163,General!$B:$B,1,FALSE)),1,0))</f>
        <v>0</v>
      </c>
      <c r="Q163" s="86" cm="1">
        <f t="array" ref="Q163">IF(OR(C163="-",ISBLANK(C163)),0,IF(LEN(C163)&lt;&gt;12,1,IF(OR(COUNT(FIND({0,1,2,3,4,5,6,7,8,9},LEFT(C163,3)))&gt;0,(ISERR(RIGHT(C163,9)*1))),1,0)))</f>
        <v>0</v>
      </c>
      <c r="R163" s="86">
        <f t="shared" si="7"/>
        <v>0</v>
      </c>
      <c r="S163" s="86">
        <f t="shared" si="8"/>
        <v>0</v>
      </c>
    </row>
    <row r="164" spans="2:19" x14ac:dyDescent="0.25">
      <c r="B164" s="71"/>
      <c r="C164" s="71"/>
      <c r="D164" s="71"/>
      <c r="E164" s="71"/>
      <c r="F164" s="71"/>
      <c r="G164" s="71"/>
      <c r="H164" s="71"/>
      <c r="I164" s="71"/>
      <c r="J164" s="71"/>
      <c r="K164" s="71"/>
      <c r="O164" s="86">
        <f t="shared" si="6"/>
        <v>0</v>
      </c>
      <c r="P164" s="86">
        <f>IF(ISBLANK(B164),0,IF(ISNA(VLOOKUP(B164,General!$B:$B,1,FALSE)),1,0))</f>
        <v>0</v>
      </c>
      <c r="Q164" s="86" cm="1">
        <f t="array" ref="Q164">IF(OR(C164="-",ISBLANK(C164)),0,IF(LEN(C164)&lt;&gt;12,1,IF(OR(COUNT(FIND({0,1,2,3,4,5,6,7,8,9},LEFT(C164,3)))&gt;0,(ISERR(RIGHT(C164,9)*1))),1,0)))</f>
        <v>0</v>
      </c>
      <c r="R164" s="86">
        <f t="shared" si="7"/>
        <v>0</v>
      </c>
      <c r="S164" s="86">
        <f t="shared" si="8"/>
        <v>0</v>
      </c>
    </row>
    <row r="165" spans="2:19" x14ac:dyDescent="0.25">
      <c r="B165" s="71"/>
      <c r="C165" s="71"/>
      <c r="D165" s="71"/>
      <c r="E165" s="71"/>
      <c r="F165" s="71"/>
      <c r="G165" s="71"/>
      <c r="H165" s="71"/>
      <c r="I165" s="71"/>
      <c r="J165" s="71"/>
      <c r="K165" s="71"/>
      <c r="O165" s="86">
        <f t="shared" si="6"/>
        <v>0</v>
      </c>
      <c r="P165" s="86">
        <f>IF(ISBLANK(B165),0,IF(ISNA(VLOOKUP(B165,General!$B:$B,1,FALSE)),1,0))</f>
        <v>0</v>
      </c>
      <c r="Q165" s="86" cm="1">
        <f t="array" ref="Q165">IF(OR(C165="-",ISBLANK(C165)),0,IF(LEN(C165)&lt;&gt;12,1,IF(OR(COUNT(FIND({0,1,2,3,4,5,6,7,8,9},LEFT(C165,3)))&gt;0,(ISERR(RIGHT(C165,9)*1))),1,0)))</f>
        <v>0</v>
      </c>
      <c r="R165" s="86">
        <f t="shared" si="7"/>
        <v>0</v>
      </c>
      <c r="S165" s="86">
        <f t="shared" si="8"/>
        <v>0</v>
      </c>
    </row>
    <row r="166" spans="2:19" x14ac:dyDescent="0.25">
      <c r="B166" s="71"/>
      <c r="C166" s="71"/>
      <c r="D166" s="71"/>
      <c r="E166" s="71"/>
      <c r="F166" s="71"/>
      <c r="G166" s="71"/>
      <c r="H166" s="71"/>
      <c r="I166" s="71"/>
      <c r="J166" s="71"/>
      <c r="K166" s="71"/>
      <c r="O166" s="86">
        <f t="shared" si="6"/>
        <v>0</v>
      </c>
      <c r="P166" s="86">
        <f>IF(ISBLANK(B166),0,IF(ISNA(VLOOKUP(B166,General!$B:$B,1,FALSE)),1,0))</f>
        <v>0</v>
      </c>
      <c r="Q166" s="86" cm="1">
        <f t="array" ref="Q166">IF(OR(C166="-",ISBLANK(C166)),0,IF(LEN(C166)&lt;&gt;12,1,IF(OR(COUNT(FIND({0,1,2,3,4,5,6,7,8,9},LEFT(C166,3)))&gt;0,(ISERR(RIGHT(C166,9)*1))),1,0)))</f>
        <v>0</v>
      </c>
      <c r="R166" s="86">
        <f t="shared" si="7"/>
        <v>0</v>
      </c>
      <c r="S166" s="86">
        <f t="shared" si="8"/>
        <v>0</v>
      </c>
    </row>
    <row r="167" spans="2:19" x14ac:dyDescent="0.25">
      <c r="B167" s="71"/>
      <c r="C167" s="71"/>
      <c r="D167" s="71"/>
      <c r="E167" s="71"/>
      <c r="F167" s="71"/>
      <c r="G167" s="71"/>
      <c r="H167" s="71"/>
      <c r="I167" s="71"/>
      <c r="J167" s="71"/>
      <c r="K167" s="71"/>
      <c r="O167" s="86">
        <f t="shared" si="6"/>
        <v>0</v>
      </c>
      <c r="P167" s="86">
        <f>IF(ISBLANK(B167),0,IF(ISNA(VLOOKUP(B167,General!$B:$B,1,FALSE)),1,0))</f>
        <v>0</v>
      </c>
      <c r="Q167" s="86" cm="1">
        <f t="array" ref="Q167">IF(OR(C167="-",ISBLANK(C167)),0,IF(LEN(C167)&lt;&gt;12,1,IF(OR(COUNT(FIND({0,1,2,3,4,5,6,7,8,9},LEFT(C167,3)))&gt;0,(ISERR(RIGHT(C167,9)*1))),1,0)))</f>
        <v>0</v>
      </c>
      <c r="R167" s="86">
        <f t="shared" si="7"/>
        <v>0</v>
      </c>
      <c r="S167" s="86">
        <f t="shared" si="8"/>
        <v>0</v>
      </c>
    </row>
    <row r="168" spans="2:19" x14ac:dyDescent="0.25">
      <c r="B168" s="71"/>
      <c r="C168" s="71"/>
      <c r="D168" s="71"/>
      <c r="E168" s="71"/>
      <c r="F168" s="71"/>
      <c r="G168" s="71"/>
      <c r="H168" s="71"/>
      <c r="I168" s="71"/>
      <c r="J168" s="71"/>
      <c r="K168" s="71"/>
      <c r="O168" s="86">
        <f t="shared" si="6"/>
        <v>0</v>
      </c>
      <c r="P168" s="86">
        <f>IF(ISBLANK(B168),0,IF(ISNA(VLOOKUP(B168,General!$B:$B,1,FALSE)),1,0))</f>
        <v>0</v>
      </c>
      <c r="Q168" s="86" cm="1">
        <f t="array" ref="Q168">IF(OR(C168="-",ISBLANK(C168)),0,IF(LEN(C168)&lt;&gt;12,1,IF(OR(COUNT(FIND({0,1,2,3,4,5,6,7,8,9},LEFT(C168,3)))&gt;0,(ISERR(RIGHT(C168,9)*1))),1,0)))</f>
        <v>0</v>
      </c>
      <c r="R168" s="86">
        <f t="shared" si="7"/>
        <v>0</v>
      </c>
      <c r="S168" s="86">
        <f t="shared" si="8"/>
        <v>0</v>
      </c>
    </row>
    <row r="169" spans="2:19" x14ac:dyDescent="0.25">
      <c r="B169" s="71"/>
      <c r="C169" s="71"/>
      <c r="D169" s="71"/>
      <c r="E169" s="71"/>
      <c r="F169" s="71"/>
      <c r="G169" s="71"/>
      <c r="H169" s="71"/>
      <c r="I169" s="71"/>
      <c r="J169" s="71"/>
      <c r="K169" s="71"/>
      <c r="O169" s="86">
        <f t="shared" si="6"/>
        <v>0</v>
      </c>
      <c r="P169" s="86">
        <f>IF(ISBLANK(B169),0,IF(ISNA(VLOOKUP(B169,General!$B:$B,1,FALSE)),1,0))</f>
        <v>0</v>
      </c>
      <c r="Q169" s="86" cm="1">
        <f t="array" ref="Q169">IF(OR(C169="-",ISBLANK(C169)),0,IF(LEN(C169)&lt;&gt;12,1,IF(OR(COUNT(FIND({0,1,2,3,4,5,6,7,8,9},LEFT(C169,3)))&gt;0,(ISERR(RIGHT(C169,9)*1))),1,0)))</f>
        <v>0</v>
      </c>
      <c r="R169" s="86">
        <f t="shared" si="7"/>
        <v>0</v>
      </c>
      <c r="S169" s="86">
        <f t="shared" si="8"/>
        <v>0</v>
      </c>
    </row>
    <row r="170" spans="2:19" x14ac:dyDescent="0.25">
      <c r="B170" s="71"/>
      <c r="C170" s="71"/>
      <c r="D170" s="71"/>
      <c r="E170" s="71"/>
      <c r="F170" s="71"/>
      <c r="G170" s="71"/>
      <c r="H170" s="71"/>
      <c r="I170" s="71"/>
      <c r="J170" s="71"/>
      <c r="K170" s="71"/>
      <c r="O170" s="86">
        <f t="shared" si="6"/>
        <v>0</v>
      </c>
      <c r="P170" s="86">
        <f>IF(ISBLANK(B170),0,IF(ISNA(VLOOKUP(B170,General!$B:$B,1,FALSE)),1,0))</f>
        <v>0</v>
      </c>
      <c r="Q170" s="86" cm="1">
        <f t="array" ref="Q170">IF(OR(C170="-",ISBLANK(C170)),0,IF(LEN(C170)&lt;&gt;12,1,IF(OR(COUNT(FIND({0,1,2,3,4,5,6,7,8,9},LEFT(C170,3)))&gt;0,(ISERR(RIGHT(C170,9)*1))),1,0)))</f>
        <v>0</v>
      </c>
      <c r="R170" s="86">
        <f t="shared" si="7"/>
        <v>0</v>
      </c>
      <c r="S170" s="86">
        <f t="shared" si="8"/>
        <v>0</v>
      </c>
    </row>
    <row r="171" spans="2:19" x14ac:dyDescent="0.25">
      <c r="B171" s="71"/>
      <c r="C171" s="71"/>
      <c r="D171" s="71"/>
      <c r="E171" s="71"/>
      <c r="F171" s="71"/>
      <c r="G171" s="71"/>
      <c r="H171" s="71"/>
      <c r="I171" s="71"/>
      <c r="J171" s="71"/>
      <c r="K171" s="71"/>
      <c r="O171" s="86">
        <f t="shared" si="6"/>
        <v>0</v>
      </c>
      <c r="P171" s="86">
        <f>IF(ISBLANK(B171),0,IF(ISNA(VLOOKUP(B171,General!$B:$B,1,FALSE)),1,0))</f>
        <v>0</v>
      </c>
      <c r="Q171" s="86" cm="1">
        <f t="array" ref="Q171">IF(OR(C171="-",ISBLANK(C171)),0,IF(LEN(C171)&lt;&gt;12,1,IF(OR(COUNT(FIND({0,1,2,3,4,5,6,7,8,9},LEFT(C171,3)))&gt;0,(ISERR(RIGHT(C171,9)*1))),1,0)))</f>
        <v>0</v>
      </c>
      <c r="R171" s="86">
        <f t="shared" si="7"/>
        <v>0</v>
      </c>
      <c r="S171" s="86">
        <f t="shared" si="8"/>
        <v>0</v>
      </c>
    </row>
    <row r="172" spans="2:19" x14ac:dyDescent="0.25">
      <c r="B172" s="71"/>
      <c r="C172" s="71"/>
      <c r="D172" s="71"/>
      <c r="E172" s="71"/>
      <c r="F172" s="71"/>
      <c r="G172" s="71"/>
      <c r="H172" s="71"/>
      <c r="I172" s="71"/>
      <c r="J172" s="71"/>
      <c r="K172" s="71"/>
      <c r="O172" s="86">
        <f t="shared" si="6"/>
        <v>0</v>
      </c>
      <c r="P172" s="86">
        <f>IF(ISBLANK(B172),0,IF(ISNA(VLOOKUP(B172,General!$B:$B,1,FALSE)),1,0))</f>
        <v>0</v>
      </c>
      <c r="Q172" s="86" cm="1">
        <f t="array" ref="Q172">IF(OR(C172="-",ISBLANK(C172)),0,IF(LEN(C172)&lt;&gt;12,1,IF(OR(COUNT(FIND({0,1,2,3,4,5,6,7,8,9},LEFT(C172,3)))&gt;0,(ISERR(RIGHT(C172,9)*1))),1,0)))</f>
        <v>0</v>
      </c>
      <c r="R172" s="86">
        <f t="shared" si="7"/>
        <v>0</v>
      </c>
      <c r="S172" s="86">
        <f t="shared" si="8"/>
        <v>0</v>
      </c>
    </row>
    <row r="173" spans="2:19" x14ac:dyDescent="0.25">
      <c r="B173" s="71"/>
      <c r="C173" s="71"/>
      <c r="D173" s="71"/>
      <c r="E173" s="71"/>
      <c r="F173" s="71"/>
      <c r="G173" s="71"/>
      <c r="H173" s="71"/>
      <c r="I173" s="71"/>
      <c r="J173" s="71"/>
      <c r="K173" s="71"/>
      <c r="O173" s="86">
        <f t="shared" si="6"/>
        <v>0</v>
      </c>
      <c r="P173" s="86">
        <f>IF(ISBLANK(B173),0,IF(ISNA(VLOOKUP(B173,General!$B:$B,1,FALSE)),1,0))</f>
        <v>0</v>
      </c>
      <c r="Q173" s="86" cm="1">
        <f t="array" ref="Q173">IF(OR(C173="-",ISBLANK(C173)),0,IF(LEN(C173)&lt;&gt;12,1,IF(OR(COUNT(FIND({0,1,2,3,4,5,6,7,8,9},LEFT(C173,3)))&gt;0,(ISERR(RIGHT(C173,9)*1))),1,0)))</f>
        <v>0</v>
      </c>
      <c r="R173" s="86">
        <f t="shared" si="7"/>
        <v>0</v>
      </c>
      <c r="S173" s="86">
        <f t="shared" si="8"/>
        <v>0</v>
      </c>
    </row>
    <row r="174" spans="2:19" x14ac:dyDescent="0.25">
      <c r="B174" s="71"/>
      <c r="C174" s="71"/>
      <c r="D174" s="71"/>
      <c r="E174" s="71"/>
      <c r="F174" s="71"/>
      <c r="G174" s="71"/>
      <c r="H174" s="71"/>
      <c r="I174" s="71"/>
      <c r="J174" s="71"/>
      <c r="K174" s="71"/>
      <c r="O174" s="86">
        <f t="shared" si="6"/>
        <v>0</v>
      </c>
      <c r="P174" s="86">
        <f>IF(ISBLANK(B174),0,IF(ISNA(VLOOKUP(B174,General!$B:$B,1,FALSE)),1,0))</f>
        <v>0</v>
      </c>
      <c r="Q174" s="86" cm="1">
        <f t="array" ref="Q174">IF(OR(C174="-",ISBLANK(C174)),0,IF(LEN(C174)&lt;&gt;12,1,IF(OR(COUNT(FIND({0,1,2,3,4,5,6,7,8,9},LEFT(C174,3)))&gt;0,(ISERR(RIGHT(C174,9)*1))),1,0)))</f>
        <v>0</v>
      </c>
      <c r="R174" s="86">
        <f t="shared" si="7"/>
        <v>0</v>
      </c>
      <c r="S174" s="86">
        <f t="shared" si="8"/>
        <v>0</v>
      </c>
    </row>
    <row r="175" spans="2:19" x14ac:dyDescent="0.25">
      <c r="B175" s="71"/>
      <c r="C175" s="71"/>
      <c r="D175" s="71"/>
      <c r="E175" s="71"/>
      <c r="F175" s="71"/>
      <c r="G175" s="71"/>
      <c r="H175" s="71"/>
      <c r="I175" s="71"/>
      <c r="J175" s="71"/>
      <c r="K175" s="71"/>
      <c r="O175" s="86">
        <f t="shared" si="6"/>
        <v>0</v>
      </c>
      <c r="P175" s="86">
        <f>IF(ISBLANK(B175),0,IF(ISNA(VLOOKUP(B175,General!$B:$B,1,FALSE)),1,0))</f>
        <v>0</v>
      </c>
      <c r="Q175" s="86" cm="1">
        <f t="array" ref="Q175">IF(OR(C175="-",ISBLANK(C175)),0,IF(LEN(C175)&lt;&gt;12,1,IF(OR(COUNT(FIND({0,1,2,3,4,5,6,7,8,9},LEFT(C175,3)))&gt;0,(ISERR(RIGHT(C175,9)*1))),1,0)))</f>
        <v>0</v>
      </c>
      <c r="R175" s="86">
        <f t="shared" si="7"/>
        <v>0</v>
      </c>
      <c r="S175" s="86">
        <f t="shared" si="8"/>
        <v>0</v>
      </c>
    </row>
    <row r="176" spans="2:19" x14ac:dyDescent="0.25">
      <c r="B176" s="71"/>
      <c r="C176" s="71"/>
      <c r="D176" s="71"/>
      <c r="E176" s="71"/>
      <c r="F176" s="71"/>
      <c r="G176" s="71"/>
      <c r="H176" s="71"/>
      <c r="I176" s="71"/>
      <c r="J176" s="71"/>
      <c r="K176" s="71"/>
      <c r="O176" s="86">
        <f t="shared" si="6"/>
        <v>0</v>
      </c>
      <c r="P176" s="86">
        <f>IF(ISBLANK(B176),0,IF(ISNA(VLOOKUP(B176,General!$B:$B,1,FALSE)),1,0))</f>
        <v>0</v>
      </c>
      <c r="Q176" s="86" cm="1">
        <f t="array" ref="Q176">IF(OR(C176="-",ISBLANK(C176)),0,IF(LEN(C176)&lt;&gt;12,1,IF(OR(COUNT(FIND({0,1,2,3,4,5,6,7,8,9},LEFT(C176,3)))&gt;0,(ISERR(RIGHT(C176,9)*1))),1,0)))</f>
        <v>0</v>
      </c>
      <c r="R176" s="86">
        <f t="shared" si="7"/>
        <v>0</v>
      </c>
      <c r="S176" s="86">
        <f t="shared" si="8"/>
        <v>0</v>
      </c>
    </row>
    <row r="177" spans="2:19" x14ac:dyDescent="0.25">
      <c r="B177" s="71"/>
      <c r="C177" s="71"/>
      <c r="D177" s="71"/>
      <c r="E177" s="71"/>
      <c r="F177" s="71"/>
      <c r="G177" s="71"/>
      <c r="H177" s="71"/>
      <c r="I177" s="71"/>
      <c r="J177" s="71"/>
      <c r="K177" s="71"/>
      <c r="O177" s="86">
        <f t="shared" si="6"/>
        <v>0</v>
      </c>
      <c r="P177" s="86">
        <f>IF(ISBLANK(B177),0,IF(ISNA(VLOOKUP(B177,General!$B:$B,1,FALSE)),1,0))</f>
        <v>0</v>
      </c>
      <c r="Q177" s="86" cm="1">
        <f t="array" ref="Q177">IF(OR(C177="-",ISBLANK(C177)),0,IF(LEN(C177)&lt;&gt;12,1,IF(OR(COUNT(FIND({0,1,2,3,4,5,6,7,8,9},LEFT(C177,3)))&gt;0,(ISERR(RIGHT(C177,9)*1))),1,0)))</f>
        <v>0</v>
      </c>
      <c r="R177" s="86">
        <f t="shared" si="7"/>
        <v>0</v>
      </c>
      <c r="S177" s="86">
        <f t="shared" si="8"/>
        <v>0</v>
      </c>
    </row>
    <row r="178" spans="2:19" x14ac:dyDescent="0.25">
      <c r="B178" s="71"/>
      <c r="C178" s="71"/>
      <c r="D178" s="71"/>
      <c r="E178" s="71"/>
      <c r="F178" s="71"/>
      <c r="G178" s="71"/>
      <c r="H178" s="71"/>
      <c r="I178" s="71"/>
      <c r="J178" s="71"/>
      <c r="K178" s="71"/>
      <c r="O178" s="86">
        <f t="shared" si="6"/>
        <v>0</v>
      </c>
      <c r="P178" s="86">
        <f>IF(ISBLANK(B178),0,IF(ISNA(VLOOKUP(B178,General!$B:$B,1,FALSE)),1,0))</f>
        <v>0</v>
      </c>
      <c r="Q178" s="86" cm="1">
        <f t="array" ref="Q178">IF(OR(C178="-",ISBLANK(C178)),0,IF(LEN(C178)&lt;&gt;12,1,IF(OR(COUNT(FIND({0,1,2,3,4,5,6,7,8,9},LEFT(C178,3)))&gt;0,(ISERR(RIGHT(C178,9)*1))),1,0)))</f>
        <v>0</v>
      </c>
      <c r="R178" s="86">
        <f t="shared" si="7"/>
        <v>0</v>
      </c>
      <c r="S178" s="86">
        <f t="shared" si="8"/>
        <v>0</v>
      </c>
    </row>
    <row r="179" spans="2:19" x14ac:dyDescent="0.25">
      <c r="B179" s="71"/>
      <c r="C179" s="71"/>
      <c r="D179" s="71"/>
      <c r="E179" s="71"/>
      <c r="F179" s="71"/>
      <c r="G179" s="71"/>
      <c r="H179" s="71"/>
      <c r="I179" s="71"/>
      <c r="J179" s="71"/>
      <c r="K179" s="71"/>
      <c r="O179" s="86">
        <f t="shared" si="6"/>
        <v>0</v>
      </c>
      <c r="P179" s="86">
        <f>IF(ISBLANK(B179),0,IF(ISNA(VLOOKUP(B179,General!$B:$B,1,FALSE)),1,0))</f>
        <v>0</v>
      </c>
      <c r="Q179" s="86" cm="1">
        <f t="array" ref="Q179">IF(OR(C179="-",ISBLANK(C179)),0,IF(LEN(C179)&lt;&gt;12,1,IF(OR(COUNT(FIND({0,1,2,3,4,5,6,7,8,9},LEFT(C179,3)))&gt;0,(ISERR(RIGHT(C179,9)*1))),1,0)))</f>
        <v>0</v>
      </c>
      <c r="R179" s="86">
        <f t="shared" si="7"/>
        <v>0</v>
      </c>
      <c r="S179" s="86">
        <f t="shared" si="8"/>
        <v>0</v>
      </c>
    </row>
    <row r="180" spans="2:19" x14ac:dyDescent="0.25">
      <c r="B180" s="71"/>
      <c r="C180" s="71"/>
      <c r="D180" s="71"/>
      <c r="E180" s="71"/>
      <c r="F180" s="71"/>
      <c r="G180" s="71"/>
      <c r="H180" s="71"/>
      <c r="I180" s="71"/>
      <c r="J180" s="71"/>
      <c r="K180" s="71"/>
      <c r="O180" s="86">
        <f t="shared" si="6"/>
        <v>0</v>
      </c>
      <c r="P180" s="86">
        <f>IF(ISBLANK(B180),0,IF(ISNA(VLOOKUP(B180,General!$B:$B,1,FALSE)),1,0))</f>
        <v>0</v>
      </c>
      <c r="Q180" s="86" cm="1">
        <f t="array" ref="Q180">IF(OR(C180="-",ISBLANK(C180)),0,IF(LEN(C180)&lt;&gt;12,1,IF(OR(COUNT(FIND({0,1,2,3,4,5,6,7,8,9},LEFT(C180,3)))&gt;0,(ISERR(RIGHT(C180,9)*1))),1,0)))</f>
        <v>0</v>
      </c>
      <c r="R180" s="86">
        <f t="shared" si="7"/>
        <v>0</v>
      </c>
      <c r="S180" s="86">
        <f t="shared" si="8"/>
        <v>0</v>
      </c>
    </row>
    <row r="181" spans="2:19" x14ac:dyDescent="0.25">
      <c r="B181" s="71"/>
      <c r="C181" s="71"/>
      <c r="D181" s="71"/>
      <c r="E181" s="71"/>
      <c r="F181" s="71"/>
      <c r="G181" s="71"/>
      <c r="H181" s="71"/>
      <c r="I181" s="71"/>
      <c r="J181" s="71"/>
      <c r="K181" s="71"/>
      <c r="O181" s="86">
        <f t="shared" si="6"/>
        <v>0</v>
      </c>
      <c r="P181" s="86">
        <f>IF(ISBLANK(B181),0,IF(ISNA(VLOOKUP(B181,General!$B:$B,1,FALSE)),1,0))</f>
        <v>0</v>
      </c>
      <c r="Q181" s="86" cm="1">
        <f t="array" ref="Q181">IF(OR(C181="-",ISBLANK(C181)),0,IF(LEN(C181)&lt;&gt;12,1,IF(OR(COUNT(FIND({0,1,2,3,4,5,6,7,8,9},LEFT(C181,3)))&gt;0,(ISERR(RIGHT(C181,9)*1))),1,0)))</f>
        <v>0</v>
      </c>
      <c r="R181" s="86">
        <f t="shared" si="7"/>
        <v>0</v>
      </c>
      <c r="S181" s="86">
        <f t="shared" si="8"/>
        <v>0</v>
      </c>
    </row>
    <row r="182" spans="2:19" x14ac:dyDescent="0.25">
      <c r="B182" s="71"/>
      <c r="C182" s="71"/>
      <c r="D182" s="71"/>
      <c r="E182" s="71"/>
      <c r="F182" s="71"/>
      <c r="G182" s="71"/>
      <c r="H182" s="71"/>
      <c r="I182" s="71"/>
      <c r="J182" s="71"/>
      <c r="K182" s="71"/>
      <c r="O182" s="86">
        <f t="shared" si="6"/>
        <v>0</v>
      </c>
      <c r="P182" s="86">
        <f>IF(ISBLANK(B182),0,IF(ISNA(VLOOKUP(B182,General!$B:$B,1,FALSE)),1,0))</f>
        <v>0</v>
      </c>
      <c r="Q182" s="86" cm="1">
        <f t="array" ref="Q182">IF(OR(C182="-",ISBLANK(C182)),0,IF(LEN(C182)&lt;&gt;12,1,IF(OR(COUNT(FIND({0,1,2,3,4,5,6,7,8,9},LEFT(C182,3)))&gt;0,(ISERR(RIGHT(C182,9)*1))),1,0)))</f>
        <v>0</v>
      </c>
      <c r="R182" s="86">
        <f t="shared" si="7"/>
        <v>0</v>
      </c>
      <c r="S182" s="86">
        <f t="shared" si="8"/>
        <v>0</v>
      </c>
    </row>
    <row r="183" spans="2:19" x14ac:dyDescent="0.25">
      <c r="B183" s="71"/>
      <c r="C183" s="71"/>
      <c r="D183" s="71"/>
      <c r="E183" s="71"/>
      <c r="F183" s="71"/>
      <c r="G183" s="71"/>
      <c r="H183" s="71"/>
      <c r="I183" s="71"/>
      <c r="J183" s="71"/>
      <c r="K183" s="71"/>
      <c r="O183" s="86">
        <f t="shared" si="6"/>
        <v>0</v>
      </c>
      <c r="P183" s="86">
        <f>IF(ISBLANK(B183),0,IF(ISNA(VLOOKUP(B183,General!$B:$B,1,FALSE)),1,0))</f>
        <v>0</v>
      </c>
      <c r="Q183" s="86" cm="1">
        <f t="array" ref="Q183">IF(OR(C183="-",ISBLANK(C183)),0,IF(LEN(C183)&lt;&gt;12,1,IF(OR(COUNT(FIND({0,1,2,3,4,5,6,7,8,9},LEFT(C183,3)))&gt;0,(ISERR(RIGHT(C183,9)*1))),1,0)))</f>
        <v>0</v>
      </c>
      <c r="R183" s="86">
        <f t="shared" si="7"/>
        <v>0</v>
      </c>
      <c r="S183" s="86">
        <f t="shared" si="8"/>
        <v>0</v>
      </c>
    </row>
    <row r="184" spans="2:19" x14ac:dyDescent="0.25">
      <c r="B184" s="71"/>
      <c r="C184" s="71"/>
      <c r="D184" s="71"/>
      <c r="E184" s="71"/>
      <c r="F184" s="71"/>
      <c r="G184" s="71"/>
      <c r="H184" s="71"/>
      <c r="I184" s="71"/>
      <c r="J184" s="71"/>
      <c r="K184" s="71"/>
      <c r="O184" s="86">
        <f t="shared" si="6"/>
        <v>0</v>
      </c>
      <c r="P184" s="86">
        <f>IF(ISBLANK(B184),0,IF(ISNA(VLOOKUP(B184,General!$B:$B,1,FALSE)),1,0))</f>
        <v>0</v>
      </c>
      <c r="Q184" s="86" cm="1">
        <f t="array" ref="Q184">IF(OR(C184="-",ISBLANK(C184)),0,IF(LEN(C184)&lt;&gt;12,1,IF(OR(COUNT(FIND({0,1,2,3,4,5,6,7,8,9},LEFT(C184,3)))&gt;0,(ISERR(RIGHT(C184,9)*1))),1,0)))</f>
        <v>0</v>
      </c>
      <c r="R184" s="86">
        <f t="shared" si="7"/>
        <v>0</v>
      </c>
      <c r="S184" s="86">
        <f t="shared" si="8"/>
        <v>0</v>
      </c>
    </row>
    <row r="185" spans="2:19" x14ac:dyDescent="0.25">
      <c r="B185" s="71"/>
      <c r="C185" s="71"/>
      <c r="D185" s="71"/>
      <c r="E185" s="71"/>
      <c r="F185" s="71"/>
      <c r="G185" s="71"/>
      <c r="H185" s="71"/>
      <c r="I185" s="71"/>
      <c r="J185" s="71"/>
      <c r="K185" s="71"/>
      <c r="O185" s="86">
        <f t="shared" si="6"/>
        <v>0</v>
      </c>
      <c r="P185" s="86">
        <f>IF(ISBLANK(B185),0,IF(ISNA(VLOOKUP(B185,General!$B:$B,1,FALSE)),1,0))</f>
        <v>0</v>
      </c>
      <c r="Q185" s="86" cm="1">
        <f t="array" ref="Q185">IF(OR(C185="-",ISBLANK(C185)),0,IF(LEN(C185)&lt;&gt;12,1,IF(OR(COUNT(FIND({0,1,2,3,4,5,6,7,8,9},LEFT(C185,3)))&gt;0,(ISERR(RIGHT(C185,9)*1))),1,0)))</f>
        <v>0</v>
      </c>
      <c r="R185" s="86">
        <f t="shared" si="7"/>
        <v>0</v>
      </c>
      <c r="S185" s="86">
        <f t="shared" si="8"/>
        <v>0</v>
      </c>
    </row>
    <row r="186" spans="2:19" x14ac:dyDescent="0.25">
      <c r="B186" s="71"/>
      <c r="C186" s="71"/>
      <c r="D186" s="71"/>
      <c r="E186" s="71"/>
      <c r="F186" s="71"/>
      <c r="G186" s="71"/>
      <c r="H186" s="71"/>
      <c r="I186" s="71"/>
      <c r="J186" s="71"/>
      <c r="K186" s="71"/>
      <c r="O186" s="86">
        <f t="shared" si="6"/>
        <v>0</v>
      </c>
      <c r="P186" s="86">
        <f>IF(ISBLANK(B186),0,IF(ISNA(VLOOKUP(B186,General!$B:$B,1,FALSE)),1,0))</f>
        <v>0</v>
      </c>
      <c r="Q186" s="86" cm="1">
        <f t="array" ref="Q186">IF(OR(C186="-",ISBLANK(C186)),0,IF(LEN(C186)&lt;&gt;12,1,IF(OR(COUNT(FIND({0,1,2,3,4,5,6,7,8,9},LEFT(C186,3)))&gt;0,(ISERR(RIGHT(C186,9)*1))),1,0)))</f>
        <v>0</v>
      </c>
      <c r="R186" s="86">
        <f t="shared" si="7"/>
        <v>0</v>
      </c>
      <c r="S186" s="86">
        <f t="shared" si="8"/>
        <v>0</v>
      </c>
    </row>
    <row r="187" spans="2:19" x14ac:dyDescent="0.25">
      <c r="B187" s="71"/>
      <c r="C187" s="71"/>
      <c r="D187" s="71"/>
      <c r="E187" s="71"/>
      <c r="F187" s="71"/>
      <c r="G187" s="71"/>
      <c r="H187" s="71"/>
      <c r="I187" s="71"/>
      <c r="J187" s="71"/>
      <c r="K187" s="71"/>
      <c r="O187" s="86">
        <f t="shared" si="6"/>
        <v>0</v>
      </c>
      <c r="P187" s="86">
        <f>IF(ISBLANK(B187),0,IF(ISNA(VLOOKUP(B187,General!$B:$B,1,FALSE)),1,0))</f>
        <v>0</v>
      </c>
      <c r="Q187" s="86" cm="1">
        <f t="array" ref="Q187">IF(OR(C187="-",ISBLANK(C187)),0,IF(LEN(C187)&lt;&gt;12,1,IF(OR(COUNT(FIND({0,1,2,3,4,5,6,7,8,9},LEFT(C187,3)))&gt;0,(ISERR(RIGHT(C187,9)*1))),1,0)))</f>
        <v>0</v>
      </c>
      <c r="R187" s="86">
        <f t="shared" si="7"/>
        <v>0</v>
      </c>
      <c r="S187" s="86">
        <f t="shared" si="8"/>
        <v>0</v>
      </c>
    </row>
    <row r="188" spans="2:19" x14ac:dyDescent="0.25">
      <c r="B188" s="71"/>
      <c r="C188" s="71"/>
      <c r="D188" s="71"/>
      <c r="E188" s="71"/>
      <c r="F188" s="71"/>
      <c r="G188" s="71"/>
      <c r="H188" s="71"/>
      <c r="I188" s="71"/>
      <c r="J188" s="71"/>
      <c r="K188" s="71"/>
      <c r="O188" s="86">
        <f t="shared" si="6"/>
        <v>0</v>
      </c>
      <c r="P188" s="86">
        <f>IF(ISBLANK(B188),0,IF(ISNA(VLOOKUP(B188,General!$B:$B,1,FALSE)),1,0))</f>
        <v>0</v>
      </c>
      <c r="Q188" s="86" cm="1">
        <f t="array" ref="Q188">IF(OR(C188="-",ISBLANK(C188)),0,IF(LEN(C188)&lt;&gt;12,1,IF(OR(COUNT(FIND({0,1,2,3,4,5,6,7,8,9},LEFT(C188,3)))&gt;0,(ISERR(RIGHT(C188,9)*1))),1,0)))</f>
        <v>0</v>
      </c>
      <c r="R188" s="86">
        <f t="shared" si="7"/>
        <v>0</v>
      </c>
      <c r="S188" s="86">
        <f t="shared" si="8"/>
        <v>0</v>
      </c>
    </row>
    <row r="189" spans="2:19" x14ac:dyDescent="0.25">
      <c r="B189" s="71"/>
      <c r="C189" s="71"/>
      <c r="D189" s="71"/>
      <c r="E189" s="71"/>
      <c r="F189" s="71"/>
      <c r="G189" s="71"/>
      <c r="H189" s="71"/>
      <c r="I189" s="71"/>
      <c r="J189" s="71"/>
      <c r="K189" s="71"/>
      <c r="O189" s="86">
        <f t="shared" si="6"/>
        <v>0</v>
      </c>
      <c r="P189" s="86">
        <f>IF(ISBLANK(B189),0,IF(ISNA(VLOOKUP(B189,General!$B:$B,1,FALSE)),1,0))</f>
        <v>0</v>
      </c>
      <c r="Q189" s="86" cm="1">
        <f t="array" ref="Q189">IF(OR(C189="-",ISBLANK(C189)),0,IF(LEN(C189)&lt;&gt;12,1,IF(OR(COUNT(FIND({0,1,2,3,4,5,6,7,8,9},LEFT(C189,3)))&gt;0,(ISERR(RIGHT(C189,9)*1))),1,0)))</f>
        <v>0</v>
      </c>
      <c r="R189" s="86">
        <f t="shared" si="7"/>
        <v>0</v>
      </c>
      <c r="S189" s="86">
        <f t="shared" si="8"/>
        <v>0</v>
      </c>
    </row>
    <row r="190" spans="2:19" x14ac:dyDescent="0.25">
      <c r="B190" s="71"/>
      <c r="C190" s="71"/>
      <c r="D190" s="71"/>
      <c r="E190" s="71"/>
      <c r="F190" s="71"/>
      <c r="G190" s="71"/>
      <c r="H190" s="71"/>
      <c r="I190" s="71"/>
      <c r="J190" s="71"/>
      <c r="K190" s="71"/>
      <c r="O190" s="86">
        <f t="shared" si="6"/>
        <v>0</v>
      </c>
      <c r="P190" s="86">
        <f>IF(ISBLANK(B190),0,IF(ISNA(VLOOKUP(B190,General!$B:$B,1,FALSE)),1,0))</f>
        <v>0</v>
      </c>
      <c r="Q190" s="86" cm="1">
        <f t="array" ref="Q190">IF(OR(C190="-",ISBLANK(C190)),0,IF(LEN(C190)&lt;&gt;12,1,IF(OR(COUNT(FIND({0,1,2,3,4,5,6,7,8,9},LEFT(C190,3)))&gt;0,(ISERR(RIGHT(C190,9)*1))),1,0)))</f>
        <v>0</v>
      </c>
      <c r="R190" s="86">
        <f t="shared" si="7"/>
        <v>0</v>
      </c>
      <c r="S190" s="86">
        <f t="shared" si="8"/>
        <v>0</v>
      </c>
    </row>
    <row r="191" spans="2:19" x14ac:dyDescent="0.25">
      <c r="B191" s="71"/>
      <c r="C191" s="71"/>
      <c r="D191" s="71"/>
      <c r="E191" s="71"/>
      <c r="F191" s="71"/>
      <c r="G191" s="71"/>
      <c r="H191" s="71"/>
      <c r="I191" s="71"/>
      <c r="J191" s="71"/>
      <c r="K191" s="71"/>
      <c r="O191" s="86">
        <f t="shared" si="6"/>
        <v>0</v>
      </c>
      <c r="P191" s="86">
        <f>IF(ISBLANK(B191),0,IF(ISNA(VLOOKUP(B191,General!$B:$B,1,FALSE)),1,0))</f>
        <v>0</v>
      </c>
      <c r="Q191" s="86" cm="1">
        <f t="array" ref="Q191">IF(OR(C191="-",ISBLANK(C191)),0,IF(LEN(C191)&lt;&gt;12,1,IF(OR(COUNT(FIND({0,1,2,3,4,5,6,7,8,9},LEFT(C191,3)))&gt;0,(ISERR(RIGHT(C191,9)*1))),1,0)))</f>
        <v>0</v>
      </c>
      <c r="R191" s="86">
        <f t="shared" si="7"/>
        <v>0</v>
      </c>
      <c r="S191" s="86">
        <f t="shared" si="8"/>
        <v>0</v>
      </c>
    </row>
    <row r="192" spans="2:19" x14ac:dyDescent="0.25">
      <c r="B192" s="71"/>
      <c r="C192" s="71"/>
      <c r="D192" s="71"/>
      <c r="E192" s="71"/>
      <c r="F192" s="71"/>
      <c r="G192" s="71"/>
      <c r="H192" s="71"/>
      <c r="I192" s="71"/>
      <c r="J192" s="71"/>
      <c r="K192" s="71"/>
      <c r="O192" s="86">
        <f t="shared" si="6"/>
        <v>0</v>
      </c>
      <c r="P192" s="86">
        <f>IF(ISBLANK(B192),0,IF(ISNA(VLOOKUP(B192,General!$B:$B,1,FALSE)),1,0))</f>
        <v>0</v>
      </c>
      <c r="Q192" s="86" cm="1">
        <f t="array" ref="Q192">IF(OR(C192="-",ISBLANK(C192)),0,IF(LEN(C192)&lt;&gt;12,1,IF(OR(COUNT(FIND({0,1,2,3,4,5,6,7,8,9},LEFT(C192,3)))&gt;0,(ISERR(RIGHT(C192,9)*1))),1,0)))</f>
        <v>0</v>
      </c>
      <c r="R192" s="86">
        <f t="shared" si="7"/>
        <v>0</v>
      </c>
      <c r="S192" s="86">
        <f t="shared" si="8"/>
        <v>0</v>
      </c>
    </row>
    <row r="193" spans="2:19" x14ac:dyDescent="0.25">
      <c r="B193" s="71"/>
      <c r="C193" s="71"/>
      <c r="D193" s="71"/>
      <c r="E193" s="71"/>
      <c r="F193" s="71"/>
      <c r="G193" s="71"/>
      <c r="H193" s="71"/>
      <c r="I193" s="71"/>
      <c r="J193" s="71"/>
      <c r="K193" s="71"/>
      <c r="O193" s="86">
        <f t="shared" si="6"/>
        <v>0</v>
      </c>
      <c r="P193" s="86">
        <f>IF(ISBLANK(B193),0,IF(ISNA(VLOOKUP(B193,General!$B:$B,1,FALSE)),1,0))</f>
        <v>0</v>
      </c>
      <c r="Q193" s="86" cm="1">
        <f t="array" ref="Q193">IF(OR(C193="-",ISBLANK(C193)),0,IF(LEN(C193)&lt;&gt;12,1,IF(OR(COUNT(FIND({0,1,2,3,4,5,6,7,8,9},LEFT(C193,3)))&gt;0,(ISERR(RIGHT(C193,9)*1))),1,0)))</f>
        <v>0</v>
      </c>
      <c r="R193" s="86">
        <f t="shared" si="7"/>
        <v>0</v>
      </c>
      <c r="S193" s="86">
        <f t="shared" si="8"/>
        <v>0</v>
      </c>
    </row>
    <row r="194" spans="2:19" x14ac:dyDescent="0.25">
      <c r="B194" s="71"/>
      <c r="C194" s="71"/>
      <c r="D194" s="71"/>
      <c r="E194" s="71"/>
      <c r="F194" s="71"/>
      <c r="G194" s="71"/>
      <c r="H194" s="71"/>
      <c r="I194" s="71"/>
      <c r="J194" s="71"/>
      <c r="K194" s="71"/>
      <c r="O194" s="86">
        <f t="shared" si="6"/>
        <v>0</v>
      </c>
      <c r="P194" s="86">
        <f>IF(ISBLANK(B194),0,IF(ISNA(VLOOKUP(B194,General!$B:$B,1,FALSE)),1,0))</f>
        <v>0</v>
      </c>
      <c r="Q194" s="86" cm="1">
        <f t="array" ref="Q194">IF(OR(C194="-",ISBLANK(C194)),0,IF(LEN(C194)&lt;&gt;12,1,IF(OR(COUNT(FIND({0,1,2,3,4,5,6,7,8,9},LEFT(C194,3)))&gt;0,(ISERR(RIGHT(C194,9)*1))),1,0)))</f>
        <v>0</v>
      </c>
      <c r="R194" s="86">
        <f t="shared" si="7"/>
        <v>0</v>
      </c>
      <c r="S194" s="86">
        <f t="shared" si="8"/>
        <v>0</v>
      </c>
    </row>
    <row r="195" spans="2:19" x14ac:dyDescent="0.25">
      <c r="B195" s="71"/>
      <c r="C195" s="71"/>
      <c r="D195" s="71"/>
      <c r="E195" s="71"/>
      <c r="F195" s="71"/>
      <c r="G195" s="71"/>
      <c r="H195" s="71"/>
      <c r="I195" s="71"/>
      <c r="J195" s="71"/>
      <c r="K195" s="71"/>
      <c r="O195" s="86">
        <f t="shared" si="6"/>
        <v>0</v>
      </c>
      <c r="P195" s="86">
        <f>IF(ISBLANK(B195),0,IF(ISNA(VLOOKUP(B195,General!$B:$B,1,FALSE)),1,0))</f>
        <v>0</v>
      </c>
      <c r="Q195" s="86" cm="1">
        <f t="array" ref="Q195">IF(OR(C195="-",ISBLANK(C195)),0,IF(LEN(C195)&lt;&gt;12,1,IF(OR(COUNT(FIND({0,1,2,3,4,5,6,7,8,9},LEFT(C195,3)))&gt;0,(ISERR(RIGHT(C195,9)*1))),1,0)))</f>
        <v>0</v>
      </c>
      <c r="R195" s="86">
        <f t="shared" si="7"/>
        <v>0</v>
      </c>
      <c r="S195" s="86">
        <f t="shared" si="8"/>
        <v>0</v>
      </c>
    </row>
    <row r="196" spans="2:19" x14ac:dyDescent="0.25">
      <c r="B196" s="71"/>
      <c r="C196" s="71"/>
      <c r="D196" s="71"/>
      <c r="E196" s="71"/>
      <c r="F196" s="71"/>
      <c r="G196" s="71"/>
      <c r="H196" s="71"/>
      <c r="I196" s="71"/>
      <c r="J196" s="71"/>
      <c r="K196" s="71"/>
      <c r="O196" s="86">
        <f t="shared" si="6"/>
        <v>0</v>
      </c>
      <c r="P196" s="86">
        <f>IF(ISBLANK(B196),0,IF(ISNA(VLOOKUP(B196,General!$B:$B,1,FALSE)),1,0))</f>
        <v>0</v>
      </c>
      <c r="Q196" s="86" cm="1">
        <f t="array" ref="Q196">IF(OR(C196="-",ISBLANK(C196)),0,IF(LEN(C196)&lt;&gt;12,1,IF(OR(COUNT(FIND({0,1,2,3,4,5,6,7,8,9},LEFT(C196,3)))&gt;0,(ISERR(RIGHT(C196,9)*1))),1,0)))</f>
        <v>0</v>
      </c>
      <c r="R196" s="86">
        <f t="shared" si="7"/>
        <v>0</v>
      </c>
      <c r="S196" s="86">
        <f t="shared" si="8"/>
        <v>0</v>
      </c>
    </row>
    <row r="197" spans="2:19" x14ac:dyDescent="0.25">
      <c r="B197" s="71"/>
      <c r="C197" s="71"/>
      <c r="D197" s="71"/>
      <c r="E197" s="71"/>
      <c r="F197" s="71"/>
      <c r="G197" s="71"/>
      <c r="H197" s="71"/>
      <c r="I197" s="71"/>
      <c r="J197" s="71"/>
      <c r="K197" s="71"/>
      <c r="O197" s="86">
        <f t="shared" si="6"/>
        <v>0</v>
      </c>
      <c r="P197" s="86">
        <f>IF(ISBLANK(B197),0,IF(ISNA(VLOOKUP(B197,General!$B:$B,1,FALSE)),1,0))</f>
        <v>0</v>
      </c>
      <c r="Q197" s="86" cm="1">
        <f t="array" ref="Q197">IF(OR(C197="-",ISBLANK(C197)),0,IF(LEN(C197)&lt;&gt;12,1,IF(OR(COUNT(FIND({0,1,2,3,4,5,6,7,8,9},LEFT(C197,3)))&gt;0,(ISERR(RIGHT(C197,9)*1))),1,0)))</f>
        <v>0</v>
      </c>
      <c r="R197" s="86">
        <f t="shared" si="7"/>
        <v>0</v>
      </c>
      <c r="S197" s="86">
        <f t="shared" si="8"/>
        <v>0</v>
      </c>
    </row>
    <row r="198" spans="2:19" x14ac:dyDescent="0.25">
      <c r="B198" s="71"/>
      <c r="C198" s="71"/>
      <c r="D198" s="71"/>
      <c r="E198" s="71"/>
      <c r="F198" s="71"/>
      <c r="G198" s="71"/>
      <c r="H198" s="71"/>
      <c r="I198" s="71"/>
      <c r="J198" s="71"/>
      <c r="K198" s="71"/>
      <c r="O198" s="86">
        <f t="shared" si="6"/>
        <v>0</v>
      </c>
      <c r="P198" s="86">
        <f>IF(ISBLANK(B198),0,IF(ISNA(VLOOKUP(B198,General!$B:$B,1,FALSE)),1,0))</f>
        <v>0</v>
      </c>
      <c r="Q198" s="86" cm="1">
        <f t="array" ref="Q198">IF(OR(C198="-",ISBLANK(C198)),0,IF(LEN(C198)&lt;&gt;12,1,IF(OR(COUNT(FIND({0,1,2,3,4,5,6,7,8,9},LEFT(C198,3)))&gt;0,(ISERR(RIGHT(C198,9)*1))),1,0)))</f>
        <v>0</v>
      </c>
      <c r="R198" s="86">
        <f t="shared" si="7"/>
        <v>0</v>
      </c>
      <c r="S198" s="86">
        <f t="shared" si="8"/>
        <v>0</v>
      </c>
    </row>
    <row r="199" spans="2:19" x14ac:dyDescent="0.25">
      <c r="B199" s="71"/>
      <c r="C199" s="71"/>
      <c r="D199" s="71"/>
      <c r="E199" s="71"/>
      <c r="F199" s="71"/>
      <c r="G199" s="71"/>
      <c r="H199" s="71"/>
      <c r="I199" s="71"/>
      <c r="J199" s="71"/>
      <c r="K199" s="71"/>
      <c r="O199" s="86">
        <f t="shared" si="6"/>
        <v>0</v>
      </c>
      <c r="P199" s="86">
        <f>IF(ISBLANK(B199),0,IF(ISNA(VLOOKUP(B199,General!$B:$B,1,FALSE)),1,0))</f>
        <v>0</v>
      </c>
      <c r="Q199" s="86" cm="1">
        <f t="array" ref="Q199">IF(OR(C199="-",ISBLANK(C199)),0,IF(LEN(C199)&lt;&gt;12,1,IF(OR(COUNT(FIND({0,1,2,3,4,5,6,7,8,9},LEFT(C199,3)))&gt;0,(ISERR(RIGHT(C199,9)*1))),1,0)))</f>
        <v>0</v>
      </c>
      <c r="R199" s="86">
        <f t="shared" si="7"/>
        <v>0</v>
      </c>
      <c r="S199" s="86">
        <f t="shared" si="8"/>
        <v>0</v>
      </c>
    </row>
    <row r="200" spans="2:19" x14ac:dyDescent="0.25">
      <c r="B200" s="71"/>
      <c r="C200" s="71"/>
      <c r="D200" s="71"/>
      <c r="E200" s="71"/>
      <c r="F200" s="71"/>
      <c r="G200" s="71"/>
      <c r="H200" s="71"/>
      <c r="I200" s="71"/>
      <c r="J200" s="71"/>
      <c r="K200" s="71"/>
      <c r="O200" s="86">
        <f t="shared" si="6"/>
        <v>0</v>
      </c>
      <c r="P200" s="86">
        <f>IF(ISBLANK(B200),0,IF(ISNA(VLOOKUP(B200,General!$B:$B,1,FALSE)),1,0))</f>
        <v>0</v>
      </c>
      <c r="Q200" s="86" cm="1">
        <f t="array" ref="Q200">IF(OR(C200="-",ISBLANK(C200)),0,IF(LEN(C200)&lt;&gt;12,1,IF(OR(COUNT(FIND({0,1,2,3,4,5,6,7,8,9},LEFT(C200,3)))&gt;0,(ISERR(RIGHT(C200,9)*1))),1,0)))</f>
        <v>0</v>
      </c>
      <c r="R200" s="86">
        <f t="shared" si="7"/>
        <v>0</v>
      </c>
      <c r="S200" s="86">
        <f t="shared" si="8"/>
        <v>0</v>
      </c>
    </row>
    <row r="201" spans="2:19" x14ac:dyDescent="0.25">
      <c r="B201" s="71"/>
      <c r="C201" s="71"/>
      <c r="D201" s="71"/>
      <c r="E201" s="71"/>
      <c r="F201" s="71"/>
      <c r="G201" s="71"/>
      <c r="H201" s="71"/>
      <c r="I201" s="71"/>
      <c r="J201" s="71"/>
      <c r="K201" s="71"/>
      <c r="O201" s="86">
        <f t="shared" si="6"/>
        <v>0</v>
      </c>
      <c r="P201" s="86">
        <f>IF(ISBLANK(B201),0,IF(ISNA(VLOOKUP(B201,General!$B:$B,1,FALSE)),1,0))</f>
        <v>0</v>
      </c>
      <c r="Q201" s="86" cm="1">
        <f t="array" ref="Q201">IF(OR(C201="-",ISBLANK(C201)),0,IF(LEN(C201)&lt;&gt;12,1,IF(OR(COUNT(FIND({0,1,2,3,4,5,6,7,8,9},LEFT(C201,3)))&gt;0,(ISERR(RIGHT(C201,9)*1))),1,0)))</f>
        <v>0</v>
      </c>
      <c r="R201" s="86">
        <f t="shared" si="7"/>
        <v>0</v>
      </c>
      <c r="S201" s="86">
        <f t="shared" si="8"/>
        <v>0</v>
      </c>
    </row>
    <row r="202" spans="2:19" x14ac:dyDescent="0.25">
      <c r="B202" s="71"/>
      <c r="C202" s="71"/>
      <c r="D202" s="71"/>
      <c r="E202" s="71"/>
      <c r="F202" s="71"/>
      <c r="G202" s="71"/>
      <c r="H202" s="71"/>
      <c r="I202" s="71"/>
      <c r="J202" s="71"/>
      <c r="K202" s="71"/>
      <c r="O202" s="86">
        <f t="shared" si="6"/>
        <v>0</v>
      </c>
      <c r="P202" s="86">
        <f>IF(ISBLANK(B202),0,IF(ISNA(VLOOKUP(B202,General!$B:$B,1,FALSE)),1,0))</f>
        <v>0</v>
      </c>
      <c r="Q202" s="86" cm="1">
        <f t="array" ref="Q202">IF(OR(C202="-",ISBLANK(C202)),0,IF(LEN(C202)&lt;&gt;12,1,IF(OR(COUNT(FIND({0,1,2,3,4,5,6,7,8,9},LEFT(C202,3)))&gt;0,(ISERR(RIGHT(C202,9)*1))),1,0)))</f>
        <v>0</v>
      </c>
      <c r="R202" s="86">
        <f t="shared" si="7"/>
        <v>0</v>
      </c>
      <c r="S202" s="86">
        <f t="shared" si="8"/>
        <v>0</v>
      </c>
    </row>
    <row r="203" spans="2:19" x14ac:dyDescent="0.25">
      <c r="B203" s="71"/>
      <c r="C203" s="71"/>
      <c r="D203" s="71"/>
      <c r="E203" s="71"/>
      <c r="F203" s="71"/>
      <c r="G203" s="71"/>
      <c r="H203" s="71"/>
      <c r="I203" s="71"/>
      <c r="J203" s="71"/>
      <c r="K203" s="71"/>
      <c r="O203" s="86">
        <f t="shared" si="6"/>
        <v>0</v>
      </c>
      <c r="P203" s="86">
        <f>IF(ISBLANK(B203),0,IF(ISNA(VLOOKUP(B203,General!$B:$B,1,FALSE)),1,0))</f>
        <v>0</v>
      </c>
      <c r="Q203" s="86" cm="1">
        <f t="array" ref="Q203">IF(OR(C203="-",ISBLANK(C203)),0,IF(LEN(C203)&lt;&gt;12,1,IF(OR(COUNT(FIND({0,1,2,3,4,5,6,7,8,9},LEFT(C203,3)))&gt;0,(ISERR(RIGHT(C203,9)*1))),1,0)))</f>
        <v>0</v>
      </c>
      <c r="R203" s="86">
        <f t="shared" si="7"/>
        <v>0</v>
      </c>
      <c r="S203" s="86">
        <f t="shared" si="8"/>
        <v>0</v>
      </c>
    </row>
    <row r="204" spans="2:19" x14ac:dyDescent="0.25">
      <c r="B204" s="71"/>
      <c r="C204" s="71"/>
      <c r="D204" s="71"/>
      <c r="E204" s="71"/>
      <c r="F204" s="71"/>
      <c r="G204" s="71"/>
      <c r="H204" s="71"/>
      <c r="I204" s="71"/>
      <c r="J204" s="71"/>
      <c r="K204" s="71"/>
      <c r="O204" s="86">
        <f t="shared" ref="O204:O267" si="9">IF(COUNTA(B204:K204)&gt;0,2-(COUNTA(B204,C204)),0)</f>
        <v>0</v>
      </c>
      <c r="P204" s="86">
        <f>IF(ISBLANK(B204),0,IF(ISNA(VLOOKUP(B204,General!$B:$B,1,FALSE)),1,0))</f>
        <v>0</v>
      </c>
      <c r="Q204" s="86" cm="1">
        <f t="array" ref="Q204">IF(OR(C204="-",ISBLANK(C204)),0,IF(LEN(C204)&lt;&gt;12,1,IF(OR(COUNT(FIND({0,1,2,3,4,5,6,7,8,9},LEFT(C204,3)))&gt;0,(ISERR(RIGHT(C204,9)*1))),1,0)))</f>
        <v>0</v>
      </c>
      <c r="R204" s="86">
        <f t="shared" ref="R204:R267" si="10">IF(ISBLANK(E204),0,IF(OR(E204="Representative",E204="Supervisor",E204="Unknown"),0,1))</f>
        <v>0</v>
      </c>
      <c r="S204" s="86">
        <f t="shared" ref="S204:S267" si="11">IF(ISBLANK(I204),0,IF(OR(I204="Yes",I204="No"),0,1))</f>
        <v>0</v>
      </c>
    </row>
    <row r="205" spans="2:19" x14ac:dyDescent="0.25">
      <c r="B205" s="71"/>
      <c r="C205" s="71"/>
      <c r="D205" s="71"/>
      <c r="E205" s="71"/>
      <c r="F205" s="71"/>
      <c r="G205" s="71"/>
      <c r="H205" s="71"/>
      <c r="I205" s="71"/>
      <c r="J205" s="71"/>
      <c r="K205" s="71"/>
      <c r="O205" s="86">
        <f t="shared" si="9"/>
        <v>0</v>
      </c>
      <c r="P205" s="86">
        <f>IF(ISBLANK(B205),0,IF(ISNA(VLOOKUP(B205,General!$B:$B,1,FALSE)),1,0))</f>
        <v>0</v>
      </c>
      <c r="Q205" s="86" cm="1">
        <f t="array" ref="Q205">IF(OR(C205="-",ISBLANK(C205)),0,IF(LEN(C205)&lt;&gt;12,1,IF(OR(COUNT(FIND({0,1,2,3,4,5,6,7,8,9},LEFT(C205,3)))&gt;0,(ISERR(RIGHT(C205,9)*1))),1,0)))</f>
        <v>0</v>
      </c>
      <c r="R205" s="86">
        <f t="shared" si="10"/>
        <v>0</v>
      </c>
      <c r="S205" s="86">
        <f t="shared" si="11"/>
        <v>0</v>
      </c>
    </row>
    <row r="206" spans="2:19" x14ac:dyDescent="0.25">
      <c r="B206" s="71"/>
      <c r="C206" s="71"/>
      <c r="D206" s="71"/>
      <c r="E206" s="71"/>
      <c r="F206" s="71"/>
      <c r="G206" s="71"/>
      <c r="H206" s="71"/>
      <c r="I206" s="71"/>
      <c r="J206" s="71"/>
      <c r="K206" s="71"/>
      <c r="O206" s="86">
        <f t="shared" si="9"/>
        <v>0</v>
      </c>
      <c r="P206" s="86">
        <f>IF(ISBLANK(B206),0,IF(ISNA(VLOOKUP(B206,General!$B:$B,1,FALSE)),1,0))</f>
        <v>0</v>
      </c>
      <c r="Q206" s="86" cm="1">
        <f t="array" ref="Q206">IF(OR(C206="-",ISBLANK(C206)),0,IF(LEN(C206)&lt;&gt;12,1,IF(OR(COUNT(FIND({0,1,2,3,4,5,6,7,8,9},LEFT(C206,3)))&gt;0,(ISERR(RIGHT(C206,9)*1))),1,0)))</f>
        <v>0</v>
      </c>
      <c r="R206" s="86">
        <f t="shared" si="10"/>
        <v>0</v>
      </c>
      <c r="S206" s="86">
        <f t="shared" si="11"/>
        <v>0</v>
      </c>
    </row>
    <row r="207" spans="2:19" x14ac:dyDescent="0.25">
      <c r="B207" s="71"/>
      <c r="C207" s="71"/>
      <c r="D207" s="71"/>
      <c r="E207" s="71"/>
      <c r="F207" s="71"/>
      <c r="G207" s="71"/>
      <c r="H207" s="71"/>
      <c r="I207" s="71"/>
      <c r="J207" s="71"/>
      <c r="K207" s="71"/>
      <c r="O207" s="86">
        <f t="shared" si="9"/>
        <v>0</v>
      </c>
      <c r="P207" s="86">
        <f>IF(ISBLANK(B207),0,IF(ISNA(VLOOKUP(B207,General!$B:$B,1,FALSE)),1,0))</f>
        <v>0</v>
      </c>
      <c r="Q207" s="86" cm="1">
        <f t="array" ref="Q207">IF(OR(C207="-",ISBLANK(C207)),0,IF(LEN(C207)&lt;&gt;12,1,IF(OR(COUNT(FIND({0,1,2,3,4,5,6,7,8,9},LEFT(C207,3)))&gt;0,(ISERR(RIGHT(C207,9)*1))),1,0)))</f>
        <v>0</v>
      </c>
      <c r="R207" s="86">
        <f t="shared" si="10"/>
        <v>0</v>
      </c>
      <c r="S207" s="86">
        <f t="shared" si="11"/>
        <v>0</v>
      </c>
    </row>
    <row r="208" spans="2:19" x14ac:dyDescent="0.25">
      <c r="B208" s="71"/>
      <c r="C208" s="71"/>
      <c r="D208" s="71"/>
      <c r="E208" s="71"/>
      <c r="F208" s="71"/>
      <c r="G208" s="71"/>
      <c r="H208" s="71"/>
      <c r="I208" s="71"/>
      <c r="J208" s="71"/>
      <c r="K208" s="71"/>
      <c r="O208" s="86">
        <f t="shared" si="9"/>
        <v>0</v>
      </c>
      <c r="P208" s="86">
        <f>IF(ISBLANK(B208),0,IF(ISNA(VLOOKUP(B208,General!$B:$B,1,FALSE)),1,0))</f>
        <v>0</v>
      </c>
      <c r="Q208" s="86" cm="1">
        <f t="array" ref="Q208">IF(OR(C208="-",ISBLANK(C208)),0,IF(LEN(C208)&lt;&gt;12,1,IF(OR(COUNT(FIND({0,1,2,3,4,5,6,7,8,9},LEFT(C208,3)))&gt;0,(ISERR(RIGHT(C208,9)*1))),1,0)))</f>
        <v>0</v>
      </c>
      <c r="R208" s="86">
        <f t="shared" si="10"/>
        <v>0</v>
      </c>
      <c r="S208" s="86">
        <f t="shared" si="11"/>
        <v>0</v>
      </c>
    </row>
    <row r="209" spans="2:19" x14ac:dyDescent="0.25">
      <c r="B209" s="71"/>
      <c r="C209" s="71"/>
      <c r="D209" s="71"/>
      <c r="E209" s="71"/>
      <c r="F209" s="71"/>
      <c r="G209" s="71"/>
      <c r="H209" s="71"/>
      <c r="I209" s="71"/>
      <c r="J209" s="71"/>
      <c r="K209" s="71"/>
      <c r="O209" s="86">
        <f t="shared" si="9"/>
        <v>0</v>
      </c>
      <c r="P209" s="86">
        <f>IF(ISBLANK(B209),0,IF(ISNA(VLOOKUP(B209,General!$B:$B,1,FALSE)),1,0))</f>
        <v>0</v>
      </c>
      <c r="Q209" s="86" cm="1">
        <f t="array" ref="Q209">IF(OR(C209="-",ISBLANK(C209)),0,IF(LEN(C209)&lt;&gt;12,1,IF(OR(COUNT(FIND({0,1,2,3,4,5,6,7,8,9},LEFT(C209,3)))&gt;0,(ISERR(RIGHT(C209,9)*1))),1,0)))</f>
        <v>0</v>
      </c>
      <c r="R209" s="86">
        <f t="shared" si="10"/>
        <v>0</v>
      </c>
      <c r="S209" s="86">
        <f t="shared" si="11"/>
        <v>0</v>
      </c>
    </row>
    <row r="210" spans="2:19" x14ac:dyDescent="0.25">
      <c r="B210" s="71"/>
      <c r="C210" s="71"/>
      <c r="D210" s="71"/>
      <c r="E210" s="71"/>
      <c r="F210" s="71"/>
      <c r="G210" s="71"/>
      <c r="H210" s="71"/>
      <c r="I210" s="71"/>
      <c r="J210" s="71"/>
      <c r="K210" s="71"/>
      <c r="O210" s="86">
        <f t="shared" si="9"/>
        <v>0</v>
      </c>
      <c r="P210" s="86">
        <f>IF(ISBLANK(B210),0,IF(ISNA(VLOOKUP(B210,General!$B:$B,1,FALSE)),1,0))</f>
        <v>0</v>
      </c>
      <c r="Q210" s="86" cm="1">
        <f t="array" ref="Q210">IF(OR(C210="-",ISBLANK(C210)),0,IF(LEN(C210)&lt;&gt;12,1,IF(OR(COUNT(FIND({0,1,2,3,4,5,6,7,8,9},LEFT(C210,3)))&gt;0,(ISERR(RIGHT(C210,9)*1))),1,0)))</f>
        <v>0</v>
      </c>
      <c r="R210" s="86">
        <f t="shared" si="10"/>
        <v>0</v>
      </c>
      <c r="S210" s="86">
        <f t="shared" si="11"/>
        <v>0</v>
      </c>
    </row>
    <row r="211" spans="2:19" x14ac:dyDescent="0.25">
      <c r="B211" s="71"/>
      <c r="C211" s="71"/>
      <c r="D211" s="71"/>
      <c r="E211" s="71"/>
      <c r="F211" s="71"/>
      <c r="G211" s="71"/>
      <c r="H211" s="71"/>
      <c r="I211" s="71"/>
      <c r="J211" s="71"/>
      <c r="K211" s="71"/>
      <c r="O211" s="86">
        <f t="shared" si="9"/>
        <v>0</v>
      </c>
      <c r="P211" s="86">
        <f>IF(ISBLANK(B211),0,IF(ISNA(VLOOKUP(B211,General!$B:$B,1,FALSE)),1,0))</f>
        <v>0</v>
      </c>
      <c r="Q211" s="86" cm="1">
        <f t="array" ref="Q211">IF(OR(C211="-",ISBLANK(C211)),0,IF(LEN(C211)&lt;&gt;12,1,IF(OR(COUNT(FIND({0,1,2,3,4,5,6,7,8,9},LEFT(C211,3)))&gt;0,(ISERR(RIGHT(C211,9)*1))),1,0)))</f>
        <v>0</v>
      </c>
      <c r="R211" s="86">
        <f t="shared" si="10"/>
        <v>0</v>
      </c>
      <c r="S211" s="86">
        <f t="shared" si="11"/>
        <v>0</v>
      </c>
    </row>
    <row r="212" spans="2:19" x14ac:dyDescent="0.25">
      <c r="B212" s="71"/>
      <c r="C212" s="71"/>
      <c r="D212" s="71"/>
      <c r="E212" s="71"/>
      <c r="F212" s="71"/>
      <c r="G212" s="71"/>
      <c r="H212" s="71"/>
      <c r="I212" s="71"/>
      <c r="J212" s="71"/>
      <c r="K212" s="71"/>
      <c r="O212" s="86">
        <f t="shared" si="9"/>
        <v>0</v>
      </c>
      <c r="P212" s="86">
        <f>IF(ISBLANK(B212),0,IF(ISNA(VLOOKUP(B212,General!$B:$B,1,FALSE)),1,0))</f>
        <v>0</v>
      </c>
      <c r="Q212" s="86" cm="1">
        <f t="array" ref="Q212">IF(OR(C212="-",ISBLANK(C212)),0,IF(LEN(C212)&lt;&gt;12,1,IF(OR(COUNT(FIND({0,1,2,3,4,5,6,7,8,9},LEFT(C212,3)))&gt;0,(ISERR(RIGHT(C212,9)*1))),1,0)))</f>
        <v>0</v>
      </c>
      <c r="R212" s="86">
        <f t="shared" si="10"/>
        <v>0</v>
      </c>
      <c r="S212" s="86">
        <f t="shared" si="11"/>
        <v>0</v>
      </c>
    </row>
    <row r="213" spans="2:19" x14ac:dyDescent="0.25">
      <c r="B213" s="71"/>
      <c r="C213" s="71"/>
      <c r="D213" s="71"/>
      <c r="E213" s="71"/>
      <c r="F213" s="71"/>
      <c r="G213" s="71"/>
      <c r="H213" s="71"/>
      <c r="I213" s="71"/>
      <c r="J213" s="71"/>
      <c r="K213" s="71"/>
      <c r="O213" s="86">
        <f t="shared" si="9"/>
        <v>0</v>
      </c>
      <c r="P213" s="86">
        <f>IF(ISBLANK(B213),0,IF(ISNA(VLOOKUP(B213,General!$B:$B,1,FALSE)),1,0))</f>
        <v>0</v>
      </c>
      <c r="Q213" s="86" cm="1">
        <f t="array" ref="Q213">IF(OR(C213="-",ISBLANK(C213)),0,IF(LEN(C213)&lt;&gt;12,1,IF(OR(COUNT(FIND({0,1,2,3,4,5,6,7,8,9},LEFT(C213,3)))&gt;0,(ISERR(RIGHT(C213,9)*1))),1,0)))</f>
        <v>0</v>
      </c>
      <c r="R213" s="86">
        <f t="shared" si="10"/>
        <v>0</v>
      </c>
      <c r="S213" s="86">
        <f t="shared" si="11"/>
        <v>0</v>
      </c>
    </row>
    <row r="214" spans="2:19" x14ac:dyDescent="0.25">
      <c r="B214" s="71"/>
      <c r="C214" s="71"/>
      <c r="D214" s="71"/>
      <c r="E214" s="71"/>
      <c r="F214" s="71"/>
      <c r="G214" s="71"/>
      <c r="H214" s="71"/>
      <c r="I214" s="71"/>
      <c r="J214" s="71"/>
      <c r="K214" s="71"/>
      <c r="O214" s="86">
        <f t="shared" si="9"/>
        <v>0</v>
      </c>
      <c r="P214" s="86">
        <f>IF(ISBLANK(B214),0,IF(ISNA(VLOOKUP(B214,General!$B:$B,1,FALSE)),1,0))</f>
        <v>0</v>
      </c>
      <c r="Q214" s="86" cm="1">
        <f t="array" ref="Q214">IF(OR(C214="-",ISBLANK(C214)),0,IF(LEN(C214)&lt;&gt;12,1,IF(OR(COUNT(FIND({0,1,2,3,4,5,6,7,8,9},LEFT(C214,3)))&gt;0,(ISERR(RIGHT(C214,9)*1))),1,0)))</f>
        <v>0</v>
      </c>
      <c r="R214" s="86">
        <f t="shared" si="10"/>
        <v>0</v>
      </c>
      <c r="S214" s="86">
        <f t="shared" si="11"/>
        <v>0</v>
      </c>
    </row>
    <row r="215" spans="2:19" x14ac:dyDescent="0.25">
      <c r="B215" s="71"/>
      <c r="C215" s="71"/>
      <c r="D215" s="71"/>
      <c r="E215" s="71"/>
      <c r="F215" s="71"/>
      <c r="G215" s="71"/>
      <c r="H215" s="71"/>
      <c r="I215" s="71"/>
      <c r="J215" s="71"/>
      <c r="K215" s="71"/>
      <c r="O215" s="86">
        <f t="shared" si="9"/>
        <v>0</v>
      </c>
      <c r="P215" s="86">
        <f>IF(ISBLANK(B215),0,IF(ISNA(VLOOKUP(B215,General!$B:$B,1,FALSE)),1,0))</f>
        <v>0</v>
      </c>
      <c r="Q215" s="86" cm="1">
        <f t="array" ref="Q215">IF(OR(C215="-",ISBLANK(C215)),0,IF(LEN(C215)&lt;&gt;12,1,IF(OR(COUNT(FIND({0,1,2,3,4,5,6,7,8,9},LEFT(C215,3)))&gt;0,(ISERR(RIGHT(C215,9)*1))),1,0)))</f>
        <v>0</v>
      </c>
      <c r="R215" s="86">
        <f t="shared" si="10"/>
        <v>0</v>
      </c>
      <c r="S215" s="86">
        <f t="shared" si="11"/>
        <v>0</v>
      </c>
    </row>
    <row r="216" spans="2:19" x14ac:dyDescent="0.25">
      <c r="B216" s="71"/>
      <c r="C216" s="71"/>
      <c r="D216" s="71"/>
      <c r="E216" s="71"/>
      <c r="F216" s="71"/>
      <c r="G216" s="71"/>
      <c r="H216" s="71"/>
      <c r="I216" s="71"/>
      <c r="J216" s="71"/>
      <c r="K216" s="71"/>
      <c r="O216" s="86">
        <f t="shared" si="9"/>
        <v>0</v>
      </c>
      <c r="P216" s="86">
        <f>IF(ISBLANK(B216),0,IF(ISNA(VLOOKUP(B216,General!$B:$B,1,FALSE)),1,0))</f>
        <v>0</v>
      </c>
      <c r="Q216" s="86" cm="1">
        <f t="array" ref="Q216">IF(OR(C216="-",ISBLANK(C216)),0,IF(LEN(C216)&lt;&gt;12,1,IF(OR(COUNT(FIND({0,1,2,3,4,5,6,7,8,9},LEFT(C216,3)))&gt;0,(ISERR(RIGHT(C216,9)*1))),1,0)))</f>
        <v>0</v>
      </c>
      <c r="R216" s="86">
        <f t="shared" si="10"/>
        <v>0</v>
      </c>
      <c r="S216" s="86">
        <f t="shared" si="11"/>
        <v>0</v>
      </c>
    </row>
    <row r="217" spans="2:19" x14ac:dyDescent="0.25">
      <c r="B217" s="71"/>
      <c r="C217" s="71"/>
      <c r="D217" s="71"/>
      <c r="E217" s="71"/>
      <c r="F217" s="71"/>
      <c r="G217" s="71"/>
      <c r="H217" s="71"/>
      <c r="I217" s="71"/>
      <c r="J217" s="71"/>
      <c r="K217" s="71"/>
      <c r="O217" s="86">
        <f t="shared" si="9"/>
        <v>0</v>
      </c>
      <c r="P217" s="86">
        <f>IF(ISBLANK(B217),0,IF(ISNA(VLOOKUP(B217,General!$B:$B,1,FALSE)),1,0))</f>
        <v>0</v>
      </c>
      <c r="Q217" s="86" cm="1">
        <f t="array" ref="Q217">IF(OR(C217="-",ISBLANK(C217)),0,IF(LEN(C217)&lt;&gt;12,1,IF(OR(COUNT(FIND({0,1,2,3,4,5,6,7,8,9},LEFT(C217,3)))&gt;0,(ISERR(RIGHT(C217,9)*1))),1,0)))</f>
        <v>0</v>
      </c>
      <c r="R217" s="86">
        <f t="shared" si="10"/>
        <v>0</v>
      </c>
      <c r="S217" s="86">
        <f t="shared" si="11"/>
        <v>0</v>
      </c>
    </row>
    <row r="218" spans="2:19" x14ac:dyDescent="0.25">
      <c r="B218" s="71"/>
      <c r="C218" s="71"/>
      <c r="D218" s="71"/>
      <c r="E218" s="71"/>
      <c r="F218" s="71"/>
      <c r="G218" s="71"/>
      <c r="H218" s="71"/>
      <c r="I218" s="71"/>
      <c r="J218" s="71"/>
      <c r="K218" s="71"/>
      <c r="O218" s="86">
        <f t="shared" si="9"/>
        <v>0</v>
      </c>
      <c r="P218" s="86">
        <f>IF(ISBLANK(B218),0,IF(ISNA(VLOOKUP(B218,General!$B:$B,1,FALSE)),1,0))</f>
        <v>0</v>
      </c>
      <c r="Q218" s="86" cm="1">
        <f t="array" ref="Q218">IF(OR(C218="-",ISBLANK(C218)),0,IF(LEN(C218)&lt;&gt;12,1,IF(OR(COUNT(FIND({0,1,2,3,4,5,6,7,8,9},LEFT(C218,3)))&gt;0,(ISERR(RIGHT(C218,9)*1))),1,0)))</f>
        <v>0</v>
      </c>
      <c r="R218" s="86">
        <f t="shared" si="10"/>
        <v>0</v>
      </c>
      <c r="S218" s="86">
        <f t="shared" si="11"/>
        <v>0</v>
      </c>
    </row>
    <row r="219" spans="2:19" x14ac:dyDescent="0.25">
      <c r="B219" s="71"/>
      <c r="C219" s="71"/>
      <c r="D219" s="71"/>
      <c r="E219" s="71"/>
      <c r="F219" s="71"/>
      <c r="G219" s="71"/>
      <c r="H219" s="71"/>
      <c r="I219" s="71"/>
      <c r="J219" s="71"/>
      <c r="K219" s="71"/>
      <c r="O219" s="86">
        <f t="shared" si="9"/>
        <v>0</v>
      </c>
      <c r="P219" s="86">
        <f>IF(ISBLANK(B219),0,IF(ISNA(VLOOKUP(B219,General!$B:$B,1,FALSE)),1,0))</f>
        <v>0</v>
      </c>
      <c r="Q219" s="86" cm="1">
        <f t="array" ref="Q219">IF(OR(C219="-",ISBLANK(C219)),0,IF(LEN(C219)&lt;&gt;12,1,IF(OR(COUNT(FIND({0,1,2,3,4,5,6,7,8,9},LEFT(C219,3)))&gt;0,(ISERR(RIGHT(C219,9)*1))),1,0)))</f>
        <v>0</v>
      </c>
      <c r="R219" s="86">
        <f t="shared" si="10"/>
        <v>0</v>
      </c>
      <c r="S219" s="86">
        <f t="shared" si="11"/>
        <v>0</v>
      </c>
    </row>
    <row r="220" spans="2:19" x14ac:dyDescent="0.25">
      <c r="B220" s="71"/>
      <c r="C220" s="71"/>
      <c r="D220" s="71"/>
      <c r="E220" s="71"/>
      <c r="F220" s="71"/>
      <c r="G220" s="71"/>
      <c r="H220" s="71"/>
      <c r="I220" s="71"/>
      <c r="J220" s="71"/>
      <c r="K220" s="71"/>
      <c r="O220" s="86">
        <f t="shared" si="9"/>
        <v>0</v>
      </c>
      <c r="P220" s="86">
        <f>IF(ISBLANK(B220),0,IF(ISNA(VLOOKUP(B220,General!$B:$B,1,FALSE)),1,0))</f>
        <v>0</v>
      </c>
      <c r="Q220" s="86" cm="1">
        <f t="array" ref="Q220">IF(OR(C220="-",ISBLANK(C220)),0,IF(LEN(C220)&lt;&gt;12,1,IF(OR(COUNT(FIND({0,1,2,3,4,5,6,7,8,9},LEFT(C220,3)))&gt;0,(ISERR(RIGHT(C220,9)*1))),1,0)))</f>
        <v>0</v>
      </c>
      <c r="R220" s="86">
        <f t="shared" si="10"/>
        <v>0</v>
      </c>
      <c r="S220" s="86">
        <f t="shared" si="11"/>
        <v>0</v>
      </c>
    </row>
    <row r="221" spans="2:19" x14ac:dyDescent="0.25">
      <c r="B221" s="71"/>
      <c r="C221" s="71"/>
      <c r="D221" s="71"/>
      <c r="E221" s="71"/>
      <c r="F221" s="71"/>
      <c r="G221" s="71"/>
      <c r="H221" s="71"/>
      <c r="I221" s="71"/>
      <c r="J221" s="71"/>
      <c r="K221" s="71"/>
      <c r="O221" s="86">
        <f t="shared" si="9"/>
        <v>0</v>
      </c>
      <c r="P221" s="86">
        <f>IF(ISBLANK(B221),0,IF(ISNA(VLOOKUP(B221,General!$B:$B,1,FALSE)),1,0))</f>
        <v>0</v>
      </c>
      <c r="Q221" s="86" cm="1">
        <f t="array" ref="Q221">IF(OR(C221="-",ISBLANK(C221)),0,IF(LEN(C221)&lt;&gt;12,1,IF(OR(COUNT(FIND({0,1,2,3,4,5,6,7,8,9},LEFT(C221,3)))&gt;0,(ISERR(RIGHT(C221,9)*1))),1,0)))</f>
        <v>0</v>
      </c>
      <c r="R221" s="86">
        <f t="shared" si="10"/>
        <v>0</v>
      </c>
      <c r="S221" s="86">
        <f t="shared" si="11"/>
        <v>0</v>
      </c>
    </row>
    <row r="222" spans="2:19" x14ac:dyDescent="0.25">
      <c r="B222" s="71"/>
      <c r="C222" s="71"/>
      <c r="D222" s="71"/>
      <c r="E222" s="71"/>
      <c r="F222" s="71"/>
      <c r="G222" s="71"/>
      <c r="H222" s="71"/>
      <c r="I222" s="71"/>
      <c r="J222" s="71"/>
      <c r="K222" s="71"/>
      <c r="O222" s="86">
        <f t="shared" si="9"/>
        <v>0</v>
      </c>
      <c r="P222" s="86">
        <f>IF(ISBLANK(B222),0,IF(ISNA(VLOOKUP(B222,General!$B:$B,1,FALSE)),1,0))</f>
        <v>0</v>
      </c>
      <c r="Q222" s="86" cm="1">
        <f t="array" ref="Q222">IF(OR(C222="-",ISBLANK(C222)),0,IF(LEN(C222)&lt;&gt;12,1,IF(OR(COUNT(FIND({0,1,2,3,4,5,6,7,8,9},LEFT(C222,3)))&gt;0,(ISERR(RIGHT(C222,9)*1))),1,0)))</f>
        <v>0</v>
      </c>
      <c r="R222" s="86">
        <f t="shared" si="10"/>
        <v>0</v>
      </c>
      <c r="S222" s="86">
        <f t="shared" si="11"/>
        <v>0</v>
      </c>
    </row>
    <row r="223" spans="2:19" x14ac:dyDescent="0.25">
      <c r="B223" s="71"/>
      <c r="C223" s="71"/>
      <c r="D223" s="71"/>
      <c r="E223" s="71"/>
      <c r="F223" s="71"/>
      <c r="G223" s="71"/>
      <c r="H223" s="71"/>
      <c r="I223" s="71"/>
      <c r="J223" s="71"/>
      <c r="K223" s="71"/>
      <c r="O223" s="86">
        <f t="shared" si="9"/>
        <v>0</v>
      </c>
      <c r="P223" s="86">
        <f>IF(ISBLANK(B223),0,IF(ISNA(VLOOKUP(B223,General!$B:$B,1,FALSE)),1,0))</f>
        <v>0</v>
      </c>
      <c r="Q223" s="86" cm="1">
        <f t="array" ref="Q223">IF(OR(C223="-",ISBLANK(C223)),0,IF(LEN(C223)&lt;&gt;12,1,IF(OR(COUNT(FIND({0,1,2,3,4,5,6,7,8,9},LEFT(C223,3)))&gt;0,(ISERR(RIGHT(C223,9)*1))),1,0)))</f>
        <v>0</v>
      </c>
      <c r="R223" s="86">
        <f t="shared" si="10"/>
        <v>0</v>
      </c>
      <c r="S223" s="86">
        <f t="shared" si="11"/>
        <v>0</v>
      </c>
    </row>
    <row r="224" spans="2:19" x14ac:dyDescent="0.25">
      <c r="B224" s="71"/>
      <c r="C224" s="71"/>
      <c r="D224" s="71"/>
      <c r="E224" s="71"/>
      <c r="F224" s="71"/>
      <c r="G224" s="71"/>
      <c r="H224" s="71"/>
      <c r="I224" s="71"/>
      <c r="J224" s="71"/>
      <c r="K224" s="71"/>
      <c r="O224" s="86">
        <f t="shared" si="9"/>
        <v>0</v>
      </c>
      <c r="P224" s="86">
        <f>IF(ISBLANK(B224),0,IF(ISNA(VLOOKUP(B224,General!$B:$B,1,FALSE)),1,0))</f>
        <v>0</v>
      </c>
      <c r="Q224" s="86" cm="1">
        <f t="array" ref="Q224">IF(OR(C224="-",ISBLANK(C224)),0,IF(LEN(C224)&lt;&gt;12,1,IF(OR(COUNT(FIND({0,1,2,3,4,5,6,7,8,9},LEFT(C224,3)))&gt;0,(ISERR(RIGHT(C224,9)*1))),1,0)))</f>
        <v>0</v>
      </c>
      <c r="R224" s="86">
        <f t="shared" si="10"/>
        <v>0</v>
      </c>
      <c r="S224" s="86">
        <f t="shared" si="11"/>
        <v>0</v>
      </c>
    </row>
    <row r="225" spans="2:19" x14ac:dyDescent="0.25">
      <c r="B225" s="71"/>
      <c r="C225" s="71"/>
      <c r="D225" s="71"/>
      <c r="E225" s="71"/>
      <c r="F225" s="71"/>
      <c r="G225" s="71"/>
      <c r="H225" s="71"/>
      <c r="I225" s="71"/>
      <c r="J225" s="71"/>
      <c r="K225" s="71"/>
      <c r="O225" s="86">
        <f t="shared" si="9"/>
        <v>0</v>
      </c>
      <c r="P225" s="86">
        <f>IF(ISBLANK(B225),0,IF(ISNA(VLOOKUP(B225,General!$B:$B,1,FALSE)),1,0))</f>
        <v>0</v>
      </c>
      <c r="Q225" s="86" cm="1">
        <f t="array" ref="Q225">IF(OR(C225="-",ISBLANK(C225)),0,IF(LEN(C225)&lt;&gt;12,1,IF(OR(COUNT(FIND({0,1,2,3,4,5,6,7,8,9},LEFT(C225,3)))&gt;0,(ISERR(RIGHT(C225,9)*1))),1,0)))</f>
        <v>0</v>
      </c>
      <c r="R225" s="86">
        <f t="shared" si="10"/>
        <v>0</v>
      </c>
      <c r="S225" s="86">
        <f t="shared" si="11"/>
        <v>0</v>
      </c>
    </row>
    <row r="226" spans="2:19" x14ac:dyDescent="0.25">
      <c r="B226" s="71"/>
      <c r="C226" s="71"/>
      <c r="D226" s="71"/>
      <c r="E226" s="71"/>
      <c r="F226" s="71"/>
      <c r="G226" s="71"/>
      <c r="H226" s="71"/>
      <c r="I226" s="71"/>
      <c r="J226" s="71"/>
      <c r="K226" s="71"/>
      <c r="O226" s="86">
        <f t="shared" si="9"/>
        <v>0</v>
      </c>
      <c r="P226" s="86">
        <f>IF(ISBLANK(B226),0,IF(ISNA(VLOOKUP(B226,General!$B:$B,1,FALSE)),1,0))</f>
        <v>0</v>
      </c>
      <c r="Q226" s="86" cm="1">
        <f t="array" ref="Q226">IF(OR(C226="-",ISBLANK(C226)),0,IF(LEN(C226)&lt;&gt;12,1,IF(OR(COUNT(FIND({0,1,2,3,4,5,6,7,8,9},LEFT(C226,3)))&gt;0,(ISERR(RIGHT(C226,9)*1))),1,0)))</f>
        <v>0</v>
      </c>
      <c r="R226" s="86">
        <f t="shared" si="10"/>
        <v>0</v>
      </c>
      <c r="S226" s="86">
        <f t="shared" si="11"/>
        <v>0</v>
      </c>
    </row>
    <row r="227" spans="2:19" x14ac:dyDescent="0.25">
      <c r="B227" s="71"/>
      <c r="C227" s="71"/>
      <c r="D227" s="71"/>
      <c r="E227" s="71"/>
      <c r="F227" s="71"/>
      <c r="G227" s="71"/>
      <c r="H227" s="71"/>
      <c r="I227" s="71"/>
      <c r="J227" s="71"/>
      <c r="K227" s="71"/>
      <c r="O227" s="86">
        <f t="shared" si="9"/>
        <v>0</v>
      </c>
      <c r="P227" s="86">
        <f>IF(ISBLANK(B227),0,IF(ISNA(VLOOKUP(B227,General!$B:$B,1,FALSE)),1,0))</f>
        <v>0</v>
      </c>
      <c r="Q227" s="86" cm="1">
        <f t="array" ref="Q227">IF(OR(C227="-",ISBLANK(C227)),0,IF(LEN(C227)&lt;&gt;12,1,IF(OR(COUNT(FIND({0,1,2,3,4,5,6,7,8,9},LEFT(C227,3)))&gt;0,(ISERR(RIGHT(C227,9)*1))),1,0)))</f>
        <v>0</v>
      </c>
      <c r="R227" s="86">
        <f t="shared" si="10"/>
        <v>0</v>
      </c>
      <c r="S227" s="86">
        <f t="shared" si="11"/>
        <v>0</v>
      </c>
    </row>
    <row r="228" spans="2:19" x14ac:dyDescent="0.25">
      <c r="B228" s="71"/>
      <c r="C228" s="71"/>
      <c r="D228" s="71"/>
      <c r="E228" s="71"/>
      <c r="F228" s="71"/>
      <c r="G228" s="71"/>
      <c r="H228" s="71"/>
      <c r="I228" s="71"/>
      <c r="J228" s="71"/>
      <c r="K228" s="71"/>
      <c r="O228" s="86">
        <f t="shared" si="9"/>
        <v>0</v>
      </c>
      <c r="P228" s="86">
        <f>IF(ISBLANK(B228),0,IF(ISNA(VLOOKUP(B228,General!$B:$B,1,FALSE)),1,0))</f>
        <v>0</v>
      </c>
      <c r="Q228" s="86" cm="1">
        <f t="array" ref="Q228">IF(OR(C228="-",ISBLANK(C228)),0,IF(LEN(C228)&lt;&gt;12,1,IF(OR(COUNT(FIND({0,1,2,3,4,5,6,7,8,9},LEFT(C228,3)))&gt;0,(ISERR(RIGHT(C228,9)*1))),1,0)))</f>
        <v>0</v>
      </c>
      <c r="R228" s="86">
        <f t="shared" si="10"/>
        <v>0</v>
      </c>
      <c r="S228" s="86">
        <f t="shared" si="11"/>
        <v>0</v>
      </c>
    </row>
    <row r="229" spans="2:19" x14ac:dyDescent="0.25">
      <c r="B229" s="71"/>
      <c r="C229" s="71"/>
      <c r="D229" s="71"/>
      <c r="E229" s="71"/>
      <c r="F229" s="71"/>
      <c r="G229" s="71"/>
      <c r="H229" s="71"/>
      <c r="I229" s="71"/>
      <c r="J229" s="71"/>
      <c r="K229" s="71"/>
      <c r="O229" s="86">
        <f t="shared" si="9"/>
        <v>0</v>
      </c>
      <c r="P229" s="86">
        <f>IF(ISBLANK(B229),0,IF(ISNA(VLOOKUP(B229,General!$B:$B,1,FALSE)),1,0))</f>
        <v>0</v>
      </c>
      <c r="Q229" s="86" cm="1">
        <f t="array" ref="Q229">IF(OR(C229="-",ISBLANK(C229)),0,IF(LEN(C229)&lt;&gt;12,1,IF(OR(COUNT(FIND({0,1,2,3,4,5,6,7,8,9},LEFT(C229,3)))&gt;0,(ISERR(RIGHT(C229,9)*1))),1,0)))</f>
        <v>0</v>
      </c>
      <c r="R229" s="86">
        <f t="shared" si="10"/>
        <v>0</v>
      </c>
      <c r="S229" s="86">
        <f t="shared" si="11"/>
        <v>0</v>
      </c>
    </row>
    <row r="230" spans="2:19" x14ac:dyDescent="0.25">
      <c r="B230" s="71"/>
      <c r="C230" s="71"/>
      <c r="D230" s="71"/>
      <c r="E230" s="71"/>
      <c r="F230" s="71"/>
      <c r="G230" s="71"/>
      <c r="H230" s="71"/>
      <c r="I230" s="71"/>
      <c r="J230" s="71"/>
      <c r="K230" s="71"/>
      <c r="O230" s="86">
        <f t="shared" si="9"/>
        <v>0</v>
      </c>
      <c r="P230" s="86">
        <f>IF(ISBLANK(B230),0,IF(ISNA(VLOOKUP(B230,General!$B:$B,1,FALSE)),1,0))</f>
        <v>0</v>
      </c>
      <c r="Q230" s="86" cm="1">
        <f t="array" ref="Q230">IF(OR(C230="-",ISBLANK(C230)),0,IF(LEN(C230)&lt;&gt;12,1,IF(OR(COUNT(FIND({0,1,2,3,4,5,6,7,8,9},LEFT(C230,3)))&gt;0,(ISERR(RIGHT(C230,9)*1))),1,0)))</f>
        <v>0</v>
      </c>
      <c r="R230" s="86">
        <f t="shared" si="10"/>
        <v>0</v>
      </c>
      <c r="S230" s="86">
        <f t="shared" si="11"/>
        <v>0</v>
      </c>
    </row>
    <row r="231" spans="2:19" x14ac:dyDescent="0.25">
      <c r="B231" s="71"/>
      <c r="C231" s="71"/>
      <c r="D231" s="71"/>
      <c r="E231" s="71"/>
      <c r="F231" s="71"/>
      <c r="G231" s="71"/>
      <c r="H231" s="71"/>
      <c r="I231" s="71"/>
      <c r="J231" s="71"/>
      <c r="K231" s="71"/>
      <c r="O231" s="86">
        <f t="shared" si="9"/>
        <v>0</v>
      </c>
      <c r="P231" s="86">
        <f>IF(ISBLANK(B231),0,IF(ISNA(VLOOKUP(B231,General!$B:$B,1,FALSE)),1,0))</f>
        <v>0</v>
      </c>
      <c r="Q231" s="86" cm="1">
        <f t="array" ref="Q231">IF(OR(C231="-",ISBLANK(C231)),0,IF(LEN(C231)&lt;&gt;12,1,IF(OR(COUNT(FIND({0,1,2,3,4,5,6,7,8,9},LEFT(C231,3)))&gt;0,(ISERR(RIGHT(C231,9)*1))),1,0)))</f>
        <v>0</v>
      </c>
      <c r="R231" s="86">
        <f t="shared" si="10"/>
        <v>0</v>
      </c>
      <c r="S231" s="86">
        <f t="shared" si="11"/>
        <v>0</v>
      </c>
    </row>
    <row r="232" spans="2:19" x14ac:dyDescent="0.25">
      <c r="B232" s="71"/>
      <c r="C232" s="71"/>
      <c r="D232" s="71"/>
      <c r="E232" s="71"/>
      <c r="F232" s="71"/>
      <c r="G232" s="71"/>
      <c r="H232" s="71"/>
      <c r="I232" s="71"/>
      <c r="J232" s="71"/>
      <c r="K232" s="71"/>
      <c r="O232" s="86">
        <f t="shared" si="9"/>
        <v>0</v>
      </c>
      <c r="P232" s="86">
        <f>IF(ISBLANK(B232),0,IF(ISNA(VLOOKUP(B232,General!$B:$B,1,FALSE)),1,0))</f>
        <v>0</v>
      </c>
      <c r="Q232" s="86" cm="1">
        <f t="array" ref="Q232">IF(OR(C232="-",ISBLANK(C232)),0,IF(LEN(C232)&lt;&gt;12,1,IF(OR(COUNT(FIND({0,1,2,3,4,5,6,7,8,9},LEFT(C232,3)))&gt;0,(ISERR(RIGHT(C232,9)*1))),1,0)))</f>
        <v>0</v>
      </c>
      <c r="R232" s="86">
        <f t="shared" si="10"/>
        <v>0</v>
      </c>
      <c r="S232" s="86">
        <f t="shared" si="11"/>
        <v>0</v>
      </c>
    </row>
    <row r="233" spans="2:19" x14ac:dyDescent="0.25">
      <c r="B233" s="71"/>
      <c r="C233" s="71"/>
      <c r="D233" s="71"/>
      <c r="E233" s="71"/>
      <c r="F233" s="71"/>
      <c r="G233" s="71"/>
      <c r="H233" s="71"/>
      <c r="I233" s="71"/>
      <c r="J233" s="71"/>
      <c r="K233" s="71"/>
      <c r="O233" s="86">
        <f t="shared" si="9"/>
        <v>0</v>
      </c>
      <c r="P233" s="86">
        <f>IF(ISBLANK(B233),0,IF(ISNA(VLOOKUP(B233,General!$B:$B,1,FALSE)),1,0))</f>
        <v>0</v>
      </c>
      <c r="Q233" s="86" cm="1">
        <f t="array" ref="Q233">IF(OR(C233="-",ISBLANK(C233)),0,IF(LEN(C233)&lt;&gt;12,1,IF(OR(COUNT(FIND({0,1,2,3,4,5,6,7,8,9},LEFT(C233,3)))&gt;0,(ISERR(RIGHT(C233,9)*1))),1,0)))</f>
        <v>0</v>
      </c>
      <c r="R233" s="86">
        <f t="shared" si="10"/>
        <v>0</v>
      </c>
      <c r="S233" s="86">
        <f t="shared" si="11"/>
        <v>0</v>
      </c>
    </row>
    <row r="234" spans="2:19" x14ac:dyDescent="0.25">
      <c r="B234" s="71"/>
      <c r="C234" s="71"/>
      <c r="D234" s="71"/>
      <c r="E234" s="71"/>
      <c r="F234" s="71"/>
      <c r="G234" s="71"/>
      <c r="H234" s="71"/>
      <c r="I234" s="71"/>
      <c r="J234" s="71"/>
      <c r="K234" s="71"/>
      <c r="O234" s="86">
        <f t="shared" si="9"/>
        <v>0</v>
      </c>
      <c r="P234" s="86">
        <f>IF(ISBLANK(B234),0,IF(ISNA(VLOOKUP(B234,General!$B:$B,1,FALSE)),1,0))</f>
        <v>0</v>
      </c>
      <c r="Q234" s="86" cm="1">
        <f t="array" ref="Q234">IF(OR(C234="-",ISBLANK(C234)),0,IF(LEN(C234)&lt;&gt;12,1,IF(OR(COUNT(FIND({0,1,2,3,4,5,6,7,8,9},LEFT(C234,3)))&gt;0,(ISERR(RIGHT(C234,9)*1))),1,0)))</f>
        <v>0</v>
      </c>
      <c r="R234" s="86">
        <f t="shared" si="10"/>
        <v>0</v>
      </c>
      <c r="S234" s="86">
        <f t="shared" si="11"/>
        <v>0</v>
      </c>
    </row>
    <row r="235" spans="2:19" x14ac:dyDescent="0.25">
      <c r="B235" s="71"/>
      <c r="C235" s="71"/>
      <c r="D235" s="71"/>
      <c r="E235" s="71"/>
      <c r="F235" s="71"/>
      <c r="G235" s="71"/>
      <c r="H235" s="71"/>
      <c r="I235" s="71"/>
      <c r="J235" s="71"/>
      <c r="K235" s="71"/>
      <c r="O235" s="86">
        <f t="shared" si="9"/>
        <v>0</v>
      </c>
      <c r="P235" s="86">
        <f>IF(ISBLANK(B235),0,IF(ISNA(VLOOKUP(B235,General!$B:$B,1,FALSE)),1,0))</f>
        <v>0</v>
      </c>
      <c r="Q235" s="86" cm="1">
        <f t="array" ref="Q235">IF(OR(C235="-",ISBLANK(C235)),0,IF(LEN(C235)&lt;&gt;12,1,IF(OR(COUNT(FIND({0,1,2,3,4,5,6,7,8,9},LEFT(C235,3)))&gt;0,(ISERR(RIGHT(C235,9)*1))),1,0)))</f>
        <v>0</v>
      </c>
      <c r="R235" s="86">
        <f t="shared" si="10"/>
        <v>0</v>
      </c>
      <c r="S235" s="86">
        <f t="shared" si="11"/>
        <v>0</v>
      </c>
    </row>
    <row r="236" spans="2:19" x14ac:dyDescent="0.25">
      <c r="B236" s="71"/>
      <c r="C236" s="71"/>
      <c r="D236" s="71"/>
      <c r="E236" s="71"/>
      <c r="F236" s="71"/>
      <c r="G236" s="71"/>
      <c r="H236" s="71"/>
      <c r="I236" s="71"/>
      <c r="J236" s="71"/>
      <c r="K236" s="71"/>
      <c r="O236" s="86">
        <f t="shared" si="9"/>
        <v>0</v>
      </c>
      <c r="P236" s="86">
        <f>IF(ISBLANK(B236),0,IF(ISNA(VLOOKUP(B236,General!$B:$B,1,FALSE)),1,0))</f>
        <v>0</v>
      </c>
      <c r="Q236" s="86" cm="1">
        <f t="array" ref="Q236">IF(OR(C236="-",ISBLANK(C236)),0,IF(LEN(C236)&lt;&gt;12,1,IF(OR(COUNT(FIND({0,1,2,3,4,5,6,7,8,9},LEFT(C236,3)))&gt;0,(ISERR(RIGHT(C236,9)*1))),1,0)))</f>
        <v>0</v>
      </c>
      <c r="R236" s="86">
        <f t="shared" si="10"/>
        <v>0</v>
      </c>
      <c r="S236" s="86">
        <f t="shared" si="11"/>
        <v>0</v>
      </c>
    </row>
    <row r="237" spans="2:19" x14ac:dyDescent="0.25">
      <c r="B237" s="71"/>
      <c r="C237" s="71"/>
      <c r="D237" s="71"/>
      <c r="E237" s="71"/>
      <c r="F237" s="71"/>
      <c r="G237" s="71"/>
      <c r="H237" s="71"/>
      <c r="I237" s="71"/>
      <c r="J237" s="71"/>
      <c r="K237" s="71"/>
      <c r="O237" s="86">
        <f t="shared" si="9"/>
        <v>0</v>
      </c>
      <c r="P237" s="86">
        <f>IF(ISBLANK(B237),0,IF(ISNA(VLOOKUP(B237,General!$B:$B,1,FALSE)),1,0))</f>
        <v>0</v>
      </c>
      <c r="Q237" s="86" cm="1">
        <f t="array" ref="Q237">IF(OR(C237="-",ISBLANK(C237)),0,IF(LEN(C237)&lt;&gt;12,1,IF(OR(COUNT(FIND({0,1,2,3,4,5,6,7,8,9},LEFT(C237,3)))&gt;0,(ISERR(RIGHT(C237,9)*1))),1,0)))</f>
        <v>0</v>
      </c>
      <c r="R237" s="86">
        <f t="shared" si="10"/>
        <v>0</v>
      </c>
      <c r="S237" s="86">
        <f t="shared" si="11"/>
        <v>0</v>
      </c>
    </row>
    <row r="238" spans="2:19" x14ac:dyDescent="0.25">
      <c r="B238" s="71"/>
      <c r="C238" s="71"/>
      <c r="D238" s="71"/>
      <c r="E238" s="71"/>
      <c r="F238" s="71"/>
      <c r="G238" s="71"/>
      <c r="H238" s="71"/>
      <c r="I238" s="71"/>
      <c r="J238" s="71"/>
      <c r="K238" s="71"/>
      <c r="O238" s="86">
        <f t="shared" si="9"/>
        <v>0</v>
      </c>
      <c r="P238" s="86">
        <f>IF(ISBLANK(B238),0,IF(ISNA(VLOOKUP(B238,General!$B:$B,1,FALSE)),1,0))</f>
        <v>0</v>
      </c>
      <c r="Q238" s="86" cm="1">
        <f t="array" ref="Q238">IF(OR(C238="-",ISBLANK(C238)),0,IF(LEN(C238)&lt;&gt;12,1,IF(OR(COUNT(FIND({0,1,2,3,4,5,6,7,8,9},LEFT(C238,3)))&gt;0,(ISERR(RIGHT(C238,9)*1))),1,0)))</f>
        <v>0</v>
      </c>
      <c r="R238" s="86">
        <f t="shared" si="10"/>
        <v>0</v>
      </c>
      <c r="S238" s="86">
        <f t="shared" si="11"/>
        <v>0</v>
      </c>
    </row>
    <row r="239" spans="2:19" x14ac:dyDescent="0.25">
      <c r="B239" s="71"/>
      <c r="C239" s="71"/>
      <c r="D239" s="71"/>
      <c r="E239" s="71"/>
      <c r="F239" s="71"/>
      <c r="G239" s="71"/>
      <c r="H239" s="71"/>
      <c r="I239" s="71"/>
      <c r="J239" s="71"/>
      <c r="K239" s="71"/>
      <c r="O239" s="86">
        <f t="shared" si="9"/>
        <v>0</v>
      </c>
      <c r="P239" s="86">
        <f>IF(ISBLANK(B239),0,IF(ISNA(VLOOKUP(B239,General!$B:$B,1,FALSE)),1,0))</f>
        <v>0</v>
      </c>
      <c r="Q239" s="86" cm="1">
        <f t="array" ref="Q239">IF(OR(C239="-",ISBLANK(C239)),0,IF(LEN(C239)&lt;&gt;12,1,IF(OR(COUNT(FIND({0,1,2,3,4,5,6,7,8,9},LEFT(C239,3)))&gt;0,(ISERR(RIGHT(C239,9)*1))),1,0)))</f>
        <v>0</v>
      </c>
      <c r="R239" s="86">
        <f t="shared" si="10"/>
        <v>0</v>
      </c>
      <c r="S239" s="86">
        <f t="shared" si="11"/>
        <v>0</v>
      </c>
    </row>
    <row r="240" spans="2:19" x14ac:dyDescent="0.25">
      <c r="B240" s="71"/>
      <c r="C240" s="71"/>
      <c r="D240" s="71"/>
      <c r="E240" s="71"/>
      <c r="F240" s="71"/>
      <c r="G240" s="71"/>
      <c r="H240" s="71"/>
      <c r="I240" s="71"/>
      <c r="J240" s="71"/>
      <c r="K240" s="71"/>
      <c r="O240" s="86">
        <f t="shared" si="9"/>
        <v>0</v>
      </c>
      <c r="P240" s="86">
        <f>IF(ISBLANK(B240),0,IF(ISNA(VLOOKUP(B240,General!$B:$B,1,FALSE)),1,0))</f>
        <v>0</v>
      </c>
      <c r="Q240" s="86" cm="1">
        <f t="array" ref="Q240">IF(OR(C240="-",ISBLANK(C240)),0,IF(LEN(C240)&lt;&gt;12,1,IF(OR(COUNT(FIND({0,1,2,3,4,5,6,7,8,9},LEFT(C240,3)))&gt;0,(ISERR(RIGHT(C240,9)*1))),1,0)))</f>
        <v>0</v>
      </c>
      <c r="R240" s="86">
        <f t="shared" si="10"/>
        <v>0</v>
      </c>
      <c r="S240" s="86">
        <f t="shared" si="11"/>
        <v>0</v>
      </c>
    </row>
    <row r="241" spans="2:19" x14ac:dyDescent="0.25">
      <c r="B241" s="71"/>
      <c r="C241" s="71"/>
      <c r="D241" s="71"/>
      <c r="E241" s="71"/>
      <c r="F241" s="71"/>
      <c r="G241" s="71"/>
      <c r="H241" s="71"/>
      <c r="I241" s="71"/>
      <c r="J241" s="71"/>
      <c r="K241" s="71"/>
      <c r="O241" s="86">
        <f t="shared" si="9"/>
        <v>0</v>
      </c>
      <c r="P241" s="86">
        <f>IF(ISBLANK(B241),0,IF(ISNA(VLOOKUP(B241,General!$B:$B,1,FALSE)),1,0))</f>
        <v>0</v>
      </c>
      <c r="Q241" s="86" cm="1">
        <f t="array" ref="Q241">IF(OR(C241="-",ISBLANK(C241)),0,IF(LEN(C241)&lt;&gt;12,1,IF(OR(COUNT(FIND({0,1,2,3,4,5,6,7,8,9},LEFT(C241,3)))&gt;0,(ISERR(RIGHT(C241,9)*1))),1,0)))</f>
        <v>0</v>
      </c>
      <c r="R241" s="86">
        <f t="shared" si="10"/>
        <v>0</v>
      </c>
      <c r="S241" s="86">
        <f t="shared" si="11"/>
        <v>0</v>
      </c>
    </row>
    <row r="242" spans="2:19" x14ac:dyDescent="0.25">
      <c r="B242" s="71"/>
      <c r="C242" s="71"/>
      <c r="D242" s="71"/>
      <c r="E242" s="71"/>
      <c r="F242" s="71"/>
      <c r="G242" s="71"/>
      <c r="H242" s="71"/>
      <c r="I242" s="71"/>
      <c r="J242" s="71"/>
      <c r="K242" s="71"/>
      <c r="O242" s="86">
        <f t="shared" si="9"/>
        <v>0</v>
      </c>
      <c r="P242" s="86">
        <f>IF(ISBLANK(B242),0,IF(ISNA(VLOOKUP(B242,General!$B:$B,1,FALSE)),1,0))</f>
        <v>0</v>
      </c>
      <c r="Q242" s="86" cm="1">
        <f t="array" ref="Q242">IF(OR(C242="-",ISBLANK(C242)),0,IF(LEN(C242)&lt;&gt;12,1,IF(OR(COUNT(FIND({0,1,2,3,4,5,6,7,8,9},LEFT(C242,3)))&gt;0,(ISERR(RIGHT(C242,9)*1))),1,0)))</f>
        <v>0</v>
      </c>
      <c r="R242" s="86">
        <f t="shared" si="10"/>
        <v>0</v>
      </c>
      <c r="S242" s="86">
        <f t="shared" si="11"/>
        <v>0</v>
      </c>
    </row>
    <row r="243" spans="2:19" x14ac:dyDescent="0.25">
      <c r="B243" s="71"/>
      <c r="C243" s="71"/>
      <c r="D243" s="71"/>
      <c r="E243" s="71"/>
      <c r="F243" s="71"/>
      <c r="G243" s="71"/>
      <c r="H243" s="71"/>
      <c r="I243" s="71"/>
      <c r="J243" s="71"/>
      <c r="K243" s="71"/>
      <c r="O243" s="86">
        <f t="shared" si="9"/>
        <v>0</v>
      </c>
      <c r="P243" s="86">
        <f>IF(ISBLANK(B243),0,IF(ISNA(VLOOKUP(B243,General!$B:$B,1,FALSE)),1,0))</f>
        <v>0</v>
      </c>
      <c r="Q243" s="86" cm="1">
        <f t="array" ref="Q243">IF(OR(C243="-",ISBLANK(C243)),0,IF(LEN(C243)&lt;&gt;12,1,IF(OR(COUNT(FIND({0,1,2,3,4,5,6,7,8,9},LEFT(C243,3)))&gt;0,(ISERR(RIGHT(C243,9)*1))),1,0)))</f>
        <v>0</v>
      </c>
      <c r="R243" s="86">
        <f t="shared" si="10"/>
        <v>0</v>
      </c>
      <c r="S243" s="86">
        <f t="shared" si="11"/>
        <v>0</v>
      </c>
    </row>
    <row r="244" spans="2:19" x14ac:dyDescent="0.25">
      <c r="B244" s="71"/>
      <c r="C244" s="71"/>
      <c r="D244" s="71"/>
      <c r="E244" s="71"/>
      <c r="F244" s="71"/>
      <c r="G244" s="71"/>
      <c r="H244" s="71"/>
      <c r="I244" s="71"/>
      <c r="J244" s="71"/>
      <c r="K244" s="71"/>
      <c r="O244" s="86">
        <f t="shared" si="9"/>
        <v>0</v>
      </c>
      <c r="P244" s="86">
        <f>IF(ISBLANK(B244),0,IF(ISNA(VLOOKUP(B244,General!$B:$B,1,FALSE)),1,0))</f>
        <v>0</v>
      </c>
      <c r="Q244" s="86" cm="1">
        <f t="array" ref="Q244">IF(OR(C244="-",ISBLANK(C244)),0,IF(LEN(C244)&lt;&gt;12,1,IF(OR(COUNT(FIND({0,1,2,3,4,5,6,7,8,9},LEFT(C244,3)))&gt;0,(ISERR(RIGHT(C244,9)*1))),1,0)))</f>
        <v>0</v>
      </c>
      <c r="R244" s="86">
        <f t="shared" si="10"/>
        <v>0</v>
      </c>
      <c r="S244" s="86">
        <f t="shared" si="11"/>
        <v>0</v>
      </c>
    </row>
    <row r="245" spans="2:19" x14ac:dyDescent="0.25">
      <c r="B245" s="71"/>
      <c r="C245" s="71"/>
      <c r="D245" s="71"/>
      <c r="E245" s="71"/>
      <c r="F245" s="71"/>
      <c r="G245" s="71"/>
      <c r="H245" s="71"/>
      <c r="I245" s="71"/>
      <c r="J245" s="71"/>
      <c r="K245" s="71"/>
      <c r="O245" s="86">
        <f t="shared" si="9"/>
        <v>0</v>
      </c>
      <c r="P245" s="86">
        <f>IF(ISBLANK(B245),0,IF(ISNA(VLOOKUP(B245,General!$B:$B,1,FALSE)),1,0))</f>
        <v>0</v>
      </c>
      <c r="Q245" s="86" cm="1">
        <f t="array" ref="Q245">IF(OR(C245="-",ISBLANK(C245)),0,IF(LEN(C245)&lt;&gt;12,1,IF(OR(COUNT(FIND({0,1,2,3,4,5,6,7,8,9},LEFT(C245,3)))&gt;0,(ISERR(RIGHT(C245,9)*1))),1,0)))</f>
        <v>0</v>
      </c>
      <c r="R245" s="86">
        <f t="shared" si="10"/>
        <v>0</v>
      </c>
      <c r="S245" s="86">
        <f t="shared" si="11"/>
        <v>0</v>
      </c>
    </row>
    <row r="246" spans="2:19" x14ac:dyDescent="0.25">
      <c r="B246" s="71"/>
      <c r="C246" s="71"/>
      <c r="D246" s="71"/>
      <c r="E246" s="71"/>
      <c r="F246" s="71"/>
      <c r="G246" s="71"/>
      <c r="H246" s="71"/>
      <c r="I246" s="71"/>
      <c r="J246" s="71"/>
      <c r="K246" s="71"/>
      <c r="O246" s="86">
        <f t="shared" si="9"/>
        <v>0</v>
      </c>
      <c r="P246" s="86">
        <f>IF(ISBLANK(B246),0,IF(ISNA(VLOOKUP(B246,General!$B:$B,1,FALSE)),1,0))</f>
        <v>0</v>
      </c>
      <c r="Q246" s="86" cm="1">
        <f t="array" ref="Q246">IF(OR(C246="-",ISBLANK(C246)),0,IF(LEN(C246)&lt;&gt;12,1,IF(OR(COUNT(FIND({0,1,2,3,4,5,6,7,8,9},LEFT(C246,3)))&gt;0,(ISERR(RIGHT(C246,9)*1))),1,0)))</f>
        <v>0</v>
      </c>
      <c r="R246" s="86">
        <f t="shared" si="10"/>
        <v>0</v>
      </c>
      <c r="S246" s="86">
        <f t="shared" si="11"/>
        <v>0</v>
      </c>
    </row>
    <row r="247" spans="2:19" x14ac:dyDescent="0.25">
      <c r="B247" s="71"/>
      <c r="C247" s="71"/>
      <c r="D247" s="71"/>
      <c r="E247" s="71"/>
      <c r="F247" s="71"/>
      <c r="G247" s="71"/>
      <c r="H247" s="71"/>
      <c r="I247" s="71"/>
      <c r="J247" s="71"/>
      <c r="K247" s="71"/>
      <c r="O247" s="86">
        <f t="shared" si="9"/>
        <v>0</v>
      </c>
      <c r="P247" s="86">
        <f>IF(ISBLANK(B247),0,IF(ISNA(VLOOKUP(B247,General!$B:$B,1,FALSE)),1,0))</f>
        <v>0</v>
      </c>
      <c r="Q247" s="86" cm="1">
        <f t="array" ref="Q247">IF(OR(C247="-",ISBLANK(C247)),0,IF(LEN(C247)&lt;&gt;12,1,IF(OR(COUNT(FIND({0,1,2,3,4,5,6,7,8,9},LEFT(C247,3)))&gt;0,(ISERR(RIGHT(C247,9)*1))),1,0)))</f>
        <v>0</v>
      </c>
      <c r="R247" s="86">
        <f t="shared" si="10"/>
        <v>0</v>
      </c>
      <c r="S247" s="86">
        <f t="shared" si="11"/>
        <v>0</v>
      </c>
    </row>
    <row r="248" spans="2:19" x14ac:dyDescent="0.25">
      <c r="B248" s="71"/>
      <c r="C248" s="71"/>
      <c r="D248" s="71"/>
      <c r="E248" s="71"/>
      <c r="F248" s="71"/>
      <c r="G248" s="71"/>
      <c r="H248" s="71"/>
      <c r="I248" s="71"/>
      <c r="J248" s="71"/>
      <c r="K248" s="71"/>
      <c r="O248" s="86">
        <f t="shared" si="9"/>
        <v>0</v>
      </c>
      <c r="P248" s="86">
        <f>IF(ISBLANK(B248),0,IF(ISNA(VLOOKUP(B248,General!$B:$B,1,FALSE)),1,0))</f>
        <v>0</v>
      </c>
      <c r="Q248" s="86" cm="1">
        <f t="array" ref="Q248">IF(OR(C248="-",ISBLANK(C248)),0,IF(LEN(C248)&lt;&gt;12,1,IF(OR(COUNT(FIND({0,1,2,3,4,5,6,7,8,9},LEFT(C248,3)))&gt;0,(ISERR(RIGHT(C248,9)*1))),1,0)))</f>
        <v>0</v>
      </c>
      <c r="R248" s="86">
        <f t="shared" si="10"/>
        <v>0</v>
      </c>
      <c r="S248" s="86">
        <f t="shared" si="11"/>
        <v>0</v>
      </c>
    </row>
    <row r="249" spans="2:19" x14ac:dyDescent="0.25">
      <c r="B249" s="71"/>
      <c r="C249" s="71"/>
      <c r="D249" s="71"/>
      <c r="E249" s="71"/>
      <c r="F249" s="71"/>
      <c r="G249" s="71"/>
      <c r="H249" s="71"/>
      <c r="I249" s="71"/>
      <c r="J249" s="71"/>
      <c r="K249" s="71"/>
      <c r="O249" s="86">
        <f t="shared" si="9"/>
        <v>0</v>
      </c>
      <c r="P249" s="86">
        <f>IF(ISBLANK(B249),0,IF(ISNA(VLOOKUP(B249,General!$B:$B,1,FALSE)),1,0))</f>
        <v>0</v>
      </c>
      <c r="Q249" s="86" cm="1">
        <f t="array" ref="Q249">IF(OR(C249="-",ISBLANK(C249)),0,IF(LEN(C249)&lt;&gt;12,1,IF(OR(COUNT(FIND({0,1,2,3,4,5,6,7,8,9},LEFT(C249,3)))&gt;0,(ISERR(RIGHT(C249,9)*1))),1,0)))</f>
        <v>0</v>
      </c>
      <c r="R249" s="86">
        <f t="shared" si="10"/>
        <v>0</v>
      </c>
      <c r="S249" s="86">
        <f t="shared" si="11"/>
        <v>0</v>
      </c>
    </row>
    <row r="250" spans="2:19" x14ac:dyDescent="0.25">
      <c r="B250" s="71"/>
      <c r="C250" s="71"/>
      <c r="D250" s="71"/>
      <c r="E250" s="71"/>
      <c r="F250" s="71"/>
      <c r="G250" s="71"/>
      <c r="H250" s="71"/>
      <c r="I250" s="71"/>
      <c r="J250" s="71"/>
      <c r="K250" s="71"/>
      <c r="O250" s="86">
        <f t="shared" si="9"/>
        <v>0</v>
      </c>
      <c r="P250" s="86">
        <f>IF(ISBLANK(B250),0,IF(ISNA(VLOOKUP(B250,General!$B:$B,1,FALSE)),1,0))</f>
        <v>0</v>
      </c>
      <c r="Q250" s="86" cm="1">
        <f t="array" ref="Q250">IF(OR(C250="-",ISBLANK(C250)),0,IF(LEN(C250)&lt;&gt;12,1,IF(OR(COUNT(FIND({0,1,2,3,4,5,6,7,8,9},LEFT(C250,3)))&gt;0,(ISERR(RIGHT(C250,9)*1))),1,0)))</f>
        <v>0</v>
      </c>
      <c r="R250" s="86">
        <f t="shared" si="10"/>
        <v>0</v>
      </c>
      <c r="S250" s="86">
        <f t="shared" si="11"/>
        <v>0</v>
      </c>
    </row>
    <row r="251" spans="2:19" x14ac:dyDescent="0.25">
      <c r="B251" s="71"/>
      <c r="C251" s="71"/>
      <c r="D251" s="71"/>
      <c r="E251" s="71"/>
      <c r="F251" s="71"/>
      <c r="G251" s="71"/>
      <c r="H251" s="71"/>
      <c r="I251" s="71"/>
      <c r="J251" s="71"/>
      <c r="K251" s="71"/>
      <c r="O251" s="86">
        <f t="shared" si="9"/>
        <v>0</v>
      </c>
      <c r="P251" s="86">
        <f>IF(ISBLANK(B251),0,IF(ISNA(VLOOKUP(B251,General!$B:$B,1,FALSE)),1,0))</f>
        <v>0</v>
      </c>
      <c r="Q251" s="86" cm="1">
        <f t="array" ref="Q251">IF(OR(C251="-",ISBLANK(C251)),0,IF(LEN(C251)&lt;&gt;12,1,IF(OR(COUNT(FIND({0,1,2,3,4,5,6,7,8,9},LEFT(C251,3)))&gt;0,(ISERR(RIGHT(C251,9)*1))),1,0)))</f>
        <v>0</v>
      </c>
      <c r="R251" s="86">
        <f t="shared" si="10"/>
        <v>0</v>
      </c>
      <c r="S251" s="86">
        <f t="shared" si="11"/>
        <v>0</v>
      </c>
    </row>
    <row r="252" spans="2:19" x14ac:dyDescent="0.25">
      <c r="B252" s="71"/>
      <c r="C252" s="71"/>
      <c r="D252" s="71"/>
      <c r="E252" s="71"/>
      <c r="F252" s="71"/>
      <c r="G252" s="71"/>
      <c r="H252" s="71"/>
      <c r="I252" s="71"/>
      <c r="J252" s="71"/>
      <c r="K252" s="71"/>
      <c r="O252" s="86">
        <f t="shared" si="9"/>
        <v>0</v>
      </c>
      <c r="P252" s="86">
        <f>IF(ISBLANK(B252),0,IF(ISNA(VLOOKUP(B252,General!$B:$B,1,FALSE)),1,0))</f>
        <v>0</v>
      </c>
      <c r="Q252" s="86" cm="1">
        <f t="array" ref="Q252">IF(OR(C252="-",ISBLANK(C252)),0,IF(LEN(C252)&lt;&gt;12,1,IF(OR(COUNT(FIND({0,1,2,3,4,5,6,7,8,9},LEFT(C252,3)))&gt;0,(ISERR(RIGHT(C252,9)*1))),1,0)))</f>
        <v>0</v>
      </c>
      <c r="R252" s="86">
        <f t="shared" si="10"/>
        <v>0</v>
      </c>
      <c r="S252" s="86">
        <f t="shared" si="11"/>
        <v>0</v>
      </c>
    </row>
    <row r="253" spans="2:19" x14ac:dyDescent="0.25">
      <c r="B253" s="71"/>
      <c r="C253" s="71"/>
      <c r="D253" s="71"/>
      <c r="E253" s="71"/>
      <c r="F253" s="71"/>
      <c r="G253" s="71"/>
      <c r="H253" s="71"/>
      <c r="I253" s="71"/>
      <c r="J253" s="71"/>
      <c r="K253" s="71"/>
      <c r="O253" s="86">
        <f t="shared" si="9"/>
        <v>0</v>
      </c>
      <c r="P253" s="86">
        <f>IF(ISBLANK(B253),0,IF(ISNA(VLOOKUP(B253,General!$B:$B,1,FALSE)),1,0))</f>
        <v>0</v>
      </c>
      <c r="Q253" s="86" cm="1">
        <f t="array" ref="Q253">IF(OR(C253="-",ISBLANK(C253)),0,IF(LEN(C253)&lt;&gt;12,1,IF(OR(COUNT(FIND({0,1,2,3,4,5,6,7,8,9},LEFT(C253,3)))&gt;0,(ISERR(RIGHT(C253,9)*1))),1,0)))</f>
        <v>0</v>
      </c>
      <c r="R253" s="86">
        <f t="shared" si="10"/>
        <v>0</v>
      </c>
      <c r="S253" s="86">
        <f t="shared" si="11"/>
        <v>0</v>
      </c>
    </row>
    <row r="254" spans="2:19" x14ac:dyDescent="0.25">
      <c r="B254" s="71"/>
      <c r="C254" s="71"/>
      <c r="D254" s="71"/>
      <c r="E254" s="71"/>
      <c r="F254" s="71"/>
      <c r="G254" s="71"/>
      <c r="H254" s="71"/>
      <c r="I254" s="71"/>
      <c r="J254" s="71"/>
      <c r="K254" s="71"/>
      <c r="O254" s="86">
        <f t="shared" si="9"/>
        <v>0</v>
      </c>
      <c r="P254" s="86">
        <f>IF(ISBLANK(B254),0,IF(ISNA(VLOOKUP(B254,General!$B:$B,1,FALSE)),1,0))</f>
        <v>0</v>
      </c>
      <c r="Q254" s="86" cm="1">
        <f t="array" ref="Q254">IF(OR(C254="-",ISBLANK(C254)),0,IF(LEN(C254)&lt;&gt;12,1,IF(OR(COUNT(FIND({0,1,2,3,4,5,6,7,8,9},LEFT(C254,3)))&gt;0,(ISERR(RIGHT(C254,9)*1))),1,0)))</f>
        <v>0</v>
      </c>
      <c r="R254" s="86">
        <f t="shared" si="10"/>
        <v>0</v>
      </c>
      <c r="S254" s="86">
        <f t="shared" si="11"/>
        <v>0</v>
      </c>
    </row>
    <row r="255" spans="2:19" x14ac:dyDescent="0.25">
      <c r="B255" s="71"/>
      <c r="C255" s="71"/>
      <c r="D255" s="71"/>
      <c r="E255" s="71"/>
      <c r="F255" s="71"/>
      <c r="G255" s="71"/>
      <c r="H255" s="71"/>
      <c r="I255" s="71"/>
      <c r="J255" s="71"/>
      <c r="K255" s="71"/>
      <c r="O255" s="86">
        <f t="shared" si="9"/>
        <v>0</v>
      </c>
      <c r="P255" s="86">
        <f>IF(ISBLANK(B255),0,IF(ISNA(VLOOKUP(B255,General!$B:$B,1,FALSE)),1,0))</f>
        <v>0</v>
      </c>
      <c r="Q255" s="86" cm="1">
        <f t="array" ref="Q255">IF(OR(C255="-",ISBLANK(C255)),0,IF(LEN(C255)&lt;&gt;12,1,IF(OR(COUNT(FIND({0,1,2,3,4,5,6,7,8,9},LEFT(C255,3)))&gt;0,(ISERR(RIGHT(C255,9)*1))),1,0)))</f>
        <v>0</v>
      </c>
      <c r="R255" s="86">
        <f t="shared" si="10"/>
        <v>0</v>
      </c>
      <c r="S255" s="86">
        <f t="shared" si="11"/>
        <v>0</v>
      </c>
    </row>
    <row r="256" spans="2:19" x14ac:dyDescent="0.25">
      <c r="B256" s="71"/>
      <c r="C256" s="71"/>
      <c r="D256" s="71"/>
      <c r="E256" s="71"/>
      <c r="F256" s="71"/>
      <c r="G256" s="71"/>
      <c r="H256" s="71"/>
      <c r="I256" s="71"/>
      <c r="J256" s="71"/>
      <c r="K256" s="71"/>
      <c r="O256" s="86">
        <f t="shared" si="9"/>
        <v>0</v>
      </c>
      <c r="P256" s="86">
        <f>IF(ISBLANK(B256),0,IF(ISNA(VLOOKUP(B256,General!$B:$B,1,FALSE)),1,0))</f>
        <v>0</v>
      </c>
      <c r="Q256" s="86" cm="1">
        <f t="array" ref="Q256">IF(OR(C256="-",ISBLANK(C256)),0,IF(LEN(C256)&lt;&gt;12,1,IF(OR(COUNT(FIND({0,1,2,3,4,5,6,7,8,9},LEFT(C256,3)))&gt;0,(ISERR(RIGHT(C256,9)*1))),1,0)))</f>
        <v>0</v>
      </c>
      <c r="R256" s="86">
        <f t="shared" si="10"/>
        <v>0</v>
      </c>
      <c r="S256" s="86">
        <f t="shared" si="11"/>
        <v>0</v>
      </c>
    </row>
    <row r="257" spans="2:19" x14ac:dyDescent="0.25">
      <c r="B257" s="71"/>
      <c r="C257" s="71"/>
      <c r="D257" s="71"/>
      <c r="E257" s="71"/>
      <c r="F257" s="71"/>
      <c r="G257" s="71"/>
      <c r="H257" s="71"/>
      <c r="I257" s="71"/>
      <c r="J257" s="71"/>
      <c r="K257" s="71"/>
      <c r="O257" s="86">
        <f t="shared" si="9"/>
        <v>0</v>
      </c>
      <c r="P257" s="86">
        <f>IF(ISBLANK(B257),0,IF(ISNA(VLOOKUP(B257,General!$B:$B,1,FALSE)),1,0))</f>
        <v>0</v>
      </c>
      <c r="Q257" s="86" cm="1">
        <f t="array" ref="Q257">IF(OR(C257="-",ISBLANK(C257)),0,IF(LEN(C257)&lt;&gt;12,1,IF(OR(COUNT(FIND({0,1,2,3,4,5,6,7,8,9},LEFT(C257,3)))&gt;0,(ISERR(RIGHT(C257,9)*1))),1,0)))</f>
        <v>0</v>
      </c>
      <c r="R257" s="86">
        <f t="shared" si="10"/>
        <v>0</v>
      </c>
      <c r="S257" s="86">
        <f t="shared" si="11"/>
        <v>0</v>
      </c>
    </row>
    <row r="258" spans="2:19" x14ac:dyDescent="0.25">
      <c r="B258" s="71"/>
      <c r="C258" s="71"/>
      <c r="D258" s="71"/>
      <c r="E258" s="71"/>
      <c r="F258" s="71"/>
      <c r="G258" s="71"/>
      <c r="H258" s="71"/>
      <c r="I258" s="71"/>
      <c r="J258" s="71"/>
      <c r="K258" s="71"/>
      <c r="O258" s="86">
        <f t="shared" si="9"/>
        <v>0</v>
      </c>
      <c r="P258" s="86">
        <f>IF(ISBLANK(B258),0,IF(ISNA(VLOOKUP(B258,General!$B:$B,1,FALSE)),1,0))</f>
        <v>0</v>
      </c>
      <c r="Q258" s="86" cm="1">
        <f t="array" ref="Q258">IF(OR(C258="-",ISBLANK(C258)),0,IF(LEN(C258)&lt;&gt;12,1,IF(OR(COUNT(FIND({0,1,2,3,4,5,6,7,8,9},LEFT(C258,3)))&gt;0,(ISERR(RIGHT(C258,9)*1))),1,0)))</f>
        <v>0</v>
      </c>
      <c r="R258" s="86">
        <f t="shared" si="10"/>
        <v>0</v>
      </c>
      <c r="S258" s="86">
        <f t="shared" si="11"/>
        <v>0</v>
      </c>
    </row>
    <row r="259" spans="2:19" x14ac:dyDescent="0.25">
      <c r="B259" s="71"/>
      <c r="C259" s="71"/>
      <c r="D259" s="71"/>
      <c r="E259" s="71"/>
      <c r="F259" s="71"/>
      <c r="G259" s="71"/>
      <c r="H259" s="71"/>
      <c r="I259" s="71"/>
      <c r="J259" s="71"/>
      <c r="K259" s="71"/>
      <c r="O259" s="86">
        <f t="shared" si="9"/>
        <v>0</v>
      </c>
      <c r="P259" s="86">
        <f>IF(ISBLANK(B259),0,IF(ISNA(VLOOKUP(B259,General!$B:$B,1,FALSE)),1,0))</f>
        <v>0</v>
      </c>
      <c r="Q259" s="86" cm="1">
        <f t="array" ref="Q259">IF(OR(C259="-",ISBLANK(C259)),0,IF(LEN(C259)&lt;&gt;12,1,IF(OR(COUNT(FIND({0,1,2,3,4,5,6,7,8,9},LEFT(C259,3)))&gt;0,(ISERR(RIGHT(C259,9)*1))),1,0)))</f>
        <v>0</v>
      </c>
      <c r="R259" s="86">
        <f t="shared" si="10"/>
        <v>0</v>
      </c>
      <c r="S259" s="86">
        <f t="shared" si="11"/>
        <v>0</v>
      </c>
    </row>
    <row r="260" spans="2:19" x14ac:dyDescent="0.25">
      <c r="B260" s="71"/>
      <c r="C260" s="71"/>
      <c r="D260" s="71"/>
      <c r="E260" s="71"/>
      <c r="F260" s="71"/>
      <c r="G260" s="71"/>
      <c r="H260" s="71"/>
      <c r="I260" s="71"/>
      <c r="J260" s="71"/>
      <c r="K260" s="71"/>
      <c r="O260" s="86">
        <f t="shared" si="9"/>
        <v>0</v>
      </c>
      <c r="P260" s="86">
        <f>IF(ISBLANK(B260),0,IF(ISNA(VLOOKUP(B260,General!$B:$B,1,FALSE)),1,0))</f>
        <v>0</v>
      </c>
      <c r="Q260" s="86" cm="1">
        <f t="array" ref="Q260">IF(OR(C260="-",ISBLANK(C260)),0,IF(LEN(C260)&lt;&gt;12,1,IF(OR(COUNT(FIND({0,1,2,3,4,5,6,7,8,9},LEFT(C260,3)))&gt;0,(ISERR(RIGHT(C260,9)*1))),1,0)))</f>
        <v>0</v>
      </c>
      <c r="R260" s="86">
        <f t="shared" si="10"/>
        <v>0</v>
      </c>
      <c r="S260" s="86">
        <f t="shared" si="11"/>
        <v>0</v>
      </c>
    </row>
    <row r="261" spans="2:19" x14ac:dyDescent="0.25">
      <c r="B261" s="71"/>
      <c r="C261" s="71"/>
      <c r="D261" s="71"/>
      <c r="E261" s="71"/>
      <c r="F261" s="71"/>
      <c r="G261" s="71"/>
      <c r="H261" s="71"/>
      <c r="I261" s="71"/>
      <c r="J261" s="71"/>
      <c r="K261" s="71"/>
      <c r="O261" s="86">
        <f t="shared" si="9"/>
        <v>0</v>
      </c>
      <c r="P261" s="86">
        <f>IF(ISBLANK(B261),0,IF(ISNA(VLOOKUP(B261,General!$B:$B,1,FALSE)),1,0))</f>
        <v>0</v>
      </c>
      <c r="Q261" s="86" cm="1">
        <f t="array" ref="Q261">IF(OR(C261="-",ISBLANK(C261)),0,IF(LEN(C261)&lt;&gt;12,1,IF(OR(COUNT(FIND({0,1,2,3,4,5,6,7,8,9},LEFT(C261,3)))&gt;0,(ISERR(RIGHT(C261,9)*1))),1,0)))</f>
        <v>0</v>
      </c>
      <c r="R261" s="86">
        <f t="shared" si="10"/>
        <v>0</v>
      </c>
      <c r="S261" s="86">
        <f t="shared" si="11"/>
        <v>0</v>
      </c>
    </row>
    <row r="262" spans="2:19" x14ac:dyDescent="0.25">
      <c r="B262" s="71"/>
      <c r="C262" s="71"/>
      <c r="D262" s="71"/>
      <c r="E262" s="71"/>
      <c r="F262" s="71"/>
      <c r="G262" s="71"/>
      <c r="H262" s="71"/>
      <c r="I262" s="71"/>
      <c r="J262" s="71"/>
      <c r="K262" s="71"/>
      <c r="O262" s="86">
        <f t="shared" si="9"/>
        <v>0</v>
      </c>
      <c r="P262" s="86">
        <f>IF(ISBLANK(B262),0,IF(ISNA(VLOOKUP(B262,General!$B:$B,1,FALSE)),1,0))</f>
        <v>0</v>
      </c>
      <c r="Q262" s="86" cm="1">
        <f t="array" ref="Q262">IF(OR(C262="-",ISBLANK(C262)),0,IF(LEN(C262)&lt;&gt;12,1,IF(OR(COUNT(FIND({0,1,2,3,4,5,6,7,8,9},LEFT(C262,3)))&gt;0,(ISERR(RIGHT(C262,9)*1))),1,0)))</f>
        <v>0</v>
      </c>
      <c r="R262" s="86">
        <f t="shared" si="10"/>
        <v>0</v>
      </c>
      <c r="S262" s="86">
        <f t="shared" si="11"/>
        <v>0</v>
      </c>
    </row>
    <row r="263" spans="2:19" x14ac:dyDescent="0.25">
      <c r="B263" s="71"/>
      <c r="C263" s="71"/>
      <c r="D263" s="71"/>
      <c r="E263" s="71"/>
      <c r="F263" s="71"/>
      <c r="G263" s="71"/>
      <c r="H263" s="71"/>
      <c r="I263" s="71"/>
      <c r="J263" s="71"/>
      <c r="K263" s="71"/>
      <c r="O263" s="86">
        <f t="shared" si="9"/>
        <v>0</v>
      </c>
      <c r="P263" s="86">
        <f>IF(ISBLANK(B263),0,IF(ISNA(VLOOKUP(B263,General!$B:$B,1,FALSE)),1,0))</f>
        <v>0</v>
      </c>
      <c r="Q263" s="86" cm="1">
        <f t="array" ref="Q263">IF(OR(C263="-",ISBLANK(C263)),0,IF(LEN(C263)&lt;&gt;12,1,IF(OR(COUNT(FIND({0,1,2,3,4,5,6,7,8,9},LEFT(C263,3)))&gt;0,(ISERR(RIGHT(C263,9)*1))),1,0)))</f>
        <v>0</v>
      </c>
      <c r="R263" s="86">
        <f t="shared" si="10"/>
        <v>0</v>
      </c>
      <c r="S263" s="86">
        <f t="shared" si="11"/>
        <v>0</v>
      </c>
    </row>
    <row r="264" spans="2:19" x14ac:dyDescent="0.25">
      <c r="B264" s="71"/>
      <c r="C264" s="71"/>
      <c r="D264" s="71"/>
      <c r="E264" s="71"/>
      <c r="F264" s="71"/>
      <c r="G264" s="71"/>
      <c r="H264" s="71"/>
      <c r="I264" s="71"/>
      <c r="J264" s="71"/>
      <c r="K264" s="71"/>
      <c r="O264" s="86">
        <f t="shared" si="9"/>
        <v>0</v>
      </c>
      <c r="P264" s="86">
        <f>IF(ISBLANK(B264),0,IF(ISNA(VLOOKUP(B264,General!$B:$B,1,FALSE)),1,0))</f>
        <v>0</v>
      </c>
      <c r="Q264" s="86" cm="1">
        <f t="array" ref="Q264">IF(OR(C264="-",ISBLANK(C264)),0,IF(LEN(C264)&lt;&gt;12,1,IF(OR(COUNT(FIND({0,1,2,3,4,5,6,7,8,9},LEFT(C264,3)))&gt;0,(ISERR(RIGHT(C264,9)*1))),1,0)))</f>
        <v>0</v>
      </c>
      <c r="R264" s="86">
        <f t="shared" si="10"/>
        <v>0</v>
      </c>
      <c r="S264" s="86">
        <f t="shared" si="11"/>
        <v>0</v>
      </c>
    </row>
    <row r="265" spans="2:19" x14ac:dyDescent="0.25">
      <c r="B265" s="71"/>
      <c r="C265" s="71"/>
      <c r="D265" s="71"/>
      <c r="E265" s="71"/>
      <c r="F265" s="71"/>
      <c r="G265" s="71"/>
      <c r="H265" s="71"/>
      <c r="I265" s="71"/>
      <c r="J265" s="71"/>
      <c r="K265" s="71"/>
      <c r="O265" s="86">
        <f t="shared" si="9"/>
        <v>0</v>
      </c>
      <c r="P265" s="86">
        <f>IF(ISBLANK(B265),0,IF(ISNA(VLOOKUP(B265,General!$B:$B,1,FALSE)),1,0))</f>
        <v>0</v>
      </c>
      <c r="Q265" s="86" cm="1">
        <f t="array" ref="Q265">IF(OR(C265="-",ISBLANK(C265)),0,IF(LEN(C265)&lt;&gt;12,1,IF(OR(COUNT(FIND({0,1,2,3,4,5,6,7,8,9},LEFT(C265,3)))&gt;0,(ISERR(RIGHT(C265,9)*1))),1,0)))</f>
        <v>0</v>
      </c>
      <c r="R265" s="86">
        <f t="shared" si="10"/>
        <v>0</v>
      </c>
      <c r="S265" s="86">
        <f t="shared" si="11"/>
        <v>0</v>
      </c>
    </row>
    <row r="266" spans="2:19" x14ac:dyDescent="0.25">
      <c r="B266" s="71"/>
      <c r="C266" s="71"/>
      <c r="D266" s="71"/>
      <c r="E266" s="71"/>
      <c r="F266" s="71"/>
      <c r="G266" s="71"/>
      <c r="H266" s="71"/>
      <c r="I266" s="71"/>
      <c r="J266" s="71"/>
      <c r="K266" s="71"/>
      <c r="O266" s="86">
        <f t="shared" si="9"/>
        <v>0</v>
      </c>
      <c r="P266" s="86">
        <f>IF(ISBLANK(B266),0,IF(ISNA(VLOOKUP(B266,General!$B:$B,1,FALSE)),1,0))</f>
        <v>0</v>
      </c>
      <c r="Q266" s="86" cm="1">
        <f t="array" ref="Q266">IF(OR(C266="-",ISBLANK(C266)),0,IF(LEN(C266)&lt;&gt;12,1,IF(OR(COUNT(FIND({0,1,2,3,4,5,6,7,8,9},LEFT(C266,3)))&gt;0,(ISERR(RIGHT(C266,9)*1))),1,0)))</f>
        <v>0</v>
      </c>
      <c r="R266" s="86">
        <f t="shared" si="10"/>
        <v>0</v>
      </c>
      <c r="S266" s="86">
        <f t="shared" si="11"/>
        <v>0</v>
      </c>
    </row>
    <row r="267" spans="2:19" x14ac:dyDescent="0.25">
      <c r="B267" s="71"/>
      <c r="C267" s="71"/>
      <c r="D267" s="71"/>
      <c r="E267" s="71"/>
      <c r="F267" s="71"/>
      <c r="G267" s="71"/>
      <c r="H267" s="71"/>
      <c r="I267" s="71"/>
      <c r="J267" s="71"/>
      <c r="K267" s="71"/>
      <c r="O267" s="86">
        <f t="shared" si="9"/>
        <v>0</v>
      </c>
      <c r="P267" s="86">
        <f>IF(ISBLANK(B267),0,IF(ISNA(VLOOKUP(B267,General!$B:$B,1,FALSE)),1,0))</f>
        <v>0</v>
      </c>
      <c r="Q267" s="86" cm="1">
        <f t="array" ref="Q267">IF(OR(C267="-",ISBLANK(C267)),0,IF(LEN(C267)&lt;&gt;12,1,IF(OR(COUNT(FIND({0,1,2,3,4,5,6,7,8,9},LEFT(C267,3)))&gt;0,(ISERR(RIGHT(C267,9)*1))),1,0)))</f>
        <v>0</v>
      </c>
      <c r="R267" s="86">
        <f t="shared" si="10"/>
        <v>0</v>
      </c>
      <c r="S267" s="86">
        <f t="shared" si="11"/>
        <v>0</v>
      </c>
    </row>
    <row r="268" spans="2:19" x14ac:dyDescent="0.25">
      <c r="B268" s="71"/>
      <c r="C268" s="71"/>
      <c r="D268" s="71"/>
      <c r="E268" s="71"/>
      <c r="F268" s="71"/>
      <c r="G268" s="71"/>
      <c r="H268" s="71"/>
      <c r="I268" s="71"/>
      <c r="J268" s="71"/>
      <c r="K268" s="71"/>
      <c r="O268" s="86">
        <f t="shared" ref="O268:O331" si="12">IF(COUNTA(B268:K268)&gt;0,2-(COUNTA(B268,C268)),0)</f>
        <v>0</v>
      </c>
      <c r="P268" s="86">
        <f>IF(ISBLANK(B268),0,IF(ISNA(VLOOKUP(B268,General!$B:$B,1,FALSE)),1,0))</f>
        <v>0</v>
      </c>
      <c r="Q268" s="86" cm="1">
        <f t="array" ref="Q268">IF(OR(C268="-",ISBLANK(C268)),0,IF(LEN(C268)&lt;&gt;12,1,IF(OR(COUNT(FIND({0,1,2,3,4,5,6,7,8,9},LEFT(C268,3)))&gt;0,(ISERR(RIGHT(C268,9)*1))),1,0)))</f>
        <v>0</v>
      </c>
      <c r="R268" s="86">
        <f t="shared" ref="R268:R331" si="13">IF(ISBLANK(E268),0,IF(OR(E268="Representative",E268="Supervisor",E268="Unknown"),0,1))</f>
        <v>0</v>
      </c>
      <c r="S268" s="86">
        <f t="shared" ref="S268:S331" si="14">IF(ISBLANK(I268),0,IF(OR(I268="Yes",I268="No"),0,1))</f>
        <v>0</v>
      </c>
    </row>
    <row r="269" spans="2:19" x14ac:dyDescent="0.25">
      <c r="B269" s="71"/>
      <c r="C269" s="71"/>
      <c r="D269" s="71"/>
      <c r="E269" s="71"/>
      <c r="F269" s="71"/>
      <c r="G269" s="71"/>
      <c r="H269" s="71"/>
      <c r="I269" s="71"/>
      <c r="J269" s="71"/>
      <c r="K269" s="71"/>
      <c r="O269" s="86">
        <f t="shared" si="12"/>
        <v>0</v>
      </c>
      <c r="P269" s="86">
        <f>IF(ISBLANK(B269),0,IF(ISNA(VLOOKUP(B269,General!$B:$B,1,FALSE)),1,0))</f>
        <v>0</v>
      </c>
      <c r="Q269" s="86" cm="1">
        <f t="array" ref="Q269">IF(OR(C269="-",ISBLANK(C269)),0,IF(LEN(C269)&lt;&gt;12,1,IF(OR(COUNT(FIND({0,1,2,3,4,5,6,7,8,9},LEFT(C269,3)))&gt;0,(ISERR(RIGHT(C269,9)*1))),1,0)))</f>
        <v>0</v>
      </c>
      <c r="R269" s="86">
        <f t="shared" si="13"/>
        <v>0</v>
      </c>
      <c r="S269" s="86">
        <f t="shared" si="14"/>
        <v>0</v>
      </c>
    </row>
    <row r="270" spans="2:19" x14ac:dyDescent="0.25">
      <c r="B270" s="71"/>
      <c r="C270" s="71"/>
      <c r="D270" s="71"/>
      <c r="E270" s="71"/>
      <c r="F270" s="71"/>
      <c r="G270" s="71"/>
      <c r="H270" s="71"/>
      <c r="I270" s="71"/>
      <c r="J270" s="71"/>
      <c r="K270" s="71"/>
      <c r="O270" s="86">
        <f t="shared" si="12"/>
        <v>0</v>
      </c>
      <c r="P270" s="86">
        <f>IF(ISBLANK(B270),0,IF(ISNA(VLOOKUP(B270,General!$B:$B,1,FALSE)),1,0))</f>
        <v>0</v>
      </c>
      <c r="Q270" s="86" cm="1">
        <f t="array" ref="Q270">IF(OR(C270="-",ISBLANK(C270)),0,IF(LEN(C270)&lt;&gt;12,1,IF(OR(COUNT(FIND({0,1,2,3,4,5,6,7,8,9},LEFT(C270,3)))&gt;0,(ISERR(RIGHT(C270,9)*1))),1,0)))</f>
        <v>0</v>
      </c>
      <c r="R270" s="86">
        <f t="shared" si="13"/>
        <v>0</v>
      </c>
      <c r="S270" s="86">
        <f t="shared" si="14"/>
        <v>0</v>
      </c>
    </row>
    <row r="271" spans="2:19" x14ac:dyDescent="0.25">
      <c r="B271" s="71"/>
      <c r="C271" s="71"/>
      <c r="D271" s="71"/>
      <c r="E271" s="71"/>
      <c r="F271" s="71"/>
      <c r="G271" s="71"/>
      <c r="H271" s="71"/>
      <c r="I271" s="71"/>
      <c r="J271" s="71"/>
      <c r="K271" s="71"/>
      <c r="O271" s="86">
        <f t="shared" si="12"/>
        <v>0</v>
      </c>
      <c r="P271" s="86">
        <f>IF(ISBLANK(B271),0,IF(ISNA(VLOOKUP(B271,General!$B:$B,1,FALSE)),1,0))</f>
        <v>0</v>
      </c>
      <c r="Q271" s="86" cm="1">
        <f t="array" ref="Q271">IF(OR(C271="-",ISBLANK(C271)),0,IF(LEN(C271)&lt;&gt;12,1,IF(OR(COUNT(FIND({0,1,2,3,4,5,6,7,8,9},LEFT(C271,3)))&gt;0,(ISERR(RIGHT(C271,9)*1))),1,0)))</f>
        <v>0</v>
      </c>
      <c r="R271" s="86">
        <f t="shared" si="13"/>
        <v>0</v>
      </c>
      <c r="S271" s="86">
        <f t="shared" si="14"/>
        <v>0</v>
      </c>
    </row>
    <row r="272" spans="2:19" x14ac:dyDescent="0.25">
      <c r="B272" s="71"/>
      <c r="C272" s="71"/>
      <c r="D272" s="71"/>
      <c r="E272" s="71"/>
      <c r="F272" s="71"/>
      <c r="G272" s="71"/>
      <c r="H272" s="71"/>
      <c r="I272" s="71"/>
      <c r="J272" s="71"/>
      <c r="K272" s="71"/>
      <c r="O272" s="86">
        <f t="shared" si="12"/>
        <v>0</v>
      </c>
      <c r="P272" s="86">
        <f>IF(ISBLANK(B272),0,IF(ISNA(VLOOKUP(B272,General!$B:$B,1,FALSE)),1,0))</f>
        <v>0</v>
      </c>
      <c r="Q272" s="86" cm="1">
        <f t="array" ref="Q272">IF(OR(C272="-",ISBLANK(C272)),0,IF(LEN(C272)&lt;&gt;12,1,IF(OR(COUNT(FIND({0,1,2,3,4,5,6,7,8,9},LEFT(C272,3)))&gt;0,(ISERR(RIGHT(C272,9)*1))),1,0)))</f>
        <v>0</v>
      </c>
      <c r="R272" s="86">
        <f t="shared" si="13"/>
        <v>0</v>
      </c>
      <c r="S272" s="86">
        <f t="shared" si="14"/>
        <v>0</v>
      </c>
    </row>
    <row r="273" spans="2:19" x14ac:dyDescent="0.25">
      <c r="B273" s="71"/>
      <c r="C273" s="71"/>
      <c r="D273" s="71"/>
      <c r="E273" s="71"/>
      <c r="F273" s="71"/>
      <c r="G273" s="71"/>
      <c r="H273" s="71"/>
      <c r="I273" s="71"/>
      <c r="J273" s="71"/>
      <c r="K273" s="71"/>
      <c r="O273" s="86">
        <f t="shared" si="12"/>
        <v>0</v>
      </c>
      <c r="P273" s="86">
        <f>IF(ISBLANK(B273),0,IF(ISNA(VLOOKUP(B273,General!$B:$B,1,FALSE)),1,0))</f>
        <v>0</v>
      </c>
      <c r="Q273" s="86" cm="1">
        <f t="array" ref="Q273">IF(OR(C273="-",ISBLANK(C273)),0,IF(LEN(C273)&lt;&gt;12,1,IF(OR(COUNT(FIND({0,1,2,3,4,5,6,7,8,9},LEFT(C273,3)))&gt;0,(ISERR(RIGHT(C273,9)*1))),1,0)))</f>
        <v>0</v>
      </c>
      <c r="R273" s="86">
        <f t="shared" si="13"/>
        <v>0</v>
      </c>
      <c r="S273" s="86">
        <f t="shared" si="14"/>
        <v>0</v>
      </c>
    </row>
    <row r="274" spans="2:19" x14ac:dyDescent="0.25">
      <c r="B274" s="71"/>
      <c r="C274" s="71"/>
      <c r="D274" s="71"/>
      <c r="E274" s="71"/>
      <c r="F274" s="71"/>
      <c r="G274" s="71"/>
      <c r="H274" s="71"/>
      <c r="I274" s="71"/>
      <c r="J274" s="71"/>
      <c r="K274" s="71"/>
      <c r="O274" s="86">
        <f t="shared" si="12"/>
        <v>0</v>
      </c>
      <c r="P274" s="86">
        <f>IF(ISBLANK(B274),0,IF(ISNA(VLOOKUP(B274,General!$B:$B,1,FALSE)),1,0))</f>
        <v>0</v>
      </c>
      <c r="Q274" s="86" cm="1">
        <f t="array" ref="Q274">IF(OR(C274="-",ISBLANK(C274)),0,IF(LEN(C274)&lt;&gt;12,1,IF(OR(COUNT(FIND({0,1,2,3,4,5,6,7,8,9},LEFT(C274,3)))&gt;0,(ISERR(RIGHT(C274,9)*1))),1,0)))</f>
        <v>0</v>
      </c>
      <c r="R274" s="86">
        <f t="shared" si="13"/>
        <v>0</v>
      </c>
      <c r="S274" s="86">
        <f t="shared" si="14"/>
        <v>0</v>
      </c>
    </row>
    <row r="275" spans="2:19" x14ac:dyDescent="0.25">
      <c r="B275" s="71"/>
      <c r="C275" s="71"/>
      <c r="D275" s="71"/>
      <c r="E275" s="71"/>
      <c r="F275" s="71"/>
      <c r="G275" s="71"/>
      <c r="H275" s="71"/>
      <c r="I275" s="71"/>
      <c r="J275" s="71"/>
      <c r="K275" s="71"/>
      <c r="O275" s="86">
        <f t="shared" si="12"/>
        <v>0</v>
      </c>
      <c r="P275" s="86">
        <f>IF(ISBLANK(B275),0,IF(ISNA(VLOOKUP(B275,General!$B:$B,1,FALSE)),1,0))</f>
        <v>0</v>
      </c>
      <c r="Q275" s="86" cm="1">
        <f t="array" ref="Q275">IF(OR(C275="-",ISBLANK(C275)),0,IF(LEN(C275)&lt;&gt;12,1,IF(OR(COUNT(FIND({0,1,2,3,4,5,6,7,8,9},LEFT(C275,3)))&gt;0,(ISERR(RIGHT(C275,9)*1))),1,0)))</f>
        <v>0</v>
      </c>
      <c r="R275" s="86">
        <f t="shared" si="13"/>
        <v>0</v>
      </c>
      <c r="S275" s="86">
        <f t="shared" si="14"/>
        <v>0</v>
      </c>
    </row>
    <row r="276" spans="2:19" x14ac:dyDescent="0.25">
      <c r="B276" s="71"/>
      <c r="C276" s="71"/>
      <c r="D276" s="71"/>
      <c r="E276" s="71"/>
      <c r="F276" s="71"/>
      <c r="G276" s="71"/>
      <c r="H276" s="71"/>
      <c r="I276" s="71"/>
      <c r="J276" s="71"/>
      <c r="K276" s="71"/>
      <c r="O276" s="86">
        <f t="shared" si="12"/>
        <v>0</v>
      </c>
      <c r="P276" s="86">
        <f>IF(ISBLANK(B276),0,IF(ISNA(VLOOKUP(B276,General!$B:$B,1,FALSE)),1,0))</f>
        <v>0</v>
      </c>
      <c r="Q276" s="86" cm="1">
        <f t="array" ref="Q276">IF(OR(C276="-",ISBLANK(C276)),0,IF(LEN(C276)&lt;&gt;12,1,IF(OR(COUNT(FIND({0,1,2,3,4,5,6,7,8,9},LEFT(C276,3)))&gt;0,(ISERR(RIGHT(C276,9)*1))),1,0)))</f>
        <v>0</v>
      </c>
      <c r="R276" s="86">
        <f t="shared" si="13"/>
        <v>0</v>
      </c>
      <c r="S276" s="86">
        <f t="shared" si="14"/>
        <v>0</v>
      </c>
    </row>
    <row r="277" spans="2:19" x14ac:dyDescent="0.25">
      <c r="B277" s="71"/>
      <c r="C277" s="71"/>
      <c r="D277" s="71"/>
      <c r="E277" s="71"/>
      <c r="F277" s="71"/>
      <c r="G277" s="71"/>
      <c r="H277" s="71"/>
      <c r="I277" s="71"/>
      <c r="J277" s="71"/>
      <c r="K277" s="71"/>
      <c r="O277" s="86">
        <f t="shared" si="12"/>
        <v>0</v>
      </c>
      <c r="P277" s="86">
        <f>IF(ISBLANK(B277),0,IF(ISNA(VLOOKUP(B277,General!$B:$B,1,FALSE)),1,0))</f>
        <v>0</v>
      </c>
      <c r="Q277" s="86" cm="1">
        <f t="array" ref="Q277">IF(OR(C277="-",ISBLANK(C277)),0,IF(LEN(C277)&lt;&gt;12,1,IF(OR(COUNT(FIND({0,1,2,3,4,5,6,7,8,9},LEFT(C277,3)))&gt;0,(ISERR(RIGHT(C277,9)*1))),1,0)))</f>
        <v>0</v>
      </c>
      <c r="R277" s="86">
        <f t="shared" si="13"/>
        <v>0</v>
      </c>
      <c r="S277" s="86">
        <f t="shared" si="14"/>
        <v>0</v>
      </c>
    </row>
    <row r="278" spans="2:19" x14ac:dyDescent="0.25">
      <c r="B278" s="71"/>
      <c r="C278" s="71"/>
      <c r="D278" s="71"/>
      <c r="E278" s="71"/>
      <c r="F278" s="71"/>
      <c r="G278" s="71"/>
      <c r="H278" s="71"/>
      <c r="I278" s="71"/>
      <c r="J278" s="71"/>
      <c r="K278" s="71"/>
      <c r="O278" s="86">
        <f t="shared" si="12"/>
        <v>0</v>
      </c>
      <c r="P278" s="86">
        <f>IF(ISBLANK(B278),0,IF(ISNA(VLOOKUP(B278,General!$B:$B,1,FALSE)),1,0))</f>
        <v>0</v>
      </c>
      <c r="Q278" s="86" cm="1">
        <f t="array" ref="Q278">IF(OR(C278="-",ISBLANK(C278)),0,IF(LEN(C278)&lt;&gt;12,1,IF(OR(COUNT(FIND({0,1,2,3,4,5,6,7,8,9},LEFT(C278,3)))&gt;0,(ISERR(RIGHT(C278,9)*1))),1,0)))</f>
        <v>0</v>
      </c>
      <c r="R278" s="86">
        <f t="shared" si="13"/>
        <v>0</v>
      </c>
      <c r="S278" s="86">
        <f t="shared" si="14"/>
        <v>0</v>
      </c>
    </row>
    <row r="279" spans="2:19" x14ac:dyDescent="0.25">
      <c r="B279" s="71"/>
      <c r="C279" s="71"/>
      <c r="D279" s="71"/>
      <c r="E279" s="71"/>
      <c r="F279" s="71"/>
      <c r="G279" s="71"/>
      <c r="H279" s="71"/>
      <c r="I279" s="71"/>
      <c r="J279" s="71"/>
      <c r="K279" s="71"/>
      <c r="O279" s="86">
        <f t="shared" si="12"/>
        <v>0</v>
      </c>
      <c r="P279" s="86">
        <f>IF(ISBLANK(B279),0,IF(ISNA(VLOOKUP(B279,General!$B:$B,1,FALSE)),1,0))</f>
        <v>0</v>
      </c>
      <c r="Q279" s="86" cm="1">
        <f t="array" ref="Q279">IF(OR(C279="-",ISBLANK(C279)),0,IF(LEN(C279)&lt;&gt;12,1,IF(OR(COUNT(FIND({0,1,2,3,4,5,6,7,8,9},LEFT(C279,3)))&gt;0,(ISERR(RIGHT(C279,9)*1))),1,0)))</f>
        <v>0</v>
      </c>
      <c r="R279" s="86">
        <f t="shared" si="13"/>
        <v>0</v>
      </c>
      <c r="S279" s="86">
        <f t="shared" si="14"/>
        <v>0</v>
      </c>
    </row>
    <row r="280" spans="2:19" x14ac:dyDescent="0.25">
      <c r="B280" s="71"/>
      <c r="C280" s="71"/>
      <c r="D280" s="71"/>
      <c r="E280" s="71"/>
      <c r="F280" s="71"/>
      <c r="G280" s="71"/>
      <c r="H280" s="71"/>
      <c r="I280" s="71"/>
      <c r="J280" s="71"/>
      <c r="K280" s="71"/>
      <c r="O280" s="86">
        <f t="shared" si="12"/>
        <v>0</v>
      </c>
      <c r="P280" s="86">
        <f>IF(ISBLANK(B280),0,IF(ISNA(VLOOKUP(B280,General!$B:$B,1,FALSE)),1,0))</f>
        <v>0</v>
      </c>
      <c r="Q280" s="86" cm="1">
        <f t="array" ref="Q280">IF(OR(C280="-",ISBLANK(C280)),0,IF(LEN(C280)&lt;&gt;12,1,IF(OR(COUNT(FIND({0,1,2,3,4,5,6,7,8,9},LEFT(C280,3)))&gt;0,(ISERR(RIGHT(C280,9)*1))),1,0)))</f>
        <v>0</v>
      </c>
      <c r="R280" s="86">
        <f t="shared" si="13"/>
        <v>0</v>
      </c>
      <c r="S280" s="86">
        <f t="shared" si="14"/>
        <v>0</v>
      </c>
    </row>
    <row r="281" spans="2:19" x14ac:dyDescent="0.25">
      <c r="B281" s="71"/>
      <c r="C281" s="71"/>
      <c r="D281" s="71"/>
      <c r="E281" s="71"/>
      <c r="F281" s="71"/>
      <c r="G281" s="71"/>
      <c r="H281" s="71"/>
      <c r="I281" s="71"/>
      <c r="J281" s="71"/>
      <c r="K281" s="71"/>
      <c r="O281" s="86">
        <f t="shared" si="12"/>
        <v>0</v>
      </c>
      <c r="P281" s="86">
        <f>IF(ISBLANK(B281),0,IF(ISNA(VLOOKUP(B281,General!$B:$B,1,FALSE)),1,0))</f>
        <v>0</v>
      </c>
      <c r="Q281" s="86" cm="1">
        <f t="array" ref="Q281">IF(OR(C281="-",ISBLANK(C281)),0,IF(LEN(C281)&lt;&gt;12,1,IF(OR(COUNT(FIND({0,1,2,3,4,5,6,7,8,9},LEFT(C281,3)))&gt;0,(ISERR(RIGHT(C281,9)*1))),1,0)))</f>
        <v>0</v>
      </c>
      <c r="R281" s="86">
        <f t="shared" si="13"/>
        <v>0</v>
      </c>
      <c r="S281" s="86">
        <f t="shared" si="14"/>
        <v>0</v>
      </c>
    </row>
    <row r="282" spans="2:19" x14ac:dyDescent="0.25">
      <c r="B282" s="71"/>
      <c r="C282" s="71"/>
      <c r="D282" s="71"/>
      <c r="E282" s="71"/>
      <c r="F282" s="71"/>
      <c r="G282" s="71"/>
      <c r="H282" s="71"/>
      <c r="I282" s="71"/>
      <c r="J282" s="71"/>
      <c r="K282" s="71"/>
      <c r="O282" s="86">
        <f t="shared" si="12"/>
        <v>0</v>
      </c>
      <c r="P282" s="86">
        <f>IF(ISBLANK(B282),0,IF(ISNA(VLOOKUP(B282,General!$B:$B,1,FALSE)),1,0))</f>
        <v>0</v>
      </c>
      <c r="Q282" s="86" cm="1">
        <f t="array" ref="Q282">IF(OR(C282="-",ISBLANK(C282)),0,IF(LEN(C282)&lt;&gt;12,1,IF(OR(COUNT(FIND({0,1,2,3,4,5,6,7,8,9},LEFT(C282,3)))&gt;0,(ISERR(RIGHT(C282,9)*1))),1,0)))</f>
        <v>0</v>
      </c>
      <c r="R282" s="86">
        <f t="shared" si="13"/>
        <v>0</v>
      </c>
      <c r="S282" s="86">
        <f t="shared" si="14"/>
        <v>0</v>
      </c>
    </row>
    <row r="283" spans="2:19" x14ac:dyDescent="0.25">
      <c r="B283" s="71"/>
      <c r="C283" s="71"/>
      <c r="D283" s="71"/>
      <c r="E283" s="71"/>
      <c r="F283" s="71"/>
      <c r="G283" s="71"/>
      <c r="H283" s="71"/>
      <c r="I283" s="71"/>
      <c r="J283" s="71"/>
      <c r="K283" s="71"/>
      <c r="O283" s="86">
        <f t="shared" si="12"/>
        <v>0</v>
      </c>
      <c r="P283" s="86">
        <f>IF(ISBLANK(B283),0,IF(ISNA(VLOOKUP(B283,General!$B:$B,1,FALSE)),1,0))</f>
        <v>0</v>
      </c>
      <c r="Q283" s="86" cm="1">
        <f t="array" ref="Q283">IF(OR(C283="-",ISBLANK(C283)),0,IF(LEN(C283)&lt;&gt;12,1,IF(OR(COUNT(FIND({0,1,2,3,4,5,6,7,8,9},LEFT(C283,3)))&gt;0,(ISERR(RIGHT(C283,9)*1))),1,0)))</f>
        <v>0</v>
      </c>
      <c r="R283" s="86">
        <f t="shared" si="13"/>
        <v>0</v>
      </c>
      <c r="S283" s="86">
        <f t="shared" si="14"/>
        <v>0</v>
      </c>
    </row>
    <row r="284" spans="2:19" x14ac:dyDescent="0.25">
      <c r="B284" s="71"/>
      <c r="C284" s="71"/>
      <c r="D284" s="71"/>
      <c r="E284" s="71"/>
      <c r="F284" s="71"/>
      <c r="G284" s="71"/>
      <c r="H284" s="71"/>
      <c r="I284" s="71"/>
      <c r="J284" s="71"/>
      <c r="K284" s="71"/>
      <c r="O284" s="86">
        <f t="shared" si="12"/>
        <v>0</v>
      </c>
      <c r="P284" s="86">
        <f>IF(ISBLANK(B284),0,IF(ISNA(VLOOKUP(B284,General!$B:$B,1,FALSE)),1,0))</f>
        <v>0</v>
      </c>
      <c r="Q284" s="86" cm="1">
        <f t="array" ref="Q284">IF(OR(C284="-",ISBLANK(C284)),0,IF(LEN(C284)&lt;&gt;12,1,IF(OR(COUNT(FIND({0,1,2,3,4,5,6,7,8,9},LEFT(C284,3)))&gt;0,(ISERR(RIGHT(C284,9)*1))),1,0)))</f>
        <v>0</v>
      </c>
      <c r="R284" s="86">
        <f t="shared" si="13"/>
        <v>0</v>
      </c>
      <c r="S284" s="86">
        <f t="shared" si="14"/>
        <v>0</v>
      </c>
    </row>
    <row r="285" spans="2:19" x14ac:dyDescent="0.25">
      <c r="B285" s="71"/>
      <c r="C285" s="71"/>
      <c r="D285" s="71"/>
      <c r="E285" s="71"/>
      <c r="F285" s="71"/>
      <c r="G285" s="71"/>
      <c r="H285" s="71"/>
      <c r="I285" s="71"/>
      <c r="J285" s="71"/>
      <c r="K285" s="71"/>
      <c r="O285" s="86">
        <f t="shared" si="12"/>
        <v>0</v>
      </c>
      <c r="P285" s="86">
        <f>IF(ISBLANK(B285),0,IF(ISNA(VLOOKUP(B285,General!$B:$B,1,FALSE)),1,0))</f>
        <v>0</v>
      </c>
      <c r="Q285" s="86" cm="1">
        <f t="array" ref="Q285">IF(OR(C285="-",ISBLANK(C285)),0,IF(LEN(C285)&lt;&gt;12,1,IF(OR(COUNT(FIND({0,1,2,3,4,5,6,7,8,9},LEFT(C285,3)))&gt;0,(ISERR(RIGHT(C285,9)*1))),1,0)))</f>
        <v>0</v>
      </c>
      <c r="R285" s="86">
        <f t="shared" si="13"/>
        <v>0</v>
      </c>
      <c r="S285" s="86">
        <f t="shared" si="14"/>
        <v>0</v>
      </c>
    </row>
    <row r="286" spans="2:19" x14ac:dyDescent="0.25">
      <c r="B286" s="71"/>
      <c r="C286" s="71"/>
      <c r="D286" s="71"/>
      <c r="E286" s="71"/>
      <c r="F286" s="71"/>
      <c r="G286" s="71"/>
      <c r="H286" s="71"/>
      <c r="I286" s="71"/>
      <c r="J286" s="71"/>
      <c r="K286" s="71"/>
      <c r="O286" s="86">
        <f t="shared" si="12"/>
        <v>0</v>
      </c>
      <c r="P286" s="86">
        <f>IF(ISBLANK(B286),0,IF(ISNA(VLOOKUP(B286,General!$B:$B,1,FALSE)),1,0))</f>
        <v>0</v>
      </c>
      <c r="Q286" s="86" cm="1">
        <f t="array" ref="Q286">IF(OR(C286="-",ISBLANK(C286)),0,IF(LEN(C286)&lt;&gt;12,1,IF(OR(COUNT(FIND({0,1,2,3,4,5,6,7,8,9},LEFT(C286,3)))&gt;0,(ISERR(RIGHT(C286,9)*1))),1,0)))</f>
        <v>0</v>
      </c>
      <c r="R286" s="86">
        <f t="shared" si="13"/>
        <v>0</v>
      </c>
      <c r="S286" s="86">
        <f t="shared" si="14"/>
        <v>0</v>
      </c>
    </row>
    <row r="287" spans="2:19" x14ac:dyDescent="0.25">
      <c r="B287" s="71"/>
      <c r="C287" s="71"/>
      <c r="D287" s="71"/>
      <c r="E287" s="71"/>
      <c r="F287" s="71"/>
      <c r="G287" s="71"/>
      <c r="H287" s="71"/>
      <c r="I287" s="71"/>
      <c r="J287" s="71"/>
      <c r="K287" s="71"/>
      <c r="O287" s="86">
        <f t="shared" si="12"/>
        <v>0</v>
      </c>
      <c r="P287" s="86">
        <f>IF(ISBLANK(B287),0,IF(ISNA(VLOOKUP(B287,General!$B:$B,1,FALSE)),1,0))</f>
        <v>0</v>
      </c>
      <c r="Q287" s="86" cm="1">
        <f t="array" ref="Q287">IF(OR(C287="-",ISBLANK(C287)),0,IF(LEN(C287)&lt;&gt;12,1,IF(OR(COUNT(FIND({0,1,2,3,4,5,6,7,8,9},LEFT(C287,3)))&gt;0,(ISERR(RIGHT(C287,9)*1))),1,0)))</f>
        <v>0</v>
      </c>
      <c r="R287" s="86">
        <f t="shared" si="13"/>
        <v>0</v>
      </c>
      <c r="S287" s="86">
        <f t="shared" si="14"/>
        <v>0</v>
      </c>
    </row>
    <row r="288" spans="2:19" x14ac:dyDescent="0.25">
      <c r="B288" s="71"/>
      <c r="C288" s="71"/>
      <c r="D288" s="71"/>
      <c r="E288" s="71"/>
      <c r="F288" s="71"/>
      <c r="G288" s="71"/>
      <c r="H288" s="71"/>
      <c r="I288" s="71"/>
      <c r="J288" s="71"/>
      <c r="K288" s="71"/>
      <c r="O288" s="86">
        <f t="shared" si="12"/>
        <v>0</v>
      </c>
      <c r="P288" s="86">
        <f>IF(ISBLANK(B288),0,IF(ISNA(VLOOKUP(B288,General!$B:$B,1,FALSE)),1,0))</f>
        <v>0</v>
      </c>
      <c r="Q288" s="86" cm="1">
        <f t="array" ref="Q288">IF(OR(C288="-",ISBLANK(C288)),0,IF(LEN(C288)&lt;&gt;12,1,IF(OR(COUNT(FIND({0,1,2,3,4,5,6,7,8,9},LEFT(C288,3)))&gt;0,(ISERR(RIGHT(C288,9)*1))),1,0)))</f>
        <v>0</v>
      </c>
      <c r="R288" s="86">
        <f t="shared" si="13"/>
        <v>0</v>
      </c>
      <c r="S288" s="86">
        <f t="shared" si="14"/>
        <v>0</v>
      </c>
    </row>
    <row r="289" spans="2:19" x14ac:dyDescent="0.25">
      <c r="B289" s="71"/>
      <c r="C289" s="71"/>
      <c r="D289" s="71"/>
      <c r="E289" s="71"/>
      <c r="F289" s="71"/>
      <c r="G289" s="71"/>
      <c r="H289" s="71"/>
      <c r="I289" s="71"/>
      <c r="J289" s="71"/>
      <c r="K289" s="71"/>
      <c r="O289" s="86">
        <f t="shared" si="12"/>
        <v>0</v>
      </c>
      <c r="P289" s="86">
        <f>IF(ISBLANK(B289),0,IF(ISNA(VLOOKUP(B289,General!$B:$B,1,FALSE)),1,0))</f>
        <v>0</v>
      </c>
      <c r="Q289" s="86" cm="1">
        <f t="array" ref="Q289">IF(OR(C289="-",ISBLANK(C289)),0,IF(LEN(C289)&lt;&gt;12,1,IF(OR(COUNT(FIND({0,1,2,3,4,5,6,7,8,9},LEFT(C289,3)))&gt;0,(ISERR(RIGHT(C289,9)*1))),1,0)))</f>
        <v>0</v>
      </c>
      <c r="R289" s="86">
        <f t="shared" si="13"/>
        <v>0</v>
      </c>
      <c r="S289" s="86">
        <f t="shared" si="14"/>
        <v>0</v>
      </c>
    </row>
    <row r="290" spans="2:19" x14ac:dyDescent="0.25">
      <c r="B290" s="71"/>
      <c r="C290" s="71"/>
      <c r="D290" s="71"/>
      <c r="E290" s="71"/>
      <c r="F290" s="71"/>
      <c r="G290" s="71"/>
      <c r="H290" s="71"/>
      <c r="I290" s="71"/>
      <c r="J290" s="71"/>
      <c r="K290" s="71"/>
      <c r="O290" s="86">
        <f t="shared" si="12"/>
        <v>0</v>
      </c>
      <c r="P290" s="86">
        <f>IF(ISBLANK(B290),0,IF(ISNA(VLOOKUP(B290,General!$B:$B,1,FALSE)),1,0))</f>
        <v>0</v>
      </c>
      <c r="Q290" s="86" cm="1">
        <f t="array" ref="Q290">IF(OR(C290="-",ISBLANK(C290)),0,IF(LEN(C290)&lt;&gt;12,1,IF(OR(COUNT(FIND({0,1,2,3,4,5,6,7,8,9},LEFT(C290,3)))&gt;0,(ISERR(RIGHT(C290,9)*1))),1,0)))</f>
        <v>0</v>
      </c>
      <c r="R290" s="86">
        <f t="shared" si="13"/>
        <v>0</v>
      </c>
      <c r="S290" s="86">
        <f t="shared" si="14"/>
        <v>0</v>
      </c>
    </row>
    <row r="291" spans="2:19" x14ac:dyDescent="0.25">
      <c r="B291" s="71"/>
      <c r="C291" s="71"/>
      <c r="D291" s="71"/>
      <c r="E291" s="71"/>
      <c r="F291" s="71"/>
      <c r="G291" s="71"/>
      <c r="H291" s="71"/>
      <c r="I291" s="71"/>
      <c r="J291" s="71"/>
      <c r="K291" s="71"/>
      <c r="O291" s="86">
        <f t="shared" si="12"/>
        <v>0</v>
      </c>
      <c r="P291" s="86">
        <f>IF(ISBLANK(B291),0,IF(ISNA(VLOOKUP(B291,General!$B:$B,1,FALSE)),1,0))</f>
        <v>0</v>
      </c>
      <c r="Q291" s="86" cm="1">
        <f t="array" ref="Q291">IF(OR(C291="-",ISBLANK(C291)),0,IF(LEN(C291)&lt;&gt;12,1,IF(OR(COUNT(FIND({0,1,2,3,4,5,6,7,8,9},LEFT(C291,3)))&gt;0,(ISERR(RIGHT(C291,9)*1))),1,0)))</f>
        <v>0</v>
      </c>
      <c r="R291" s="86">
        <f t="shared" si="13"/>
        <v>0</v>
      </c>
      <c r="S291" s="86">
        <f t="shared" si="14"/>
        <v>0</v>
      </c>
    </row>
    <row r="292" spans="2:19" x14ac:dyDescent="0.25">
      <c r="B292" s="71"/>
      <c r="C292" s="71"/>
      <c r="D292" s="71"/>
      <c r="E292" s="71"/>
      <c r="F292" s="71"/>
      <c r="G292" s="71"/>
      <c r="H292" s="71"/>
      <c r="I292" s="71"/>
      <c r="J292" s="71"/>
      <c r="K292" s="71"/>
      <c r="O292" s="86">
        <f t="shared" si="12"/>
        <v>0</v>
      </c>
      <c r="P292" s="86">
        <f>IF(ISBLANK(B292),0,IF(ISNA(VLOOKUP(B292,General!$B:$B,1,FALSE)),1,0))</f>
        <v>0</v>
      </c>
      <c r="Q292" s="86" cm="1">
        <f t="array" ref="Q292">IF(OR(C292="-",ISBLANK(C292)),0,IF(LEN(C292)&lt;&gt;12,1,IF(OR(COUNT(FIND({0,1,2,3,4,5,6,7,8,9},LEFT(C292,3)))&gt;0,(ISERR(RIGHT(C292,9)*1))),1,0)))</f>
        <v>0</v>
      </c>
      <c r="R292" s="86">
        <f t="shared" si="13"/>
        <v>0</v>
      </c>
      <c r="S292" s="86">
        <f t="shared" si="14"/>
        <v>0</v>
      </c>
    </row>
    <row r="293" spans="2:19" x14ac:dyDescent="0.25">
      <c r="B293" s="71"/>
      <c r="C293" s="71"/>
      <c r="D293" s="71"/>
      <c r="E293" s="71"/>
      <c r="F293" s="71"/>
      <c r="G293" s="71"/>
      <c r="H293" s="71"/>
      <c r="I293" s="71"/>
      <c r="J293" s="71"/>
      <c r="K293" s="71"/>
      <c r="O293" s="86">
        <f t="shared" si="12"/>
        <v>0</v>
      </c>
      <c r="P293" s="86">
        <f>IF(ISBLANK(B293),0,IF(ISNA(VLOOKUP(B293,General!$B:$B,1,FALSE)),1,0))</f>
        <v>0</v>
      </c>
      <c r="Q293" s="86" cm="1">
        <f t="array" ref="Q293">IF(OR(C293="-",ISBLANK(C293)),0,IF(LEN(C293)&lt;&gt;12,1,IF(OR(COUNT(FIND({0,1,2,3,4,5,6,7,8,9},LEFT(C293,3)))&gt;0,(ISERR(RIGHT(C293,9)*1))),1,0)))</f>
        <v>0</v>
      </c>
      <c r="R293" s="86">
        <f t="shared" si="13"/>
        <v>0</v>
      </c>
      <c r="S293" s="86">
        <f t="shared" si="14"/>
        <v>0</v>
      </c>
    </row>
    <row r="294" spans="2:19" x14ac:dyDescent="0.25">
      <c r="B294" s="71"/>
      <c r="C294" s="71"/>
      <c r="D294" s="71"/>
      <c r="E294" s="71"/>
      <c r="F294" s="71"/>
      <c r="G294" s="71"/>
      <c r="H294" s="71"/>
      <c r="I294" s="71"/>
      <c r="J294" s="71"/>
      <c r="K294" s="71"/>
      <c r="O294" s="86">
        <f t="shared" si="12"/>
        <v>0</v>
      </c>
      <c r="P294" s="86">
        <f>IF(ISBLANK(B294),0,IF(ISNA(VLOOKUP(B294,General!$B:$B,1,FALSE)),1,0))</f>
        <v>0</v>
      </c>
      <c r="Q294" s="86" cm="1">
        <f t="array" ref="Q294">IF(OR(C294="-",ISBLANK(C294)),0,IF(LEN(C294)&lt;&gt;12,1,IF(OR(COUNT(FIND({0,1,2,3,4,5,6,7,8,9},LEFT(C294,3)))&gt;0,(ISERR(RIGHT(C294,9)*1))),1,0)))</f>
        <v>0</v>
      </c>
      <c r="R294" s="86">
        <f t="shared" si="13"/>
        <v>0</v>
      </c>
      <c r="S294" s="86">
        <f t="shared" si="14"/>
        <v>0</v>
      </c>
    </row>
    <row r="295" spans="2:19" x14ac:dyDescent="0.25">
      <c r="B295" s="71"/>
      <c r="C295" s="71"/>
      <c r="D295" s="71"/>
      <c r="E295" s="71"/>
      <c r="F295" s="71"/>
      <c r="G295" s="71"/>
      <c r="H295" s="71"/>
      <c r="I295" s="71"/>
      <c r="J295" s="71"/>
      <c r="K295" s="71"/>
      <c r="O295" s="86">
        <f t="shared" si="12"/>
        <v>0</v>
      </c>
      <c r="P295" s="86">
        <f>IF(ISBLANK(B295),0,IF(ISNA(VLOOKUP(B295,General!$B:$B,1,FALSE)),1,0))</f>
        <v>0</v>
      </c>
      <c r="Q295" s="86" cm="1">
        <f t="array" ref="Q295">IF(OR(C295="-",ISBLANK(C295)),0,IF(LEN(C295)&lt;&gt;12,1,IF(OR(COUNT(FIND({0,1,2,3,4,5,6,7,8,9},LEFT(C295,3)))&gt;0,(ISERR(RIGHT(C295,9)*1))),1,0)))</f>
        <v>0</v>
      </c>
      <c r="R295" s="86">
        <f t="shared" si="13"/>
        <v>0</v>
      </c>
      <c r="S295" s="86">
        <f t="shared" si="14"/>
        <v>0</v>
      </c>
    </row>
    <row r="296" spans="2:19" x14ac:dyDescent="0.25">
      <c r="B296" s="71"/>
      <c r="C296" s="71"/>
      <c r="D296" s="71"/>
      <c r="E296" s="71"/>
      <c r="F296" s="71"/>
      <c r="G296" s="71"/>
      <c r="H296" s="71"/>
      <c r="I296" s="71"/>
      <c r="J296" s="71"/>
      <c r="K296" s="71"/>
      <c r="O296" s="86">
        <f t="shared" si="12"/>
        <v>0</v>
      </c>
      <c r="P296" s="86">
        <f>IF(ISBLANK(B296),0,IF(ISNA(VLOOKUP(B296,General!$B:$B,1,FALSE)),1,0))</f>
        <v>0</v>
      </c>
      <c r="Q296" s="86" cm="1">
        <f t="array" ref="Q296">IF(OR(C296="-",ISBLANK(C296)),0,IF(LEN(C296)&lt;&gt;12,1,IF(OR(COUNT(FIND({0,1,2,3,4,5,6,7,8,9},LEFT(C296,3)))&gt;0,(ISERR(RIGHT(C296,9)*1))),1,0)))</f>
        <v>0</v>
      </c>
      <c r="R296" s="86">
        <f t="shared" si="13"/>
        <v>0</v>
      </c>
      <c r="S296" s="86">
        <f t="shared" si="14"/>
        <v>0</v>
      </c>
    </row>
    <row r="297" spans="2:19" x14ac:dyDescent="0.25">
      <c r="B297" s="71"/>
      <c r="C297" s="71"/>
      <c r="D297" s="71"/>
      <c r="E297" s="71"/>
      <c r="F297" s="71"/>
      <c r="G297" s="71"/>
      <c r="H297" s="71"/>
      <c r="I297" s="71"/>
      <c r="J297" s="71"/>
      <c r="K297" s="71"/>
      <c r="O297" s="86">
        <f t="shared" si="12"/>
        <v>0</v>
      </c>
      <c r="P297" s="86">
        <f>IF(ISBLANK(B297),0,IF(ISNA(VLOOKUP(B297,General!$B:$B,1,FALSE)),1,0))</f>
        <v>0</v>
      </c>
      <c r="Q297" s="86" cm="1">
        <f t="array" ref="Q297">IF(OR(C297="-",ISBLANK(C297)),0,IF(LEN(C297)&lt;&gt;12,1,IF(OR(COUNT(FIND({0,1,2,3,4,5,6,7,8,9},LEFT(C297,3)))&gt;0,(ISERR(RIGHT(C297,9)*1))),1,0)))</f>
        <v>0</v>
      </c>
      <c r="R297" s="86">
        <f t="shared" si="13"/>
        <v>0</v>
      </c>
      <c r="S297" s="86">
        <f t="shared" si="14"/>
        <v>0</v>
      </c>
    </row>
    <row r="298" spans="2:19" x14ac:dyDescent="0.25">
      <c r="B298" s="71"/>
      <c r="C298" s="71"/>
      <c r="D298" s="71"/>
      <c r="E298" s="71"/>
      <c r="F298" s="71"/>
      <c r="G298" s="71"/>
      <c r="H298" s="71"/>
      <c r="I298" s="71"/>
      <c r="J298" s="71"/>
      <c r="K298" s="71"/>
      <c r="O298" s="86">
        <f t="shared" si="12"/>
        <v>0</v>
      </c>
      <c r="P298" s="86">
        <f>IF(ISBLANK(B298),0,IF(ISNA(VLOOKUP(B298,General!$B:$B,1,FALSE)),1,0))</f>
        <v>0</v>
      </c>
      <c r="Q298" s="86" cm="1">
        <f t="array" ref="Q298">IF(OR(C298="-",ISBLANK(C298)),0,IF(LEN(C298)&lt;&gt;12,1,IF(OR(COUNT(FIND({0,1,2,3,4,5,6,7,8,9},LEFT(C298,3)))&gt;0,(ISERR(RIGHT(C298,9)*1))),1,0)))</f>
        <v>0</v>
      </c>
      <c r="R298" s="86">
        <f t="shared" si="13"/>
        <v>0</v>
      </c>
      <c r="S298" s="86">
        <f t="shared" si="14"/>
        <v>0</v>
      </c>
    </row>
    <row r="299" spans="2:19" x14ac:dyDescent="0.25">
      <c r="B299" s="71"/>
      <c r="C299" s="71"/>
      <c r="D299" s="71"/>
      <c r="E299" s="71"/>
      <c r="F299" s="71"/>
      <c r="G299" s="71"/>
      <c r="H299" s="71"/>
      <c r="I299" s="71"/>
      <c r="J299" s="71"/>
      <c r="K299" s="71"/>
      <c r="O299" s="86">
        <f t="shared" si="12"/>
        <v>0</v>
      </c>
      <c r="P299" s="86">
        <f>IF(ISBLANK(B299),0,IF(ISNA(VLOOKUP(B299,General!$B:$B,1,FALSE)),1,0))</f>
        <v>0</v>
      </c>
      <c r="Q299" s="86" cm="1">
        <f t="array" ref="Q299">IF(OR(C299="-",ISBLANK(C299)),0,IF(LEN(C299)&lt;&gt;12,1,IF(OR(COUNT(FIND({0,1,2,3,4,5,6,7,8,9},LEFT(C299,3)))&gt;0,(ISERR(RIGHT(C299,9)*1))),1,0)))</f>
        <v>0</v>
      </c>
      <c r="R299" s="86">
        <f t="shared" si="13"/>
        <v>0</v>
      </c>
      <c r="S299" s="86">
        <f t="shared" si="14"/>
        <v>0</v>
      </c>
    </row>
    <row r="300" spans="2:19" x14ac:dyDescent="0.25">
      <c r="B300" s="71"/>
      <c r="C300" s="71"/>
      <c r="D300" s="71"/>
      <c r="E300" s="71"/>
      <c r="F300" s="71"/>
      <c r="G300" s="71"/>
      <c r="H300" s="71"/>
      <c r="I300" s="71"/>
      <c r="J300" s="71"/>
      <c r="K300" s="71"/>
      <c r="O300" s="86">
        <f t="shared" si="12"/>
        <v>0</v>
      </c>
      <c r="P300" s="86">
        <f>IF(ISBLANK(B300),0,IF(ISNA(VLOOKUP(B300,General!$B:$B,1,FALSE)),1,0))</f>
        <v>0</v>
      </c>
      <c r="Q300" s="86" cm="1">
        <f t="array" ref="Q300">IF(OR(C300="-",ISBLANK(C300)),0,IF(LEN(C300)&lt;&gt;12,1,IF(OR(COUNT(FIND({0,1,2,3,4,5,6,7,8,9},LEFT(C300,3)))&gt;0,(ISERR(RIGHT(C300,9)*1))),1,0)))</f>
        <v>0</v>
      </c>
      <c r="R300" s="86">
        <f t="shared" si="13"/>
        <v>0</v>
      </c>
      <c r="S300" s="86">
        <f t="shared" si="14"/>
        <v>0</v>
      </c>
    </row>
    <row r="301" spans="2:19" x14ac:dyDescent="0.25">
      <c r="B301" s="71"/>
      <c r="C301" s="71"/>
      <c r="D301" s="71"/>
      <c r="E301" s="71"/>
      <c r="F301" s="71"/>
      <c r="G301" s="71"/>
      <c r="H301" s="71"/>
      <c r="I301" s="71"/>
      <c r="J301" s="71"/>
      <c r="K301" s="71"/>
      <c r="O301" s="86">
        <f t="shared" si="12"/>
        <v>0</v>
      </c>
      <c r="P301" s="86">
        <f>IF(ISBLANK(B301),0,IF(ISNA(VLOOKUP(B301,General!$B:$B,1,FALSE)),1,0))</f>
        <v>0</v>
      </c>
      <c r="Q301" s="86" cm="1">
        <f t="array" ref="Q301">IF(OR(C301="-",ISBLANK(C301)),0,IF(LEN(C301)&lt;&gt;12,1,IF(OR(COUNT(FIND({0,1,2,3,4,5,6,7,8,9},LEFT(C301,3)))&gt;0,(ISERR(RIGHT(C301,9)*1))),1,0)))</f>
        <v>0</v>
      </c>
      <c r="R301" s="86">
        <f t="shared" si="13"/>
        <v>0</v>
      </c>
      <c r="S301" s="86">
        <f t="shared" si="14"/>
        <v>0</v>
      </c>
    </row>
    <row r="302" spans="2:19" x14ac:dyDescent="0.25">
      <c r="B302" s="71"/>
      <c r="C302" s="71"/>
      <c r="D302" s="71"/>
      <c r="E302" s="71"/>
      <c r="F302" s="71"/>
      <c r="G302" s="71"/>
      <c r="H302" s="71"/>
      <c r="I302" s="71"/>
      <c r="J302" s="71"/>
      <c r="K302" s="71"/>
      <c r="O302" s="86">
        <f t="shared" si="12"/>
        <v>0</v>
      </c>
      <c r="P302" s="86">
        <f>IF(ISBLANK(B302),0,IF(ISNA(VLOOKUP(B302,General!$B:$B,1,FALSE)),1,0))</f>
        <v>0</v>
      </c>
      <c r="Q302" s="86" cm="1">
        <f t="array" ref="Q302">IF(OR(C302="-",ISBLANK(C302)),0,IF(LEN(C302)&lt;&gt;12,1,IF(OR(COUNT(FIND({0,1,2,3,4,5,6,7,8,9},LEFT(C302,3)))&gt;0,(ISERR(RIGHT(C302,9)*1))),1,0)))</f>
        <v>0</v>
      </c>
      <c r="R302" s="86">
        <f t="shared" si="13"/>
        <v>0</v>
      </c>
      <c r="S302" s="86">
        <f t="shared" si="14"/>
        <v>0</v>
      </c>
    </row>
    <row r="303" spans="2:19" x14ac:dyDescent="0.25">
      <c r="B303" s="71"/>
      <c r="C303" s="71"/>
      <c r="D303" s="71"/>
      <c r="E303" s="71"/>
      <c r="F303" s="71"/>
      <c r="G303" s="71"/>
      <c r="H303" s="71"/>
      <c r="I303" s="71"/>
      <c r="J303" s="71"/>
      <c r="K303" s="71"/>
      <c r="O303" s="86">
        <f t="shared" si="12"/>
        <v>0</v>
      </c>
      <c r="P303" s="86">
        <f>IF(ISBLANK(B303),0,IF(ISNA(VLOOKUP(B303,General!$B:$B,1,FALSE)),1,0))</f>
        <v>0</v>
      </c>
      <c r="Q303" s="86" cm="1">
        <f t="array" ref="Q303">IF(OR(C303="-",ISBLANK(C303)),0,IF(LEN(C303)&lt;&gt;12,1,IF(OR(COUNT(FIND({0,1,2,3,4,5,6,7,8,9},LEFT(C303,3)))&gt;0,(ISERR(RIGHT(C303,9)*1))),1,0)))</f>
        <v>0</v>
      </c>
      <c r="R303" s="86">
        <f t="shared" si="13"/>
        <v>0</v>
      </c>
      <c r="S303" s="86">
        <f t="shared" si="14"/>
        <v>0</v>
      </c>
    </row>
    <row r="304" spans="2:19" x14ac:dyDescent="0.25">
      <c r="B304" s="71"/>
      <c r="C304" s="71"/>
      <c r="D304" s="71"/>
      <c r="E304" s="71"/>
      <c r="F304" s="71"/>
      <c r="G304" s="71"/>
      <c r="H304" s="71"/>
      <c r="I304" s="71"/>
      <c r="J304" s="71"/>
      <c r="K304" s="71"/>
      <c r="O304" s="86">
        <f t="shared" si="12"/>
        <v>0</v>
      </c>
      <c r="P304" s="86">
        <f>IF(ISBLANK(B304),0,IF(ISNA(VLOOKUP(B304,General!$B:$B,1,FALSE)),1,0))</f>
        <v>0</v>
      </c>
      <c r="Q304" s="86" cm="1">
        <f t="array" ref="Q304">IF(OR(C304="-",ISBLANK(C304)),0,IF(LEN(C304)&lt;&gt;12,1,IF(OR(COUNT(FIND({0,1,2,3,4,5,6,7,8,9},LEFT(C304,3)))&gt;0,(ISERR(RIGHT(C304,9)*1))),1,0)))</f>
        <v>0</v>
      </c>
      <c r="R304" s="86">
        <f t="shared" si="13"/>
        <v>0</v>
      </c>
      <c r="S304" s="86">
        <f t="shared" si="14"/>
        <v>0</v>
      </c>
    </row>
    <row r="305" spans="2:19" x14ac:dyDescent="0.25">
      <c r="B305" s="71"/>
      <c r="C305" s="71"/>
      <c r="D305" s="71"/>
      <c r="E305" s="71"/>
      <c r="F305" s="71"/>
      <c r="G305" s="71"/>
      <c r="H305" s="71"/>
      <c r="I305" s="71"/>
      <c r="J305" s="71"/>
      <c r="K305" s="71"/>
      <c r="O305" s="86">
        <f t="shared" si="12"/>
        <v>0</v>
      </c>
      <c r="P305" s="86">
        <f>IF(ISBLANK(B305),0,IF(ISNA(VLOOKUP(B305,General!$B:$B,1,FALSE)),1,0))</f>
        <v>0</v>
      </c>
      <c r="Q305" s="86" cm="1">
        <f t="array" ref="Q305">IF(OR(C305="-",ISBLANK(C305)),0,IF(LEN(C305)&lt;&gt;12,1,IF(OR(COUNT(FIND({0,1,2,3,4,5,6,7,8,9},LEFT(C305,3)))&gt;0,(ISERR(RIGHT(C305,9)*1))),1,0)))</f>
        <v>0</v>
      </c>
      <c r="R305" s="86">
        <f t="shared" si="13"/>
        <v>0</v>
      </c>
      <c r="S305" s="86">
        <f t="shared" si="14"/>
        <v>0</v>
      </c>
    </row>
    <row r="306" spans="2:19" x14ac:dyDescent="0.25">
      <c r="B306" s="71"/>
      <c r="C306" s="71"/>
      <c r="D306" s="71"/>
      <c r="E306" s="71"/>
      <c r="F306" s="71"/>
      <c r="G306" s="71"/>
      <c r="H306" s="71"/>
      <c r="I306" s="71"/>
      <c r="J306" s="71"/>
      <c r="K306" s="71"/>
      <c r="O306" s="86">
        <f t="shared" si="12"/>
        <v>0</v>
      </c>
      <c r="P306" s="86">
        <f>IF(ISBLANK(B306),0,IF(ISNA(VLOOKUP(B306,General!$B:$B,1,FALSE)),1,0))</f>
        <v>0</v>
      </c>
      <c r="Q306" s="86" cm="1">
        <f t="array" ref="Q306">IF(OR(C306="-",ISBLANK(C306)),0,IF(LEN(C306)&lt;&gt;12,1,IF(OR(COUNT(FIND({0,1,2,3,4,5,6,7,8,9},LEFT(C306,3)))&gt;0,(ISERR(RIGHT(C306,9)*1))),1,0)))</f>
        <v>0</v>
      </c>
      <c r="R306" s="86">
        <f t="shared" si="13"/>
        <v>0</v>
      </c>
      <c r="S306" s="86">
        <f t="shared" si="14"/>
        <v>0</v>
      </c>
    </row>
    <row r="307" spans="2:19" x14ac:dyDescent="0.25">
      <c r="B307" s="71"/>
      <c r="C307" s="71"/>
      <c r="D307" s="71"/>
      <c r="E307" s="71"/>
      <c r="F307" s="71"/>
      <c r="G307" s="71"/>
      <c r="H307" s="71"/>
      <c r="I307" s="71"/>
      <c r="J307" s="71"/>
      <c r="K307" s="71"/>
      <c r="O307" s="86">
        <f t="shared" si="12"/>
        <v>0</v>
      </c>
      <c r="P307" s="86">
        <f>IF(ISBLANK(B307),0,IF(ISNA(VLOOKUP(B307,General!$B:$B,1,FALSE)),1,0))</f>
        <v>0</v>
      </c>
      <c r="Q307" s="86" cm="1">
        <f t="array" ref="Q307">IF(OR(C307="-",ISBLANK(C307)),0,IF(LEN(C307)&lt;&gt;12,1,IF(OR(COUNT(FIND({0,1,2,3,4,5,6,7,8,9},LEFT(C307,3)))&gt;0,(ISERR(RIGHT(C307,9)*1))),1,0)))</f>
        <v>0</v>
      </c>
      <c r="R307" s="86">
        <f t="shared" si="13"/>
        <v>0</v>
      </c>
      <c r="S307" s="86">
        <f t="shared" si="14"/>
        <v>0</v>
      </c>
    </row>
    <row r="308" spans="2:19" x14ac:dyDescent="0.25">
      <c r="B308" s="71"/>
      <c r="C308" s="71"/>
      <c r="D308" s="71"/>
      <c r="E308" s="71"/>
      <c r="F308" s="71"/>
      <c r="G308" s="71"/>
      <c r="H308" s="71"/>
      <c r="I308" s="71"/>
      <c r="J308" s="71"/>
      <c r="K308" s="71"/>
      <c r="O308" s="86">
        <f t="shared" si="12"/>
        <v>0</v>
      </c>
      <c r="P308" s="86">
        <f>IF(ISBLANK(B308),0,IF(ISNA(VLOOKUP(B308,General!$B:$B,1,FALSE)),1,0))</f>
        <v>0</v>
      </c>
      <c r="Q308" s="86" cm="1">
        <f t="array" ref="Q308">IF(OR(C308="-",ISBLANK(C308)),0,IF(LEN(C308)&lt;&gt;12,1,IF(OR(COUNT(FIND({0,1,2,3,4,5,6,7,8,9},LEFT(C308,3)))&gt;0,(ISERR(RIGHT(C308,9)*1))),1,0)))</f>
        <v>0</v>
      </c>
      <c r="R308" s="86">
        <f t="shared" si="13"/>
        <v>0</v>
      </c>
      <c r="S308" s="86">
        <f t="shared" si="14"/>
        <v>0</v>
      </c>
    </row>
    <row r="309" spans="2:19" x14ac:dyDescent="0.25">
      <c r="B309" s="71"/>
      <c r="C309" s="71"/>
      <c r="D309" s="71"/>
      <c r="E309" s="71"/>
      <c r="F309" s="71"/>
      <c r="G309" s="71"/>
      <c r="H309" s="71"/>
      <c r="I309" s="71"/>
      <c r="J309" s="71"/>
      <c r="K309" s="71"/>
      <c r="O309" s="86">
        <f t="shared" si="12"/>
        <v>0</v>
      </c>
      <c r="P309" s="86">
        <f>IF(ISBLANK(B309),0,IF(ISNA(VLOOKUP(B309,General!$B:$B,1,FALSE)),1,0))</f>
        <v>0</v>
      </c>
      <c r="Q309" s="86" cm="1">
        <f t="array" ref="Q309">IF(OR(C309="-",ISBLANK(C309)),0,IF(LEN(C309)&lt;&gt;12,1,IF(OR(COUNT(FIND({0,1,2,3,4,5,6,7,8,9},LEFT(C309,3)))&gt;0,(ISERR(RIGHT(C309,9)*1))),1,0)))</f>
        <v>0</v>
      </c>
      <c r="R309" s="86">
        <f t="shared" si="13"/>
        <v>0</v>
      </c>
      <c r="S309" s="86">
        <f t="shared" si="14"/>
        <v>0</v>
      </c>
    </row>
    <row r="310" spans="2:19" x14ac:dyDescent="0.25">
      <c r="B310" s="71"/>
      <c r="C310" s="71"/>
      <c r="D310" s="71"/>
      <c r="E310" s="71"/>
      <c r="F310" s="71"/>
      <c r="G310" s="71"/>
      <c r="H310" s="71"/>
      <c r="I310" s="71"/>
      <c r="J310" s="71"/>
      <c r="K310" s="71"/>
      <c r="O310" s="86">
        <f t="shared" si="12"/>
        <v>0</v>
      </c>
      <c r="P310" s="86">
        <f>IF(ISBLANK(B310),0,IF(ISNA(VLOOKUP(B310,General!$B:$B,1,FALSE)),1,0))</f>
        <v>0</v>
      </c>
      <c r="Q310" s="86" cm="1">
        <f t="array" ref="Q310">IF(OR(C310="-",ISBLANK(C310)),0,IF(LEN(C310)&lt;&gt;12,1,IF(OR(COUNT(FIND({0,1,2,3,4,5,6,7,8,9},LEFT(C310,3)))&gt;0,(ISERR(RIGHT(C310,9)*1))),1,0)))</f>
        <v>0</v>
      </c>
      <c r="R310" s="86">
        <f t="shared" si="13"/>
        <v>0</v>
      </c>
      <c r="S310" s="86">
        <f t="shared" si="14"/>
        <v>0</v>
      </c>
    </row>
    <row r="311" spans="2:19" x14ac:dyDescent="0.25">
      <c r="B311" s="71"/>
      <c r="C311" s="71"/>
      <c r="D311" s="71"/>
      <c r="E311" s="71"/>
      <c r="F311" s="71"/>
      <c r="G311" s="71"/>
      <c r="H311" s="71"/>
      <c r="I311" s="71"/>
      <c r="J311" s="71"/>
      <c r="K311" s="71"/>
      <c r="O311" s="86">
        <f t="shared" si="12"/>
        <v>0</v>
      </c>
      <c r="P311" s="86">
        <f>IF(ISBLANK(B311),0,IF(ISNA(VLOOKUP(B311,General!$B:$B,1,FALSE)),1,0))</f>
        <v>0</v>
      </c>
      <c r="Q311" s="86" cm="1">
        <f t="array" ref="Q311">IF(OR(C311="-",ISBLANK(C311)),0,IF(LEN(C311)&lt;&gt;12,1,IF(OR(COUNT(FIND({0,1,2,3,4,5,6,7,8,9},LEFT(C311,3)))&gt;0,(ISERR(RIGHT(C311,9)*1))),1,0)))</f>
        <v>0</v>
      </c>
      <c r="R311" s="86">
        <f t="shared" si="13"/>
        <v>0</v>
      </c>
      <c r="S311" s="86">
        <f t="shared" si="14"/>
        <v>0</v>
      </c>
    </row>
    <row r="312" spans="2:19" x14ac:dyDescent="0.25">
      <c r="B312" s="71"/>
      <c r="C312" s="71"/>
      <c r="D312" s="71"/>
      <c r="E312" s="71"/>
      <c r="F312" s="71"/>
      <c r="G312" s="71"/>
      <c r="H312" s="71"/>
      <c r="I312" s="71"/>
      <c r="J312" s="71"/>
      <c r="K312" s="71"/>
      <c r="O312" s="86">
        <f t="shared" si="12"/>
        <v>0</v>
      </c>
      <c r="P312" s="86">
        <f>IF(ISBLANK(B312),0,IF(ISNA(VLOOKUP(B312,General!$B:$B,1,FALSE)),1,0))</f>
        <v>0</v>
      </c>
      <c r="Q312" s="86" cm="1">
        <f t="array" ref="Q312">IF(OR(C312="-",ISBLANK(C312)),0,IF(LEN(C312)&lt;&gt;12,1,IF(OR(COUNT(FIND({0,1,2,3,4,5,6,7,8,9},LEFT(C312,3)))&gt;0,(ISERR(RIGHT(C312,9)*1))),1,0)))</f>
        <v>0</v>
      </c>
      <c r="R312" s="86">
        <f t="shared" si="13"/>
        <v>0</v>
      </c>
      <c r="S312" s="86">
        <f t="shared" si="14"/>
        <v>0</v>
      </c>
    </row>
    <row r="313" spans="2:19" x14ac:dyDescent="0.25">
      <c r="B313" s="71"/>
      <c r="C313" s="71"/>
      <c r="D313" s="71"/>
      <c r="E313" s="71"/>
      <c r="F313" s="71"/>
      <c r="G313" s="71"/>
      <c r="H313" s="71"/>
      <c r="I313" s="71"/>
      <c r="J313" s="71"/>
      <c r="K313" s="71"/>
      <c r="O313" s="86">
        <f t="shared" si="12"/>
        <v>0</v>
      </c>
      <c r="P313" s="86">
        <f>IF(ISBLANK(B313),0,IF(ISNA(VLOOKUP(B313,General!$B:$B,1,FALSE)),1,0))</f>
        <v>0</v>
      </c>
      <c r="Q313" s="86" cm="1">
        <f t="array" ref="Q313">IF(OR(C313="-",ISBLANK(C313)),0,IF(LEN(C313)&lt;&gt;12,1,IF(OR(COUNT(FIND({0,1,2,3,4,5,6,7,8,9},LEFT(C313,3)))&gt;0,(ISERR(RIGHT(C313,9)*1))),1,0)))</f>
        <v>0</v>
      </c>
      <c r="R313" s="86">
        <f t="shared" si="13"/>
        <v>0</v>
      </c>
      <c r="S313" s="86">
        <f t="shared" si="14"/>
        <v>0</v>
      </c>
    </row>
    <row r="314" spans="2:19" x14ac:dyDescent="0.25">
      <c r="B314" s="71"/>
      <c r="C314" s="71"/>
      <c r="D314" s="71"/>
      <c r="E314" s="71"/>
      <c r="F314" s="71"/>
      <c r="G314" s="71"/>
      <c r="H314" s="71"/>
      <c r="I314" s="71"/>
      <c r="J314" s="71"/>
      <c r="K314" s="71"/>
      <c r="O314" s="86">
        <f t="shared" si="12"/>
        <v>0</v>
      </c>
      <c r="P314" s="86">
        <f>IF(ISBLANK(B314),0,IF(ISNA(VLOOKUP(B314,General!$B:$B,1,FALSE)),1,0))</f>
        <v>0</v>
      </c>
      <c r="Q314" s="86" cm="1">
        <f t="array" ref="Q314">IF(OR(C314="-",ISBLANK(C314)),0,IF(LEN(C314)&lt;&gt;12,1,IF(OR(COUNT(FIND({0,1,2,3,4,5,6,7,8,9},LEFT(C314,3)))&gt;0,(ISERR(RIGHT(C314,9)*1))),1,0)))</f>
        <v>0</v>
      </c>
      <c r="R314" s="86">
        <f t="shared" si="13"/>
        <v>0</v>
      </c>
      <c r="S314" s="86">
        <f t="shared" si="14"/>
        <v>0</v>
      </c>
    </row>
    <row r="315" spans="2:19" x14ac:dyDescent="0.25">
      <c r="B315" s="71"/>
      <c r="C315" s="71"/>
      <c r="D315" s="71"/>
      <c r="E315" s="71"/>
      <c r="F315" s="71"/>
      <c r="G315" s="71"/>
      <c r="H315" s="71"/>
      <c r="I315" s="71"/>
      <c r="J315" s="71"/>
      <c r="K315" s="71"/>
      <c r="O315" s="86">
        <f t="shared" si="12"/>
        <v>0</v>
      </c>
      <c r="P315" s="86">
        <f>IF(ISBLANK(B315),0,IF(ISNA(VLOOKUP(B315,General!$B:$B,1,FALSE)),1,0))</f>
        <v>0</v>
      </c>
      <c r="Q315" s="86" cm="1">
        <f t="array" ref="Q315">IF(OR(C315="-",ISBLANK(C315)),0,IF(LEN(C315)&lt;&gt;12,1,IF(OR(COUNT(FIND({0,1,2,3,4,5,6,7,8,9},LEFT(C315,3)))&gt;0,(ISERR(RIGHT(C315,9)*1))),1,0)))</f>
        <v>0</v>
      </c>
      <c r="R315" s="86">
        <f t="shared" si="13"/>
        <v>0</v>
      </c>
      <c r="S315" s="86">
        <f t="shared" si="14"/>
        <v>0</v>
      </c>
    </row>
    <row r="316" spans="2:19" x14ac:dyDescent="0.25">
      <c r="B316" s="71"/>
      <c r="C316" s="71"/>
      <c r="D316" s="71"/>
      <c r="E316" s="71"/>
      <c r="F316" s="71"/>
      <c r="G316" s="71"/>
      <c r="H316" s="71"/>
      <c r="I316" s="71"/>
      <c r="J316" s="71"/>
      <c r="K316" s="71"/>
      <c r="O316" s="86">
        <f t="shared" si="12"/>
        <v>0</v>
      </c>
      <c r="P316" s="86">
        <f>IF(ISBLANK(B316),0,IF(ISNA(VLOOKUP(B316,General!$B:$B,1,FALSE)),1,0))</f>
        <v>0</v>
      </c>
      <c r="Q316" s="86" cm="1">
        <f t="array" ref="Q316">IF(OR(C316="-",ISBLANK(C316)),0,IF(LEN(C316)&lt;&gt;12,1,IF(OR(COUNT(FIND({0,1,2,3,4,5,6,7,8,9},LEFT(C316,3)))&gt;0,(ISERR(RIGHT(C316,9)*1))),1,0)))</f>
        <v>0</v>
      </c>
      <c r="R316" s="86">
        <f t="shared" si="13"/>
        <v>0</v>
      </c>
      <c r="S316" s="86">
        <f t="shared" si="14"/>
        <v>0</v>
      </c>
    </row>
    <row r="317" spans="2:19" x14ac:dyDescent="0.25">
      <c r="B317" s="71"/>
      <c r="C317" s="71"/>
      <c r="D317" s="71"/>
      <c r="E317" s="71"/>
      <c r="F317" s="71"/>
      <c r="G317" s="71"/>
      <c r="H317" s="71"/>
      <c r="I317" s="71"/>
      <c r="J317" s="71"/>
      <c r="K317" s="71"/>
      <c r="O317" s="86">
        <f t="shared" si="12"/>
        <v>0</v>
      </c>
      <c r="P317" s="86">
        <f>IF(ISBLANK(B317),0,IF(ISNA(VLOOKUP(B317,General!$B:$B,1,FALSE)),1,0))</f>
        <v>0</v>
      </c>
      <c r="Q317" s="86" cm="1">
        <f t="array" ref="Q317">IF(OR(C317="-",ISBLANK(C317)),0,IF(LEN(C317)&lt;&gt;12,1,IF(OR(COUNT(FIND({0,1,2,3,4,5,6,7,8,9},LEFT(C317,3)))&gt;0,(ISERR(RIGHT(C317,9)*1))),1,0)))</f>
        <v>0</v>
      </c>
      <c r="R317" s="86">
        <f t="shared" si="13"/>
        <v>0</v>
      </c>
      <c r="S317" s="86">
        <f t="shared" si="14"/>
        <v>0</v>
      </c>
    </row>
    <row r="318" spans="2:19" x14ac:dyDescent="0.25">
      <c r="B318" s="71"/>
      <c r="C318" s="71"/>
      <c r="D318" s="71"/>
      <c r="E318" s="71"/>
      <c r="F318" s="71"/>
      <c r="G318" s="71"/>
      <c r="H318" s="71"/>
      <c r="I318" s="71"/>
      <c r="J318" s="71"/>
      <c r="K318" s="71"/>
      <c r="O318" s="86">
        <f t="shared" si="12"/>
        <v>0</v>
      </c>
      <c r="P318" s="86">
        <f>IF(ISBLANK(B318),0,IF(ISNA(VLOOKUP(B318,General!$B:$B,1,FALSE)),1,0))</f>
        <v>0</v>
      </c>
      <c r="Q318" s="86" cm="1">
        <f t="array" ref="Q318">IF(OR(C318="-",ISBLANK(C318)),0,IF(LEN(C318)&lt;&gt;12,1,IF(OR(COUNT(FIND({0,1,2,3,4,5,6,7,8,9},LEFT(C318,3)))&gt;0,(ISERR(RIGHT(C318,9)*1))),1,0)))</f>
        <v>0</v>
      </c>
      <c r="R318" s="86">
        <f t="shared" si="13"/>
        <v>0</v>
      </c>
      <c r="S318" s="86">
        <f t="shared" si="14"/>
        <v>0</v>
      </c>
    </row>
    <row r="319" spans="2:19" x14ac:dyDescent="0.25">
      <c r="B319" s="71"/>
      <c r="C319" s="71"/>
      <c r="D319" s="71"/>
      <c r="E319" s="71"/>
      <c r="F319" s="71"/>
      <c r="G319" s="71"/>
      <c r="H319" s="71"/>
      <c r="I319" s="71"/>
      <c r="J319" s="71"/>
      <c r="K319" s="71"/>
      <c r="O319" s="86">
        <f t="shared" si="12"/>
        <v>0</v>
      </c>
      <c r="P319" s="86">
        <f>IF(ISBLANK(B319),0,IF(ISNA(VLOOKUP(B319,General!$B:$B,1,FALSE)),1,0))</f>
        <v>0</v>
      </c>
      <c r="Q319" s="86" cm="1">
        <f t="array" ref="Q319">IF(OR(C319="-",ISBLANK(C319)),0,IF(LEN(C319)&lt;&gt;12,1,IF(OR(COUNT(FIND({0,1,2,3,4,5,6,7,8,9},LEFT(C319,3)))&gt;0,(ISERR(RIGHT(C319,9)*1))),1,0)))</f>
        <v>0</v>
      </c>
      <c r="R319" s="86">
        <f t="shared" si="13"/>
        <v>0</v>
      </c>
      <c r="S319" s="86">
        <f t="shared" si="14"/>
        <v>0</v>
      </c>
    </row>
    <row r="320" spans="2:19" x14ac:dyDescent="0.25">
      <c r="B320" s="71"/>
      <c r="C320" s="71"/>
      <c r="D320" s="71"/>
      <c r="E320" s="71"/>
      <c r="F320" s="71"/>
      <c r="G320" s="71"/>
      <c r="H320" s="71"/>
      <c r="I320" s="71"/>
      <c r="J320" s="71"/>
      <c r="K320" s="71"/>
      <c r="O320" s="86">
        <f t="shared" si="12"/>
        <v>0</v>
      </c>
      <c r="P320" s="86">
        <f>IF(ISBLANK(B320),0,IF(ISNA(VLOOKUP(B320,General!$B:$B,1,FALSE)),1,0))</f>
        <v>0</v>
      </c>
      <c r="Q320" s="86" cm="1">
        <f t="array" ref="Q320">IF(OR(C320="-",ISBLANK(C320)),0,IF(LEN(C320)&lt;&gt;12,1,IF(OR(COUNT(FIND({0,1,2,3,4,5,6,7,8,9},LEFT(C320,3)))&gt;0,(ISERR(RIGHT(C320,9)*1))),1,0)))</f>
        <v>0</v>
      </c>
      <c r="R320" s="86">
        <f t="shared" si="13"/>
        <v>0</v>
      </c>
      <c r="S320" s="86">
        <f t="shared" si="14"/>
        <v>0</v>
      </c>
    </row>
    <row r="321" spans="2:19" x14ac:dyDescent="0.25">
      <c r="B321" s="71"/>
      <c r="C321" s="71"/>
      <c r="D321" s="71"/>
      <c r="E321" s="71"/>
      <c r="F321" s="71"/>
      <c r="G321" s="71"/>
      <c r="H321" s="71"/>
      <c r="I321" s="71"/>
      <c r="J321" s="71"/>
      <c r="K321" s="71"/>
      <c r="O321" s="86">
        <f t="shared" si="12"/>
        <v>0</v>
      </c>
      <c r="P321" s="86">
        <f>IF(ISBLANK(B321),0,IF(ISNA(VLOOKUP(B321,General!$B:$B,1,FALSE)),1,0))</f>
        <v>0</v>
      </c>
      <c r="Q321" s="86" cm="1">
        <f t="array" ref="Q321">IF(OR(C321="-",ISBLANK(C321)),0,IF(LEN(C321)&lt;&gt;12,1,IF(OR(COUNT(FIND({0,1,2,3,4,5,6,7,8,9},LEFT(C321,3)))&gt;0,(ISERR(RIGHT(C321,9)*1))),1,0)))</f>
        <v>0</v>
      </c>
      <c r="R321" s="86">
        <f t="shared" si="13"/>
        <v>0</v>
      </c>
      <c r="S321" s="86">
        <f t="shared" si="14"/>
        <v>0</v>
      </c>
    </row>
    <row r="322" spans="2:19" x14ac:dyDescent="0.25">
      <c r="B322" s="71"/>
      <c r="C322" s="71"/>
      <c r="D322" s="71"/>
      <c r="E322" s="71"/>
      <c r="F322" s="71"/>
      <c r="G322" s="71"/>
      <c r="H322" s="71"/>
      <c r="I322" s="71"/>
      <c r="J322" s="71"/>
      <c r="K322" s="71"/>
      <c r="O322" s="86">
        <f t="shared" si="12"/>
        <v>0</v>
      </c>
      <c r="P322" s="86">
        <f>IF(ISBLANK(B322),0,IF(ISNA(VLOOKUP(B322,General!$B:$B,1,FALSE)),1,0))</f>
        <v>0</v>
      </c>
      <c r="Q322" s="86" cm="1">
        <f t="array" ref="Q322">IF(OR(C322="-",ISBLANK(C322)),0,IF(LEN(C322)&lt;&gt;12,1,IF(OR(COUNT(FIND({0,1,2,3,4,5,6,7,8,9},LEFT(C322,3)))&gt;0,(ISERR(RIGHT(C322,9)*1))),1,0)))</f>
        <v>0</v>
      </c>
      <c r="R322" s="86">
        <f t="shared" si="13"/>
        <v>0</v>
      </c>
      <c r="S322" s="86">
        <f t="shared" si="14"/>
        <v>0</v>
      </c>
    </row>
    <row r="323" spans="2:19" x14ac:dyDescent="0.25">
      <c r="B323" s="71"/>
      <c r="C323" s="71"/>
      <c r="D323" s="71"/>
      <c r="E323" s="71"/>
      <c r="F323" s="71"/>
      <c r="G323" s="71"/>
      <c r="H323" s="71"/>
      <c r="I323" s="71"/>
      <c r="J323" s="71"/>
      <c r="K323" s="71"/>
      <c r="O323" s="86">
        <f t="shared" si="12"/>
        <v>0</v>
      </c>
      <c r="P323" s="86">
        <f>IF(ISBLANK(B323),0,IF(ISNA(VLOOKUP(B323,General!$B:$B,1,FALSE)),1,0))</f>
        <v>0</v>
      </c>
      <c r="Q323" s="86" cm="1">
        <f t="array" ref="Q323">IF(OR(C323="-",ISBLANK(C323)),0,IF(LEN(C323)&lt;&gt;12,1,IF(OR(COUNT(FIND({0,1,2,3,4,5,6,7,8,9},LEFT(C323,3)))&gt;0,(ISERR(RIGHT(C323,9)*1))),1,0)))</f>
        <v>0</v>
      </c>
      <c r="R323" s="86">
        <f t="shared" si="13"/>
        <v>0</v>
      </c>
      <c r="S323" s="86">
        <f t="shared" si="14"/>
        <v>0</v>
      </c>
    </row>
    <row r="324" spans="2:19" x14ac:dyDescent="0.25">
      <c r="B324" s="71"/>
      <c r="C324" s="71"/>
      <c r="D324" s="71"/>
      <c r="E324" s="71"/>
      <c r="F324" s="71"/>
      <c r="G324" s="71"/>
      <c r="H324" s="71"/>
      <c r="I324" s="71"/>
      <c r="J324" s="71"/>
      <c r="K324" s="71"/>
      <c r="O324" s="86">
        <f t="shared" si="12"/>
        <v>0</v>
      </c>
      <c r="P324" s="86">
        <f>IF(ISBLANK(B324),0,IF(ISNA(VLOOKUP(B324,General!$B:$B,1,FALSE)),1,0))</f>
        <v>0</v>
      </c>
      <c r="Q324" s="86" cm="1">
        <f t="array" ref="Q324">IF(OR(C324="-",ISBLANK(C324)),0,IF(LEN(C324)&lt;&gt;12,1,IF(OR(COUNT(FIND({0,1,2,3,4,5,6,7,8,9},LEFT(C324,3)))&gt;0,(ISERR(RIGHT(C324,9)*1))),1,0)))</f>
        <v>0</v>
      </c>
      <c r="R324" s="86">
        <f t="shared" si="13"/>
        <v>0</v>
      </c>
      <c r="S324" s="86">
        <f t="shared" si="14"/>
        <v>0</v>
      </c>
    </row>
    <row r="325" spans="2:19" x14ac:dyDescent="0.25">
      <c r="B325" s="71"/>
      <c r="C325" s="71"/>
      <c r="D325" s="71"/>
      <c r="E325" s="71"/>
      <c r="F325" s="71"/>
      <c r="G325" s="71"/>
      <c r="H325" s="71"/>
      <c r="I325" s="71"/>
      <c r="J325" s="71"/>
      <c r="K325" s="71"/>
      <c r="O325" s="86">
        <f t="shared" si="12"/>
        <v>0</v>
      </c>
      <c r="P325" s="86">
        <f>IF(ISBLANK(B325),0,IF(ISNA(VLOOKUP(B325,General!$B:$B,1,FALSE)),1,0))</f>
        <v>0</v>
      </c>
      <c r="Q325" s="86" cm="1">
        <f t="array" ref="Q325">IF(OR(C325="-",ISBLANK(C325)),0,IF(LEN(C325)&lt;&gt;12,1,IF(OR(COUNT(FIND({0,1,2,3,4,5,6,7,8,9},LEFT(C325,3)))&gt;0,(ISERR(RIGHT(C325,9)*1))),1,0)))</f>
        <v>0</v>
      </c>
      <c r="R325" s="86">
        <f t="shared" si="13"/>
        <v>0</v>
      </c>
      <c r="S325" s="86">
        <f t="shared" si="14"/>
        <v>0</v>
      </c>
    </row>
    <row r="326" spans="2:19" x14ac:dyDescent="0.25">
      <c r="B326" s="71"/>
      <c r="C326" s="71"/>
      <c r="D326" s="71"/>
      <c r="E326" s="71"/>
      <c r="F326" s="71"/>
      <c r="G326" s="71"/>
      <c r="H326" s="71"/>
      <c r="I326" s="71"/>
      <c r="J326" s="71"/>
      <c r="K326" s="71"/>
      <c r="O326" s="86">
        <f t="shared" si="12"/>
        <v>0</v>
      </c>
      <c r="P326" s="86">
        <f>IF(ISBLANK(B326),0,IF(ISNA(VLOOKUP(B326,General!$B:$B,1,FALSE)),1,0))</f>
        <v>0</v>
      </c>
      <c r="Q326" s="86" cm="1">
        <f t="array" ref="Q326">IF(OR(C326="-",ISBLANK(C326)),0,IF(LEN(C326)&lt;&gt;12,1,IF(OR(COUNT(FIND({0,1,2,3,4,5,6,7,8,9},LEFT(C326,3)))&gt;0,(ISERR(RIGHT(C326,9)*1))),1,0)))</f>
        <v>0</v>
      </c>
      <c r="R326" s="86">
        <f t="shared" si="13"/>
        <v>0</v>
      </c>
      <c r="S326" s="86">
        <f t="shared" si="14"/>
        <v>0</v>
      </c>
    </row>
    <row r="327" spans="2:19" x14ac:dyDescent="0.25">
      <c r="B327" s="71"/>
      <c r="C327" s="71"/>
      <c r="D327" s="71"/>
      <c r="E327" s="71"/>
      <c r="F327" s="71"/>
      <c r="G327" s="71"/>
      <c r="H327" s="71"/>
      <c r="I327" s="71"/>
      <c r="J327" s="71"/>
      <c r="K327" s="71"/>
      <c r="O327" s="86">
        <f t="shared" si="12"/>
        <v>0</v>
      </c>
      <c r="P327" s="86">
        <f>IF(ISBLANK(B327),0,IF(ISNA(VLOOKUP(B327,General!$B:$B,1,FALSE)),1,0))</f>
        <v>0</v>
      </c>
      <c r="Q327" s="86" cm="1">
        <f t="array" ref="Q327">IF(OR(C327="-",ISBLANK(C327)),0,IF(LEN(C327)&lt;&gt;12,1,IF(OR(COUNT(FIND({0,1,2,3,4,5,6,7,8,9},LEFT(C327,3)))&gt;0,(ISERR(RIGHT(C327,9)*1))),1,0)))</f>
        <v>0</v>
      </c>
      <c r="R327" s="86">
        <f t="shared" si="13"/>
        <v>0</v>
      </c>
      <c r="S327" s="86">
        <f t="shared" si="14"/>
        <v>0</v>
      </c>
    </row>
    <row r="328" spans="2:19" x14ac:dyDescent="0.25">
      <c r="B328" s="71"/>
      <c r="C328" s="71"/>
      <c r="D328" s="71"/>
      <c r="E328" s="71"/>
      <c r="F328" s="71"/>
      <c r="G328" s="71"/>
      <c r="H328" s="71"/>
      <c r="I328" s="71"/>
      <c r="J328" s="71"/>
      <c r="K328" s="71"/>
      <c r="O328" s="86">
        <f t="shared" si="12"/>
        <v>0</v>
      </c>
      <c r="P328" s="86">
        <f>IF(ISBLANK(B328),0,IF(ISNA(VLOOKUP(B328,General!$B:$B,1,FALSE)),1,0))</f>
        <v>0</v>
      </c>
      <c r="Q328" s="86" cm="1">
        <f t="array" ref="Q328">IF(OR(C328="-",ISBLANK(C328)),0,IF(LEN(C328)&lt;&gt;12,1,IF(OR(COUNT(FIND({0,1,2,3,4,5,6,7,8,9},LEFT(C328,3)))&gt;0,(ISERR(RIGHT(C328,9)*1))),1,0)))</f>
        <v>0</v>
      </c>
      <c r="R328" s="86">
        <f t="shared" si="13"/>
        <v>0</v>
      </c>
      <c r="S328" s="86">
        <f t="shared" si="14"/>
        <v>0</v>
      </c>
    </row>
    <row r="329" spans="2:19" x14ac:dyDescent="0.25">
      <c r="B329" s="71"/>
      <c r="C329" s="71"/>
      <c r="D329" s="71"/>
      <c r="E329" s="71"/>
      <c r="F329" s="71"/>
      <c r="G329" s="71"/>
      <c r="H329" s="71"/>
      <c r="I329" s="71"/>
      <c r="J329" s="71"/>
      <c r="K329" s="71"/>
      <c r="O329" s="86">
        <f t="shared" si="12"/>
        <v>0</v>
      </c>
      <c r="P329" s="86">
        <f>IF(ISBLANK(B329),0,IF(ISNA(VLOOKUP(B329,General!$B:$B,1,FALSE)),1,0))</f>
        <v>0</v>
      </c>
      <c r="Q329" s="86" cm="1">
        <f t="array" ref="Q329">IF(OR(C329="-",ISBLANK(C329)),0,IF(LEN(C329)&lt;&gt;12,1,IF(OR(COUNT(FIND({0,1,2,3,4,5,6,7,8,9},LEFT(C329,3)))&gt;0,(ISERR(RIGHT(C329,9)*1))),1,0)))</f>
        <v>0</v>
      </c>
      <c r="R329" s="86">
        <f t="shared" si="13"/>
        <v>0</v>
      </c>
      <c r="S329" s="86">
        <f t="shared" si="14"/>
        <v>0</v>
      </c>
    </row>
    <row r="330" spans="2:19" x14ac:dyDescent="0.25">
      <c r="B330" s="71"/>
      <c r="C330" s="71"/>
      <c r="D330" s="71"/>
      <c r="E330" s="71"/>
      <c r="F330" s="71"/>
      <c r="G330" s="71"/>
      <c r="H330" s="71"/>
      <c r="I330" s="71"/>
      <c r="J330" s="71"/>
      <c r="K330" s="71"/>
      <c r="O330" s="86">
        <f t="shared" si="12"/>
        <v>0</v>
      </c>
      <c r="P330" s="86">
        <f>IF(ISBLANK(B330),0,IF(ISNA(VLOOKUP(B330,General!$B:$B,1,FALSE)),1,0))</f>
        <v>0</v>
      </c>
      <c r="Q330" s="86" cm="1">
        <f t="array" ref="Q330">IF(OR(C330="-",ISBLANK(C330)),0,IF(LEN(C330)&lt;&gt;12,1,IF(OR(COUNT(FIND({0,1,2,3,4,5,6,7,8,9},LEFT(C330,3)))&gt;0,(ISERR(RIGHT(C330,9)*1))),1,0)))</f>
        <v>0</v>
      </c>
      <c r="R330" s="86">
        <f t="shared" si="13"/>
        <v>0</v>
      </c>
      <c r="S330" s="86">
        <f t="shared" si="14"/>
        <v>0</v>
      </c>
    </row>
    <row r="331" spans="2:19" x14ac:dyDescent="0.25">
      <c r="B331" s="71"/>
      <c r="C331" s="71"/>
      <c r="D331" s="71"/>
      <c r="E331" s="71"/>
      <c r="F331" s="71"/>
      <c r="G331" s="71"/>
      <c r="H331" s="71"/>
      <c r="I331" s="71"/>
      <c r="J331" s="71"/>
      <c r="K331" s="71"/>
      <c r="O331" s="86">
        <f t="shared" si="12"/>
        <v>0</v>
      </c>
      <c r="P331" s="86">
        <f>IF(ISBLANK(B331),0,IF(ISNA(VLOOKUP(B331,General!$B:$B,1,FALSE)),1,0))</f>
        <v>0</v>
      </c>
      <c r="Q331" s="86" cm="1">
        <f t="array" ref="Q331">IF(OR(C331="-",ISBLANK(C331)),0,IF(LEN(C331)&lt;&gt;12,1,IF(OR(COUNT(FIND({0,1,2,3,4,5,6,7,8,9},LEFT(C331,3)))&gt;0,(ISERR(RIGHT(C331,9)*1))),1,0)))</f>
        <v>0</v>
      </c>
      <c r="R331" s="86">
        <f t="shared" si="13"/>
        <v>0</v>
      </c>
      <c r="S331" s="86">
        <f t="shared" si="14"/>
        <v>0</v>
      </c>
    </row>
    <row r="332" spans="2:19" x14ac:dyDescent="0.25">
      <c r="B332" s="71"/>
      <c r="C332" s="71"/>
      <c r="D332" s="71"/>
      <c r="E332" s="71"/>
      <c r="F332" s="71"/>
      <c r="G332" s="71"/>
      <c r="H332" s="71"/>
      <c r="I332" s="71"/>
      <c r="J332" s="71"/>
      <c r="K332" s="71"/>
      <c r="O332" s="86">
        <f t="shared" ref="O332:O395" si="15">IF(COUNTA(B332:K332)&gt;0,2-(COUNTA(B332,C332)),0)</f>
        <v>0</v>
      </c>
      <c r="P332" s="86">
        <f>IF(ISBLANK(B332),0,IF(ISNA(VLOOKUP(B332,General!$B:$B,1,FALSE)),1,0))</f>
        <v>0</v>
      </c>
      <c r="Q332" s="86" cm="1">
        <f t="array" ref="Q332">IF(OR(C332="-",ISBLANK(C332)),0,IF(LEN(C332)&lt;&gt;12,1,IF(OR(COUNT(FIND({0,1,2,3,4,5,6,7,8,9},LEFT(C332,3)))&gt;0,(ISERR(RIGHT(C332,9)*1))),1,0)))</f>
        <v>0</v>
      </c>
      <c r="R332" s="86">
        <f t="shared" ref="R332:R395" si="16">IF(ISBLANK(E332),0,IF(OR(E332="Representative",E332="Supervisor",E332="Unknown"),0,1))</f>
        <v>0</v>
      </c>
      <c r="S332" s="86">
        <f t="shared" ref="S332:S395" si="17">IF(ISBLANK(I332),0,IF(OR(I332="Yes",I332="No"),0,1))</f>
        <v>0</v>
      </c>
    </row>
    <row r="333" spans="2:19" x14ac:dyDescent="0.25">
      <c r="B333" s="71"/>
      <c r="C333" s="71"/>
      <c r="D333" s="71"/>
      <c r="E333" s="71"/>
      <c r="F333" s="71"/>
      <c r="G333" s="71"/>
      <c r="H333" s="71"/>
      <c r="I333" s="71"/>
      <c r="J333" s="71"/>
      <c r="K333" s="71"/>
      <c r="O333" s="86">
        <f t="shared" si="15"/>
        <v>0</v>
      </c>
      <c r="P333" s="86">
        <f>IF(ISBLANK(B333),0,IF(ISNA(VLOOKUP(B333,General!$B:$B,1,FALSE)),1,0))</f>
        <v>0</v>
      </c>
      <c r="Q333" s="86" cm="1">
        <f t="array" ref="Q333">IF(OR(C333="-",ISBLANK(C333)),0,IF(LEN(C333)&lt;&gt;12,1,IF(OR(COUNT(FIND({0,1,2,3,4,5,6,7,8,9},LEFT(C333,3)))&gt;0,(ISERR(RIGHT(C333,9)*1))),1,0)))</f>
        <v>0</v>
      </c>
      <c r="R333" s="86">
        <f t="shared" si="16"/>
        <v>0</v>
      </c>
      <c r="S333" s="86">
        <f t="shared" si="17"/>
        <v>0</v>
      </c>
    </row>
    <row r="334" spans="2:19" x14ac:dyDescent="0.25">
      <c r="B334" s="71"/>
      <c r="C334" s="71"/>
      <c r="D334" s="71"/>
      <c r="E334" s="71"/>
      <c r="F334" s="71"/>
      <c r="G334" s="71"/>
      <c r="H334" s="71"/>
      <c r="I334" s="71"/>
      <c r="J334" s="71"/>
      <c r="K334" s="71"/>
      <c r="O334" s="86">
        <f t="shared" si="15"/>
        <v>0</v>
      </c>
      <c r="P334" s="86">
        <f>IF(ISBLANK(B334),0,IF(ISNA(VLOOKUP(B334,General!$B:$B,1,FALSE)),1,0))</f>
        <v>0</v>
      </c>
      <c r="Q334" s="86" cm="1">
        <f t="array" ref="Q334">IF(OR(C334="-",ISBLANK(C334)),0,IF(LEN(C334)&lt;&gt;12,1,IF(OR(COUNT(FIND({0,1,2,3,4,5,6,7,8,9},LEFT(C334,3)))&gt;0,(ISERR(RIGHT(C334,9)*1))),1,0)))</f>
        <v>0</v>
      </c>
      <c r="R334" s="86">
        <f t="shared" si="16"/>
        <v>0</v>
      </c>
      <c r="S334" s="86">
        <f t="shared" si="17"/>
        <v>0</v>
      </c>
    </row>
    <row r="335" spans="2:19" x14ac:dyDescent="0.25">
      <c r="B335" s="71"/>
      <c r="C335" s="71"/>
      <c r="D335" s="71"/>
      <c r="E335" s="71"/>
      <c r="F335" s="71"/>
      <c r="G335" s="71"/>
      <c r="H335" s="71"/>
      <c r="I335" s="71"/>
      <c r="J335" s="71"/>
      <c r="K335" s="71"/>
      <c r="O335" s="86">
        <f t="shared" si="15"/>
        <v>0</v>
      </c>
      <c r="P335" s="86">
        <f>IF(ISBLANK(B335),0,IF(ISNA(VLOOKUP(B335,General!$B:$B,1,FALSE)),1,0))</f>
        <v>0</v>
      </c>
      <c r="Q335" s="86" cm="1">
        <f t="array" ref="Q335">IF(OR(C335="-",ISBLANK(C335)),0,IF(LEN(C335)&lt;&gt;12,1,IF(OR(COUNT(FIND({0,1,2,3,4,5,6,7,8,9},LEFT(C335,3)))&gt;0,(ISERR(RIGHT(C335,9)*1))),1,0)))</f>
        <v>0</v>
      </c>
      <c r="R335" s="86">
        <f t="shared" si="16"/>
        <v>0</v>
      </c>
      <c r="S335" s="86">
        <f t="shared" si="17"/>
        <v>0</v>
      </c>
    </row>
    <row r="336" spans="2:19" x14ac:dyDescent="0.25">
      <c r="B336" s="71"/>
      <c r="C336" s="71"/>
      <c r="D336" s="71"/>
      <c r="E336" s="71"/>
      <c r="F336" s="71"/>
      <c r="G336" s="71"/>
      <c r="H336" s="71"/>
      <c r="I336" s="71"/>
      <c r="J336" s="71"/>
      <c r="K336" s="71"/>
      <c r="O336" s="86">
        <f t="shared" si="15"/>
        <v>0</v>
      </c>
      <c r="P336" s="86">
        <f>IF(ISBLANK(B336),0,IF(ISNA(VLOOKUP(B336,General!$B:$B,1,FALSE)),1,0))</f>
        <v>0</v>
      </c>
      <c r="Q336" s="86" cm="1">
        <f t="array" ref="Q336">IF(OR(C336="-",ISBLANK(C336)),0,IF(LEN(C336)&lt;&gt;12,1,IF(OR(COUNT(FIND({0,1,2,3,4,5,6,7,8,9},LEFT(C336,3)))&gt;0,(ISERR(RIGHT(C336,9)*1))),1,0)))</f>
        <v>0</v>
      </c>
      <c r="R336" s="86">
        <f t="shared" si="16"/>
        <v>0</v>
      </c>
      <c r="S336" s="86">
        <f t="shared" si="17"/>
        <v>0</v>
      </c>
    </row>
    <row r="337" spans="2:19" x14ac:dyDescent="0.25">
      <c r="B337" s="71"/>
      <c r="C337" s="71"/>
      <c r="D337" s="71"/>
      <c r="E337" s="71"/>
      <c r="F337" s="71"/>
      <c r="G337" s="71"/>
      <c r="H337" s="71"/>
      <c r="I337" s="71"/>
      <c r="J337" s="71"/>
      <c r="K337" s="71"/>
      <c r="O337" s="86">
        <f t="shared" si="15"/>
        <v>0</v>
      </c>
      <c r="P337" s="86">
        <f>IF(ISBLANK(B337),0,IF(ISNA(VLOOKUP(B337,General!$B:$B,1,FALSE)),1,0))</f>
        <v>0</v>
      </c>
      <c r="Q337" s="86" cm="1">
        <f t="array" ref="Q337">IF(OR(C337="-",ISBLANK(C337)),0,IF(LEN(C337)&lt;&gt;12,1,IF(OR(COUNT(FIND({0,1,2,3,4,5,6,7,8,9},LEFT(C337,3)))&gt;0,(ISERR(RIGHT(C337,9)*1))),1,0)))</f>
        <v>0</v>
      </c>
      <c r="R337" s="86">
        <f t="shared" si="16"/>
        <v>0</v>
      </c>
      <c r="S337" s="86">
        <f t="shared" si="17"/>
        <v>0</v>
      </c>
    </row>
    <row r="338" spans="2:19" x14ac:dyDescent="0.25">
      <c r="B338" s="71"/>
      <c r="C338" s="71"/>
      <c r="D338" s="71"/>
      <c r="E338" s="71"/>
      <c r="F338" s="71"/>
      <c r="G338" s="71"/>
      <c r="H338" s="71"/>
      <c r="I338" s="71"/>
      <c r="J338" s="71"/>
      <c r="K338" s="71"/>
      <c r="O338" s="86">
        <f t="shared" si="15"/>
        <v>0</v>
      </c>
      <c r="P338" s="86">
        <f>IF(ISBLANK(B338),0,IF(ISNA(VLOOKUP(B338,General!$B:$B,1,FALSE)),1,0))</f>
        <v>0</v>
      </c>
      <c r="Q338" s="86" cm="1">
        <f t="array" ref="Q338">IF(OR(C338="-",ISBLANK(C338)),0,IF(LEN(C338)&lt;&gt;12,1,IF(OR(COUNT(FIND({0,1,2,3,4,5,6,7,8,9},LEFT(C338,3)))&gt;0,(ISERR(RIGHT(C338,9)*1))),1,0)))</f>
        <v>0</v>
      </c>
      <c r="R338" s="86">
        <f t="shared" si="16"/>
        <v>0</v>
      </c>
      <c r="S338" s="86">
        <f t="shared" si="17"/>
        <v>0</v>
      </c>
    </row>
    <row r="339" spans="2:19" x14ac:dyDescent="0.25">
      <c r="B339" s="71"/>
      <c r="C339" s="71"/>
      <c r="D339" s="71"/>
      <c r="E339" s="71"/>
      <c r="F339" s="71"/>
      <c r="G339" s="71"/>
      <c r="H339" s="71"/>
      <c r="I339" s="71"/>
      <c r="J339" s="71"/>
      <c r="K339" s="71"/>
      <c r="O339" s="86">
        <f t="shared" si="15"/>
        <v>0</v>
      </c>
      <c r="P339" s="86">
        <f>IF(ISBLANK(B339),0,IF(ISNA(VLOOKUP(B339,General!$B:$B,1,FALSE)),1,0))</f>
        <v>0</v>
      </c>
      <c r="Q339" s="86" cm="1">
        <f t="array" ref="Q339">IF(OR(C339="-",ISBLANK(C339)),0,IF(LEN(C339)&lt;&gt;12,1,IF(OR(COUNT(FIND({0,1,2,3,4,5,6,7,8,9},LEFT(C339,3)))&gt;0,(ISERR(RIGHT(C339,9)*1))),1,0)))</f>
        <v>0</v>
      </c>
      <c r="R339" s="86">
        <f t="shared" si="16"/>
        <v>0</v>
      </c>
      <c r="S339" s="86">
        <f t="shared" si="17"/>
        <v>0</v>
      </c>
    </row>
    <row r="340" spans="2:19" x14ac:dyDescent="0.25">
      <c r="B340" s="71"/>
      <c r="C340" s="71"/>
      <c r="D340" s="71"/>
      <c r="E340" s="71"/>
      <c r="F340" s="71"/>
      <c r="G340" s="71"/>
      <c r="H340" s="71"/>
      <c r="I340" s="71"/>
      <c r="J340" s="71"/>
      <c r="K340" s="71"/>
      <c r="O340" s="86">
        <f t="shared" si="15"/>
        <v>0</v>
      </c>
      <c r="P340" s="86">
        <f>IF(ISBLANK(B340),0,IF(ISNA(VLOOKUP(B340,General!$B:$B,1,FALSE)),1,0))</f>
        <v>0</v>
      </c>
      <c r="Q340" s="86" cm="1">
        <f t="array" ref="Q340">IF(OR(C340="-",ISBLANK(C340)),0,IF(LEN(C340)&lt;&gt;12,1,IF(OR(COUNT(FIND({0,1,2,3,4,5,6,7,8,9},LEFT(C340,3)))&gt;0,(ISERR(RIGHT(C340,9)*1))),1,0)))</f>
        <v>0</v>
      </c>
      <c r="R340" s="86">
        <f t="shared" si="16"/>
        <v>0</v>
      </c>
      <c r="S340" s="86">
        <f t="shared" si="17"/>
        <v>0</v>
      </c>
    </row>
    <row r="341" spans="2:19" x14ac:dyDescent="0.25">
      <c r="B341" s="71"/>
      <c r="C341" s="71"/>
      <c r="D341" s="71"/>
      <c r="E341" s="71"/>
      <c r="F341" s="71"/>
      <c r="G341" s="71"/>
      <c r="H341" s="71"/>
      <c r="I341" s="71"/>
      <c r="J341" s="71"/>
      <c r="K341" s="71"/>
      <c r="O341" s="86">
        <f t="shared" si="15"/>
        <v>0</v>
      </c>
      <c r="P341" s="86">
        <f>IF(ISBLANK(B341),0,IF(ISNA(VLOOKUP(B341,General!$B:$B,1,FALSE)),1,0))</f>
        <v>0</v>
      </c>
      <c r="Q341" s="86" cm="1">
        <f t="array" ref="Q341">IF(OR(C341="-",ISBLANK(C341)),0,IF(LEN(C341)&lt;&gt;12,1,IF(OR(COUNT(FIND({0,1,2,3,4,5,6,7,8,9},LEFT(C341,3)))&gt;0,(ISERR(RIGHT(C341,9)*1))),1,0)))</f>
        <v>0</v>
      </c>
      <c r="R341" s="86">
        <f t="shared" si="16"/>
        <v>0</v>
      </c>
      <c r="S341" s="86">
        <f t="shared" si="17"/>
        <v>0</v>
      </c>
    </row>
    <row r="342" spans="2:19" x14ac:dyDescent="0.25">
      <c r="B342" s="71"/>
      <c r="C342" s="71"/>
      <c r="D342" s="71"/>
      <c r="E342" s="71"/>
      <c r="F342" s="71"/>
      <c r="G342" s="71"/>
      <c r="H342" s="71"/>
      <c r="I342" s="71"/>
      <c r="J342" s="71"/>
      <c r="K342" s="71"/>
      <c r="O342" s="86">
        <f t="shared" si="15"/>
        <v>0</v>
      </c>
      <c r="P342" s="86">
        <f>IF(ISBLANK(B342),0,IF(ISNA(VLOOKUP(B342,General!$B:$B,1,FALSE)),1,0))</f>
        <v>0</v>
      </c>
      <c r="Q342" s="86" cm="1">
        <f t="array" ref="Q342">IF(OR(C342="-",ISBLANK(C342)),0,IF(LEN(C342)&lt;&gt;12,1,IF(OR(COUNT(FIND({0,1,2,3,4,5,6,7,8,9},LEFT(C342,3)))&gt;0,(ISERR(RIGHT(C342,9)*1))),1,0)))</f>
        <v>0</v>
      </c>
      <c r="R342" s="86">
        <f t="shared" si="16"/>
        <v>0</v>
      </c>
      <c r="S342" s="86">
        <f t="shared" si="17"/>
        <v>0</v>
      </c>
    </row>
    <row r="343" spans="2:19" x14ac:dyDescent="0.25">
      <c r="B343" s="71"/>
      <c r="C343" s="71"/>
      <c r="D343" s="71"/>
      <c r="E343" s="71"/>
      <c r="F343" s="71"/>
      <c r="G343" s="71"/>
      <c r="H343" s="71"/>
      <c r="I343" s="71"/>
      <c r="J343" s="71"/>
      <c r="K343" s="71"/>
      <c r="O343" s="86">
        <f t="shared" si="15"/>
        <v>0</v>
      </c>
      <c r="P343" s="86">
        <f>IF(ISBLANK(B343),0,IF(ISNA(VLOOKUP(B343,General!$B:$B,1,FALSE)),1,0))</f>
        <v>0</v>
      </c>
      <c r="Q343" s="86" cm="1">
        <f t="array" ref="Q343">IF(OR(C343="-",ISBLANK(C343)),0,IF(LEN(C343)&lt;&gt;12,1,IF(OR(COUNT(FIND({0,1,2,3,4,5,6,7,8,9},LEFT(C343,3)))&gt;0,(ISERR(RIGHT(C343,9)*1))),1,0)))</f>
        <v>0</v>
      </c>
      <c r="R343" s="86">
        <f t="shared" si="16"/>
        <v>0</v>
      </c>
      <c r="S343" s="86">
        <f t="shared" si="17"/>
        <v>0</v>
      </c>
    </row>
    <row r="344" spans="2:19" x14ac:dyDescent="0.25">
      <c r="B344" s="71"/>
      <c r="C344" s="71"/>
      <c r="D344" s="71"/>
      <c r="E344" s="71"/>
      <c r="F344" s="71"/>
      <c r="G344" s="71"/>
      <c r="H344" s="71"/>
      <c r="I344" s="71"/>
      <c r="J344" s="71"/>
      <c r="K344" s="71"/>
      <c r="O344" s="86">
        <f t="shared" si="15"/>
        <v>0</v>
      </c>
      <c r="P344" s="86">
        <f>IF(ISBLANK(B344),0,IF(ISNA(VLOOKUP(B344,General!$B:$B,1,FALSE)),1,0))</f>
        <v>0</v>
      </c>
      <c r="Q344" s="86" cm="1">
        <f t="array" ref="Q344">IF(OR(C344="-",ISBLANK(C344)),0,IF(LEN(C344)&lt;&gt;12,1,IF(OR(COUNT(FIND({0,1,2,3,4,5,6,7,8,9},LEFT(C344,3)))&gt;0,(ISERR(RIGHT(C344,9)*1))),1,0)))</f>
        <v>0</v>
      </c>
      <c r="R344" s="86">
        <f t="shared" si="16"/>
        <v>0</v>
      </c>
      <c r="S344" s="86">
        <f t="shared" si="17"/>
        <v>0</v>
      </c>
    </row>
    <row r="345" spans="2:19" x14ac:dyDescent="0.25">
      <c r="B345" s="71"/>
      <c r="C345" s="71"/>
      <c r="D345" s="71"/>
      <c r="E345" s="71"/>
      <c r="F345" s="71"/>
      <c r="G345" s="71"/>
      <c r="H345" s="71"/>
      <c r="I345" s="71"/>
      <c r="J345" s="71"/>
      <c r="K345" s="71"/>
      <c r="O345" s="86">
        <f t="shared" si="15"/>
        <v>0</v>
      </c>
      <c r="P345" s="86">
        <f>IF(ISBLANK(B345),0,IF(ISNA(VLOOKUP(B345,General!$B:$B,1,FALSE)),1,0))</f>
        <v>0</v>
      </c>
      <c r="Q345" s="86" cm="1">
        <f t="array" ref="Q345">IF(OR(C345="-",ISBLANK(C345)),0,IF(LEN(C345)&lt;&gt;12,1,IF(OR(COUNT(FIND({0,1,2,3,4,5,6,7,8,9},LEFT(C345,3)))&gt;0,(ISERR(RIGHT(C345,9)*1))),1,0)))</f>
        <v>0</v>
      </c>
      <c r="R345" s="86">
        <f t="shared" si="16"/>
        <v>0</v>
      </c>
      <c r="S345" s="86">
        <f t="shared" si="17"/>
        <v>0</v>
      </c>
    </row>
    <row r="346" spans="2:19" x14ac:dyDescent="0.25">
      <c r="B346" s="71"/>
      <c r="C346" s="71"/>
      <c r="D346" s="71"/>
      <c r="E346" s="71"/>
      <c r="F346" s="71"/>
      <c r="G346" s="71"/>
      <c r="H346" s="71"/>
      <c r="I346" s="71"/>
      <c r="J346" s="71"/>
      <c r="K346" s="71"/>
      <c r="O346" s="86">
        <f t="shared" si="15"/>
        <v>0</v>
      </c>
      <c r="P346" s="86">
        <f>IF(ISBLANK(B346),0,IF(ISNA(VLOOKUP(B346,General!$B:$B,1,FALSE)),1,0))</f>
        <v>0</v>
      </c>
      <c r="Q346" s="86" cm="1">
        <f t="array" ref="Q346">IF(OR(C346="-",ISBLANK(C346)),0,IF(LEN(C346)&lt;&gt;12,1,IF(OR(COUNT(FIND({0,1,2,3,4,5,6,7,8,9},LEFT(C346,3)))&gt;0,(ISERR(RIGHT(C346,9)*1))),1,0)))</f>
        <v>0</v>
      </c>
      <c r="R346" s="86">
        <f t="shared" si="16"/>
        <v>0</v>
      </c>
      <c r="S346" s="86">
        <f t="shared" si="17"/>
        <v>0</v>
      </c>
    </row>
    <row r="347" spans="2:19" x14ac:dyDescent="0.25">
      <c r="B347" s="71"/>
      <c r="C347" s="71"/>
      <c r="D347" s="71"/>
      <c r="E347" s="71"/>
      <c r="F347" s="71"/>
      <c r="G347" s="71"/>
      <c r="H347" s="71"/>
      <c r="I347" s="71"/>
      <c r="J347" s="71"/>
      <c r="K347" s="71"/>
      <c r="O347" s="86">
        <f t="shared" si="15"/>
        <v>0</v>
      </c>
      <c r="P347" s="86">
        <f>IF(ISBLANK(B347),0,IF(ISNA(VLOOKUP(B347,General!$B:$B,1,FALSE)),1,0))</f>
        <v>0</v>
      </c>
      <c r="Q347" s="86" cm="1">
        <f t="array" ref="Q347">IF(OR(C347="-",ISBLANK(C347)),0,IF(LEN(C347)&lt;&gt;12,1,IF(OR(COUNT(FIND({0,1,2,3,4,5,6,7,8,9},LEFT(C347,3)))&gt;0,(ISERR(RIGHT(C347,9)*1))),1,0)))</f>
        <v>0</v>
      </c>
      <c r="R347" s="86">
        <f t="shared" si="16"/>
        <v>0</v>
      </c>
      <c r="S347" s="86">
        <f t="shared" si="17"/>
        <v>0</v>
      </c>
    </row>
    <row r="348" spans="2:19" x14ac:dyDescent="0.25">
      <c r="B348" s="71"/>
      <c r="C348" s="71"/>
      <c r="D348" s="71"/>
      <c r="E348" s="71"/>
      <c r="F348" s="71"/>
      <c r="G348" s="71"/>
      <c r="H348" s="71"/>
      <c r="I348" s="71"/>
      <c r="J348" s="71"/>
      <c r="K348" s="71"/>
      <c r="O348" s="86">
        <f t="shared" si="15"/>
        <v>0</v>
      </c>
      <c r="P348" s="86">
        <f>IF(ISBLANK(B348),0,IF(ISNA(VLOOKUP(B348,General!$B:$B,1,FALSE)),1,0))</f>
        <v>0</v>
      </c>
      <c r="Q348" s="86" cm="1">
        <f t="array" ref="Q348">IF(OR(C348="-",ISBLANK(C348)),0,IF(LEN(C348)&lt;&gt;12,1,IF(OR(COUNT(FIND({0,1,2,3,4,5,6,7,8,9},LEFT(C348,3)))&gt;0,(ISERR(RIGHT(C348,9)*1))),1,0)))</f>
        <v>0</v>
      </c>
      <c r="R348" s="86">
        <f t="shared" si="16"/>
        <v>0</v>
      </c>
      <c r="S348" s="86">
        <f t="shared" si="17"/>
        <v>0</v>
      </c>
    </row>
    <row r="349" spans="2:19" x14ac:dyDescent="0.25">
      <c r="B349" s="71"/>
      <c r="C349" s="71"/>
      <c r="D349" s="71"/>
      <c r="E349" s="71"/>
      <c r="F349" s="71"/>
      <c r="G349" s="71"/>
      <c r="H349" s="71"/>
      <c r="I349" s="71"/>
      <c r="J349" s="71"/>
      <c r="K349" s="71"/>
      <c r="O349" s="86">
        <f t="shared" si="15"/>
        <v>0</v>
      </c>
      <c r="P349" s="86">
        <f>IF(ISBLANK(B349),0,IF(ISNA(VLOOKUP(B349,General!$B:$B,1,FALSE)),1,0))</f>
        <v>0</v>
      </c>
      <c r="Q349" s="86" cm="1">
        <f t="array" ref="Q349">IF(OR(C349="-",ISBLANK(C349)),0,IF(LEN(C349)&lt;&gt;12,1,IF(OR(COUNT(FIND({0,1,2,3,4,5,6,7,8,9},LEFT(C349,3)))&gt;0,(ISERR(RIGHT(C349,9)*1))),1,0)))</f>
        <v>0</v>
      </c>
      <c r="R349" s="86">
        <f t="shared" si="16"/>
        <v>0</v>
      </c>
      <c r="S349" s="86">
        <f t="shared" si="17"/>
        <v>0</v>
      </c>
    </row>
    <row r="350" spans="2:19" x14ac:dyDescent="0.25">
      <c r="B350" s="71"/>
      <c r="C350" s="71"/>
      <c r="D350" s="71"/>
      <c r="E350" s="71"/>
      <c r="F350" s="71"/>
      <c r="G350" s="71"/>
      <c r="H350" s="71"/>
      <c r="I350" s="71"/>
      <c r="J350" s="71"/>
      <c r="K350" s="71"/>
      <c r="O350" s="86">
        <f t="shared" si="15"/>
        <v>0</v>
      </c>
      <c r="P350" s="86">
        <f>IF(ISBLANK(B350),0,IF(ISNA(VLOOKUP(B350,General!$B:$B,1,FALSE)),1,0))</f>
        <v>0</v>
      </c>
      <c r="Q350" s="86" cm="1">
        <f t="array" ref="Q350">IF(OR(C350="-",ISBLANK(C350)),0,IF(LEN(C350)&lt;&gt;12,1,IF(OR(COUNT(FIND({0,1,2,3,4,5,6,7,8,9},LEFT(C350,3)))&gt;0,(ISERR(RIGHT(C350,9)*1))),1,0)))</f>
        <v>0</v>
      </c>
      <c r="R350" s="86">
        <f t="shared" si="16"/>
        <v>0</v>
      </c>
      <c r="S350" s="86">
        <f t="shared" si="17"/>
        <v>0</v>
      </c>
    </row>
    <row r="351" spans="2:19" x14ac:dyDescent="0.25">
      <c r="B351" s="71"/>
      <c r="C351" s="71"/>
      <c r="D351" s="71"/>
      <c r="E351" s="71"/>
      <c r="F351" s="71"/>
      <c r="G351" s="71"/>
      <c r="H351" s="71"/>
      <c r="I351" s="71"/>
      <c r="J351" s="71"/>
      <c r="K351" s="71"/>
      <c r="O351" s="86">
        <f t="shared" si="15"/>
        <v>0</v>
      </c>
      <c r="P351" s="86">
        <f>IF(ISBLANK(B351),0,IF(ISNA(VLOOKUP(B351,General!$B:$B,1,FALSE)),1,0))</f>
        <v>0</v>
      </c>
      <c r="Q351" s="86" cm="1">
        <f t="array" ref="Q351">IF(OR(C351="-",ISBLANK(C351)),0,IF(LEN(C351)&lt;&gt;12,1,IF(OR(COUNT(FIND({0,1,2,3,4,5,6,7,8,9},LEFT(C351,3)))&gt;0,(ISERR(RIGHT(C351,9)*1))),1,0)))</f>
        <v>0</v>
      </c>
      <c r="R351" s="86">
        <f t="shared" si="16"/>
        <v>0</v>
      </c>
      <c r="S351" s="86">
        <f t="shared" si="17"/>
        <v>0</v>
      </c>
    </row>
    <row r="352" spans="2:19" x14ac:dyDescent="0.25">
      <c r="B352" s="71"/>
      <c r="C352" s="71"/>
      <c r="D352" s="71"/>
      <c r="E352" s="71"/>
      <c r="F352" s="71"/>
      <c r="G352" s="71"/>
      <c r="H352" s="71"/>
      <c r="I352" s="71"/>
      <c r="J352" s="71"/>
      <c r="K352" s="71"/>
      <c r="O352" s="86">
        <f t="shared" si="15"/>
        <v>0</v>
      </c>
      <c r="P352" s="86">
        <f>IF(ISBLANK(B352),0,IF(ISNA(VLOOKUP(B352,General!$B:$B,1,FALSE)),1,0))</f>
        <v>0</v>
      </c>
      <c r="Q352" s="86" cm="1">
        <f t="array" ref="Q352">IF(OR(C352="-",ISBLANK(C352)),0,IF(LEN(C352)&lt;&gt;12,1,IF(OR(COUNT(FIND({0,1,2,3,4,5,6,7,8,9},LEFT(C352,3)))&gt;0,(ISERR(RIGHT(C352,9)*1))),1,0)))</f>
        <v>0</v>
      </c>
      <c r="R352" s="86">
        <f t="shared" si="16"/>
        <v>0</v>
      </c>
      <c r="S352" s="86">
        <f t="shared" si="17"/>
        <v>0</v>
      </c>
    </row>
    <row r="353" spans="2:19" x14ac:dyDescent="0.25">
      <c r="B353" s="71"/>
      <c r="C353" s="71"/>
      <c r="D353" s="71"/>
      <c r="E353" s="71"/>
      <c r="F353" s="71"/>
      <c r="G353" s="71"/>
      <c r="H353" s="71"/>
      <c r="I353" s="71"/>
      <c r="J353" s="71"/>
      <c r="K353" s="71"/>
      <c r="O353" s="86">
        <f t="shared" si="15"/>
        <v>0</v>
      </c>
      <c r="P353" s="86">
        <f>IF(ISBLANK(B353),0,IF(ISNA(VLOOKUP(B353,General!$B:$B,1,FALSE)),1,0))</f>
        <v>0</v>
      </c>
      <c r="Q353" s="86" cm="1">
        <f t="array" ref="Q353">IF(OR(C353="-",ISBLANK(C353)),0,IF(LEN(C353)&lt;&gt;12,1,IF(OR(COUNT(FIND({0,1,2,3,4,5,6,7,8,9},LEFT(C353,3)))&gt;0,(ISERR(RIGHT(C353,9)*1))),1,0)))</f>
        <v>0</v>
      </c>
      <c r="R353" s="86">
        <f t="shared" si="16"/>
        <v>0</v>
      </c>
      <c r="S353" s="86">
        <f t="shared" si="17"/>
        <v>0</v>
      </c>
    </row>
    <row r="354" spans="2:19" x14ac:dyDescent="0.25">
      <c r="B354" s="71"/>
      <c r="C354" s="71"/>
      <c r="D354" s="71"/>
      <c r="E354" s="71"/>
      <c r="F354" s="71"/>
      <c r="G354" s="71"/>
      <c r="H354" s="71"/>
      <c r="I354" s="71"/>
      <c r="J354" s="71"/>
      <c r="K354" s="71"/>
      <c r="O354" s="86">
        <f t="shared" si="15"/>
        <v>0</v>
      </c>
      <c r="P354" s="86">
        <f>IF(ISBLANK(B354),0,IF(ISNA(VLOOKUP(B354,General!$B:$B,1,FALSE)),1,0))</f>
        <v>0</v>
      </c>
      <c r="Q354" s="86" cm="1">
        <f t="array" ref="Q354">IF(OR(C354="-",ISBLANK(C354)),0,IF(LEN(C354)&lt;&gt;12,1,IF(OR(COUNT(FIND({0,1,2,3,4,5,6,7,8,9},LEFT(C354,3)))&gt;0,(ISERR(RIGHT(C354,9)*1))),1,0)))</f>
        <v>0</v>
      </c>
      <c r="R354" s="86">
        <f t="shared" si="16"/>
        <v>0</v>
      </c>
      <c r="S354" s="86">
        <f t="shared" si="17"/>
        <v>0</v>
      </c>
    </row>
    <row r="355" spans="2:19" x14ac:dyDescent="0.25">
      <c r="B355" s="71"/>
      <c r="C355" s="71"/>
      <c r="D355" s="71"/>
      <c r="E355" s="71"/>
      <c r="F355" s="71"/>
      <c r="G355" s="71"/>
      <c r="H355" s="71"/>
      <c r="I355" s="71"/>
      <c r="J355" s="71"/>
      <c r="K355" s="71"/>
      <c r="O355" s="86">
        <f t="shared" si="15"/>
        <v>0</v>
      </c>
      <c r="P355" s="86">
        <f>IF(ISBLANK(B355),0,IF(ISNA(VLOOKUP(B355,General!$B:$B,1,FALSE)),1,0))</f>
        <v>0</v>
      </c>
      <c r="Q355" s="86" cm="1">
        <f t="array" ref="Q355">IF(OR(C355="-",ISBLANK(C355)),0,IF(LEN(C355)&lt;&gt;12,1,IF(OR(COUNT(FIND({0,1,2,3,4,5,6,7,8,9},LEFT(C355,3)))&gt;0,(ISERR(RIGHT(C355,9)*1))),1,0)))</f>
        <v>0</v>
      </c>
      <c r="R355" s="86">
        <f t="shared" si="16"/>
        <v>0</v>
      </c>
      <c r="S355" s="86">
        <f t="shared" si="17"/>
        <v>0</v>
      </c>
    </row>
    <row r="356" spans="2:19" x14ac:dyDescent="0.25">
      <c r="B356" s="71"/>
      <c r="C356" s="71"/>
      <c r="D356" s="71"/>
      <c r="E356" s="71"/>
      <c r="F356" s="71"/>
      <c r="G356" s="71"/>
      <c r="H356" s="71"/>
      <c r="I356" s="71"/>
      <c r="J356" s="71"/>
      <c r="K356" s="71"/>
      <c r="O356" s="86">
        <f t="shared" si="15"/>
        <v>0</v>
      </c>
      <c r="P356" s="86">
        <f>IF(ISBLANK(B356),0,IF(ISNA(VLOOKUP(B356,General!$B:$B,1,FALSE)),1,0))</f>
        <v>0</v>
      </c>
      <c r="Q356" s="86" cm="1">
        <f t="array" ref="Q356">IF(OR(C356="-",ISBLANK(C356)),0,IF(LEN(C356)&lt;&gt;12,1,IF(OR(COUNT(FIND({0,1,2,3,4,5,6,7,8,9},LEFT(C356,3)))&gt;0,(ISERR(RIGHT(C356,9)*1))),1,0)))</f>
        <v>0</v>
      </c>
      <c r="R356" s="86">
        <f t="shared" si="16"/>
        <v>0</v>
      </c>
      <c r="S356" s="86">
        <f t="shared" si="17"/>
        <v>0</v>
      </c>
    </row>
    <row r="357" spans="2:19" x14ac:dyDescent="0.25">
      <c r="B357" s="71"/>
      <c r="C357" s="71"/>
      <c r="D357" s="71"/>
      <c r="E357" s="71"/>
      <c r="F357" s="71"/>
      <c r="G357" s="71"/>
      <c r="H357" s="71"/>
      <c r="I357" s="71"/>
      <c r="J357" s="71"/>
      <c r="K357" s="71"/>
      <c r="O357" s="86">
        <f t="shared" si="15"/>
        <v>0</v>
      </c>
      <c r="P357" s="86">
        <f>IF(ISBLANK(B357),0,IF(ISNA(VLOOKUP(B357,General!$B:$B,1,FALSE)),1,0))</f>
        <v>0</v>
      </c>
      <c r="Q357" s="86" cm="1">
        <f t="array" ref="Q357">IF(OR(C357="-",ISBLANK(C357)),0,IF(LEN(C357)&lt;&gt;12,1,IF(OR(COUNT(FIND({0,1,2,3,4,5,6,7,8,9},LEFT(C357,3)))&gt;0,(ISERR(RIGHT(C357,9)*1))),1,0)))</f>
        <v>0</v>
      </c>
      <c r="R357" s="86">
        <f t="shared" si="16"/>
        <v>0</v>
      </c>
      <c r="S357" s="86">
        <f t="shared" si="17"/>
        <v>0</v>
      </c>
    </row>
    <row r="358" spans="2:19" x14ac:dyDescent="0.25">
      <c r="B358" s="71"/>
      <c r="C358" s="71"/>
      <c r="D358" s="71"/>
      <c r="E358" s="71"/>
      <c r="F358" s="71"/>
      <c r="G358" s="71"/>
      <c r="H358" s="71"/>
      <c r="I358" s="71"/>
      <c r="J358" s="71"/>
      <c r="K358" s="71"/>
      <c r="O358" s="86">
        <f t="shared" si="15"/>
        <v>0</v>
      </c>
      <c r="P358" s="86">
        <f>IF(ISBLANK(B358),0,IF(ISNA(VLOOKUP(B358,General!$B:$B,1,FALSE)),1,0))</f>
        <v>0</v>
      </c>
      <c r="Q358" s="86" cm="1">
        <f t="array" ref="Q358">IF(OR(C358="-",ISBLANK(C358)),0,IF(LEN(C358)&lt;&gt;12,1,IF(OR(COUNT(FIND({0,1,2,3,4,5,6,7,8,9},LEFT(C358,3)))&gt;0,(ISERR(RIGHT(C358,9)*1))),1,0)))</f>
        <v>0</v>
      </c>
      <c r="R358" s="86">
        <f t="shared" si="16"/>
        <v>0</v>
      </c>
      <c r="S358" s="86">
        <f t="shared" si="17"/>
        <v>0</v>
      </c>
    </row>
    <row r="359" spans="2:19" x14ac:dyDescent="0.25">
      <c r="B359" s="71"/>
      <c r="C359" s="71"/>
      <c r="D359" s="71"/>
      <c r="E359" s="71"/>
      <c r="F359" s="71"/>
      <c r="G359" s="71"/>
      <c r="H359" s="71"/>
      <c r="I359" s="71"/>
      <c r="J359" s="71"/>
      <c r="K359" s="71"/>
      <c r="O359" s="86">
        <f t="shared" si="15"/>
        <v>0</v>
      </c>
      <c r="P359" s="86">
        <f>IF(ISBLANK(B359),0,IF(ISNA(VLOOKUP(B359,General!$B:$B,1,FALSE)),1,0))</f>
        <v>0</v>
      </c>
      <c r="Q359" s="86" cm="1">
        <f t="array" ref="Q359">IF(OR(C359="-",ISBLANK(C359)),0,IF(LEN(C359)&lt;&gt;12,1,IF(OR(COUNT(FIND({0,1,2,3,4,5,6,7,8,9},LEFT(C359,3)))&gt;0,(ISERR(RIGHT(C359,9)*1))),1,0)))</f>
        <v>0</v>
      </c>
      <c r="R359" s="86">
        <f t="shared" si="16"/>
        <v>0</v>
      </c>
      <c r="S359" s="86">
        <f t="shared" si="17"/>
        <v>0</v>
      </c>
    </row>
    <row r="360" spans="2:19" x14ac:dyDescent="0.25">
      <c r="B360" s="71"/>
      <c r="C360" s="71"/>
      <c r="D360" s="71"/>
      <c r="E360" s="71"/>
      <c r="F360" s="71"/>
      <c r="G360" s="71"/>
      <c r="H360" s="71"/>
      <c r="I360" s="71"/>
      <c r="J360" s="71"/>
      <c r="K360" s="71"/>
      <c r="O360" s="86">
        <f t="shared" si="15"/>
        <v>0</v>
      </c>
      <c r="P360" s="86">
        <f>IF(ISBLANK(B360),0,IF(ISNA(VLOOKUP(B360,General!$B:$B,1,FALSE)),1,0))</f>
        <v>0</v>
      </c>
      <c r="Q360" s="86" cm="1">
        <f t="array" ref="Q360">IF(OR(C360="-",ISBLANK(C360)),0,IF(LEN(C360)&lt;&gt;12,1,IF(OR(COUNT(FIND({0,1,2,3,4,5,6,7,8,9},LEFT(C360,3)))&gt;0,(ISERR(RIGHT(C360,9)*1))),1,0)))</f>
        <v>0</v>
      </c>
      <c r="R360" s="86">
        <f t="shared" si="16"/>
        <v>0</v>
      </c>
      <c r="S360" s="86">
        <f t="shared" si="17"/>
        <v>0</v>
      </c>
    </row>
    <row r="361" spans="2:19" x14ac:dyDescent="0.25">
      <c r="B361" s="71"/>
      <c r="C361" s="71"/>
      <c r="D361" s="71"/>
      <c r="E361" s="71"/>
      <c r="F361" s="71"/>
      <c r="G361" s="71"/>
      <c r="H361" s="71"/>
      <c r="I361" s="71"/>
      <c r="J361" s="71"/>
      <c r="K361" s="71"/>
      <c r="O361" s="86">
        <f t="shared" si="15"/>
        <v>0</v>
      </c>
      <c r="P361" s="86">
        <f>IF(ISBLANK(B361),0,IF(ISNA(VLOOKUP(B361,General!$B:$B,1,FALSE)),1,0))</f>
        <v>0</v>
      </c>
      <c r="Q361" s="86" cm="1">
        <f t="array" ref="Q361">IF(OR(C361="-",ISBLANK(C361)),0,IF(LEN(C361)&lt;&gt;12,1,IF(OR(COUNT(FIND({0,1,2,3,4,5,6,7,8,9},LEFT(C361,3)))&gt;0,(ISERR(RIGHT(C361,9)*1))),1,0)))</f>
        <v>0</v>
      </c>
      <c r="R361" s="86">
        <f t="shared" si="16"/>
        <v>0</v>
      </c>
      <c r="S361" s="86">
        <f t="shared" si="17"/>
        <v>0</v>
      </c>
    </row>
    <row r="362" spans="2:19" x14ac:dyDescent="0.25">
      <c r="B362" s="71"/>
      <c r="C362" s="71"/>
      <c r="D362" s="71"/>
      <c r="E362" s="71"/>
      <c r="F362" s="71"/>
      <c r="G362" s="71"/>
      <c r="H362" s="71"/>
      <c r="I362" s="71"/>
      <c r="J362" s="71"/>
      <c r="K362" s="71"/>
      <c r="O362" s="86">
        <f t="shared" si="15"/>
        <v>0</v>
      </c>
      <c r="P362" s="86">
        <f>IF(ISBLANK(B362),0,IF(ISNA(VLOOKUP(B362,General!$B:$B,1,FALSE)),1,0))</f>
        <v>0</v>
      </c>
      <c r="Q362" s="86" cm="1">
        <f t="array" ref="Q362">IF(OR(C362="-",ISBLANK(C362)),0,IF(LEN(C362)&lt;&gt;12,1,IF(OR(COUNT(FIND({0,1,2,3,4,5,6,7,8,9},LEFT(C362,3)))&gt;0,(ISERR(RIGHT(C362,9)*1))),1,0)))</f>
        <v>0</v>
      </c>
      <c r="R362" s="86">
        <f t="shared" si="16"/>
        <v>0</v>
      </c>
      <c r="S362" s="86">
        <f t="shared" si="17"/>
        <v>0</v>
      </c>
    </row>
    <row r="363" spans="2:19" x14ac:dyDescent="0.25">
      <c r="B363" s="71"/>
      <c r="C363" s="71"/>
      <c r="D363" s="71"/>
      <c r="E363" s="71"/>
      <c r="F363" s="71"/>
      <c r="G363" s="71"/>
      <c r="H363" s="71"/>
      <c r="I363" s="71"/>
      <c r="J363" s="71"/>
      <c r="K363" s="71"/>
      <c r="O363" s="86">
        <f t="shared" si="15"/>
        <v>0</v>
      </c>
      <c r="P363" s="86">
        <f>IF(ISBLANK(B363),0,IF(ISNA(VLOOKUP(B363,General!$B:$B,1,FALSE)),1,0))</f>
        <v>0</v>
      </c>
      <c r="Q363" s="86" cm="1">
        <f t="array" ref="Q363">IF(OR(C363="-",ISBLANK(C363)),0,IF(LEN(C363)&lt;&gt;12,1,IF(OR(COUNT(FIND({0,1,2,3,4,5,6,7,8,9},LEFT(C363,3)))&gt;0,(ISERR(RIGHT(C363,9)*1))),1,0)))</f>
        <v>0</v>
      </c>
      <c r="R363" s="86">
        <f t="shared" si="16"/>
        <v>0</v>
      </c>
      <c r="S363" s="86">
        <f t="shared" si="17"/>
        <v>0</v>
      </c>
    </row>
    <row r="364" spans="2:19" x14ac:dyDescent="0.25">
      <c r="B364" s="71"/>
      <c r="C364" s="71"/>
      <c r="D364" s="71"/>
      <c r="E364" s="71"/>
      <c r="F364" s="71"/>
      <c r="G364" s="71"/>
      <c r="H364" s="71"/>
      <c r="I364" s="71"/>
      <c r="J364" s="71"/>
      <c r="K364" s="71"/>
      <c r="O364" s="86">
        <f t="shared" si="15"/>
        <v>0</v>
      </c>
      <c r="P364" s="86">
        <f>IF(ISBLANK(B364),0,IF(ISNA(VLOOKUP(B364,General!$B:$B,1,FALSE)),1,0))</f>
        <v>0</v>
      </c>
      <c r="Q364" s="86" cm="1">
        <f t="array" ref="Q364">IF(OR(C364="-",ISBLANK(C364)),0,IF(LEN(C364)&lt;&gt;12,1,IF(OR(COUNT(FIND({0,1,2,3,4,5,6,7,8,9},LEFT(C364,3)))&gt;0,(ISERR(RIGHT(C364,9)*1))),1,0)))</f>
        <v>0</v>
      </c>
      <c r="R364" s="86">
        <f t="shared" si="16"/>
        <v>0</v>
      </c>
      <c r="S364" s="86">
        <f t="shared" si="17"/>
        <v>0</v>
      </c>
    </row>
    <row r="365" spans="2:19" x14ac:dyDescent="0.25">
      <c r="B365" s="71"/>
      <c r="C365" s="71"/>
      <c r="D365" s="71"/>
      <c r="E365" s="71"/>
      <c r="F365" s="71"/>
      <c r="G365" s="71"/>
      <c r="H365" s="71"/>
      <c r="I365" s="71"/>
      <c r="J365" s="71"/>
      <c r="K365" s="71"/>
      <c r="O365" s="86">
        <f t="shared" si="15"/>
        <v>0</v>
      </c>
      <c r="P365" s="86">
        <f>IF(ISBLANK(B365),0,IF(ISNA(VLOOKUP(B365,General!$B:$B,1,FALSE)),1,0))</f>
        <v>0</v>
      </c>
      <c r="Q365" s="86" cm="1">
        <f t="array" ref="Q365">IF(OR(C365="-",ISBLANK(C365)),0,IF(LEN(C365)&lt;&gt;12,1,IF(OR(COUNT(FIND({0,1,2,3,4,5,6,7,8,9},LEFT(C365,3)))&gt;0,(ISERR(RIGHT(C365,9)*1))),1,0)))</f>
        <v>0</v>
      </c>
      <c r="R365" s="86">
        <f t="shared" si="16"/>
        <v>0</v>
      </c>
      <c r="S365" s="86">
        <f t="shared" si="17"/>
        <v>0</v>
      </c>
    </row>
    <row r="366" spans="2:19" x14ac:dyDescent="0.25">
      <c r="B366" s="71"/>
      <c r="C366" s="71"/>
      <c r="D366" s="71"/>
      <c r="E366" s="71"/>
      <c r="F366" s="71"/>
      <c r="G366" s="71"/>
      <c r="H366" s="71"/>
      <c r="I366" s="71"/>
      <c r="J366" s="71"/>
      <c r="K366" s="71"/>
      <c r="O366" s="86">
        <f t="shared" si="15"/>
        <v>0</v>
      </c>
      <c r="P366" s="86">
        <f>IF(ISBLANK(B366),0,IF(ISNA(VLOOKUP(B366,General!$B:$B,1,FALSE)),1,0))</f>
        <v>0</v>
      </c>
      <c r="Q366" s="86" cm="1">
        <f t="array" ref="Q366">IF(OR(C366="-",ISBLANK(C366)),0,IF(LEN(C366)&lt;&gt;12,1,IF(OR(COUNT(FIND({0,1,2,3,4,5,6,7,8,9},LEFT(C366,3)))&gt;0,(ISERR(RIGHT(C366,9)*1))),1,0)))</f>
        <v>0</v>
      </c>
      <c r="R366" s="86">
        <f t="shared" si="16"/>
        <v>0</v>
      </c>
      <c r="S366" s="86">
        <f t="shared" si="17"/>
        <v>0</v>
      </c>
    </row>
    <row r="367" spans="2:19" x14ac:dyDescent="0.25">
      <c r="B367" s="71"/>
      <c r="C367" s="71"/>
      <c r="D367" s="71"/>
      <c r="E367" s="71"/>
      <c r="F367" s="71"/>
      <c r="G367" s="71"/>
      <c r="H367" s="71"/>
      <c r="I367" s="71"/>
      <c r="J367" s="71"/>
      <c r="K367" s="71"/>
      <c r="O367" s="86">
        <f t="shared" si="15"/>
        <v>0</v>
      </c>
      <c r="P367" s="86">
        <f>IF(ISBLANK(B367),0,IF(ISNA(VLOOKUP(B367,General!$B:$B,1,FALSE)),1,0))</f>
        <v>0</v>
      </c>
      <c r="Q367" s="86" cm="1">
        <f t="array" ref="Q367">IF(OR(C367="-",ISBLANK(C367)),0,IF(LEN(C367)&lt;&gt;12,1,IF(OR(COUNT(FIND({0,1,2,3,4,5,6,7,8,9},LEFT(C367,3)))&gt;0,(ISERR(RIGHT(C367,9)*1))),1,0)))</f>
        <v>0</v>
      </c>
      <c r="R367" s="86">
        <f t="shared" si="16"/>
        <v>0</v>
      </c>
      <c r="S367" s="86">
        <f t="shared" si="17"/>
        <v>0</v>
      </c>
    </row>
    <row r="368" spans="2:19" x14ac:dyDescent="0.25">
      <c r="B368" s="71"/>
      <c r="C368" s="71"/>
      <c r="D368" s="71"/>
      <c r="E368" s="71"/>
      <c r="F368" s="71"/>
      <c r="G368" s="71"/>
      <c r="H368" s="71"/>
      <c r="I368" s="71"/>
      <c r="J368" s="71"/>
      <c r="K368" s="71"/>
      <c r="O368" s="86">
        <f t="shared" si="15"/>
        <v>0</v>
      </c>
      <c r="P368" s="86">
        <f>IF(ISBLANK(B368),0,IF(ISNA(VLOOKUP(B368,General!$B:$B,1,FALSE)),1,0))</f>
        <v>0</v>
      </c>
      <c r="Q368" s="86" cm="1">
        <f t="array" ref="Q368">IF(OR(C368="-",ISBLANK(C368)),0,IF(LEN(C368)&lt;&gt;12,1,IF(OR(COUNT(FIND({0,1,2,3,4,5,6,7,8,9},LEFT(C368,3)))&gt;0,(ISERR(RIGHT(C368,9)*1))),1,0)))</f>
        <v>0</v>
      </c>
      <c r="R368" s="86">
        <f t="shared" si="16"/>
        <v>0</v>
      </c>
      <c r="S368" s="86">
        <f t="shared" si="17"/>
        <v>0</v>
      </c>
    </row>
    <row r="369" spans="2:19" x14ac:dyDescent="0.25">
      <c r="B369" s="71"/>
      <c r="C369" s="71"/>
      <c r="D369" s="71"/>
      <c r="E369" s="71"/>
      <c r="F369" s="71"/>
      <c r="G369" s="71"/>
      <c r="H369" s="71"/>
      <c r="I369" s="71"/>
      <c r="J369" s="71"/>
      <c r="K369" s="71"/>
      <c r="O369" s="86">
        <f t="shared" si="15"/>
        <v>0</v>
      </c>
      <c r="P369" s="86">
        <f>IF(ISBLANK(B369),0,IF(ISNA(VLOOKUP(B369,General!$B:$B,1,FALSE)),1,0))</f>
        <v>0</v>
      </c>
      <c r="Q369" s="86" cm="1">
        <f t="array" ref="Q369">IF(OR(C369="-",ISBLANK(C369)),0,IF(LEN(C369)&lt;&gt;12,1,IF(OR(COUNT(FIND({0,1,2,3,4,5,6,7,8,9},LEFT(C369,3)))&gt;0,(ISERR(RIGHT(C369,9)*1))),1,0)))</f>
        <v>0</v>
      </c>
      <c r="R369" s="86">
        <f t="shared" si="16"/>
        <v>0</v>
      </c>
      <c r="S369" s="86">
        <f t="shared" si="17"/>
        <v>0</v>
      </c>
    </row>
    <row r="370" spans="2:19" x14ac:dyDescent="0.25">
      <c r="B370" s="71"/>
      <c r="C370" s="71"/>
      <c r="D370" s="71"/>
      <c r="E370" s="71"/>
      <c r="F370" s="71"/>
      <c r="G370" s="71"/>
      <c r="H370" s="71"/>
      <c r="I370" s="71"/>
      <c r="J370" s="71"/>
      <c r="K370" s="71"/>
      <c r="O370" s="86">
        <f t="shared" si="15"/>
        <v>0</v>
      </c>
      <c r="P370" s="86">
        <f>IF(ISBLANK(B370),0,IF(ISNA(VLOOKUP(B370,General!$B:$B,1,FALSE)),1,0))</f>
        <v>0</v>
      </c>
      <c r="Q370" s="86" cm="1">
        <f t="array" ref="Q370">IF(OR(C370="-",ISBLANK(C370)),0,IF(LEN(C370)&lt;&gt;12,1,IF(OR(COUNT(FIND({0,1,2,3,4,5,6,7,8,9},LEFT(C370,3)))&gt;0,(ISERR(RIGHT(C370,9)*1))),1,0)))</f>
        <v>0</v>
      </c>
      <c r="R370" s="86">
        <f t="shared" si="16"/>
        <v>0</v>
      </c>
      <c r="S370" s="86">
        <f t="shared" si="17"/>
        <v>0</v>
      </c>
    </row>
    <row r="371" spans="2:19" x14ac:dyDescent="0.25">
      <c r="B371" s="71"/>
      <c r="C371" s="71"/>
      <c r="D371" s="71"/>
      <c r="E371" s="71"/>
      <c r="F371" s="71"/>
      <c r="G371" s="71"/>
      <c r="H371" s="71"/>
      <c r="I371" s="71"/>
      <c r="J371" s="71"/>
      <c r="K371" s="71"/>
      <c r="O371" s="86">
        <f t="shared" si="15"/>
        <v>0</v>
      </c>
      <c r="P371" s="86">
        <f>IF(ISBLANK(B371),0,IF(ISNA(VLOOKUP(B371,General!$B:$B,1,FALSE)),1,0))</f>
        <v>0</v>
      </c>
      <c r="Q371" s="86" cm="1">
        <f t="array" ref="Q371">IF(OR(C371="-",ISBLANK(C371)),0,IF(LEN(C371)&lt;&gt;12,1,IF(OR(COUNT(FIND({0,1,2,3,4,5,6,7,8,9},LEFT(C371,3)))&gt;0,(ISERR(RIGHT(C371,9)*1))),1,0)))</f>
        <v>0</v>
      </c>
      <c r="R371" s="86">
        <f t="shared" si="16"/>
        <v>0</v>
      </c>
      <c r="S371" s="86">
        <f t="shared" si="17"/>
        <v>0</v>
      </c>
    </row>
    <row r="372" spans="2:19" x14ac:dyDescent="0.25">
      <c r="B372" s="71"/>
      <c r="C372" s="71"/>
      <c r="D372" s="71"/>
      <c r="E372" s="71"/>
      <c r="F372" s="71"/>
      <c r="G372" s="71"/>
      <c r="H372" s="71"/>
      <c r="I372" s="71"/>
      <c r="J372" s="71"/>
      <c r="K372" s="71"/>
      <c r="O372" s="86">
        <f t="shared" si="15"/>
        <v>0</v>
      </c>
      <c r="P372" s="86">
        <f>IF(ISBLANK(B372),0,IF(ISNA(VLOOKUP(B372,General!$B:$B,1,FALSE)),1,0))</f>
        <v>0</v>
      </c>
      <c r="Q372" s="86" cm="1">
        <f t="array" ref="Q372">IF(OR(C372="-",ISBLANK(C372)),0,IF(LEN(C372)&lt;&gt;12,1,IF(OR(COUNT(FIND({0,1,2,3,4,5,6,7,8,9},LEFT(C372,3)))&gt;0,(ISERR(RIGHT(C372,9)*1))),1,0)))</f>
        <v>0</v>
      </c>
      <c r="R372" s="86">
        <f t="shared" si="16"/>
        <v>0</v>
      </c>
      <c r="S372" s="86">
        <f t="shared" si="17"/>
        <v>0</v>
      </c>
    </row>
    <row r="373" spans="2:19" x14ac:dyDescent="0.25">
      <c r="B373" s="71"/>
      <c r="C373" s="71"/>
      <c r="D373" s="71"/>
      <c r="E373" s="71"/>
      <c r="F373" s="71"/>
      <c r="G373" s="71"/>
      <c r="H373" s="71"/>
      <c r="I373" s="71"/>
      <c r="J373" s="71"/>
      <c r="K373" s="71"/>
      <c r="O373" s="86">
        <f t="shared" si="15"/>
        <v>0</v>
      </c>
      <c r="P373" s="86">
        <f>IF(ISBLANK(B373),0,IF(ISNA(VLOOKUP(B373,General!$B:$B,1,FALSE)),1,0))</f>
        <v>0</v>
      </c>
      <c r="Q373" s="86" cm="1">
        <f t="array" ref="Q373">IF(OR(C373="-",ISBLANK(C373)),0,IF(LEN(C373)&lt;&gt;12,1,IF(OR(COUNT(FIND({0,1,2,3,4,5,6,7,8,9},LEFT(C373,3)))&gt;0,(ISERR(RIGHT(C373,9)*1))),1,0)))</f>
        <v>0</v>
      </c>
      <c r="R373" s="86">
        <f t="shared" si="16"/>
        <v>0</v>
      </c>
      <c r="S373" s="86">
        <f t="shared" si="17"/>
        <v>0</v>
      </c>
    </row>
    <row r="374" spans="2:19" x14ac:dyDescent="0.25">
      <c r="B374" s="71"/>
      <c r="C374" s="71"/>
      <c r="D374" s="71"/>
      <c r="E374" s="71"/>
      <c r="F374" s="71"/>
      <c r="G374" s="71"/>
      <c r="H374" s="71"/>
      <c r="I374" s="71"/>
      <c r="J374" s="71"/>
      <c r="K374" s="71"/>
      <c r="O374" s="86">
        <f t="shared" si="15"/>
        <v>0</v>
      </c>
      <c r="P374" s="86">
        <f>IF(ISBLANK(B374),0,IF(ISNA(VLOOKUP(B374,General!$B:$B,1,FALSE)),1,0))</f>
        <v>0</v>
      </c>
      <c r="Q374" s="86" cm="1">
        <f t="array" ref="Q374">IF(OR(C374="-",ISBLANK(C374)),0,IF(LEN(C374)&lt;&gt;12,1,IF(OR(COUNT(FIND({0,1,2,3,4,5,6,7,8,9},LEFT(C374,3)))&gt;0,(ISERR(RIGHT(C374,9)*1))),1,0)))</f>
        <v>0</v>
      </c>
      <c r="R374" s="86">
        <f t="shared" si="16"/>
        <v>0</v>
      </c>
      <c r="S374" s="86">
        <f t="shared" si="17"/>
        <v>0</v>
      </c>
    </row>
    <row r="375" spans="2:19" x14ac:dyDescent="0.25">
      <c r="B375" s="71"/>
      <c r="C375" s="71"/>
      <c r="D375" s="71"/>
      <c r="E375" s="71"/>
      <c r="F375" s="71"/>
      <c r="G375" s="71"/>
      <c r="H375" s="71"/>
      <c r="I375" s="71"/>
      <c r="J375" s="71"/>
      <c r="K375" s="71"/>
      <c r="O375" s="86">
        <f t="shared" si="15"/>
        <v>0</v>
      </c>
      <c r="P375" s="86">
        <f>IF(ISBLANK(B375),0,IF(ISNA(VLOOKUP(B375,General!$B:$B,1,FALSE)),1,0))</f>
        <v>0</v>
      </c>
      <c r="Q375" s="86" cm="1">
        <f t="array" ref="Q375">IF(OR(C375="-",ISBLANK(C375)),0,IF(LEN(C375)&lt;&gt;12,1,IF(OR(COUNT(FIND({0,1,2,3,4,5,6,7,8,9},LEFT(C375,3)))&gt;0,(ISERR(RIGHT(C375,9)*1))),1,0)))</f>
        <v>0</v>
      </c>
      <c r="R375" s="86">
        <f t="shared" si="16"/>
        <v>0</v>
      </c>
      <c r="S375" s="86">
        <f t="shared" si="17"/>
        <v>0</v>
      </c>
    </row>
    <row r="376" spans="2:19" x14ac:dyDescent="0.25">
      <c r="B376" s="71"/>
      <c r="C376" s="71"/>
      <c r="D376" s="71"/>
      <c r="E376" s="71"/>
      <c r="F376" s="71"/>
      <c r="G376" s="71"/>
      <c r="H376" s="71"/>
      <c r="I376" s="71"/>
      <c r="J376" s="71"/>
      <c r="K376" s="71"/>
      <c r="O376" s="86">
        <f t="shared" si="15"/>
        <v>0</v>
      </c>
      <c r="P376" s="86">
        <f>IF(ISBLANK(B376),0,IF(ISNA(VLOOKUP(B376,General!$B:$B,1,FALSE)),1,0))</f>
        <v>0</v>
      </c>
      <c r="Q376" s="86" cm="1">
        <f t="array" ref="Q376">IF(OR(C376="-",ISBLANK(C376)),0,IF(LEN(C376)&lt;&gt;12,1,IF(OR(COUNT(FIND({0,1,2,3,4,5,6,7,8,9},LEFT(C376,3)))&gt;0,(ISERR(RIGHT(C376,9)*1))),1,0)))</f>
        <v>0</v>
      </c>
      <c r="R376" s="86">
        <f t="shared" si="16"/>
        <v>0</v>
      </c>
      <c r="S376" s="86">
        <f t="shared" si="17"/>
        <v>0</v>
      </c>
    </row>
    <row r="377" spans="2:19" x14ac:dyDescent="0.25">
      <c r="B377" s="71"/>
      <c r="C377" s="71"/>
      <c r="D377" s="71"/>
      <c r="E377" s="71"/>
      <c r="F377" s="71"/>
      <c r="G377" s="71"/>
      <c r="H377" s="71"/>
      <c r="I377" s="71"/>
      <c r="J377" s="71"/>
      <c r="K377" s="71"/>
      <c r="O377" s="86">
        <f t="shared" si="15"/>
        <v>0</v>
      </c>
      <c r="P377" s="86">
        <f>IF(ISBLANK(B377),0,IF(ISNA(VLOOKUP(B377,General!$B:$B,1,FALSE)),1,0))</f>
        <v>0</v>
      </c>
      <c r="Q377" s="86" cm="1">
        <f t="array" ref="Q377">IF(OR(C377="-",ISBLANK(C377)),0,IF(LEN(C377)&lt;&gt;12,1,IF(OR(COUNT(FIND({0,1,2,3,4,5,6,7,8,9},LEFT(C377,3)))&gt;0,(ISERR(RIGHT(C377,9)*1))),1,0)))</f>
        <v>0</v>
      </c>
      <c r="R377" s="86">
        <f t="shared" si="16"/>
        <v>0</v>
      </c>
      <c r="S377" s="86">
        <f t="shared" si="17"/>
        <v>0</v>
      </c>
    </row>
    <row r="378" spans="2:19" x14ac:dyDescent="0.25">
      <c r="B378" s="71"/>
      <c r="C378" s="71"/>
      <c r="D378" s="71"/>
      <c r="E378" s="71"/>
      <c r="F378" s="71"/>
      <c r="G378" s="71"/>
      <c r="H378" s="71"/>
      <c r="I378" s="71"/>
      <c r="J378" s="71"/>
      <c r="K378" s="71"/>
      <c r="O378" s="86">
        <f t="shared" si="15"/>
        <v>0</v>
      </c>
      <c r="P378" s="86">
        <f>IF(ISBLANK(B378),0,IF(ISNA(VLOOKUP(B378,General!$B:$B,1,FALSE)),1,0))</f>
        <v>0</v>
      </c>
      <c r="Q378" s="86" cm="1">
        <f t="array" ref="Q378">IF(OR(C378="-",ISBLANK(C378)),0,IF(LEN(C378)&lt;&gt;12,1,IF(OR(COUNT(FIND({0,1,2,3,4,5,6,7,8,9},LEFT(C378,3)))&gt;0,(ISERR(RIGHT(C378,9)*1))),1,0)))</f>
        <v>0</v>
      </c>
      <c r="R378" s="86">
        <f t="shared" si="16"/>
        <v>0</v>
      </c>
      <c r="S378" s="86">
        <f t="shared" si="17"/>
        <v>0</v>
      </c>
    </row>
    <row r="379" spans="2:19" x14ac:dyDescent="0.25">
      <c r="B379" s="71"/>
      <c r="C379" s="71"/>
      <c r="D379" s="71"/>
      <c r="E379" s="71"/>
      <c r="F379" s="71"/>
      <c r="G379" s="71"/>
      <c r="H379" s="71"/>
      <c r="I379" s="71"/>
      <c r="J379" s="71"/>
      <c r="K379" s="71"/>
      <c r="O379" s="86">
        <f t="shared" si="15"/>
        <v>0</v>
      </c>
      <c r="P379" s="86">
        <f>IF(ISBLANK(B379),0,IF(ISNA(VLOOKUP(B379,General!$B:$B,1,FALSE)),1,0))</f>
        <v>0</v>
      </c>
      <c r="Q379" s="86" cm="1">
        <f t="array" ref="Q379">IF(OR(C379="-",ISBLANK(C379)),0,IF(LEN(C379)&lt;&gt;12,1,IF(OR(COUNT(FIND({0,1,2,3,4,5,6,7,8,9},LEFT(C379,3)))&gt;0,(ISERR(RIGHT(C379,9)*1))),1,0)))</f>
        <v>0</v>
      </c>
      <c r="R379" s="86">
        <f t="shared" si="16"/>
        <v>0</v>
      </c>
      <c r="S379" s="86">
        <f t="shared" si="17"/>
        <v>0</v>
      </c>
    </row>
    <row r="380" spans="2:19" x14ac:dyDescent="0.25">
      <c r="B380" s="71"/>
      <c r="C380" s="71"/>
      <c r="D380" s="71"/>
      <c r="E380" s="71"/>
      <c r="F380" s="71"/>
      <c r="G380" s="71"/>
      <c r="H380" s="71"/>
      <c r="I380" s="71"/>
      <c r="J380" s="71"/>
      <c r="K380" s="71"/>
      <c r="O380" s="86">
        <f t="shared" si="15"/>
        <v>0</v>
      </c>
      <c r="P380" s="86">
        <f>IF(ISBLANK(B380),0,IF(ISNA(VLOOKUP(B380,General!$B:$B,1,FALSE)),1,0))</f>
        <v>0</v>
      </c>
      <c r="Q380" s="86" cm="1">
        <f t="array" ref="Q380">IF(OR(C380="-",ISBLANK(C380)),0,IF(LEN(C380)&lt;&gt;12,1,IF(OR(COUNT(FIND({0,1,2,3,4,5,6,7,8,9},LEFT(C380,3)))&gt;0,(ISERR(RIGHT(C380,9)*1))),1,0)))</f>
        <v>0</v>
      </c>
      <c r="R380" s="86">
        <f t="shared" si="16"/>
        <v>0</v>
      </c>
      <c r="S380" s="86">
        <f t="shared" si="17"/>
        <v>0</v>
      </c>
    </row>
    <row r="381" spans="2:19" x14ac:dyDescent="0.25">
      <c r="B381" s="71"/>
      <c r="C381" s="71"/>
      <c r="D381" s="71"/>
      <c r="E381" s="71"/>
      <c r="F381" s="71"/>
      <c r="G381" s="71"/>
      <c r="H381" s="71"/>
      <c r="I381" s="71"/>
      <c r="J381" s="71"/>
      <c r="K381" s="71"/>
      <c r="O381" s="86">
        <f t="shared" si="15"/>
        <v>0</v>
      </c>
      <c r="P381" s="86">
        <f>IF(ISBLANK(B381),0,IF(ISNA(VLOOKUP(B381,General!$B:$B,1,FALSE)),1,0))</f>
        <v>0</v>
      </c>
      <c r="Q381" s="86" cm="1">
        <f t="array" ref="Q381">IF(OR(C381="-",ISBLANK(C381)),0,IF(LEN(C381)&lt;&gt;12,1,IF(OR(COUNT(FIND({0,1,2,3,4,5,6,7,8,9},LEFT(C381,3)))&gt;0,(ISERR(RIGHT(C381,9)*1))),1,0)))</f>
        <v>0</v>
      </c>
      <c r="R381" s="86">
        <f t="shared" si="16"/>
        <v>0</v>
      </c>
      <c r="S381" s="86">
        <f t="shared" si="17"/>
        <v>0</v>
      </c>
    </row>
    <row r="382" spans="2:19" x14ac:dyDescent="0.25">
      <c r="B382" s="71"/>
      <c r="C382" s="71"/>
      <c r="D382" s="71"/>
      <c r="E382" s="71"/>
      <c r="F382" s="71"/>
      <c r="G382" s="71"/>
      <c r="H382" s="71"/>
      <c r="I382" s="71"/>
      <c r="J382" s="71"/>
      <c r="K382" s="71"/>
      <c r="O382" s="86">
        <f t="shared" si="15"/>
        <v>0</v>
      </c>
      <c r="P382" s="86">
        <f>IF(ISBLANK(B382),0,IF(ISNA(VLOOKUP(B382,General!$B:$B,1,FALSE)),1,0))</f>
        <v>0</v>
      </c>
      <c r="Q382" s="86" cm="1">
        <f t="array" ref="Q382">IF(OR(C382="-",ISBLANK(C382)),0,IF(LEN(C382)&lt;&gt;12,1,IF(OR(COUNT(FIND({0,1,2,3,4,5,6,7,8,9},LEFT(C382,3)))&gt;0,(ISERR(RIGHT(C382,9)*1))),1,0)))</f>
        <v>0</v>
      </c>
      <c r="R382" s="86">
        <f t="shared" si="16"/>
        <v>0</v>
      </c>
      <c r="S382" s="86">
        <f t="shared" si="17"/>
        <v>0</v>
      </c>
    </row>
    <row r="383" spans="2:19" x14ac:dyDescent="0.25">
      <c r="B383" s="71"/>
      <c r="C383" s="71"/>
      <c r="D383" s="71"/>
      <c r="E383" s="71"/>
      <c r="F383" s="71"/>
      <c r="G383" s="71"/>
      <c r="H383" s="71"/>
      <c r="I383" s="71"/>
      <c r="J383" s="71"/>
      <c r="K383" s="71"/>
      <c r="O383" s="86">
        <f t="shared" si="15"/>
        <v>0</v>
      </c>
      <c r="P383" s="86">
        <f>IF(ISBLANK(B383),0,IF(ISNA(VLOOKUP(B383,General!$B:$B,1,FALSE)),1,0))</f>
        <v>0</v>
      </c>
      <c r="Q383" s="86" cm="1">
        <f t="array" ref="Q383">IF(OR(C383="-",ISBLANK(C383)),0,IF(LEN(C383)&lt;&gt;12,1,IF(OR(COUNT(FIND({0,1,2,3,4,5,6,7,8,9},LEFT(C383,3)))&gt;0,(ISERR(RIGHT(C383,9)*1))),1,0)))</f>
        <v>0</v>
      </c>
      <c r="R383" s="86">
        <f t="shared" si="16"/>
        <v>0</v>
      </c>
      <c r="S383" s="86">
        <f t="shared" si="17"/>
        <v>0</v>
      </c>
    </row>
    <row r="384" spans="2:19" x14ac:dyDescent="0.25">
      <c r="B384" s="71"/>
      <c r="C384" s="71"/>
      <c r="D384" s="71"/>
      <c r="E384" s="71"/>
      <c r="F384" s="71"/>
      <c r="G384" s="71"/>
      <c r="H384" s="71"/>
      <c r="I384" s="71"/>
      <c r="J384" s="71"/>
      <c r="K384" s="71"/>
      <c r="O384" s="86">
        <f t="shared" si="15"/>
        <v>0</v>
      </c>
      <c r="P384" s="86">
        <f>IF(ISBLANK(B384),0,IF(ISNA(VLOOKUP(B384,General!$B:$B,1,FALSE)),1,0))</f>
        <v>0</v>
      </c>
      <c r="Q384" s="86" cm="1">
        <f t="array" ref="Q384">IF(OR(C384="-",ISBLANK(C384)),0,IF(LEN(C384)&lt;&gt;12,1,IF(OR(COUNT(FIND({0,1,2,3,4,5,6,7,8,9},LEFT(C384,3)))&gt;0,(ISERR(RIGHT(C384,9)*1))),1,0)))</f>
        <v>0</v>
      </c>
      <c r="R384" s="86">
        <f t="shared" si="16"/>
        <v>0</v>
      </c>
      <c r="S384" s="86">
        <f t="shared" si="17"/>
        <v>0</v>
      </c>
    </row>
    <row r="385" spans="2:19" x14ac:dyDescent="0.25">
      <c r="B385" s="71"/>
      <c r="C385" s="71"/>
      <c r="D385" s="71"/>
      <c r="E385" s="71"/>
      <c r="F385" s="71"/>
      <c r="G385" s="71"/>
      <c r="H385" s="71"/>
      <c r="I385" s="71"/>
      <c r="J385" s="71"/>
      <c r="K385" s="71"/>
      <c r="O385" s="86">
        <f t="shared" si="15"/>
        <v>0</v>
      </c>
      <c r="P385" s="86">
        <f>IF(ISBLANK(B385),0,IF(ISNA(VLOOKUP(B385,General!$B:$B,1,FALSE)),1,0))</f>
        <v>0</v>
      </c>
      <c r="Q385" s="86" cm="1">
        <f t="array" ref="Q385">IF(OR(C385="-",ISBLANK(C385)),0,IF(LEN(C385)&lt;&gt;12,1,IF(OR(COUNT(FIND({0,1,2,3,4,5,6,7,8,9},LEFT(C385,3)))&gt;0,(ISERR(RIGHT(C385,9)*1))),1,0)))</f>
        <v>0</v>
      </c>
      <c r="R385" s="86">
        <f t="shared" si="16"/>
        <v>0</v>
      </c>
      <c r="S385" s="86">
        <f t="shared" si="17"/>
        <v>0</v>
      </c>
    </row>
    <row r="386" spans="2:19" x14ac:dyDescent="0.25">
      <c r="B386" s="71"/>
      <c r="C386" s="71"/>
      <c r="D386" s="71"/>
      <c r="E386" s="71"/>
      <c r="F386" s="71"/>
      <c r="G386" s="71"/>
      <c r="H386" s="71"/>
      <c r="I386" s="71"/>
      <c r="J386" s="71"/>
      <c r="K386" s="71"/>
      <c r="O386" s="86">
        <f t="shared" si="15"/>
        <v>0</v>
      </c>
      <c r="P386" s="86">
        <f>IF(ISBLANK(B386),0,IF(ISNA(VLOOKUP(B386,General!$B:$B,1,FALSE)),1,0))</f>
        <v>0</v>
      </c>
      <c r="Q386" s="86" cm="1">
        <f t="array" ref="Q386">IF(OR(C386="-",ISBLANK(C386)),0,IF(LEN(C386)&lt;&gt;12,1,IF(OR(COUNT(FIND({0,1,2,3,4,5,6,7,8,9},LEFT(C386,3)))&gt;0,(ISERR(RIGHT(C386,9)*1))),1,0)))</f>
        <v>0</v>
      </c>
      <c r="R386" s="86">
        <f t="shared" si="16"/>
        <v>0</v>
      </c>
      <c r="S386" s="86">
        <f t="shared" si="17"/>
        <v>0</v>
      </c>
    </row>
    <row r="387" spans="2:19" x14ac:dyDescent="0.25">
      <c r="B387" s="71"/>
      <c r="C387" s="71"/>
      <c r="D387" s="71"/>
      <c r="E387" s="71"/>
      <c r="F387" s="71"/>
      <c r="G387" s="71"/>
      <c r="H387" s="71"/>
      <c r="I387" s="71"/>
      <c r="J387" s="71"/>
      <c r="K387" s="71"/>
      <c r="O387" s="86">
        <f t="shared" si="15"/>
        <v>0</v>
      </c>
      <c r="P387" s="86">
        <f>IF(ISBLANK(B387),0,IF(ISNA(VLOOKUP(B387,General!$B:$B,1,FALSE)),1,0))</f>
        <v>0</v>
      </c>
      <c r="Q387" s="86" cm="1">
        <f t="array" ref="Q387">IF(OR(C387="-",ISBLANK(C387)),0,IF(LEN(C387)&lt;&gt;12,1,IF(OR(COUNT(FIND({0,1,2,3,4,5,6,7,8,9},LEFT(C387,3)))&gt;0,(ISERR(RIGHT(C387,9)*1))),1,0)))</f>
        <v>0</v>
      </c>
      <c r="R387" s="86">
        <f t="shared" si="16"/>
        <v>0</v>
      </c>
      <c r="S387" s="86">
        <f t="shared" si="17"/>
        <v>0</v>
      </c>
    </row>
    <row r="388" spans="2:19" x14ac:dyDescent="0.25">
      <c r="B388" s="71"/>
      <c r="C388" s="71"/>
      <c r="D388" s="71"/>
      <c r="E388" s="71"/>
      <c r="F388" s="71"/>
      <c r="G388" s="71"/>
      <c r="H388" s="71"/>
      <c r="I388" s="71"/>
      <c r="J388" s="71"/>
      <c r="K388" s="71"/>
      <c r="O388" s="86">
        <f t="shared" si="15"/>
        <v>0</v>
      </c>
      <c r="P388" s="86">
        <f>IF(ISBLANK(B388),0,IF(ISNA(VLOOKUP(B388,General!$B:$B,1,FALSE)),1,0))</f>
        <v>0</v>
      </c>
      <c r="Q388" s="86" cm="1">
        <f t="array" ref="Q388">IF(OR(C388="-",ISBLANK(C388)),0,IF(LEN(C388)&lt;&gt;12,1,IF(OR(COUNT(FIND({0,1,2,3,4,5,6,7,8,9},LEFT(C388,3)))&gt;0,(ISERR(RIGHT(C388,9)*1))),1,0)))</f>
        <v>0</v>
      </c>
      <c r="R388" s="86">
        <f t="shared" si="16"/>
        <v>0</v>
      </c>
      <c r="S388" s="86">
        <f t="shared" si="17"/>
        <v>0</v>
      </c>
    </row>
    <row r="389" spans="2:19" x14ac:dyDescent="0.25">
      <c r="B389" s="71"/>
      <c r="C389" s="71"/>
      <c r="D389" s="71"/>
      <c r="E389" s="71"/>
      <c r="F389" s="71"/>
      <c r="G389" s="71"/>
      <c r="H389" s="71"/>
      <c r="I389" s="71"/>
      <c r="J389" s="71"/>
      <c r="K389" s="71"/>
      <c r="O389" s="86">
        <f t="shared" si="15"/>
        <v>0</v>
      </c>
      <c r="P389" s="86">
        <f>IF(ISBLANK(B389),0,IF(ISNA(VLOOKUP(B389,General!$B:$B,1,FALSE)),1,0))</f>
        <v>0</v>
      </c>
      <c r="Q389" s="86" cm="1">
        <f t="array" ref="Q389">IF(OR(C389="-",ISBLANK(C389)),0,IF(LEN(C389)&lt;&gt;12,1,IF(OR(COUNT(FIND({0,1,2,3,4,5,6,7,8,9},LEFT(C389,3)))&gt;0,(ISERR(RIGHT(C389,9)*1))),1,0)))</f>
        <v>0</v>
      </c>
      <c r="R389" s="86">
        <f t="shared" si="16"/>
        <v>0</v>
      </c>
      <c r="S389" s="86">
        <f t="shared" si="17"/>
        <v>0</v>
      </c>
    </row>
    <row r="390" spans="2:19" x14ac:dyDescent="0.25">
      <c r="B390" s="71"/>
      <c r="C390" s="71"/>
      <c r="D390" s="71"/>
      <c r="E390" s="71"/>
      <c r="F390" s="71"/>
      <c r="G390" s="71"/>
      <c r="H390" s="71"/>
      <c r="I390" s="71"/>
      <c r="J390" s="71"/>
      <c r="K390" s="71"/>
      <c r="O390" s="86">
        <f t="shared" si="15"/>
        <v>0</v>
      </c>
      <c r="P390" s="86">
        <f>IF(ISBLANK(B390),0,IF(ISNA(VLOOKUP(B390,General!$B:$B,1,FALSE)),1,0))</f>
        <v>0</v>
      </c>
      <c r="Q390" s="86" cm="1">
        <f t="array" ref="Q390">IF(OR(C390="-",ISBLANK(C390)),0,IF(LEN(C390)&lt;&gt;12,1,IF(OR(COUNT(FIND({0,1,2,3,4,5,6,7,8,9},LEFT(C390,3)))&gt;0,(ISERR(RIGHT(C390,9)*1))),1,0)))</f>
        <v>0</v>
      </c>
      <c r="R390" s="86">
        <f t="shared" si="16"/>
        <v>0</v>
      </c>
      <c r="S390" s="86">
        <f t="shared" si="17"/>
        <v>0</v>
      </c>
    </row>
    <row r="391" spans="2:19" x14ac:dyDescent="0.25">
      <c r="B391" s="71"/>
      <c r="C391" s="71"/>
      <c r="D391" s="71"/>
      <c r="E391" s="71"/>
      <c r="F391" s="71"/>
      <c r="G391" s="71"/>
      <c r="H391" s="71"/>
      <c r="I391" s="71"/>
      <c r="J391" s="71"/>
      <c r="K391" s="71"/>
      <c r="O391" s="86">
        <f t="shared" si="15"/>
        <v>0</v>
      </c>
      <c r="P391" s="86">
        <f>IF(ISBLANK(B391),0,IF(ISNA(VLOOKUP(B391,General!$B:$B,1,FALSE)),1,0))</f>
        <v>0</v>
      </c>
      <c r="Q391" s="86" cm="1">
        <f t="array" ref="Q391">IF(OR(C391="-",ISBLANK(C391)),0,IF(LEN(C391)&lt;&gt;12,1,IF(OR(COUNT(FIND({0,1,2,3,4,5,6,7,8,9},LEFT(C391,3)))&gt;0,(ISERR(RIGHT(C391,9)*1))),1,0)))</f>
        <v>0</v>
      </c>
      <c r="R391" s="86">
        <f t="shared" si="16"/>
        <v>0</v>
      </c>
      <c r="S391" s="86">
        <f t="shared" si="17"/>
        <v>0</v>
      </c>
    </row>
    <row r="392" spans="2:19" x14ac:dyDescent="0.25">
      <c r="B392" s="71"/>
      <c r="C392" s="71"/>
      <c r="D392" s="71"/>
      <c r="E392" s="71"/>
      <c r="F392" s="71"/>
      <c r="G392" s="71"/>
      <c r="H392" s="71"/>
      <c r="I392" s="71"/>
      <c r="J392" s="71"/>
      <c r="K392" s="71"/>
      <c r="O392" s="86">
        <f t="shared" si="15"/>
        <v>0</v>
      </c>
      <c r="P392" s="86">
        <f>IF(ISBLANK(B392),0,IF(ISNA(VLOOKUP(B392,General!$B:$B,1,FALSE)),1,0))</f>
        <v>0</v>
      </c>
      <c r="Q392" s="86" cm="1">
        <f t="array" ref="Q392">IF(OR(C392="-",ISBLANK(C392)),0,IF(LEN(C392)&lt;&gt;12,1,IF(OR(COUNT(FIND({0,1,2,3,4,5,6,7,8,9},LEFT(C392,3)))&gt;0,(ISERR(RIGHT(C392,9)*1))),1,0)))</f>
        <v>0</v>
      </c>
      <c r="R392" s="86">
        <f t="shared" si="16"/>
        <v>0</v>
      </c>
      <c r="S392" s="86">
        <f t="shared" si="17"/>
        <v>0</v>
      </c>
    </row>
    <row r="393" spans="2:19" x14ac:dyDescent="0.25">
      <c r="B393" s="71"/>
      <c r="C393" s="71"/>
      <c r="D393" s="71"/>
      <c r="E393" s="71"/>
      <c r="F393" s="71"/>
      <c r="G393" s="71"/>
      <c r="H393" s="71"/>
      <c r="I393" s="71"/>
      <c r="J393" s="71"/>
      <c r="K393" s="71"/>
      <c r="O393" s="86">
        <f t="shared" si="15"/>
        <v>0</v>
      </c>
      <c r="P393" s="86">
        <f>IF(ISBLANK(B393),0,IF(ISNA(VLOOKUP(B393,General!$B:$B,1,FALSE)),1,0))</f>
        <v>0</v>
      </c>
      <c r="Q393" s="86" cm="1">
        <f t="array" ref="Q393">IF(OR(C393="-",ISBLANK(C393)),0,IF(LEN(C393)&lt;&gt;12,1,IF(OR(COUNT(FIND({0,1,2,3,4,5,6,7,8,9},LEFT(C393,3)))&gt;0,(ISERR(RIGHT(C393,9)*1))),1,0)))</f>
        <v>0</v>
      </c>
      <c r="R393" s="86">
        <f t="shared" si="16"/>
        <v>0</v>
      </c>
      <c r="S393" s="86">
        <f t="shared" si="17"/>
        <v>0</v>
      </c>
    </row>
    <row r="394" spans="2:19" x14ac:dyDescent="0.25">
      <c r="B394" s="71"/>
      <c r="C394" s="71"/>
      <c r="D394" s="71"/>
      <c r="E394" s="71"/>
      <c r="F394" s="71"/>
      <c r="G394" s="71"/>
      <c r="H394" s="71"/>
      <c r="I394" s="71"/>
      <c r="J394" s="71"/>
      <c r="K394" s="71"/>
      <c r="O394" s="86">
        <f t="shared" si="15"/>
        <v>0</v>
      </c>
      <c r="P394" s="86">
        <f>IF(ISBLANK(B394),0,IF(ISNA(VLOOKUP(B394,General!$B:$B,1,FALSE)),1,0))</f>
        <v>0</v>
      </c>
      <c r="Q394" s="86" cm="1">
        <f t="array" ref="Q394">IF(OR(C394="-",ISBLANK(C394)),0,IF(LEN(C394)&lt;&gt;12,1,IF(OR(COUNT(FIND({0,1,2,3,4,5,6,7,8,9},LEFT(C394,3)))&gt;0,(ISERR(RIGHT(C394,9)*1))),1,0)))</f>
        <v>0</v>
      </c>
      <c r="R394" s="86">
        <f t="shared" si="16"/>
        <v>0</v>
      </c>
      <c r="S394" s="86">
        <f t="shared" si="17"/>
        <v>0</v>
      </c>
    </row>
    <row r="395" spans="2:19" x14ac:dyDescent="0.25">
      <c r="B395" s="71"/>
      <c r="C395" s="71"/>
      <c r="D395" s="71"/>
      <c r="E395" s="71"/>
      <c r="F395" s="71"/>
      <c r="G395" s="71"/>
      <c r="H395" s="71"/>
      <c r="I395" s="71"/>
      <c r="J395" s="71"/>
      <c r="K395" s="71"/>
      <c r="O395" s="86">
        <f t="shared" si="15"/>
        <v>0</v>
      </c>
      <c r="P395" s="86">
        <f>IF(ISBLANK(B395),0,IF(ISNA(VLOOKUP(B395,General!$B:$B,1,FALSE)),1,0))</f>
        <v>0</v>
      </c>
      <c r="Q395" s="86" cm="1">
        <f t="array" ref="Q395">IF(OR(C395="-",ISBLANK(C395)),0,IF(LEN(C395)&lt;&gt;12,1,IF(OR(COUNT(FIND({0,1,2,3,4,5,6,7,8,9},LEFT(C395,3)))&gt;0,(ISERR(RIGHT(C395,9)*1))),1,0)))</f>
        <v>0</v>
      </c>
      <c r="R395" s="86">
        <f t="shared" si="16"/>
        <v>0</v>
      </c>
      <c r="S395" s="86">
        <f t="shared" si="17"/>
        <v>0</v>
      </c>
    </row>
    <row r="396" spans="2:19" x14ac:dyDescent="0.25">
      <c r="B396" s="71"/>
      <c r="C396" s="71"/>
      <c r="D396" s="71"/>
      <c r="E396" s="71"/>
      <c r="F396" s="71"/>
      <c r="G396" s="71"/>
      <c r="H396" s="71"/>
      <c r="I396" s="71"/>
      <c r="J396" s="71"/>
      <c r="K396" s="71"/>
      <c r="O396" s="86">
        <f t="shared" ref="O396:O459" si="18">IF(COUNTA(B396:K396)&gt;0,2-(COUNTA(B396,C396)),0)</f>
        <v>0</v>
      </c>
      <c r="P396" s="86">
        <f>IF(ISBLANK(B396),0,IF(ISNA(VLOOKUP(B396,General!$B:$B,1,FALSE)),1,0))</f>
        <v>0</v>
      </c>
      <c r="Q396" s="86" cm="1">
        <f t="array" ref="Q396">IF(OR(C396="-",ISBLANK(C396)),0,IF(LEN(C396)&lt;&gt;12,1,IF(OR(COUNT(FIND({0,1,2,3,4,5,6,7,8,9},LEFT(C396,3)))&gt;0,(ISERR(RIGHT(C396,9)*1))),1,0)))</f>
        <v>0</v>
      </c>
      <c r="R396" s="86">
        <f t="shared" ref="R396:R459" si="19">IF(ISBLANK(E396),0,IF(OR(E396="Representative",E396="Supervisor",E396="Unknown"),0,1))</f>
        <v>0</v>
      </c>
      <c r="S396" s="86">
        <f t="shared" ref="S396:S459" si="20">IF(ISBLANK(I396),0,IF(OR(I396="Yes",I396="No"),0,1))</f>
        <v>0</v>
      </c>
    </row>
    <row r="397" spans="2:19" x14ac:dyDescent="0.25">
      <c r="B397" s="71"/>
      <c r="C397" s="71"/>
      <c r="D397" s="71"/>
      <c r="E397" s="71"/>
      <c r="F397" s="71"/>
      <c r="G397" s="71"/>
      <c r="H397" s="71"/>
      <c r="I397" s="71"/>
      <c r="J397" s="71"/>
      <c r="K397" s="71"/>
      <c r="O397" s="86">
        <f t="shared" si="18"/>
        <v>0</v>
      </c>
      <c r="P397" s="86">
        <f>IF(ISBLANK(B397),0,IF(ISNA(VLOOKUP(B397,General!$B:$B,1,FALSE)),1,0))</f>
        <v>0</v>
      </c>
      <c r="Q397" s="86" cm="1">
        <f t="array" ref="Q397">IF(OR(C397="-",ISBLANK(C397)),0,IF(LEN(C397)&lt;&gt;12,1,IF(OR(COUNT(FIND({0,1,2,3,4,5,6,7,8,9},LEFT(C397,3)))&gt;0,(ISERR(RIGHT(C397,9)*1))),1,0)))</f>
        <v>0</v>
      </c>
      <c r="R397" s="86">
        <f t="shared" si="19"/>
        <v>0</v>
      </c>
      <c r="S397" s="86">
        <f t="shared" si="20"/>
        <v>0</v>
      </c>
    </row>
    <row r="398" spans="2:19" x14ac:dyDescent="0.25">
      <c r="B398" s="71"/>
      <c r="C398" s="71"/>
      <c r="D398" s="71"/>
      <c r="E398" s="71"/>
      <c r="F398" s="71"/>
      <c r="G398" s="71"/>
      <c r="H398" s="71"/>
      <c r="I398" s="71"/>
      <c r="J398" s="71"/>
      <c r="K398" s="71"/>
      <c r="O398" s="86">
        <f t="shared" si="18"/>
        <v>0</v>
      </c>
      <c r="P398" s="86">
        <f>IF(ISBLANK(B398),0,IF(ISNA(VLOOKUP(B398,General!$B:$B,1,FALSE)),1,0))</f>
        <v>0</v>
      </c>
      <c r="Q398" s="86" cm="1">
        <f t="array" ref="Q398">IF(OR(C398="-",ISBLANK(C398)),0,IF(LEN(C398)&lt;&gt;12,1,IF(OR(COUNT(FIND({0,1,2,3,4,5,6,7,8,9},LEFT(C398,3)))&gt;0,(ISERR(RIGHT(C398,9)*1))),1,0)))</f>
        <v>0</v>
      </c>
      <c r="R398" s="86">
        <f t="shared" si="19"/>
        <v>0</v>
      </c>
      <c r="S398" s="86">
        <f t="shared" si="20"/>
        <v>0</v>
      </c>
    </row>
    <row r="399" spans="2:19" x14ac:dyDescent="0.25">
      <c r="B399" s="71"/>
      <c r="C399" s="71"/>
      <c r="D399" s="71"/>
      <c r="E399" s="71"/>
      <c r="F399" s="71"/>
      <c r="G399" s="71"/>
      <c r="H399" s="71"/>
      <c r="I399" s="71"/>
      <c r="J399" s="71"/>
      <c r="K399" s="71"/>
      <c r="O399" s="86">
        <f t="shared" si="18"/>
        <v>0</v>
      </c>
      <c r="P399" s="86">
        <f>IF(ISBLANK(B399),0,IF(ISNA(VLOOKUP(B399,General!$B:$B,1,FALSE)),1,0))</f>
        <v>0</v>
      </c>
      <c r="Q399" s="86" cm="1">
        <f t="array" ref="Q399">IF(OR(C399="-",ISBLANK(C399)),0,IF(LEN(C399)&lt;&gt;12,1,IF(OR(COUNT(FIND({0,1,2,3,4,5,6,7,8,9},LEFT(C399,3)))&gt;0,(ISERR(RIGHT(C399,9)*1))),1,0)))</f>
        <v>0</v>
      </c>
      <c r="R399" s="86">
        <f t="shared" si="19"/>
        <v>0</v>
      </c>
      <c r="S399" s="86">
        <f t="shared" si="20"/>
        <v>0</v>
      </c>
    </row>
    <row r="400" spans="2:19" x14ac:dyDescent="0.25">
      <c r="B400" s="71"/>
      <c r="C400" s="71"/>
      <c r="D400" s="71"/>
      <c r="E400" s="71"/>
      <c r="F400" s="71"/>
      <c r="G400" s="71"/>
      <c r="H400" s="71"/>
      <c r="I400" s="71"/>
      <c r="J400" s="71"/>
      <c r="K400" s="71"/>
      <c r="O400" s="86">
        <f t="shared" si="18"/>
        <v>0</v>
      </c>
      <c r="P400" s="86">
        <f>IF(ISBLANK(B400),0,IF(ISNA(VLOOKUP(B400,General!$B:$B,1,FALSE)),1,0))</f>
        <v>0</v>
      </c>
      <c r="Q400" s="86" cm="1">
        <f t="array" ref="Q400">IF(OR(C400="-",ISBLANK(C400)),0,IF(LEN(C400)&lt;&gt;12,1,IF(OR(COUNT(FIND({0,1,2,3,4,5,6,7,8,9},LEFT(C400,3)))&gt;0,(ISERR(RIGHT(C400,9)*1))),1,0)))</f>
        <v>0</v>
      </c>
      <c r="R400" s="86">
        <f t="shared" si="19"/>
        <v>0</v>
      </c>
      <c r="S400" s="86">
        <f t="shared" si="20"/>
        <v>0</v>
      </c>
    </row>
    <row r="401" spans="2:19" x14ac:dyDescent="0.25">
      <c r="B401" s="71"/>
      <c r="C401" s="71"/>
      <c r="D401" s="71"/>
      <c r="E401" s="71"/>
      <c r="F401" s="71"/>
      <c r="G401" s="71"/>
      <c r="H401" s="71"/>
      <c r="I401" s="71"/>
      <c r="J401" s="71"/>
      <c r="K401" s="71"/>
      <c r="O401" s="86">
        <f t="shared" si="18"/>
        <v>0</v>
      </c>
      <c r="P401" s="86">
        <f>IF(ISBLANK(B401),0,IF(ISNA(VLOOKUP(B401,General!$B:$B,1,FALSE)),1,0))</f>
        <v>0</v>
      </c>
      <c r="Q401" s="86" cm="1">
        <f t="array" ref="Q401">IF(OR(C401="-",ISBLANK(C401)),0,IF(LEN(C401)&lt;&gt;12,1,IF(OR(COUNT(FIND({0,1,2,3,4,5,6,7,8,9},LEFT(C401,3)))&gt;0,(ISERR(RIGHT(C401,9)*1))),1,0)))</f>
        <v>0</v>
      </c>
      <c r="R401" s="86">
        <f t="shared" si="19"/>
        <v>0</v>
      </c>
      <c r="S401" s="86">
        <f t="shared" si="20"/>
        <v>0</v>
      </c>
    </row>
    <row r="402" spans="2:19" x14ac:dyDescent="0.25">
      <c r="B402" s="71"/>
      <c r="C402" s="71"/>
      <c r="D402" s="71"/>
      <c r="E402" s="71"/>
      <c r="F402" s="71"/>
      <c r="G402" s="71"/>
      <c r="H402" s="71"/>
      <c r="I402" s="71"/>
      <c r="J402" s="71"/>
      <c r="K402" s="71"/>
      <c r="O402" s="86">
        <f t="shared" si="18"/>
        <v>0</v>
      </c>
      <c r="P402" s="86">
        <f>IF(ISBLANK(B402),0,IF(ISNA(VLOOKUP(B402,General!$B:$B,1,FALSE)),1,0))</f>
        <v>0</v>
      </c>
      <c r="Q402" s="86" cm="1">
        <f t="array" ref="Q402">IF(OR(C402="-",ISBLANK(C402)),0,IF(LEN(C402)&lt;&gt;12,1,IF(OR(COUNT(FIND({0,1,2,3,4,5,6,7,8,9},LEFT(C402,3)))&gt;0,(ISERR(RIGHT(C402,9)*1))),1,0)))</f>
        <v>0</v>
      </c>
      <c r="R402" s="86">
        <f t="shared" si="19"/>
        <v>0</v>
      </c>
      <c r="S402" s="86">
        <f t="shared" si="20"/>
        <v>0</v>
      </c>
    </row>
    <row r="403" spans="2:19" x14ac:dyDescent="0.25">
      <c r="B403" s="71"/>
      <c r="C403" s="71"/>
      <c r="D403" s="71"/>
      <c r="E403" s="71"/>
      <c r="F403" s="71"/>
      <c r="G403" s="71"/>
      <c r="H403" s="71"/>
      <c r="I403" s="71"/>
      <c r="J403" s="71"/>
      <c r="K403" s="71"/>
      <c r="O403" s="86">
        <f t="shared" si="18"/>
        <v>0</v>
      </c>
      <c r="P403" s="86">
        <f>IF(ISBLANK(B403),0,IF(ISNA(VLOOKUP(B403,General!$B:$B,1,FALSE)),1,0))</f>
        <v>0</v>
      </c>
      <c r="Q403" s="86" cm="1">
        <f t="array" ref="Q403">IF(OR(C403="-",ISBLANK(C403)),0,IF(LEN(C403)&lt;&gt;12,1,IF(OR(COUNT(FIND({0,1,2,3,4,5,6,7,8,9},LEFT(C403,3)))&gt;0,(ISERR(RIGHT(C403,9)*1))),1,0)))</f>
        <v>0</v>
      </c>
      <c r="R403" s="86">
        <f t="shared" si="19"/>
        <v>0</v>
      </c>
      <c r="S403" s="86">
        <f t="shared" si="20"/>
        <v>0</v>
      </c>
    </row>
    <row r="404" spans="2:19" x14ac:dyDescent="0.25">
      <c r="B404" s="71"/>
      <c r="C404" s="71"/>
      <c r="D404" s="71"/>
      <c r="E404" s="71"/>
      <c r="F404" s="71"/>
      <c r="G404" s="71"/>
      <c r="H404" s="71"/>
      <c r="I404" s="71"/>
      <c r="J404" s="71"/>
      <c r="K404" s="71"/>
      <c r="O404" s="86">
        <f t="shared" si="18"/>
        <v>0</v>
      </c>
      <c r="P404" s="86">
        <f>IF(ISBLANK(B404),0,IF(ISNA(VLOOKUP(B404,General!$B:$B,1,FALSE)),1,0))</f>
        <v>0</v>
      </c>
      <c r="Q404" s="86" cm="1">
        <f t="array" ref="Q404">IF(OR(C404="-",ISBLANK(C404)),0,IF(LEN(C404)&lt;&gt;12,1,IF(OR(COUNT(FIND({0,1,2,3,4,5,6,7,8,9},LEFT(C404,3)))&gt;0,(ISERR(RIGHT(C404,9)*1))),1,0)))</f>
        <v>0</v>
      </c>
      <c r="R404" s="86">
        <f t="shared" si="19"/>
        <v>0</v>
      </c>
      <c r="S404" s="86">
        <f t="shared" si="20"/>
        <v>0</v>
      </c>
    </row>
    <row r="405" spans="2:19" x14ac:dyDescent="0.25">
      <c r="B405" s="71"/>
      <c r="C405" s="71"/>
      <c r="D405" s="71"/>
      <c r="E405" s="71"/>
      <c r="F405" s="71"/>
      <c r="G405" s="71"/>
      <c r="H405" s="71"/>
      <c r="I405" s="71"/>
      <c r="J405" s="71"/>
      <c r="K405" s="71"/>
      <c r="O405" s="86">
        <f t="shared" si="18"/>
        <v>0</v>
      </c>
      <c r="P405" s="86">
        <f>IF(ISBLANK(B405),0,IF(ISNA(VLOOKUP(B405,General!$B:$B,1,FALSE)),1,0))</f>
        <v>0</v>
      </c>
      <c r="Q405" s="86" cm="1">
        <f t="array" ref="Q405">IF(OR(C405="-",ISBLANK(C405)),0,IF(LEN(C405)&lt;&gt;12,1,IF(OR(COUNT(FIND({0,1,2,3,4,5,6,7,8,9},LEFT(C405,3)))&gt;0,(ISERR(RIGHT(C405,9)*1))),1,0)))</f>
        <v>0</v>
      </c>
      <c r="R405" s="86">
        <f t="shared" si="19"/>
        <v>0</v>
      </c>
      <c r="S405" s="86">
        <f t="shared" si="20"/>
        <v>0</v>
      </c>
    </row>
    <row r="406" spans="2:19" x14ac:dyDescent="0.25">
      <c r="B406" s="71"/>
      <c r="C406" s="71"/>
      <c r="D406" s="71"/>
      <c r="E406" s="71"/>
      <c r="F406" s="71"/>
      <c r="G406" s="71"/>
      <c r="H406" s="71"/>
      <c r="I406" s="71"/>
      <c r="J406" s="71"/>
      <c r="K406" s="71"/>
      <c r="O406" s="86">
        <f t="shared" si="18"/>
        <v>0</v>
      </c>
      <c r="P406" s="86">
        <f>IF(ISBLANK(B406),0,IF(ISNA(VLOOKUP(B406,General!$B:$B,1,FALSE)),1,0))</f>
        <v>0</v>
      </c>
      <c r="Q406" s="86" cm="1">
        <f t="array" ref="Q406">IF(OR(C406="-",ISBLANK(C406)),0,IF(LEN(C406)&lt;&gt;12,1,IF(OR(COUNT(FIND({0,1,2,3,4,5,6,7,8,9},LEFT(C406,3)))&gt;0,(ISERR(RIGHT(C406,9)*1))),1,0)))</f>
        <v>0</v>
      </c>
      <c r="R406" s="86">
        <f t="shared" si="19"/>
        <v>0</v>
      </c>
      <c r="S406" s="86">
        <f t="shared" si="20"/>
        <v>0</v>
      </c>
    </row>
    <row r="407" spans="2:19" x14ac:dyDescent="0.25">
      <c r="B407" s="71"/>
      <c r="C407" s="71"/>
      <c r="D407" s="71"/>
      <c r="E407" s="71"/>
      <c r="F407" s="71"/>
      <c r="G407" s="71"/>
      <c r="H407" s="71"/>
      <c r="I407" s="71"/>
      <c r="J407" s="71"/>
      <c r="K407" s="71"/>
      <c r="O407" s="86">
        <f t="shared" si="18"/>
        <v>0</v>
      </c>
      <c r="P407" s="86">
        <f>IF(ISBLANK(B407),0,IF(ISNA(VLOOKUP(B407,General!$B:$B,1,FALSE)),1,0))</f>
        <v>0</v>
      </c>
      <c r="Q407" s="86" cm="1">
        <f t="array" ref="Q407">IF(OR(C407="-",ISBLANK(C407)),0,IF(LEN(C407)&lt;&gt;12,1,IF(OR(COUNT(FIND({0,1,2,3,4,5,6,7,8,9},LEFT(C407,3)))&gt;0,(ISERR(RIGHT(C407,9)*1))),1,0)))</f>
        <v>0</v>
      </c>
      <c r="R407" s="86">
        <f t="shared" si="19"/>
        <v>0</v>
      </c>
      <c r="S407" s="86">
        <f t="shared" si="20"/>
        <v>0</v>
      </c>
    </row>
    <row r="408" spans="2:19" x14ac:dyDescent="0.25">
      <c r="B408" s="71"/>
      <c r="C408" s="71"/>
      <c r="D408" s="71"/>
      <c r="E408" s="71"/>
      <c r="F408" s="71"/>
      <c r="G408" s="71"/>
      <c r="H408" s="71"/>
      <c r="I408" s="71"/>
      <c r="J408" s="71"/>
      <c r="K408" s="71"/>
      <c r="O408" s="86">
        <f t="shared" si="18"/>
        <v>0</v>
      </c>
      <c r="P408" s="86">
        <f>IF(ISBLANK(B408),0,IF(ISNA(VLOOKUP(B408,General!$B:$B,1,FALSE)),1,0))</f>
        <v>0</v>
      </c>
      <c r="Q408" s="86" cm="1">
        <f t="array" ref="Q408">IF(OR(C408="-",ISBLANK(C408)),0,IF(LEN(C408)&lt;&gt;12,1,IF(OR(COUNT(FIND({0,1,2,3,4,5,6,7,8,9},LEFT(C408,3)))&gt;0,(ISERR(RIGHT(C408,9)*1))),1,0)))</f>
        <v>0</v>
      </c>
      <c r="R408" s="86">
        <f t="shared" si="19"/>
        <v>0</v>
      </c>
      <c r="S408" s="86">
        <f t="shared" si="20"/>
        <v>0</v>
      </c>
    </row>
    <row r="409" spans="2:19" x14ac:dyDescent="0.25">
      <c r="B409" s="71"/>
      <c r="C409" s="71"/>
      <c r="D409" s="71"/>
      <c r="E409" s="71"/>
      <c r="F409" s="71"/>
      <c r="G409" s="71"/>
      <c r="H409" s="71"/>
      <c r="I409" s="71"/>
      <c r="J409" s="71"/>
      <c r="K409" s="71"/>
      <c r="O409" s="86">
        <f t="shared" si="18"/>
        <v>0</v>
      </c>
      <c r="P409" s="86">
        <f>IF(ISBLANK(B409),0,IF(ISNA(VLOOKUP(B409,General!$B:$B,1,FALSE)),1,0))</f>
        <v>0</v>
      </c>
      <c r="Q409" s="86" cm="1">
        <f t="array" ref="Q409">IF(OR(C409="-",ISBLANK(C409)),0,IF(LEN(C409)&lt;&gt;12,1,IF(OR(COUNT(FIND({0,1,2,3,4,5,6,7,8,9},LEFT(C409,3)))&gt;0,(ISERR(RIGHT(C409,9)*1))),1,0)))</f>
        <v>0</v>
      </c>
      <c r="R409" s="86">
        <f t="shared" si="19"/>
        <v>0</v>
      </c>
      <c r="S409" s="86">
        <f t="shared" si="20"/>
        <v>0</v>
      </c>
    </row>
    <row r="410" spans="2:19" x14ac:dyDescent="0.25">
      <c r="B410" s="71"/>
      <c r="C410" s="71"/>
      <c r="D410" s="71"/>
      <c r="E410" s="71"/>
      <c r="F410" s="71"/>
      <c r="G410" s="71"/>
      <c r="H410" s="71"/>
      <c r="I410" s="71"/>
      <c r="J410" s="71"/>
      <c r="K410" s="71"/>
      <c r="O410" s="86">
        <f t="shared" si="18"/>
        <v>0</v>
      </c>
      <c r="P410" s="86">
        <f>IF(ISBLANK(B410),0,IF(ISNA(VLOOKUP(B410,General!$B:$B,1,FALSE)),1,0))</f>
        <v>0</v>
      </c>
      <c r="Q410" s="86" cm="1">
        <f t="array" ref="Q410">IF(OR(C410="-",ISBLANK(C410)),0,IF(LEN(C410)&lt;&gt;12,1,IF(OR(COUNT(FIND({0,1,2,3,4,5,6,7,8,9},LEFT(C410,3)))&gt;0,(ISERR(RIGHT(C410,9)*1))),1,0)))</f>
        <v>0</v>
      </c>
      <c r="R410" s="86">
        <f t="shared" si="19"/>
        <v>0</v>
      </c>
      <c r="S410" s="86">
        <f t="shared" si="20"/>
        <v>0</v>
      </c>
    </row>
    <row r="411" spans="2:19" x14ac:dyDescent="0.25">
      <c r="B411" s="71"/>
      <c r="C411" s="71"/>
      <c r="D411" s="71"/>
      <c r="E411" s="71"/>
      <c r="F411" s="71"/>
      <c r="G411" s="71"/>
      <c r="H411" s="71"/>
      <c r="I411" s="71"/>
      <c r="J411" s="71"/>
      <c r="K411" s="71"/>
      <c r="O411" s="86">
        <f t="shared" si="18"/>
        <v>0</v>
      </c>
      <c r="P411" s="86">
        <f>IF(ISBLANK(B411),0,IF(ISNA(VLOOKUP(B411,General!$B:$B,1,FALSE)),1,0))</f>
        <v>0</v>
      </c>
      <c r="Q411" s="86" cm="1">
        <f t="array" ref="Q411">IF(OR(C411="-",ISBLANK(C411)),0,IF(LEN(C411)&lt;&gt;12,1,IF(OR(COUNT(FIND({0,1,2,3,4,5,6,7,8,9},LEFT(C411,3)))&gt;0,(ISERR(RIGHT(C411,9)*1))),1,0)))</f>
        <v>0</v>
      </c>
      <c r="R411" s="86">
        <f t="shared" si="19"/>
        <v>0</v>
      </c>
      <c r="S411" s="86">
        <f t="shared" si="20"/>
        <v>0</v>
      </c>
    </row>
    <row r="412" spans="2:19" x14ac:dyDescent="0.25">
      <c r="B412" s="71"/>
      <c r="C412" s="71"/>
      <c r="D412" s="71"/>
      <c r="E412" s="71"/>
      <c r="F412" s="71"/>
      <c r="G412" s="71"/>
      <c r="H412" s="71"/>
      <c r="I412" s="71"/>
      <c r="J412" s="71"/>
      <c r="K412" s="71"/>
      <c r="O412" s="86">
        <f t="shared" si="18"/>
        <v>0</v>
      </c>
      <c r="P412" s="86">
        <f>IF(ISBLANK(B412),0,IF(ISNA(VLOOKUP(B412,General!$B:$B,1,FALSE)),1,0))</f>
        <v>0</v>
      </c>
      <c r="Q412" s="86" cm="1">
        <f t="array" ref="Q412">IF(OR(C412="-",ISBLANK(C412)),0,IF(LEN(C412)&lt;&gt;12,1,IF(OR(COUNT(FIND({0,1,2,3,4,5,6,7,8,9},LEFT(C412,3)))&gt;0,(ISERR(RIGHT(C412,9)*1))),1,0)))</f>
        <v>0</v>
      </c>
      <c r="R412" s="86">
        <f t="shared" si="19"/>
        <v>0</v>
      </c>
      <c r="S412" s="86">
        <f t="shared" si="20"/>
        <v>0</v>
      </c>
    </row>
    <row r="413" spans="2:19" x14ac:dyDescent="0.25">
      <c r="B413" s="71"/>
      <c r="C413" s="71"/>
      <c r="D413" s="71"/>
      <c r="E413" s="71"/>
      <c r="F413" s="71"/>
      <c r="G413" s="71"/>
      <c r="H413" s="71"/>
      <c r="I413" s="71"/>
      <c r="J413" s="71"/>
      <c r="K413" s="71"/>
      <c r="O413" s="86">
        <f t="shared" si="18"/>
        <v>0</v>
      </c>
      <c r="P413" s="86">
        <f>IF(ISBLANK(B413),0,IF(ISNA(VLOOKUP(B413,General!$B:$B,1,FALSE)),1,0))</f>
        <v>0</v>
      </c>
      <c r="Q413" s="86" cm="1">
        <f t="array" ref="Q413">IF(OR(C413="-",ISBLANK(C413)),0,IF(LEN(C413)&lt;&gt;12,1,IF(OR(COUNT(FIND({0,1,2,3,4,5,6,7,8,9},LEFT(C413,3)))&gt;0,(ISERR(RIGHT(C413,9)*1))),1,0)))</f>
        <v>0</v>
      </c>
      <c r="R413" s="86">
        <f t="shared" si="19"/>
        <v>0</v>
      </c>
      <c r="S413" s="86">
        <f t="shared" si="20"/>
        <v>0</v>
      </c>
    </row>
    <row r="414" spans="2:19" x14ac:dyDescent="0.25">
      <c r="B414" s="71"/>
      <c r="C414" s="71"/>
      <c r="D414" s="71"/>
      <c r="E414" s="71"/>
      <c r="F414" s="71"/>
      <c r="G414" s="71"/>
      <c r="H414" s="71"/>
      <c r="I414" s="71"/>
      <c r="J414" s="71"/>
      <c r="K414" s="71"/>
      <c r="O414" s="86">
        <f t="shared" si="18"/>
        <v>0</v>
      </c>
      <c r="P414" s="86">
        <f>IF(ISBLANK(B414),0,IF(ISNA(VLOOKUP(B414,General!$B:$B,1,FALSE)),1,0))</f>
        <v>0</v>
      </c>
      <c r="Q414" s="86" cm="1">
        <f t="array" ref="Q414">IF(OR(C414="-",ISBLANK(C414)),0,IF(LEN(C414)&lt;&gt;12,1,IF(OR(COUNT(FIND({0,1,2,3,4,5,6,7,8,9},LEFT(C414,3)))&gt;0,(ISERR(RIGHT(C414,9)*1))),1,0)))</f>
        <v>0</v>
      </c>
      <c r="R414" s="86">
        <f t="shared" si="19"/>
        <v>0</v>
      </c>
      <c r="S414" s="86">
        <f t="shared" si="20"/>
        <v>0</v>
      </c>
    </row>
    <row r="415" spans="2:19" x14ac:dyDescent="0.25">
      <c r="B415" s="71"/>
      <c r="C415" s="71"/>
      <c r="D415" s="71"/>
      <c r="E415" s="71"/>
      <c r="F415" s="71"/>
      <c r="G415" s="71"/>
      <c r="H415" s="71"/>
      <c r="I415" s="71"/>
      <c r="J415" s="71"/>
      <c r="K415" s="71"/>
      <c r="O415" s="86">
        <f t="shared" si="18"/>
        <v>0</v>
      </c>
      <c r="P415" s="86">
        <f>IF(ISBLANK(B415),0,IF(ISNA(VLOOKUP(B415,General!$B:$B,1,FALSE)),1,0))</f>
        <v>0</v>
      </c>
      <c r="Q415" s="86" cm="1">
        <f t="array" ref="Q415">IF(OR(C415="-",ISBLANK(C415)),0,IF(LEN(C415)&lt;&gt;12,1,IF(OR(COUNT(FIND({0,1,2,3,4,5,6,7,8,9},LEFT(C415,3)))&gt;0,(ISERR(RIGHT(C415,9)*1))),1,0)))</f>
        <v>0</v>
      </c>
      <c r="R415" s="86">
        <f t="shared" si="19"/>
        <v>0</v>
      </c>
      <c r="S415" s="86">
        <f t="shared" si="20"/>
        <v>0</v>
      </c>
    </row>
    <row r="416" spans="2:19" x14ac:dyDescent="0.25">
      <c r="B416" s="71"/>
      <c r="C416" s="71"/>
      <c r="D416" s="71"/>
      <c r="E416" s="71"/>
      <c r="F416" s="71"/>
      <c r="G416" s="71"/>
      <c r="H416" s="71"/>
      <c r="I416" s="71"/>
      <c r="J416" s="71"/>
      <c r="K416" s="71"/>
      <c r="O416" s="86">
        <f t="shared" si="18"/>
        <v>0</v>
      </c>
      <c r="P416" s="86">
        <f>IF(ISBLANK(B416),0,IF(ISNA(VLOOKUP(B416,General!$B:$B,1,FALSE)),1,0))</f>
        <v>0</v>
      </c>
      <c r="Q416" s="86" cm="1">
        <f t="array" ref="Q416">IF(OR(C416="-",ISBLANK(C416)),0,IF(LEN(C416)&lt;&gt;12,1,IF(OR(COUNT(FIND({0,1,2,3,4,5,6,7,8,9},LEFT(C416,3)))&gt;0,(ISERR(RIGHT(C416,9)*1))),1,0)))</f>
        <v>0</v>
      </c>
      <c r="R416" s="86">
        <f t="shared" si="19"/>
        <v>0</v>
      </c>
      <c r="S416" s="86">
        <f t="shared" si="20"/>
        <v>0</v>
      </c>
    </row>
    <row r="417" spans="2:19" x14ac:dyDescent="0.25">
      <c r="B417" s="71"/>
      <c r="C417" s="71"/>
      <c r="D417" s="71"/>
      <c r="E417" s="71"/>
      <c r="F417" s="71"/>
      <c r="G417" s="71"/>
      <c r="H417" s="71"/>
      <c r="I417" s="71"/>
      <c r="J417" s="71"/>
      <c r="K417" s="71"/>
      <c r="O417" s="86">
        <f t="shared" si="18"/>
        <v>0</v>
      </c>
      <c r="P417" s="86">
        <f>IF(ISBLANK(B417),0,IF(ISNA(VLOOKUP(B417,General!$B:$B,1,FALSE)),1,0))</f>
        <v>0</v>
      </c>
      <c r="Q417" s="86" cm="1">
        <f t="array" ref="Q417">IF(OR(C417="-",ISBLANK(C417)),0,IF(LEN(C417)&lt;&gt;12,1,IF(OR(COUNT(FIND({0,1,2,3,4,5,6,7,8,9},LEFT(C417,3)))&gt;0,(ISERR(RIGHT(C417,9)*1))),1,0)))</f>
        <v>0</v>
      </c>
      <c r="R417" s="86">
        <f t="shared" si="19"/>
        <v>0</v>
      </c>
      <c r="S417" s="86">
        <f t="shared" si="20"/>
        <v>0</v>
      </c>
    </row>
    <row r="418" spans="2:19" x14ac:dyDescent="0.25">
      <c r="B418" s="71"/>
      <c r="C418" s="71"/>
      <c r="D418" s="71"/>
      <c r="E418" s="71"/>
      <c r="F418" s="71"/>
      <c r="G418" s="71"/>
      <c r="H418" s="71"/>
      <c r="I418" s="71"/>
      <c r="J418" s="71"/>
      <c r="K418" s="71"/>
      <c r="O418" s="86">
        <f t="shared" si="18"/>
        <v>0</v>
      </c>
      <c r="P418" s="86">
        <f>IF(ISBLANK(B418),0,IF(ISNA(VLOOKUP(B418,General!$B:$B,1,FALSE)),1,0))</f>
        <v>0</v>
      </c>
      <c r="Q418" s="86" cm="1">
        <f t="array" ref="Q418">IF(OR(C418="-",ISBLANK(C418)),0,IF(LEN(C418)&lt;&gt;12,1,IF(OR(COUNT(FIND({0,1,2,3,4,5,6,7,8,9},LEFT(C418,3)))&gt;0,(ISERR(RIGHT(C418,9)*1))),1,0)))</f>
        <v>0</v>
      </c>
      <c r="R418" s="86">
        <f t="shared" si="19"/>
        <v>0</v>
      </c>
      <c r="S418" s="86">
        <f t="shared" si="20"/>
        <v>0</v>
      </c>
    </row>
    <row r="419" spans="2:19" x14ac:dyDescent="0.25">
      <c r="B419" s="71"/>
      <c r="C419" s="71"/>
      <c r="D419" s="71"/>
      <c r="E419" s="71"/>
      <c r="F419" s="71"/>
      <c r="G419" s="71"/>
      <c r="H419" s="71"/>
      <c r="I419" s="71"/>
      <c r="J419" s="71"/>
      <c r="K419" s="71"/>
      <c r="O419" s="86">
        <f t="shared" si="18"/>
        <v>0</v>
      </c>
      <c r="P419" s="86">
        <f>IF(ISBLANK(B419),0,IF(ISNA(VLOOKUP(B419,General!$B:$B,1,FALSE)),1,0))</f>
        <v>0</v>
      </c>
      <c r="Q419" s="86" cm="1">
        <f t="array" ref="Q419">IF(OR(C419="-",ISBLANK(C419)),0,IF(LEN(C419)&lt;&gt;12,1,IF(OR(COUNT(FIND({0,1,2,3,4,5,6,7,8,9},LEFT(C419,3)))&gt;0,(ISERR(RIGHT(C419,9)*1))),1,0)))</f>
        <v>0</v>
      </c>
      <c r="R419" s="86">
        <f t="shared" si="19"/>
        <v>0</v>
      </c>
      <c r="S419" s="86">
        <f t="shared" si="20"/>
        <v>0</v>
      </c>
    </row>
    <row r="420" spans="2:19" x14ac:dyDescent="0.25">
      <c r="B420" s="71"/>
      <c r="C420" s="71"/>
      <c r="D420" s="71"/>
      <c r="E420" s="71"/>
      <c r="F420" s="71"/>
      <c r="G420" s="71"/>
      <c r="H420" s="71"/>
      <c r="I420" s="71"/>
      <c r="J420" s="71"/>
      <c r="K420" s="71"/>
      <c r="O420" s="86">
        <f t="shared" si="18"/>
        <v>0</v>
      </c>
      <c r="P420" s="86">
        <f>IF(ISBLANK(B420),0,IF(ISNA(VLOOKUP(B420,General!$B:$B,1,FALSE)),1,0))</f>
        <v>0</v>
      </c>
      <c r="Q420" s="86" cm="1">
        <f t="array" ref="Q420">IF(OR(C420="-",ISBLANK(C420)),0,IF(LEN(C420)&lt;&gt;12,1,IF(OR(COUNT(FIND({0,1,2,3,4,5,6,7,8,9},LEFT(C420,3)))&gt;0,(ISERR(RIGHT(C420,9)*1))),1,0)))</f>
        <v>0</v>
      </c>
      <c r="R420" s="86">
        <f t="shared" si="19"/>
        <v>0</v>
      </c>
      <c r="S420" s="86">
        <f t="shared" si="20"/>
        <v>0</v>
      </c>
    </row>
    <row r="421" spans="2:19" x14ac:dyDescent="0.25">
      <c r="B421" s="71"/>
      <c r="C421" s="71"/>
      <c r="D421" s="71"/>
      <c r="E421" s="71"/>
      <c r="F421" s="71"/>
      <c r="G421" s="71"/>
      <c r="H421" s="71"/>
      <c r="I421" s="71"/>
      <c r="J421" s="71"/>
      <c r="K421" s="71"/>
      <c r="O421" s="86">
        <f t="shared" si="18"/>
        <v>0</v>
      </c>
      <c r="P421" s="86">
        <f>IF(ISBLANK(B421),0,IF(ISNA(VLOOKUP(B421,General!$B:$B,1,FALSE)),1,0))</f>
        <v>0</v>
      </c>
      <c r="Q421" s="86" cm="1">
        <f t="array" ref="Q421">IF(OR(C421="-",ISBLANK(C421)),0,IF(LEN(C421)&lt;&gt;12,1,IF(OR(COUNT(FIND({0,1,2,3,4,5,6,7,8,9},LEFT(C421,3)))&gt;0,(ISERR(RIGHT(C421,9)*1))),1,0)))</f>
        <v>0</v>
      </c>
      <c r="R421" s="86">
        <f t="shared" si="19"/>
        <v>0</v>
      </c>
      <c r="S421" s="86">
        <f t="shared" si="20"/>
        <v>0</v>
      </c>
    </row>
    <row r="422" spans="2:19" x14ac:dyDescent="0.25">
      <c r="B422" s="71"/>
      <c r="C422" s="71"/>
      <c r="D422" s="71"/>
      <c r="E422" s="71"/>
      <c r="F422" s="71"/>
      <c r="G422" s="71"/>
      <c r="H422" s="71"/>
      <c r="I422" s="71"/>
      <c r="J422" s="71"/>
      <c r="K422" s="71"/>
      <c r="O422" s="86">
        <f t="shared" si="18"/>
        <v>0</v>
      </c>
      <c r="P422" s="86">
        <f>IF(ISBLANK(B422),0,IF(ISNA(VLOOKUP(B422,General!$B:$B,1,FALSE)),1,0))</f>
        <v>0</v>
      </c>
      <c r="Q422" s="86" cm="1">
        <f t="array" ref="Q422">IF(OR(C422="-",ISBLANK(C422)),0,IF(LEN(C422)&lt;&gt;12,1,IF(OR(COUNT(FIND({0,1,2,3,4,5,6,7,8,9},LEFT(C422,3)))&gt;0,(ISERR(RIGHT(C422,9)*1))),1,0)))</f>
        <v>0</v>
      </c>
      <c r="R422" s="86">
        <f t="shared" si="19"/>
        <v>0</v>
      </c>
      <c r="S422" s="86">
        <f t="shared" si="20"/>
        <v>0</v>
      </c>
    </row>
    <row r="423" spans="2:19" x14ac:dyDescent="0.25">
      <c r="B423" s="71"/>
      <c r="C423" s="71"/>
      <c r="D423" s="71"/>
      <c r="E423" s="71"/>
      <c r="F423" s="71"/>
      <c r="G423" s="71"/>
      <c r="H423" s="71"/>
      <c r="I423" s="71"/>
      <c r="J423" s="71"/>
      <c r="K423" s="71"/>
      <c r="O423" s="86">
        <f t="shared" si="18"/>
        <v>0</v>
      </c>
      <c r="P423" s="86">
        <f>IF(ISBLANK(B423),0,IF(ISNA(VLOOKUP(B423,General!$B:$B,1,FALSE)),1,0))</f>
        <v>0</v>
      </c>
      <c r="Q423" s="86" cm="1">
        <f t="array" ref="Q423">IF(OR(C423="-",ISBLANK(C423)),0,IF(LEN(C423)&lt;&gt;12,1,IF(OR(COUNT(FIND({0,1,2,3,4,5,6,7,8,9},LEFT(C423,3)))&gt;0,(ISERR(RIGHT(C423,9)*1))),1,0)))</f>
        <v>0</v>
      </c>
      <c r="R423" s="86">
        <f t="shared" si="19"/>
        <v>0</v>
      </c>
      <c r="S423" s="86">
        <f t="shared" si="20"/>
        <v>0</v>
      </c>
    </row>
    <row r="424" spans="2:19" x14ac:dyDescent="0.25">
      <c r="B424" s="71"/>
      <c r="C424" s="71"/>
      <c r="D424" s="71"/>
      <c r="E424" s="71"/>
      <c r="F424" s="71"/>
      <c r="G424" s="71"/>
      <c r="H424" s="71"/>
      <c r="I424" s="71"/>
      <c r="J424" s="71"/>
      <c r="K424" s="71"/>
      <c r="O424" s="86">
        <f t="shared" si="18"/>
        <v>0</v>
      </c>
      <c r="P424" s="86">
        <f>IF(ISBLANK(B424),0,IF(ISNA(VLOOKUP(B424,General!$B:$B,1,FALSE)),1,0))</f>
        <v>0</v>
      </c>
      <c r="Q424" s="86" cm="1">
        <f t="array" ref="Q424">IF(OR(C424="-",ISBLANK(C424)),0,IF(LEN(C424)&lt;&gt;12,1,IF(OR(COUNT(FIND({0,1,2,3,4,5,6,7,8,9},LEFT(C424,3)))&gt;0,(ISERR(RIGHT(C424,9)*1))),1,0)))</f>
        <v>0</v>
      </c>
      <c r="R424" s="86">
        <f t="shared" si="19"/>
        <v>0</v>
      </c>
      <c r="S424" s="86">
        <f t="shared" si="20"/>
        <v>0</v>
      </c>
    </row>
    <row r="425" spans="2:19" x14ac:dyDescent="0.25">
      <c r="B425" s="71"/>
      <c r="C425" s="71"/>
      <c r="D425" s="71"/>
      <c r="E425" s="71"/>
      <c r="F425" s="71"/>
      <c r="G425" s="71"/>
      <c r="H425" s="71"/>
      <c r="I425" s="71"/>
      <c r="J425" s="71"/>
      <c r="K425" s="71"/>
      <c r="O425" s="86">
        <f t="shared" si="18"/>
        <v>0</v>
      </c>
      <c r="P425" s="86">
        <f>IF(ISBLANK(B425),0,IF(ISNA(VLOOKUP(B425,General!$B:$B,1,FALSE)),1,0))</f>
        <v>0</v>
      </c>
      <c r="Q425" s="86" cm="1">
        <f t="array" ref="Q425">IF(OR(C425="-",ISBLANK(C425)),0,IF(LEN(C425)&lt;&gt;12,1,IF(OR(COUNT(FIND({0,1,2,3,4,5,6,7,8,9},LEFT(C425,3)))&gt;0,(ISERR(RIGHT(C425,9)*1))),1,0)))</f>
        <v>0</v>
      </c>
      <c r="R425" s="86">
        <f t="shared" si="19"/>
        <v>0</v>
      </c>
      <c r="S425" s="86">
        <f t="shared" si="20"/>
        <v>0</v>
      </c>
    </row>
    <row r="426" spans="2:19" x14ac:dyDescent="0.25">
      <c r="B426" s="71"/>
      <c r="C426" s="71"/>
      <c r="D426" s="71"/>
      <c r="E426" s="71"/>
      <c r="F426" s="71"/>
      <c r="G426" s="71"/>
      <c r="H426" s="71"/>
      <c r="I426" s="71"/>
      <c r="J426" s="71"/>
      <c r="K426" s="71"/>
      <c r="O426" s="86">
        <f t="shared" si="18"/>
        <v>0</v>
      </c>
      <c r="P426" s="86">
        <f>IF(ISBLANK(B426),0,IF(ISNA(VLOOKUP(B426,General!$B:$B,1,FALSE)),1,0))</f>
        <v>0</v>
      </c>
      <c r="Q426" s="86" cm="1">
        <f t="array" ref="Q426">IF(OR(C426="-",ISBLANK(C426)),0,IF(LEN(C426)&lt;&gt;12,1,IF(OR(COUNT(FIND({0,1,2,3,4,5,6,7,8,9},LEFT(C426,3)))&gt;0,(ISERR(RIGHT(C426,9)*1))),1,0)))</f>
        <v>0</v>
      </c>
      <c r="R426" s="86">
        <f t="shared" si="19"/>
        <v>0</v>
      </c>
      <c r="S426" s="86">
        <f t="shared" si="20"/>
        <v>0</v>
      </c>
    </row>
    <row r="427" spans="2:19" x14ac:dyDescent="0.25">
      <c r="B427" s="71"/>
      <c r="C427" s="71"/>
      <c r="D427" s="71"/>
      <c r="E427" s="71"/>
      <c r="F427" s="71"/>
      <c r="G427" s="71"/>
      <c r="H427" s="71"/>
      <c r="I427" s="71"/>
      <c r="J427" s="71"/>
      <c r="K427" s="71"/>
      <c r="O427" s="86">
        <f t="shared" si="18"/>
        <v>0</v>
      </c>
      <c r="P427" s="86">
        <f>IF(ISBLANK(B427),0,IF(ISNA(VLOOKUP(B427,General!$B:$B,1,FALSE)),1,0))</f>
        <v>0</v>
      </c>
      <c r="Q427" s="86" cm="1">
        <f t="array" ref="Q427">IF(OR(C427="-",ISBLANK(C427)),0,IF(LEN(C427)&lt;&gt;12,1,IF(OR(COUNT(FIND({0,1,2,3,4,5,6,7,8,9},LEFT(C427,3)))&gt;0,(ISERR(RIGHT(C427,9)*1))),1,0)))</f>
        <v>0</v>
      </c>
      <c r="R427" s="86">
        <f t="shared" si="19"/>
        <v>0</v>
      </c>
      <c r="S427" s="86">
        <f t="shared" si="20"/>
        <v>0</v>
      </c>
    </row>
    <row r="428" spans="2:19" x14ac:dyDescent="0.25">
      <c r="B428" s="71"/>
      <c r="C428" s="71"/>
      <c r="D428" s="71"/>
      <c r="E428" s="71"/>
      <c r="F428" s="71"/>
      <c r="G428" s="71"/>
      <c r="H428" s="71"/>
      <c r="I428" s="71"/>
      <c r="J428" s="71"/>
      <c r="K428" s="71"/>
      <c r="O428" s="86">
        <f t="shared" si="18"/>
        <v>0</v>
      </c>
      <c r="P428" s="86">
        <f>IF(ISBLANK(B428),0,IF(ISNA(VLOOKUP(B428,General!$B:$B,1,FALSE)),1,0))</f>
        <v>0</v>
      </c>
      <c r="Q428" s="86" cm="1">
        <f t="array" ref="Q428">IF(OR(C428="-",ISBLANK(C428)),0,IF(LEN(C428)&lt;&gt;12,1,IF(OR(COUNT(FIND({0,1,2,3,4,5,6,7,8,9},LEFT(C428,3)))&gt;0,(ISERR(RIGHT(C428,9)*1))),1,0)))</f>
        <v>0</v>
      </c>
      <c r="R428" s="86">
        <f t="shared" si="19"/>
        <v>0</v>
      </c>
      <c r="S428" s="86">
        <f t="shared" si="20"/>
        <v>0</v>
      </c>
    </row>
    <row r="429" spans="2:19" x14ac:dyDescent="0.25">
      <c r="B429" s="71"/>
      <c r="C429" s="71"/>
      <c r="D429" s="71"/>
      <c r="E429" s="71"/>
      <c r="F429" s="71"/>
      <c r="G429" s="71"/>
      <c r="H429" s="71"/>
      <c r="I429" s="71"/>
      <c r="J429" s="71"/>
      <c r="K429" s="71"/>
      <c r="O429" s="86">
        <f t="shared" si="18"/>
        <v>0</v>
      </c>
      <c r="P429" s="86">
        <f>IF(ISBLANK(B429),0,IF(ISNA(VLOOKUP(B429,General!$B:$B,1,FALSE)),1,0))</f>
        <v>0</v>
      </c>
      <c r="Q429" s="86" cm="1">
        <f t="array" ref="Q429">IF(OR(C429="-",ISBLANK(C429)),0,IF(LEN(C429)&lt;&gt;12,1,IF(OR(COUNT(FIND({0,1,2,3,4,5,6,7,8,9},LEFT(C429,3)))&gt;0,(ISERR(RIGHT(C429,9)*1))),1,0)))</f>
        <v>0</v>
      </c>
      <c r="R429" s="86">
        <f t="shared" si="19"/>
        <v>0</v>
      </c>
      <c r="S429" s="86">
        <f t="shared" si="20"/>
        <v>0</v>
      </c>
    </row>
    <row r="430" spans="2:19" x14ac:dyDescent="0.25">
      <c r="B430" s="71"/>
      <c r="C430" s="71"/>
      <c r="D430" s="71"/>
      <c r="E430" s="71"/>
      <c r="F430" s="71"/>
      <c r="G430" s="71"/>
      <c r="H430" s="71"/>
      <c r="I430" s="71"/>
      <c r="J430" s="71"/>
      <c r="K430" s="71"/>
      <c r="O430" s="86">
        <f t="shared" si="18"/>
        <v>0</v>
      </c>
      <c r="P430" s="86">
        <f>IF(ISBLANK(B430),0,IF(ISNA(VLOOKUP(B430,General!$B:$B,1,FALSE)),1,0))</f>
        <v>0</v>
      </c>
      <c r="Q430" s="86" cm="1">
        <f t="array" ref="Q430">IF(OR(C430="-",ISBLANK(C430)),0,IF(LEN(C430)&lt;&gt;12,1,IF(OR(COUNT(FIND({0,1,2,3,4,5,6,7,8,9},LEFT(C430,3)))&gt;0,(ISERR(RIGHT(C430,9)*1))),1,0)))</f>
        <v>0</v>
      </c>
      <c r="R430" s="86">
        <f t="shared" si="19"/>
        <v>0</v>
      </c>
      <c r="S430" s="86">
        <f t="shared" si="20"/>
        <v>0</v>
      </c>
    </row>
    <row r="431" spans="2:19" x14ac:dyDescent="0.25">
      <c r="B431" s="71"/>
      <c r="C431" s="71"/>
      <c r="D431" s="71"/>
      <c r="E431" s="71"/>
      <c r="F431" s="71"/>
      <c r="G431" s="71"/>
      <c r="H431" s="71"/>
      <c r="I431" s="71"/>
      <c r="J431" s="71"/>
      <c r="K431" s="71"/>
      <c r="O431" s="86">
        <f t="shared" si="18"/>
        <v>0</v>
      </c>
      <c r="P431" s="86">
        <f>IF(ISBLANK(B431),0,IF(ISNA(VLOOKUP(B431,General!$B:$B,1,FALSE)),1,0))</f>
        <v>0</v>
      </c>
      <c r="Q431" s="86" cm="1">
        <f t="array" ref="Q431">IF(OR(C431="-",ISBLANK(C431)),0,IF(LEN(C431)&lt;&gt;12,1,IF(OR(COUNT(FIND({0,1,2,3,4,5,6,7,8,9},LEFT(C431,3)))&gt;0,(ISERR(RIGHT(C431,9)*1))),1,0)))</f>
        <v>0</v>
      </c>
      <c r="R431" s="86">
        <f t="shared" si="19"/>
        <v>0</v>
      </c>
      <c r="S431" s="86">
        <f t="shared" si="20"/>
        <v>0</v>
      </c>
    </row>
    <row r="432" spans="2:19" x14ac:dyDescent="0.25">
      <c r="B432" s="71"/>
      <c r="C432" s="71"/>
      <c r="D432" s="71"/>
      <c r="E432" s="71"/>
      <c r="F432" s="71"/>
      <c r="G432" s="71"/>
      <c r="H432" s="71"/>
      <c r="I432" s="71"/>
      <c r="J432" s="71"/>
      <c r="K432" s="71"/>
      <c r="O432" s="86">
        <f t="shared" si="18"/>
        <v>0</v>
      </c>
      <c r="P432" s="86">
        <f>IF(ISBLANK(B432),0,IF(ISNA(VLOOKUP(B432,General!$B:$B,1,FALSE)),1,0))</f>
        <v>0</v>
      </c>
      <c r="Q432" s="86" cm="1">
        <f t="array" ref="Q432">IF(OR(C432="-",ISBLANK(C432)),0,IF(LEN(C432)&lt;&gt;12,1,IF(OR(COUNT(FIND({0,1,2,3,4,5,6,7,8,9},LEFT(C432,3)))&gt;0,(ISERR(RIGHT(C432,9)*1))),1,0)))</f>
        <v>0</v>
      </c>
      <c r="R432" s="86">
        <f t="shared" si="19"/>
        <v>0</v>
      </c>
      <c r="S432" s="86">
        <f t="shared" si="20"/>
        <v>0</v>
      </c>
    </row>
    <row r="433" spans="2:19" x14ac:dyDescent="0.25">
      <c r="B433" s="71"/>
      <c r="C433" s="71"/>
      <c r="D433" s="71"/>
      <c r="E433" s="71"/>
      <c r="F433" s="71"/>
      <c r="G433" s="71"/>
      <c r="H433" s="71"/>
      <c r="I433" s="71"/>
      <c r="J433" s="71"/>
      <c r="K433" s="71"/>
      <c r="O433" s="86">
        <f t="shared" si="18"/>
        <v>0</v>
      </c>
      <c r="P433" s="86">
        <f>IF(ISBLANK(B433),0,IF(ISNA(VLOOKUP(B433,General!$B:$B,1,FALSE)),1,0))</f>
        <v>0</v>
      </c>
      <c r="Q433" s="86" cm="1">
        <f t="array" ref="Q433">IF(OR(C433="-",ISBLANK(C433)),0,IF(LEN(C433)&lt;&gt;12,1,IF(OR(COUNT(FIND({0,1,2,3,4,5,6,7,8,9},LEFT(C433,3)))&gt;0,(ISERR(RIGHT(C433,9)*1))),1,0)))</f>
        <v>0</v>
      </c>
      <c r="R433" s="86">
        <f t="shared" si="19"/>
        <v>0</v>
      </c>
      <c r="S433" s="86">
        <f t="shared" si="20"/>
        <v>0</v>
      </c>
    </row>
    <row r="434" spans="2:19" x14ac:dyDescent="0.25">
      <c r="B434" s="71"/>
      <c r="C434" s="71"/>
      <c r="D434" s="71"/>
      <c r="E434" s="71"/>
      <c r="F434" s="71"/>
      <c r="G434" s="71"/>
      <c r="H434" s="71"/>
      <c r="I434" s="71"/>
      <c r="J434" s="71"/>
      <c r="K434" s="71"/>
      <c r="O434" s="86">
        <f t="shared" si="18"/>
        <v>0</v>
      </c>
      <c r="P434" s="86">
        <f>IF(ISBLANK(B434),0,IF(ISNA(VLOOKUP(B434,General!$B:$B,1,FALSE)),1,0))</f>
        <v>0</v>
      </c>
      <c r="Q434" s="86" cm="1">
        <f t="array" ref="Q434">IF(OR(C434="-",ISBLANK(C434)),0,IF(LEN(C434)&lt;&gt;12,1,IF(OR(COUNT(FIND({0,1,2,3,4,5,6,7,8,9},LEFT(C434,3)))&gt;0,(ISERR(RIGHT(C434,9)*1))),1,0)))</f>
        <v>0</v>
      </c>
      <c r="R434" s="86">
        <f t="shared" si="19"/>
        <v>0</v>
      </c>
      <c r="S434" s="86">
        <f t="shared" si="20"/>
        <v>0</v>
      </c>
    </row>
    <row r="435" spans="2:19" x14ac:dyDescent="0.25">
      <c r="B435" s="71"/>
      <c r="C435" s="71"/>
      <c r="D435" s="71"/>
      <c r="E435" s="71"/>
      <c r="F435" s="71"/>
      <c r="G435" s="71"/>
      <c r="H435" s="71"/>
      <c r="I435" s="71"/>
      <c r="J435" s="71"/>
      <c r="K435" s="71"/>
      <c r="O435" s="86">
        <f t="shared" si="18"/>
        <v>0</v>
      </c>
      <c r="P435" s="86">
        <f>IF(ISBLANK(B435),0,IF(ISNA(VLOOKUP(B435,General!$B:$B,1,FALSE)),1,0))</f>
        <v>0</v>
      </c>
      <c r="Q435" s="86" cm="1">
        <f t="array" ref="Q435">IF(OR(C435="-",ISBLANK(C435)),0,IF(LEN(C435)&lt;&gt;12,1,IF(OR(COUNT(FIND({0,1,2,3,4,5,6,7,8,9},LEFT(C435,3)))&gt;0,(ISERR(RIGHT(C435,9)*1))),1,0)))</f>
        <v>0</v>
      </c>
      <c r="R435" s="86">
        <f t="shared" si="19"/>
        <v>0</v>
      </c>
      <c r="S435" s="86">
        <f t="shared" si="20"/>
        <v>0</v>
      </c>
    </row>
    <row r="436" spans="2:19" x14ac:dyDescent="0.25">
      <c r="B436" s="71"/>
      <c r="C436" s="71"/>
      <c r="D436" s="71"/>
      <c r="E436" s="71"/>
      <c r="F436" s="71"/>
      <c r="G436" s="71"/>
      <c r="H436" s="71"/>
      <c r="I436" s="71"/>
      <c r="J436" s="71"/>
      <c r="K436" s="71"/>
      <c r="O436" s="86">
        <f t="shared" si="18"/>
        <v>0</v>
      </c>
      <c r="P436" s="86">
        <f>IF(ISBLANK(B436),0,IF(ISNA(VLOOKUP(B436,General!$B:$B,1,FALSE)),1,0))</f>
        <v>0</v>
      </c>
      <c r="Q436" s="86" cm="1">
        <f t="array" ref="Q436">IF(OR(C436="-",ISBLANK(C436)),0,IF(LEN(C436)&lt;&gt;12,1,IF(OR(COUNT(FIND({0,1,2,3,4,5,6,7,8,9},LEFT(C436,3)))&gt;0,(ISERR(RIGHT(C436,9)*1))),1,0)))</f>
        <v>0</v>
      </c>
      <c r="R436" s="86">
        <f t="shared" si="19"/>
        <v>0</v>
      </c>
      <c r="S436" s="86">
        <f t="shared" si="20"/>
        <v>0</v>
      </c>
    </row>
    <row r="437" spans="2:19" x14ac:dyDescent="0.25">
      <c r="B437" s="71"/>
      <c r="C437" s="71"/>
      <c r="D437" s="71"/>
      <c r="E437" s="71"/>
      <c r="F437" s="71"/>
      <c r="G437" s="71"/>
      <c r="H437" s="71"/>
      <c r="I437" s="71"/>
      <c r="J437" s="71"/>
      <c r="K437" s="71"/>
      <c r="O437" s="86">
        <f t="shared" si="18"/>
        <v>0</v>
      </c>
      <c r="P437" s="86">
        <f>IF(ISBLANK(B437),0,IF(ISNA(VLOOKUP(B437,General!$B:$B,1,FALSE)),1,0))</f>
        <v>0</v>
      </c>
      <c r="Q437" s="86" cm="1">
        <f t="array" ref="Q437">IF(OR(C437="-",ISBLANK(C437)),0,IF(LEN(C437)&lt;&gt;12,1,IF(OR(COUNT(FIND({0,1,2,3,4,5,6,7,8,9},LEFT(C437,3)))&gt;0,(ISERR(RIGHT(C437,9)*1))),1,0)))</f>
        <v>0</v>
      </c>
      <c r="R437" s="86">
        <f t="shared" si="19"/>
        <v>0</v>
      </c>
      <c r="S437" s="86">
        <f t="shared" si="20"/>
        <v>0</v>
      </c>
    </row>
    <row r="438" spans="2:19" x14ac:dyDescent="0.25">
      <c r="B438" s="71"/>
      <c r="C438" s="71"/>
      <c r="D438" s="71"/>
      <c r="E438" s="71"/>
      <c r="F438" s="71"/>
      <c r="G438" s="71"/>
      <c r="H438" s="71"/>
      <c r="I438" s="71"/>
      <c r="J438" s="71"/>
      <c r="K438" s="71"/>
      <c r="O438" s="86">
        <f t="shared" si="18"/>
        <v>0</v>
      </c>
      <c r="P438" s="86">
        <f>IF(ISBLANK(B438),0,IF(ISNA(VLOOKUP(B438,General!$B:$B,1,FALSE)),1,0))</f>
        <v>0</v>
      </c>
      <c r="Q438" s="86" cm="1">
        <f t="array" ref="Q438">IF(OR(C438="-",ISBLANK(C438)),0,IF(LEN(C438)&lt;&gt;12,1,IF(OR(COUNT(FIND({0,1,2,3,4,5,6,7,8,9},LEFT(C438,3)))&gt;0,(ISERR(RIGHT(C438,9)*1))),1,0)))</f>
        <v>0</v>
      </c>
      <c r="R438" s="86">
        <f t="shared" si="19"/>
        <v>0</v>
      </c>
      <c r="S438" s="86">
        <f t="shared" si="20"/>
        <v>0</v>
      </c>
    </row>
    <row r="439" spans="2:19" x14ac:dyDescent="0.25">
      <c r="B439" s="71"/>
      <c r="C439" s="71"/>
      <c r="D439" s="71"/>
      <c r="E439" s="71"/>
      <c r="F439" s="71"/>
      <c r="G439" s="71"/>
      <c r="H439" s="71"/>
      <c r="I439" s="71"/>
      <c r="J439" s="71"/>
      <c r="K439" s="71"/>
      <c r="O439" s="86">
        <f t="shared" si="18"/>
        <v>0</v>
      </c>
      <c r="P439" s="86">
        <f>IF(ISBLANK(B439),0,IF(ISNA(VLOOKUP(B439,General!$B:$B,1,FALSE)),1,0))</f>
        <v>0</v>
      </c>
      <c r="Q439" s="86" cm="1">
        <f t="array" ref="Q439">IF(OR(C439="-",ISBLANK(C439)),0,IF(LEN(C439)&lt;&gt;12,1,IF(OR(COUNT(FIND({0,1,2,3,4,5,6,7,8,9},LEFT(C439,3)))&gt;0,(ISERR(RIGHT(C439,9)*1))),1,0)))</f>
        <v>0</v>
      </c>
      <c r="R439" s="86">
        <f t="shared" si="19"/>
        <v>0</v>
      </c>
      <c r="S439" s="86">
        <f t="shared" si="20"/>
        <v>0</v>
      </c>
    </row>
    <row r="440" spans="2:19" x14ac:dyDescent="0.25">
      <c r="B440" s="71"/>
      <c r="C440" s="71"/>
      <c r="D440" s="71"/>
      <c r="E440" s="71"/>
      <c r="F440" s="71"/>
      <c r="G440" s="71"/>
      <c r="H440" s="71"/>
      <c r="I440" s="71"/>
      <c r="J440" s="71"/>
      <c r="K440" s="71"/>
      <c r="O440" s="86">
        <f t="shared" si="18"/>
        <v>0</v>
      </c>
      <c r="P440" s="86">
        <f>IF(ISBLANK(B440),0,IF(ISNA(VLOOKUP(B440,General!$B:$B,1,FALSE)),1,0))</f>
        <v>0</v>
      </c>
      <c r="Q440" s="86" cm="1">
        <f t="array" ref="Q440">IF(OR(C440="-",ISBLANK(C440)),0,IF(LEN(C440)&lt;&gt;12,1,IF(OR(COUNT(FIND({0,1,2,3,4,5,6,7,8,9},LEFT(C440,3)))&gt;0,(ISERR(RIGHT(C440,9)*1))),1,0)))</f>
        <v>0</v>
      </c>
      <c r="R440" s="86">
        <f t="shared" si="19"/>
        <v>0</v>
      </c>
      <c r="S440" s="86">
        <f t="shared" si="20"/>
        <v>0</v>
      </c>
    </row>
    <row r="441" spans="2:19" x14ac:dyDescent="0.25">
      <c r="B441" s="71"/>
      <c r="C441" s="71"/>
      <c r="D441" s="71"/>
      <c r="E441" s="71"/>
      <c r="F441" s="71"/>
      <c r="G441" s="71"/>
      <c r="H441" s="71"/>
      <c r="I441" s="71"/>
      <c r="J441" s="71"/>
      <c r="K441" s="71"/>
      <c r="O441" s="86">
        <f t="shared" si="18"/>
        <v>0</v>
      </c>
      <c r="P441" s="86">
        <f>IF(ISBLANK(B441),0,IF(ISNA(VLOOKUP(B441,General!$B:$B,1,FALSE)),1,0))</f>
        <v>0</v>
      </c>
      <c r="Q441" s="86" cm="1">
        <f t="array" ref="Q441">IF(OR(C441="-",ISBLANK(C441)),0,IF(LEN(C441)&lt;&gt;12,1,IF(OR(COUNT(FIND({0,1,2,3,4,5,6,7,8,9},LEFT(C441,3)))&gt;0,(ISERR(RIGHT(C441,9)*1))),1,0)))</f>
        <v>0</v>
      </c>
      <c r="R441" s="86">
        <f t="shared" si="19"/>
        <v>0</v>
      </c>
      <c r="S441" s="86">
        <f t="shared" si="20"/>
        <v>0</v>
      </c>
    </row>
    <row r="442" spans="2:19" x14ac:dyDescent="0.25">
      <c r="B442" s="71"/>
      <c r="C442" s="71"/>
      <c r="D442" s="71"/>
      <c r="E442" s="71"/>
      <c r="F442" s="71"/>
      <c r="G442" s="71"/>
      <c r="H442" s="71"/>
      <c r="I442" s="71"/>
      <c r="J442" s="71"/>
      <c r="K442" s="71"/>
      <c r="O442" s="86">
        <f t="shared" si="18"/>
        <v>0</v>
      </c>
      <c r="P442" s="86">
        <f>IF(ISBLANK(B442),0,IF(ISNA(VLOOKUP(B442,General!$B:$B,1,FALSE)),1,0))</f>
        <v>0</v>
      </c>
      <c r="Q442" s="86" cm="1">
        <f t="array" ref="Q442">IF(OR(C442="-",ISBLANK(C442)),0,IF(LEN(C442)&lt;&gt;12,1,IF(OR(COUNT(FIND({0,1,2,3,4,5,6,7,8,9},LEFT(C442,3)))&gt;0,(ISERR(RIGHT(C442,9)*1))),1,0)))</f>
        <v>0</v>
      </c>
      <c r="R442" s="86">
        <f t="shared" si="19"/>
        <v>0</v>
      </c>
      <c r="S442" s="86">
        <f t="shared" si="20"/>
        <v>0</v>
      </c>
    </row>
    <row r="443" spans="2:19" x14ac:dyDescent="0.25">
      <c r="B443" s="71"/>
      <c r="C443" s="71"/>
      <c r="D443" s="71"/>
      <c r="E443" s="71"/>
      <c r="F443" s="71"/>
      <c r="G443" s="71"/>
      <c r="H443" s="71"/>
      <c r="I443" s="71"/>
      <c r="J443" s="71"/>
      <c r="K443" s="71"/>
      <c r="O443" s="86">
        <f t="shared" si="18"/>
        <v>0</v>
      </c>
      <c r="P443" s="86">
        <f>IF(ISBLANK(B443),0,IF(ISNA(VLOOKUP(B443,General!$B:$B,1,FALSE)),1,0))</f>
        <v>0</v>
      </c>
      <c r="Q443" s="86" cm="1">
        <f t="array" ref="Q443">IF(OR(C443="-",ISBLANK(C443)),0,IF(LEN(C443)&lt;&gt;12,1,IF(OR(COUNT(FIND({0,1,2,3,4,5,6,7,8,9},LEFT(C443,3)))&gt;0,(ISERR(RIGHT(C443,9)*1))),1,0)))</f>
        <v>0</v>
      </c>
      <c r="R443" s="86">
        <f t="shared" si="19"/>
        <v>0</v>
      </c>
      <c r="S443" s="86">
        <f t="shared" si="20"/>
        <v>0</v>
      </c>
    </row>
    <row r="444" spans="2:19" x14ac:dyDescent="0.25">
      <c r="B444" s="71"/>
      <c r="C444" s="71"/>
      <c r="D444" s="71"/>
      <c r="E444" s="71"/>
      <c r="F444" s="71"/>
      <c r="G444" s="71"/>
      <c r="H444" s="71"/>
      <c r="I444" s="71"/>
      <c r="J444" s="71"/>
      <c r="K444" s="71"/>
      <c r="O444" s="86">
        <f t="shared" si="18"/>
        <v>0</v>
      </c>
      <c r="P444" s="86">
        <f>IF(ISBLANK(B444),0,IF(ISNA(VLOOKUP(B444,General!$B:$B,1,FALSE)),1,0))</f>
        <v>0</v>
      </c>
      <c r="Q444" s="86" cm="1">
        <f t="array" ref="Q444">IF(OR(C444="-",ISBLANK(C444)),0,IF(LEN(C444)&lt;&gt;12,1,IF(OR(COUNT(FIND({0,1,2,3,4,5,6,7,8,9},LEFT(C444,3)))&gt;0,(ISERR(RIGHT(C444,9)*1))),1,0)))</f>
        <v>0</v>
      </c>
      <c r="R444" s="86">
        <f t="shared" si="19"/>
        <v>0</v>
      </c>
      <c r="S444" s="86">
        <f t="shared" si="20"/>
        <v>0</v>
      </c>
    </row>
    <row r="445" spans="2:19" x14ac:dyDescent="0.25">
      <c r="B445" s="71"/>
      <c r="C445" s="71"/>
      <c r="D445" s="71"/>
      <c r="E445" s="71"/>
      <c r="F445" s="71"/>
      <c r="G445" s="71"/>
      <c r="H445" s="71"/>
      <c r="I445" s="71"/>
      <c r="J445" s="71"/>
      <c r="K445" s="71"/>
      <c r="O445" s="86">
        <f t="shared" si="18"/>
        <v>0</v>
      </c>
      <c r="P445" s="86">
        <f>IF(ISBLANK(B445),0,IF(ISNA(VLOOKUP(B445,General!$B:$B,1,FALSE)),1,0))</f>
        <v>0</v>
      </c>
      <c r="Q445" s="86" cm="1">
        <f t="array" ref="Q445">IF(OR(C445="-",ISBLANK(C445)),0,IF(LEN(C445)&lt;&gt;12,1,IF(OR(COUNT(FIND({0,1,2,3,4,5,6,7,8,9},LEFT(C445,3)))&gt;0,(ISERR(RIGHT(C445,9)*1))),1,0)))</f>
        <v>0</v>
      </c>
      <c r="R445" s="86">
        <f t="shared" si="19"/>
        <v>0</v>
      </c>
      <c r="S445" s="86">
        <f t="shared" si="20"/>
        <v>0</v>
      </c>
    </row>
    <row r="446" spans="2:19" x14ac:dyDescent="0.25">
      <c r="B446" s="71"/>
      <c r="C446" s="71"/>
      <c r="D446" s="71"/>
      <c r="E446" s="71"/>
      <c r="F446" s="71"/>
      <c r="G446" s="71"/>
      <c r="H446" s="71"/>
      <c r="I446" s="71"/>
      <c r="J446" s="71"/>
      <c r="K446" s="71"/>
      <c r="O446" s="86">
        <f t="shared" si="18"/>
        <v>0</v>
      </c>
      <c r="P446" s="86">
        <f>IF(ISBLANK(B446),0,IF(ISNA(VLOOKUP(B446,General!$B:$B,1,FALSE)),1,0))</f>
        <v>0</v>
      </c>
      <c r="Q446" s="86" cm="1">
        <f t="array" ref="Q446">IF(OR(C446="-",ISBLANK(C446)),0,IF(LEN(C446)&lt;&gt;12,1,IF(OR(COUNT(FIND({0,1,2,3,4,5,6,7,8,9},LEFT(C446,3)))&gt;0,(ISERR(RIGHT(C446,9)*1))),1,0)))</f>
        <v>0</v>
      </c>
      <c r="R446" s="86">
        <f t="shared" si="19"/>
        <v>0</v>
      </c>
      <c r="S446" s="86">
        <f t="shared" si="20"/>
        <v>0</v>
      </c>
    </row>
    <row r="447" spans="2:19" x14ac:dyDescent="0.25">
      <c r="B447" s="71"/>
      <c r="C447" s="71"/>
      <c r="D447" s="71"/>
      <c r="E447" s="71"/>
      <c r="F447" s="71"/>
      <c r="G447" s="71"/>
      <c r="H447" s="71"/>
      <c r="I447" s="71"/>
      <c r="J447" s="71"/>
      <c r="K447" s="71"/>
      <c r="O447" s="86">
        <f t="shared" si="18"/>
        <v>0</v>
      </c>
      <c r="P447" s="86">
        <f>IF(ISBLANK(B447),0,IF(ISNA(VLOOKUP(B447,General!$B:$B,1,FALSE)),1,0))</f>
        <v>0</v>
      </c>
      <c r="Q447" s="86" cm="1">
        <f t="array" ref="Q447">IF(OR(C447="-",ISBLANK(C447)),0,IF(LEN(C447)&lt;&gt;12,1,IF(OR(COUNT(FIND({0,1,2,3,4,5,6,7,8,9},LEFT(C447,3)))&gt;0,(ISERR(RIGHT(C447,9)*1))),1,0)))</f>
        <v>0</v>
      </c>
      <c r="R447" s="86">
        <f t="shared" si="19"/>
        <v>0</v>
      </c>
      <c r="S447" s="86">
        <f t="shared" si="20"/>
        <v>0</v>
      </c>
    </row>
    <row r="448" spans="2:19" x14ac:dyDescent="0.25">
      <c r="B448" s="71"/>
      <c r="C448" s="71"/>
      <c r="D448" s="71"/>
      <c r="E448" s="71"/>
      <c r="F448" s="71"/>
      <c r="G448" s="71"/>
      <c r="H448" s="71"/>
      <c r="I448" s="71"/>
      <c r="J448" s="71"/>
      <c r="K448" s="71"/>
      <c r="O448" s="86">
        <f t="shared" si="18"/>
        <v>0</v>
      </c>
      <c r="P448" s="86">
        <f>IF(ISBLANK(B448),0,IF(ISNA(VLOOKUP(B448,General!$B:$B,1,FALSE)),1,0))</f>
        <v>0</v>
      </c>
      <c r="Q448" s="86" cm="1">
        <f t="array" ref="Q448">IF(OR(C448="-",ISBLANK(C448)),0,IF(LEN(C448)&lt;&gt;12,1,IF(OR(COUNT(FIND({0,1,2,3,4,5,6,7,8,9},LEFT(C448,3)))&gt;0,(ISERR(RIGHT(C448,9)*1))),1,0)))</f>
        <v>0</v>
      </c>
      <c r="R448" s="86">
        <f t="shared" si="19"/>
        <v>0</v>
      </c>
      <c r="S448" s="86">
        <f t="shared" si="20"/>
        <v>0</v>
      </c>
    </row>
    <row r="449" spans="2:19" x14ac:dyDescent="0.25">
      <c r="B449" s="71"/>
      <c r="C449" s="71"/>
      <c r="D449" s="71"/>
      <c r="E449" s="71"/>
      <c r="F449" s="71"/>
      <c r="G449" s="71"/>
      <c r="H449" s="71"/>
      <c r="I449" s="71"/>
      <c r="J449" s="71"/>
      <c r="K449" s="71"/>
      <c r="O449" s="86">
        <f t="shared" si="18"/>
        <v>0</v>
      </c>
      <c r="P449" s="86">
        <f>IF(ISBLANK(B449),0,IF(ISNA(VLOOKUP(B449,General!$B:$B,1,FALSE)),1,0))</f>
        <v>0</v>
      </c>
      <c r="Q449" s="86" cm="1">
        <f t="array" ref="Q449">IF(OR(C449="-",ISBLANK(C449)),0,IF(LEN(C449)&lt;&gt;12,1,IF(OR(COUNT(FIND({0,1,2,3,4,5,6,7,8,9},LEFT(C449,3)))&gt;0,(ISERR(RIGHT(C449,9)*1))),1,0)))</f>
        <v>0</v>
      </c>
      <c r="R449" s="86">
        <f t="shared" si="19"/>
        <v>0</v>
      </c>
      <c r="S449" s="86">
        <f t="shared" si="20"/>
        <v>0</v>
      </c>
    </row>
    <row r="450" spans="2:19" x14ac:dyDescent="0.25">
      <c r="B450" s="71"/>
      <c r="C450" s="71"/>
      <c r="D450" s="71"/>
      <c r="E450" s="71"/>
      <c r="F450" s="71"/>
      <c r="G450" s="71"/>
      <c r="H450" s="71"/>
      <c r="I450" s="71"/>
      <c r="J450" s="71"/>
      <c r="K450" s="71"/>
      <c r="O450" s="86">
        <f t="shared" si="18"/>
        <v>0</v>
      </c>
      <c r="P450" s="86">
        <f>IF(ISBLANK(B450),0,IF(ISNA(VLOOKUP(B450,General!$B:$B,1,FALSE)),1,0))</f>
        <v>0</v>
      </c>
      <c r="Q450" s="86" cm="1">
        <f t="array" ref="Q450">IF(OR(C450="-",ISBLANK(C450)),0,IF(LEN(C450)&lt;&gt;12,1,IF(OR(COUNT(FIND({0,1,2,3,4,5,6,7,8,9},LEFT(C450,3)))&gt;0,(ISERR(RIGHT(C450,9)*1))),1,0)))</f>
        <v>0</v>
      </c>
      <c r="R450" s="86">
        <f t="shared" si="19"/>
        <v>0</v>
      </c>
      <c r="S450" s="86">
        <f t="shared" si="20"/>
        <v>0</v>
      </c>
    </row>
    <row r="451" spans="2:19" x14ac:dyDescent="0.25">
      <c r="B451" s="71"/>
      <c r="C451" s="71"/>
      <c r="D451" s="71"/>
      <c r="E451" s="71"/>
      <c r="F451" s="71"/>
      <c r="G451" s="71"/>
      <c r="H451" s="71"/>
      <c r="I451" s="71"/>
      <c r="J451" s="71"/>
      <c r="K451" s="71"/>
      <c r="O451" s="86">
        <f t="shared" si="18"/>
        <v>0</v>
      </c>
      <c r="P451" s="86">
        <f>IF(ISBLANK(B451),0,IF(ISNA(VLOOKUP(B451,General!$B:$B,1,FALSE)),1,0))</f>
        <v>0</v>
      </c>
      <c r="Q451" s="86" cm="1">
        <f t="array" ref="Q451">IF(OR(C451="-",ISBLANK(C451)),0,IF(LEN(C451)&lt;&gt;12,1,IF(OR(COUNT(FIND({0,1,2,3,4,5,6,7,8,9},LEFT(C451,3)))&gt;0,(ISERR(RIGHT(C451,9)*1))),1,0)))</f>
        <v>0</v>
      </c>
      <c r="R451" s="86">
        <f t="shared" si="19"/>
        <v>0</v>
      </c>
      <c r="S451" s="86">
        <f t="shared" si="20"/>
        <v>0</v>
      </c>
    </row>
    <row r="452" spans="2:19" x14ac:dyDescent="0.25">
      <c r="B452" s="71"/>
      <c r="C452" s="71"/>
      <c r="D452" s="71"/>
      <c r="E452" s="71"/>
      <c r="F452" s="71"/>
      <c r="G452" s="71"/>
      <c r="H452" s="71"/>
      <c r="I452" s="71"/>
      <c r="J452" s="71"/>
      <c r="K452" s="71"/>
      <c r="O452" s="86">
        <f t="shared" si="18"/>
        <v>0</v>
      </c>
      <c r="P452" s="86">
        <f>IF(ISBLANK(B452),0,IF(ISNA(VLOOKUP(B452,General!$B:$B,1,FALSE)),1,0))</f>
        <v>0</v>
      </c>
      <c r="Q452" s="86" cm="1">
        <f t="array" ref="Q452">IF(OR(C452="-",ISBLANK(C452)),0,IF(LEN(C452)&lt;&gt;12,1,IF(OR(COUNT(FIND({0,1,2,3,4,5,6,7,8,9},LEFT(C452,3)))&gt;0,(ISERR(RIGHT(C452,9)*1))),1,0)))</f>
        <v>0</v>
      </c>
      <c r="R452" s="86">
        <f t="shared" si="19"/>
        <v>0</v>
      </c>
      <c r="S452" s="86">
        <f t="shared" si="20"/>
        <v>0</v>
      </c>
    </row>
    <row r="453" spans="2:19" x14ac:dyDescent="0.25">
      <c r="B453" s="71"/>
      <c r="C453" s="71"/>
      <c r="D453" s="71"/>
      <c r="E453" s="71"/>
      <c r="F453" s="71"/>
      <c r="G453" s="71"/>
      <c r="H453" s="71"/>
      <c r="I453" s="71"/>
      <c r="J453" s="71"/>
      <c r="K453" s="71"/>
      <c r="O453" s="86">
        <f t="shared" si="18"/>
        <v>0</v>
      </c>
      <c r="P453" s="86">
        <f>IF(ISBLANK(B453),0,IF(ISNA(VLOOKUP(B453,General!$B:$B,1,FALSE)),1,0))</f>
        <v>0</v>
      </c>
      <c r="Q453" s="86" cm="1">
        <f t="array" ref="Q453">IF(OR(C453="-",ISBLANK(C453)),0,IF(LEN(C453)&lt;&gt;12,1,IF(OR(COUNT(FIND({0,1,2,3,4,5,6,7,8,9},LEFT(C453,3)))&gt;0,(ISERR(RIGHT(C453,9)*1))),1,0)))</f>
        <v>0</v>
      </c>
      <c r="R453" s="86">
        <f t="shared" si="19"/>
        <v>0</v>
      </c>
      <c r="S453" s="86">
        <f t="shared" si="20"/>
        <v>0</v>
      </c>
    </row>
    <row r="454" spans="2:19" x14ac:dyDescent="0.25">
      <c r="B454" s="71"/>
      <c r="C454" s="71"/>
      <c r="D454" s="71"/>
      <c r="E454" s="71"/>
      <c r="F454" s="71"/>
      <c r="G454" s="71"/>
      <c r="H454" s="71"/>
      <c r="I454" s="71"/>
      <c r="J454" s="71"/>
      <c r="K454" s="71"/>
      <c r="O454" s="86">
        <f t="shared" si="18"/>
        <v>0</v>
      </c>
      <c r="P454" s="86">
        <f>IF(ISBLANK(B454),0,IF(ISNA(VLOOKUP(B454,General!$B:$B,1,FALSE)),1,0))</f>
        <v>0</v>
      </c>
      <c r="Q454" s="86" cm="1">
        <f t="array" ref="Q454">IF(OR(C454="-",ISBLANK(C454)),0,IF(LEN(C454)&lt;&gt;12,1,IF(OR(COUNT(FIND({0,1,2,3,4,5,6,7,8,9},LEFT(C454,3)))&gt;0,(ISERR(RIGHT(C454,9)*1))),1,0)))</f>
        <v>0</v>
      </c>
      <c r="R454" s="86">
        <f t="shared" si="19"/>
        <v>0</v>
      </c>
      <c r="S454" s="86">
        <f t="shared" si="20"/>
        <v>0</v>
      </c>
    </row>
    <row r="455" spans="2:19" x14ac:dyDescent="0.25">
      <c r="B455" s="71"/>
      <c r="C455" s="71"/>
      <c r="D455" s="71"/>
      <c r="E455" s="71"/>
      <c r="F455" s="71"/>
      <c r="G455" s="71"/>
      <c r="H455" s="71"/>
      <c r="I455" s="71"/>
      <c r="J455" s="71"/>
      <c r="K455" s="71"/>
      <c r="O455" s="86">
        <f t="shared" si="18"/>
        <v>0</v>
      </c>
      <c r="P455" s="86">
        <f>IF(ISBLANK(B455),0,IF(ISNA(VLOOKUP(B455,General!$B:$B,1,FALSE)),1,0))</f>
        <v>0</v>
      </c>
      <c r="Q455" s="86" cm="1">
        <f t="array" ref="Q455">IF(OR(C455="-",ISBLANK(C455)),0,IF(LEN(C455)&lt;&gt;12,1,IF(OR(COUNT(FIND({0,1,2,3,4,5,6,7,8,9},LEFT(C455,3)))&gt;0,(ISERR(RIGHT(C455,9)*1))),1,0)))</f>
        <v>0</v>
      </c>
      <c r="R455" s="86">
        <f t="shared" si="19"/>
        <v>0</v>
      </c>
      <c r="S455" s="86">
        <f t="shared" si="20"/>
        <v>0</v>
      </c>
    </row>
    <row r="456" spans="2:19" x14ac:dyDescent="0.25">
      <c r="B456" s="71"/>
      <c r="C456" s="71"/>
      <c r="D456" s="71"/>
      <c r="E456" s="71"/>
      <c r="F456" s="71"/>
      <c r="G456" s="71"/>
      <c r="H456" s="71"/>
      <c r="I456" s="71"/>
      <c r="J456" s="71"/>
      <c r="K456" s="71"/>
      <c r="O456" s="86">
        <f t="shared" si="18"/>
        <v>0</v>
      </c>
      <c r="P456" s="86">
        <f>IF(ISBLANK(B456),0,IF(ISNA(VLOOKUP(B456,General!$B:$B,1,FALSE)),1,0))</f>
        <v>0</v>
      </c>
      <c r="Q456" s="86" cm="1">
        <f t="array" ref="Q456">IF(OR(C456="-",ISBLANK(C456)),0,IF(LEN(C456)&lt;&gt;12,1,IF(OR(COUNT(FIND({0,1,2,3,4,5,6,7,8,9},LEFT(C456,3)))&gt;0,(ISERR(RIGHT(C456,9)*1))),1,0)))</f>
        <v>0</v>
      </c>
      <c r="R456" s="86">
        <f t="shared" si="19"/>
        <v>0</v>
      </c>
      <c r="S456" s="86">
        <f t="shared" si="20"/>
        <v>0</v>
      </c>
    </row>
    <row r="457" spans="2:19" x14ac:dyDescent="0.25">
      <c r="B457" s="71"/>
      <c r="C457" s="71"/>
      <c r="D457" s="71"/>
      <c r="E457" s="71"/>
      <c r="F457" s="71"/>
      <c r="G457" s="71"/>
      <c r="H457" s="71"/>
      <c r="I457" s="71"/>
      <c r="J457" s="71"/>
      <c r="K457" s="71"/>
      <c r="O457" s="86">
        <f t="shared" si="18"/>
        <v>0</v>
      </c>
      <c r="P457" s="86">
        <f>IF(ISBLANK(B457),0,IF(ISNA(VLOOKUP(B457,General!$B:$B,1,FALSE)),1,0))</f>
        <v>0</v>
      </c>
      <c r="Q457" s="86" cm="1">
        <f t="array" ref="Q457">IF(OR(C457="-",ISBLANK(C457)),0,IF(LEN(C457)&lt;&gt;12,1,IF(OR(COUNT(FIND({0,1,2,3,4,5,6,7,8,9},LEFT(C457,3)))&gt;0,(ISERR(RIGHT(C457,9)*1))),1,0)))</f>
        <v>0</v>
      </c>
      <c r="R457" s="86">
        <f t="shared" si="19"/>
        <v>0</v>
      </c>
      <c r="S457" s="86">
        <f t="shared" si="20"/>
        <v>0</v>
      </c>
    </row>
    <row r="458" spans="2:19" x14ac:dyDescent="0.25">
      <c r="B458" s="71"/>
      <c r="C458" s="71"/>
      <c r="D458" s="71"/>
      <c r="E458" s="71"/>
      <c r="F458" s="71"/>
      <c r="G458" s="71"/>
      <c r="H458" s="71"/>
      <c r="I458" s="71"/>
      <c r="J458" s="71"/>
      <c r="K458" s="71"/>
      <c r="O458" s="86">
        <f t="shared" si="18"/>
        <v>0</v>
      </c>
      <c r="P458" s="86">
        <f>IF(ISBLANK(B458),0,IF(ISNA(VLOOKUP(B458,General!$B:$B,1,FALSE)),1,0))</f>
        <v>0</v>
      </c>
      <c r="Q458" s="86" cm="1">
        <f t="array" ref="Q458">IF(OR(C458="-",ISBLANK(C458)),0,IF(LEN(C458)&lt;&gt;12,1,IF(OR(COUNT(FIND({0,1,2,3,4,5,6,7,8,9},LEFT(C458,3)))&gt;0,(ISERR(RIGHT(C458,9)*1))),1,0)))</f>
        <v>0</v>
      </c>
      <c r="R458" s="86">
        <f t="shared" si="19"/>
        <v>0</v>
      </c>
      <c r="S458" s="86">
        <f t="shared" si="20"/>
        <v>0</v>
      </c>
    </row>
    <row r="459" spans="2:19" x14ac:dyDescent="0.25">
      <c r="B459" s="71"/>
      <c r="C459" s="71"/>
      <c r="D459" s="71"/>
      <c r="E459" s="71"/>
      <c r="F459" s="71"/>
      <c r="G459" s="71"/>
      <c r="H459" s="71"/>
      <c r="I459" s="71"/>
      <c r="J459" s="71"/>
      <c r="K459" s="71"/>
      <c r="O459" s="86">
        <f t="shared" si="18"/>
        <v>0</v>
      </c>
      <c r="P459" s="86">
        <f>IF(ISBLANK(B459),0,IF(ISNA(VLOOKUP(B459,General!$B:$B,1,FALSE)),1,0))</f>
        <v>0</v>
      </c>
      <c r="Q459" s="86" cm="1">
        <f t="array" ref="Q459">IF(OR(C459="-",ISBLANK(C459)),0,IF(LEN(C459)&lt;&gt;12,1,IF(OR(COUNT(FIND({0,1,2,3,4,5,6,7,8,9},LEFT(C459,3)))&gt;0,(ISERR(RIGHT(C459,9)*1))),1,0)))</f>
        <v>0</v>
      </c>
      <c r="R459" s="86">
        <f t="shared" si="19"/>
        <v>0</v>
      </c>
      <c r="S459" s="86">
        <f t="shared" si="20"/>
        <v>0</v>
      </c>
    </row>
    <row r="460" spans="2:19" x14ac:dyDescent="0.25">
      <c r="B460" s="71"/>
      <c r="C460" s="71"/>
      <c r="D460" s="71"/>
      <c r="E460" s="71"/>
      <c r="F460" s="71"/>
      <c r="G460" s="71"/>
      <c r="H460" s="71"/>
      <c r="I460" s="71"/>
      <c r="J460" s="71"/>
      <c r="K460" s="71"/>
      <c r="O460" s="86">
        <f t="shared" ref="O460:O500" si="21">IF(COUNTA(B460:K460)&gt;0,2-(COUNTA(B460,C460)),0)</f>
        <v>0</v>
      </c>
      <c r="P460" s="86">
        <f>IF(ISBLANK(B460),0,IF(ISNA(VLOOKUP(B460,General!$B:$B,1,FALSE)),1,0))</f>
        <v>0</v>
      </c>
      <c r="Q460" s="86" cm="1">
        <f t="array" ref="Q460">IF(OR(C460="-",ISBLANK(C460)),0,IF(LEN(C460)&lt;&gt;12,1,IF(OR(COUNT(FIND({0,1,2,3,4,5,6,7,8,9},LEFT(C460,3)))&gt;0,(ISERR(RIGHT(C460,9)*1))),1,0)))</f>
        <v>0</v>
      </c>
      <c r="R460" s="86">
        <f t="shared" ref="R460:R500" si="22">IF(ISBLANK(E460),0,IF(OR(E460="Representative",E460="Supervisor",E460="Unknown"),0,1))</f>
        <v>0</v>
      </c>
      <c r="S460" s="86">
        <f t="shared" ref="S460:S500" si="23">IF(ISBLANK(I460),0,IF(OR(I460="Yes",I460="No"),0,1))</f>
        <v>0</v>
      </c>
    </row>
    <row r="461" spans="2:19" x14ac:dyDescent="0.25">
      <c r="B461" s="71"/>
      <c r="C461" s="71"/>
      <c r="D461" s="71"/>
      <c r="E461" s="71"/>
      <c r="F461" s="71"/>
      <c r="G461" s="71"/>
      <c r="H461" s="71"/>
      <c r="I461" s="71"/>
      <c r="J461" s="71"/>
      <c r="K461" s="71"/>
      <c r="O461" s="86">
        <f t="shared" si="21"/>
        <v>0</v>
      </c>
      <c r="P461" s="86">
        <f>IF(ISBLANK(B461),0,IF(ISNA(VLOOKUP(B461,General!$B:$B,1,FALSE)),1,0))</f>
        <v>0</v>
      </c>
      <c r="Q461" s="86" cm="1">
        <f t="array" ref="Q461">IF(OR(C461="-",ISBLANK(C461)),0,IF(LEN(C461)&lt;&gt;12,1,IF(OR(COUNT(FIND({0,1,2,3,4,5,6,7,8,9},LEFT(C461,3)))&gt;0,(ISERR(RIGHT(C461,9)*1))),1,0)))</f>
        <v>0</v>
      </c>
      <c r="R461" s="86">
        <f t="shared" si="22"/>
        <v>0</v>
      </c>
      <c r="S461" s="86">
        <f t="shared" si="23"/>
        <v>0</v>
      </c>
    </row>
    <row r="462" spans="2:19" x14ac:dyDescent="0.25">
      <c r="B462" s="71"/>
      <c r="C462" s="71"/>
      <c r="D462" s="71"/>
      <c r="E462" s="71"/>
      <c r="F462" s="71"/>
      <c r="G462" s="71"/>
      <c r="H462" s="71"/>
      <c r="I462" s="71"/>
      <c r="J462" s="71"/>
      <c r="K462" s="71"/>
      <c r="O462" s="86">
        <f t="shared" si="21"/>
        <v>0</v>
      </c>
      <c r="P462" s="86">
        <f>IF(ISBLANK(B462),0,IF(ISNA(VLOOKUP(B462,General!$B:$B,1,FALSE)),1,0))</f>
        <v>0</v>
      </c>
      <c r="Q462" s="86" cm="1">
        <f t="array" ref="Q462">IF(OR(C462="-",ISBLANK(C462)),0,IF(LEN(C462)&lt;&gt;12,1,IF(OR(COUNT(FIND({0,1,2,3,4,5,6,7,8,9},LEFT(C462,3)))&gt;0,(ISERR(RIGHT(C462,9)*1))),1,0)))</f>
        <v>0</v>
      </c>
      <c r="R462" s="86">
        <f t="shared" si="22"/>
        <v>0</v>
      </c>
      <c r="S462" s="86">
        <f t="shared" si="23"/>
        <v>0</v>
      </c>
    </row>
    <row r="463" spans="2:19" x14ac:dyDescent="0.25">
      <c r="B463" s="71"/>
      <c r="C463" s="71"/>
      <c r="D463" s="71"/>
      <c r="E463" s="71"/>
      <c r="F463" s="71"/>
      <c r="G463" s="71"/>
      <c r="H463" s="71"/>
      <c r="I463" s="71"/>
      <c r="J463" s="71"/>
      <c r="K463" s="71"/>
      <c r="O463" s="86">
        <f t="shared" si="21"/>
        <v>0</v>
      </c>
      <c r="P463" s="86">
        <f>IF(ISBLANK(B463),0,IF(ISNA(VLOOKUP(B463,General!$B:$B,1,FALSE)),1,0))</f>
        <v>0</v>
      </c>
      <c r="Q463" s="86" cm="1">
        <f t="array" ref="Q463">IF(OR(C463="-",ISBLANK(C463)),0,IF(LEN(C463)&lt;&gt;12,1,IF(OR(COUNT(FIND({0,1,2,3,4,5,6,7,8,9},LEFT(C463,3)))&gt;0,(ISERR(RIGHT(C463,9)*1))),1,0)))</f>
        <v>0</v>
      </c>
      <c r="R463" s="86">
        <f t="shared" si="22"/>
        <v>0</v>
      </c>
      <c r="S463" s="86">
        <f t="shared" si="23"/>
        <v>0</v>
      </c>
    </row>
    <row r="464" spans="2:19" x14ac:dyDescent="0.25">
      <c r="B464" s="71"/>
      <c r="C464" s="71"/>
      <c r="D464" s="71"/>
      <c r="E464" s="71"/>
      <c r="F464" s="71"/>
      <c r="G464" s="71"/>
      <c r="H464" s="71"/>
      <c r="I464" s="71"/>
      <c r="J464" s="71"/>
      <c r="K464" s="71"/>
      <c r="O464" s="86">
        <f t="shared" si="21"/>
        <v>0</v>
      </c>
      <c r="P464" s="86">
        <f>IF(ISBLANK(B464),0,IF(ISNA(VLOOKUP(B464,General!$B:$B,1,FALSE)),1,0))</f>
        <v>0</v>
      </c>
      <c r="Q464" s="86" cm="1">
        <f t="array" ref="Q464">IF(OR(C464="-",ISBLANK(C464)),0,IF(LEN(C464)&lt;&gt;12,1,IF(OR(COUNT(FIND({0,1,2,3,4,5,6,7,8,9},LEFT(C464,3)))&gt;0,(ISERR(RIGHT(C464,9)*1))),1,0)))</f>
        <v>0</v>
      </c>
      <c r="R464" s="86">
        <f t="shared" si="22"/>
        <v>0</v>
      </c>
      <c r="S464" s="86">
        <f t="shared" si="23"/>
        <v>0</v>
      </c>
    </row>
    <row r="465" spans="2:19" x14ac:dyDescent="0.25">
      <c r="B465" s="71"/>
      <c r="C465" s="71"/>
      <c r="D465" s="71"/>
      <c r="E465" s="71"/>
      <c r="F465" s="71"/>
      <c r="G465" s="71"/>
      <c r="H465" s="71"/>
      <c r="I465" s="71"/>
      <c r="J465" s="71"/>
      <c r="K465" s="71"/>
      <c r="O465" s="86">
        <f t="shared" si="21"/>
        <v>0</v>
      </c>
      <c r="P465" s="86">
        <f>IF(ISBLANK(B465),0,IF(ISNA(VLOOKUP(B465,General!$B:$B,1,FALSE)),1,0))</f>
        <v>0</v>
      </c>
      <c r="Q465" s="86" cm="1">
        <f t="array" ref="Q465">IF(OR(C465="-",ISBLANK(C465)),0,IF(LEN(C465)&lt;&gt;12,1,IF(OR(COUNT(FIND({0,1,2,3,4,5,6,7,8,9},LEFT(C465,3)))&gt;0,(ISERR(RIGHT(C465,9)*1))),1,0)))</f>
        <v>0</v>
      </c>
      <c r="R465" s="86">
        <f t="shared" si="22"/>
        <v>0</v>
      </c>
      <c r="S465" s="86">
        <f t="shared" si="23"/>
        <v>0</v>
      </c>
    </row>
    <row r="466" spans="2:19" x14ac:dyDescent="0.25">
      <c r="B466" s="71"/>
      <c r="C466" s="71"/>
      <c r="D466" s="71"/>
      <c r="E466" s="71"/>
      <c r="F466" s="71"/>
      <c r="G466" s="71"/>
      <c r="H466" s="71"/>
      <c r="I466" s="71"/>
      <c r="J466" s="71"/>
      <c r="K466" s="71"/>
      <c r="O466" s="86">
        <f t="shared" si="21"/>
        <v>0</v>
      </c>
      <c r="P466" s="86">
        <f>IF(ISBLANK(B466),0,IF(ISNA(VLOOKUP(B466,General!$B:$B,1,FALSE)),1,0))</f>
        <v>0</v>
      </c>
      <c r="Q466" s="86" cm="1">
        <f t="array" ref="Q466">IF(OR(C466="-",ISBLANK(C466)),0,IF(LEN(C466)&lt;&gt;12,1,IF(OR(COUNT(FIND({0,1,2,3,4,5,6,7,8,9},LEFT(C466,3)))&gt;0,(ISERR(RIGHT(C466,9)*1))),1,0)))</f>
        <v>0</v>
      </c>
      <c r="R466" s="86">
        <f t="shared" si="22"/>
        <v>0</v>
      </c>
      <c r="S466" s="86">
        <f t="shared" si="23"/>
        <v>0</v>
      </c>
    </row>
    <row r="467" spans="2:19" x14ac:dyDescent="0.25">
      <c r="B467" s="71"/>
      <c r="C467" s="71"/>
      <c r="D467" s="71"/>
      <c r="E467" s="71"/>
      <c r="F467" s="71"/>
      <c r="G467" s="71"/>
      <c r="H467" s="71"/>
      <c r="I467" s="71"/>
      <c r="J467" s="71"/>
      <c r="K467" s="71"/>
      <c r="O467" s="86">
        <f t="shared" si="21"/>
        <v>0</v>
      </c>
      <c r="P467" s="86">
        <f>IF(ISBLANK(B467),0,IF(ISNA(VLOOKUP(B467,General!$B:$B,1,FALSE)),1,0))</f>
        <v>0</v>
      </c>
      <c r="Q467" s="86" cm="1">
        <f t="array" ref="Q467">IF(OR(C467="-",ISBLANK(C467)),0,IF(LEN(C467)&lt;&gt;12,1,IF(OR(COUNT(FIND({0,1,2,3,4,5,6,7,8,9},LEFT(C467,3)))&gt;0,(ISERR(RIGHT(C467,9)*1))),1,0)))</f>
        <v>0</v>
      </c>
      <c r="R467" s="86">
        <f t="shared" si="22"/>
        <v>0</v>
      </c>
      <c r="S467" s="86">
        <f t="shared" si="23"/>
        <v>0</v>
      </c>
    </row>
    <row r="468" spans="2:19" x14ac:dyDescent="0.25">
      <c r="B468" s="71"/>
      <c r="C468" s="71"/>
      <c r="D468" s="71"/>
      <c r="E468" s="71"/>
      <c r="F468" s="71"/>
      <c r="G468" s="71"/>
      <c r="H468" s="71"/>
      <c r="I468" s="71"/>
      <c r="J468" s="71"/>
      <c r="K468" s="71"/>
      <c r="O468" s="86">
        <f t="shared" si="21"/>
        <v>0</v>
      </c>
      <c r="P468" s="86">
        <f>IF(ISBLANK(B468),0,IF(ISNA(VLOOKUP(B468,General!$B:$B,1,FALSE)),1,0))</f>
        <v>0</v>
      </c>
      <c r="Q468" s="86" cm="1">
        <f t="array" ref="Q468">IF(OR(C468="-",ISBLANK(C468)),0,IF(LEN(C468)&lt;&gt;12,1,IF(OR(COUNT(FIND({0,1,2,3,4,5,6,7,8,9},LEFT(C468,3)))&gt;0,(ISERR(RIGHT(C468,9)*1))),1,0)))</f>
        <v>0</v>
      </c>
      <c r="R468" s="86">
        <f t="shared" si="22"/>
        <v>0</v>
      </c>
      <c r="S468" s="86">
        <f t="shared" si="23"/>
        <v>0</v>
      </c>
    </row>
    <row r="469" spans="2:19" x14ac:dyDescent="0.25">
      <c r="B469" s="71"/>
      <c r="C469" s="71"/>
      <c r="D469" s="71"/>
      <c r="E469" s="71"/>
      <c r="F469" s="71"/>
      <c r="G469" s="71"/>
      <c r="H469" s="71"/>
      <c r="I469" s="71"/>
      <c r="J469" s="71"/>
      <c r="K469" s="71"/>
      <c r="O469" s="86">
        <f t="shared" si="21"/>
        <v>0</v>
      </c>
      <c r="P469" s="86">
        <f>IF(ISBLANK(B469),0,IF(ISNA(VLOOKUP(B469,General!$B:$B,1,FALSE)),1,0))</f>
        <v>0</v>
      </c>
      <c r="Q469" s="86" cm="1">
        <f t="array" ref="Q469">IF(OR(C469="-",ISBLANK(C469)),0,IF(LEN(C469)&lt;&gt;12,1,IF(OR(COUNT(FIND({0,1,2,3,4,5,6,7,8,9},LEFT(C469,3)))&gt;0,(ISERR(RIGHT(C469,9)*1))),1,0)))</f>
        <v>0</v>
      </c>
      <c r="R469" s="86">
        <f t="shared" si="22"/>
        <v>0</v>
      </c>
      <c r="S469" s="86">
        <f t="shared" si="23"/>
        <v>0</v>
      </c>
    </row>
    <row r="470" spans="2:19" x14ac:dyDescent="0.25">
      <c r="B470" s="71"/>
      <c r="C470" s="71"/>
      <c r="D470" s="71"/>
      <c r="E470" s="71"/>
      <c r="F470" s="71"/>
      <c r="G470" s="71"/>
      <c r="H470" s="71"/>
      <c r="I470" s="71"/>
      <c r="J470" s="71"/>
      <c r="K470" s="71"/>
      <c r="O470" s="86">
        <f t="shared" si="21"/>
        <v>0</v>
      </c>
      <c r="P470" s="86">
        <f>IF(ISBLANK(B470),0,IF(ISNA(VLOOKUP(B470,General!$B:$B,1,FALSE)),1,0))</f>
        <v>0</v>
      </c>
      <c r="Q470" s="86" cm="1">
        <f t="array" ref="Q470">IF(OR(C470="-",ISBLANK(C470)),0,IF(LEN(C470)&lt;&gt;12,1,IF(OR(COUNT(FIND({0,1,2,3,4,5,6,7,8,9},LEFT(C470,3)))&gt;0,(ISERR(RIGHT(C470,9)*1))),1,0)))</f>
        <v>0</v>
      </c>
      <c r="R470" s="86">
        <f t="shared" si="22"/>
        <v>0</v>
      </c>
      <c r="S470" s="86">
        <f t="shared" si="23"/>
        <v>0</v>
      </c>
    </row>
    <row r="471" spans="2:19" x14ac:dyDescent="0.25">
      <c r="B471" s="71"/>
      <c r="C471" s="71"/>
      <c r="D471" s="71"/>
      <c r="E471" s="71"/>
      <c r="F471" s="71"/>
      <c r="G471" s="71"/>
      <c r="H471" s="71"/>
      <c r="I471" s="71"/>
      <c r="J471" s="71"/>
      <c r="K471" s="71"/>
      <c r="O471" s="86">
        <f t="shared" si="21"/>
        <v>0</v>
      </c>
      <c r="P471" s="86">
        <f>IF(ISBLANK(B471),0,IF(ISNA(VLOOKUP(B471,General!$B:$B,1,FALSE)),1,0))</f>
        <v>0</v>
      </c>
      <c r="Q471" s="86" cm="1">
        <f t="array" ref="Q471">IF(OR(C471="-",ISBLANK(C471)),0,IF(LEN(C471)&lt;&gt;12,1,IF(OR(COUNT(FIND({0,1,2,3,4,5,6,7,8,9},LEFT(C471,3)))&gt;0,(ISERR(RIGHT(C471,9)*1))),1,0)))</f>
        <v>0</v>
      </c>
      <c r="R471" s="86">
        <f t="shared" si="22"/>
        <v>0</v>
      </c>
      <c r="S471" s="86">
        <f t="shared" si="23"/>
        <v>0</v>
      </c>
    </row>
    <row r="472" spans="2:19" x14ac:dyDescent="0.25">
      <c r="B472" s="71"/>
      <c r="C472" s="71"/>
      <c r="D472" s="71"/>
      <c r="E472" s="71"/>
      <c r="F472" s="71"/>
      <c r="G472" s="71"/>
      <c r="H472" s="71"/>
      <c r="I472" s="71"/>
      <c r="J472" s="71"/>
      <c r="K472" s="71"/>
      <c r="O472" s="86">
        <f t="shared" si="21"/>
        <v>0</v>
      </c>
      <c r="P472" s="86">
        <f>IF(ISBLANK(B472),0,IF(ISNA(VLOOKUP(B472,General!$B:$B,1,FALSE)),1,0))</f>
        <v>0</v>
      </c>
      <c r="Q472" s="86" cm="1">
        <f t="array" ref="Q472">IF(OR(C472="-",ISBLANK(C472)),0,IF(LEN(C472)&lt;&gt;12,1,IF(OR(COUNT(FIND({0,1,2,3,4,5,6,7,8,9},LEFT(C472,3)))&gt;0,(ISERR(RIGHT(C472,9)*1))),1,0)))</f>
        <v>0</v>
      </c>
      <c r="R472" s="86">
        <f t="shared" si="22"/>
        <v>0</v>
      </c>
      <c r="S472" s="86">
        <f t="shared" si="23"/>
        <v>0</v>
      </c>
    </row>
    <row r="473" spans="2:19" x14ac:dyDescent="0.25">
      <c r="B473" s="71"/>
      <c r="C473" s="71"/>
      <c r="D473" s="71"/>
      <c r="E473" s="71"/>
      <c r="F473" s="71"/>
      <c r="G473" s="71"/>
      <c r="H473" s="71"/>
      <c r="I473" s="71"/>
      <c r="J473" s="71"/>
      <c r="K473" s="71"/>
      <c r="O473" s="86">
        <f t="shared" si="21"/>
        <v>0</v>
      </c>
      <c r="P473" s="86">
        <f>IF(ISBLANK(B473),0,IF(ISNA(VLOOKUP(B473,General!$B:$B,1,FALSE)),1,0))</f>
        <v>0</v>
      </c>
      <c r="Q473" s="86" cm="1">
        <f t="array" ref="Q473">IF(OR(C473="-",ISBLANK(C473)),0,IF(LEN(C473)&lt;&gt;12,1,IF(OR(COUNT(FIND({0,1,2,3,4,5,6,7,8,9},LEFT(C473,3)))&gt;0,(ISERR(RIGHT(C473,9)*1))),1,0)))</f>
        <v>0</v>
      </c>
      <c r="R473" s="86">
        <f t="shared" si="22"/>
        <v>0</v>
      </c>
      <c r="S473" s="86">
        <f t="shared" si="23"/>
        <v>0</v>
      </c>
    </row>
    <row r="474" spans="2:19" x14ac:dyDescent="0.25">
      <c r="B474" s="71"/>
      <c r="C474" s="71"/>
      <c r="D474" s="71"/>
      <c r="E474" s="71"/>
      <c r="F474" s="71"/>
      <c r="G474" s="71"/>
      <c r="H474" s="71"/>
      <c r="I474" s="71"/>
      <c r="J474" s="71"/>
      <c r="K474" s="71"/>
      <c r="O474" s="86">
        <f t="shared" si="21"/>
        <v>0</v>
      </c>
      <c r="P474" s="86">
        <f>IF(ISBLANK(B474),0,IF(ISNA(VLOOKUP(B474,General!$B:$B,1,FALSE)),1,0))</f>
        <v>0</v>
      </c>
      <c r="Q474" s="86" cm="1">
        <f t="array" ref="Q474">IF(OR(C474="-",ISBLANK(C474)),0,IF(LEN(C474)&lt;&gt;12,1,IF(OR(COUNT(FIND({0,1,2,3,4,5,6,7,8,9},LEFT(C474,3)))&gt;0,(ISERR(RIGHT(C474,9)*1))),1,0)))</f>
        <v>0</v>
      </c>
      <c r="R474" s="86">
        <f t="shared" si="22"/>
        <v>0</v>
      </c>
      <c r="S474" s="86">
        <f t="shared" si="23"/>
        <v>0</v>
      </c>
    </row>
    <row r="475" spans="2:19" x14ac:dyDescent="0.25">
      <c r="B475" s="71"/>
      <c r="C475" s="71"/>
      <c r="D475" s="71"/>
      <c r="E475" s="71"/>
      <c r="F475" s="71"/>
      <c r="G475" s="71"/>
      <c r="H475" s="71"/>
      <c r="I475" s="71"/>
      <c r="J475" s="71"/>
      <c r="K475" s="71"/>
      <c r="O475" s="86">
        <f t="shared" si="21"/>
        <v>0</v>
      </c>
      <c r="P475" s="86">
        <f>IF(ISBLANK(B475),0,IF(ISNA(VLOOKUP(B475,General!$B:$B,1,FALSE)),1,0))</f>
        <v>0</v>
      </c>
      <c r="Q475" s="86" cm="1">
        <f t="array" ref="Q475">IF(OR(C475="-",ISBLANK(C475)),0,IF(LEN(C475)&lt;&gt;12,1,IF(OR(COUNT(FIND({0,1,2,3,4,5,6,7,8,9},LEFT(C475,3)))&gt;0,(ISERR(RIGHT(C475,9)*1))),1,0)))</f>
        <v>0</v>
      </c>
      <c r="R475" s="86">
        <f t="shared" si="22"/>
        <v>0</v>
      </c>
      <c r="S475" s="86">
        <f t="shared" si="23"/>
        <v>0</v>
      </c>
    </row>
    <row r="476" spans="2:19" x14ac:dyDescent="0.25">
      <c r="B476" s="71"/>
      <c r="C476" s="71"/>
      <c r="D476" s="71"/>
      <c r="E476" s="71"/>
      <c r="F476" s="71"/>
      <c r="G476" s="71"/>
      <c r="H476" s="71"/>
      <c r="I476" s="71"/>
      <c r="J476" s="71"/>
      <c r="K476" s="71"/>
      <c r="O476" s="86">
        <f t="shared" si="21"/>
        <v>0</v>
      </c>
      <c r="P476" s="86">
        <f>IF(ISBLANK(B476),0,IF(ISNA(VLOOKUP(B476,General!$B:$B,1,FALSE)),1,0))</f>
        <v>0</v>
      </c>
      <c r="Q476" s="86" cm="1">
        <f t="array" ref="Q476">IF(OR(C476="-",ISBLANK(C476)),0,IF(LEN(C476)&lt;&gt;12,1,IF(OR(COUNT(FIND({0,1,2,3,4,5,6,7,8,9},LEFT(C476,3)))&gt;0,(ISERR(RIGHT(C476,9)*1))),1,0)))</f>
        <v>0</v>
      </c>
      <c r="R476" s="86">
        <f t="shared" si="22"/>
        <v>0</v>
      </c>
      <c r="S476" s="86">
        <f t="shared" si="23"/>
        <v>0</v>
      </c>
    </row>
    <row r="477" spans="2:19" x14ac:dyDescent="0.25">
      <c r="B477" s="71"/>
      <c r="C477" s="71"/>
      <c r="D477" s="71"/>
      <c r="E477" s="71"/>
      <c r="F477" s="71"/>
      <c r="G477" s="71"/>
      <c r="H477" s="71"/>
      <c r="I477" s="71"/>
      <c r="J477" s="71"/>
      <c r="K477" s="71"/>
      <c r="O477" s="86">
        <f t="shared" si="21"/>
        <v>0</v>
      </c>
      <c r="P477" s="86">
        <f>IF(ISBLANK(B477),0,IF(ISNA(VLOOKUP(B477,General!$B:$B,1,FALSE)),1,0))</f>
        <v>0</v>
      </c>
      <c r="Q477" s="86" cm="1">
        <f t="array" ref="Q477">IF(OR(C477="-",ISBLANK(C477)),0,IF(LEN(C477)&lt;&gt;12,1,IF(OR(COUNT(FIND({0,1,2,3,4,5,6,7,8,9},LEFT(C477,3)))&gt;0,(ISERR(RIGHT(C477,9)*1))),1,0)))</f>
        <v>0</v>
      </c>
      <c r="R477" s="86">
        <f t="shared" si="22"/>
        <v>0</v>
      </c>
      <c r="S477" s="86">
        <f t="shared" si="23"/>
        <v>0</v>
      </c>
    </row>
    <row r="478" spans="2:19" x14ac:dyDescent="0.25">
      <c r="B478" s="71"/>
      <c r="C478" s="71"/>
      <c r="D478" s="71"/>
      <c r="E478" s="71"/>
      <c r="F478" s="71"/>
      <c r="G478" s="71"/>
      <c r="H478" s="71"/>
      <c r="I478" s="71"/>
      <c r="J478" s="71"/>
      <c r="K478" s="71"/>
      <c r="O478" s="86">
        <f t="shared" si="21"/>
        <v>0</v>
      </c>
      <c r="P478" s="86">
        <f>IF(ISBLANK(B478),0,IF(ISNA(VLOOKUP(B478,General!$B:$B,1,FALSE)),1,0))</f>
        <v>0</v>
      </c>
      <c r="Q478" s="86" cm="1">
        <f t="array" ref="Q478">IF(OR(C478="-",ISBLANK(C478)),0,IF(LEN(C478)&lt;&gt;12,1,IF(OR(COUNT(FIND({0,1,2,3,4,5,6,7,8,9},LEFT(C478,3)))&gt;0,(ISERR(RIGHT(C478,9)*1))),1,0)))</f>
        <v>0</v>
      </c>
      <c r="R478" s="86">
        <f t="shared" si="22"/>
        <v>0</v>
      </c>
      <c r="S478" s="86">
        <f t="shared" si="23"/>
        <v>0</v>
      </c>
    </row>
    <row r="479" spans="2:19" x14ac:dyDescent="0.25">
      <c r="B479" s="71"/>
      <c r="C479" s="71"/>
      <c r="D479" s="71"/>
      <c r="E479" s="71"/>
      <c r="F479" s="71"/>
      <c r="G479" s="71"/>
      <c r="H479" s="71"/>
      <c r="I479" s="71"/>
      <c r="J479" s="71"/>
      <c r="K479" s="71"/>
      <c r="O479" s="86">
        <f t="shared" si="21"/>
        <v>0</v>
      </c>
      <c r="P479" s="86">
        <f>IF(ISBLANK(B479),0,IF(ISNA(VLOOKUP(B479,General!$B:$B,1,FALSE)),1,0))</f>
        <v>0</v>
      </c>
      <c r="Q479" s="86" cm="1">
        <f t="array" ref="Q479">IF(OR(C479="-",ISBLANK(C479)),0,IF(LEN(C479)&lt;&gt;12,1,IF(OR(COUNT(FIND({0,1,2,3,4,5,6,7,8,9},LEFT(C479,3)))&gt;0,(ISERR(RIGHT(C479,9)*1))),1,0)))</f>
        <v>0</v>
      </c>
      <c r="R479" s="86">
        <f t="shared" si="22"/>
        <v>0</v>
      </c>
      <c r="S479" s="86">
        <f t="shared" si="23"/>
        <v>0</v>
      </c>
    </row>
    <row r="480" spans="2:19" x14ac:dyDescent="0.25">
      <c r="B480" s="71"/>
      <c r="C480" s="71"/>
      <c r="D480" s="71"/>
      <c r="E480" s="71"/>
      <c r="F480" s="71"/>
      <c r="G480" s="71"/>
      <c r="H480" s="71"/>
      <c r="I480" s="71"/>
      <c r="J480" s="71"/>
      <c r="K480" s="71"/>
      <c r="O480" s="86">
        <f t="shared" si="21"/>
        <v>0</v>
      </c>
      <c r="P480" s="86">
        <f>IF(ISBLANK(B480),0,IF(ISNA(VLOOKUP(B480,General!$B:$B,1,FALSE)),1,0))</f>
        <v>0</v>
      </c>
      <c r="Q480" s="86" cm="1">
        <f t="array" ref="Q480">IF(OR(C480="-",ISBLANK(C480)),0,IF(LEN(C480)&lt;&gt;12,1,IF(OR(COUNT(FIND({0,1,2,3,4,5,6,7,8,9},LEFT(C480,3)))&gt;0,(ISERR(RIGHT(C480,9)*1))),1,0)))</f>
        <v>0</v>
      </c>
      <c r="R480" s="86">
        <f t="shared" si="22"/>
        <v>0</v>
      </c>
      <c r="S480" s="86">
        <f t="shared" si="23"/>
        <v>0</v>
      </c>
    </row>
    <row r="481" spans="2:19" x14ac:dyDescent="0.25">
      <c r="B481" s="71"/>
      <c r="C481" s="71"/>
      <c r="D481" s="71"/>
      <c r="E481" s="71"/>
      <c r="F481" s="71"/>
      <c r="G481" s="71"/>
      <c r="H481" s="71"/>
      <c r="I481" s="71"/>
      <c r="J481" s="71"/>
      <c r="K481" s="71"/>
      <c r="O481" s="86">
        <f t="shared" si="21"/>
        <v>0</v>
      </c>
      <c r="P481" s="86">
        <f>IF(ISBLANK(B481),0,IF(ISNA(VLOOKUP(B481,General!$B:$B,1,FALSE)),1,0))</f>
        <v>0</v>
      </c>
      <c r="Q481" s="86" cm="1">
        <f t="array" ref="Q481">IF(OR(C481="-",ISBLANK(C481)),0,IF(LEN(C481)&lt;&gt;12,1,IF(OR(COUNT(FIND({0,1,2,3,4,5,6,7,8,9},LEFT(C481,3)))&gt;0,(ISERR(RIGHT(C481,9)*1))),1,0)))</f>
        <v>0</v>
      </c>
      <c r="R481" s="86">
        <f t="shared" si="22"/>
        <v>0</v>
      </c>
      <c r="S481" s="86">
        <f t="shared" si="23"/>
        <v>0</v>
      </c>
    </row>
    <row r="482" spans="2:19" x14ac:dyDescent="0.25">
      <c r="B482" s="71"/>
      <c r="C482" s="71"/>
      <c r="D482" s="71"/>
      <c r="E482" s="71"/>
      <c r="F482" s="71"/>
      <c r="G482" s="71"/>
      <c r="H482" s="71"/>
      <c r="I482" s="71"/>
      <c r="J482" s="71"/>
      <c r="K482" s="71"/>
      <c r="O482" s="86">
        <f t="shared" si="21"/>
        <v>0</v>
      </c>
      <c r="P482" s="86">
        <f>IF(ISBLANK(B482),0,IF(ISNA(VLOOKUP(B482,General!$B:$B,1,FALSE)),1,0))</f>
        <v>0</v>
      </c>
      <c r="Q482" s="86" cm="1">
        <f t="array" ref="Q482">IF(OR(C482="-",ISBLANK(C482)),0,IF(LEN(C482)&lt;&gt;12,1,IF(OR(COUNT(FIND({0,1,2,3,4,5,6,7,8,9},LEFT(C482,3)))&gt;0,(ISERR(RIGHT(C482,9)*1))),1,0)))</f>
        <v>0</v>
      </c>
      <c r="R482" s="86">
        <f t="shared" si="22"/>
        <v>0</v>
      </c>
      <c r="S482" s="86">
        <f t="shared" si="23"/>
        <v>0</v>
      </c>
    </row>
    <row r="483" spans="2:19" x14ac:dyDescent="0.25">
      <c r="B483" s="71"/>
      <c r="C483" s="71"/>
      <c r="D483" s="71"/>
      <c r="E483" s="71"/>
      <c r="F483" s="71"/>
      <c r="G483" s="71"/>
      <c r="H483" s="71"/>
      <c r="I483" s="71"/>
      <c r="J483" s="71"/>
      <c r="K483" s="71"/>
      <c r="O483" s="86">
        <f t="shared" si="21"/>
        <v>0</v>
      </c>
      <c r="P483" s="86">
        <f>IF(ISBLANK(B483),0,IF(ISNA(VLOOKUP(B483,General!$B:$B,1,FALSE)),1,0))</f>
        <v>0</v>
      </c>
      <c r="Q483" s="86" cm="1">
        <f t="array" ref="Q483">IF(OR(C483="-",ISBLANK(C483)),0,IF(LEN(C483)&lt;&gt;12,1,IF(OR(COUNT(FIND({0,1,2,3,4,5,6,7,8,9},LEFT(C483,3)))&gt;0,(ISERR(RIGHT(C483,9)*1))),1,0)))</f>
        <v>0</v>
      </c>
      <c r="R483" s="86">
        <f t="shared" si="22"/>
        <v>0</v>
      </c>
      <c r="S483" s="86">
        <f t="shared" si="23"/>
        <v>0</v>
      </c>
    </row>
    <row r="484" spans="2:19" x14ac:dyDescent="0.25">
      <c r="B484" s="71"/>
      <c r="C484" s="71"/>
      <c r="D484" s="71"/>
      <c r="E484" s="71"/>
      <c r="F484" s="71"/>
      <c r="G484" s="71"/>
      <c r="H484" s="71"/>
      <c r="I484" s="71"/>
      <c r="J484" s="71"/>
      <c r="K484" s="71"/>
      <c r="O484" s="86">
        <f t="shared" si="21"/>
        <v>0</v>
      </c>
      <c r="P484" s="86">
        <f>IF(ISBLANK(B484),0,IF(ISNA(VLOOKUP(B484,General!$B:$B,1,FALSE)),1,0))</f>
        <v>0</v>
      </c>
      <c r="Q484" s="86" cm="1">
        <f t="array" ref="Q484">IF(OR(C484="-",ISBLANK(C484)),0,IF(LEN(C484)&lt;&gt;12,1,IF(OR(COUNT(FIND({0,1,2,3,4,5,6,7,8,9},LEFT(C484,3)))&gt;0,(ISERR(RIGHT(C484,9)*1))),1,0)))</f>
        <v>0</v>
      </c>
      <c r="R484" s="86">
        <f t="shared" si="22"/>
        <v>0</v>
      </c>
      <c r="S484" s="86">
        <f t="shared" si="23"/>
        <v>0</v>
      </c>
    </row>
    <row r="485" spans="2:19" x14ac:dyDescent="0.25">
      <c r="B485" s="71"/>
      <c r="C485" s="71"/>
      <c r="D485" s="71"/>
      <c r="E485" s="71"/>
      <c r="F485" s="71"/>
      <c r="G485" s="71"/>
      <c r="H485" s="71"/>
      <c r="I485" s="71"/>
      <c r="J485" s="71"/>
      <c r="K485" s="71"/>
      <c r="O485" s="86">
        <f t="shared" si="21"/>
        <v>0</v>
      </c>
      <c r="P485" s="86">
        <f>IF(ISBLANK(B485),0,IF(ISNA(VLOOKUP(B485,General!$B:$B,1,FALSE)),1,0))</f>
        <v>0</v>
      </c>
      <c r="Q485" s="86" cm="1">
        <f t="array" ref="Q485">IF(OR(C485="-",ISBLANK(C485)),0,IF(LEN(C485)&lt;&gt;12,1,IF(OR(COUNT(FIND({0,1,2,3,4,5,6,7,8,9},LEFT(C485,3)))&gt;0,(ISERR(RIGHT(C485,9)*1))),1,0)))</f>
        <v>0</v>
      </c>
      <c r="R485" s="86">
        <f t="shared" si="22"/>
        <v>0</v>
      </c>
      <c r="S485" s="86">
        <f t="shared" si="23"/>
        <v>0</v>
      </c>
    </row>
    <row r="486" spans="2:19" x14ac:dyDescent="0.25">
      <c r="B486" s="71"/>
      <c r="C486" s="71"/>
      <c r="D486" s="71"/>
      <c r="E486" s="71"/>
      <c r="F486" s="71"/>
      <c r="G486" s="71"/>
      <c r="H486" s="71"/>
      <c r="I486" s="71"/>
      <c r="J486" s="71"/>
      <c r="K486" s="71"/>
      <c r="O486" s="86">
        <f t="shared" si="21"/>
        <v>0</v>
      </c>
      <c r="P486" s="86">
        <f>IF(ISBLANK(B486),0,IF(ISNA(VLOOKUP(B486,General!$B:$B,1,FALSE)),1,0))</f>
        <v>0</v>
      </c>
      <c r="Q486" s="86" cm="1">
        <f t="array" ref="Q486">IF(OR(C486="-",ISBLANK(C486)),0,IF(LEN(C486)&lt;&gt;12,1,IF(OR(COUNT(FIND({0,1,2,3,4,5,6,7,8,9},LEFT(C486,3)))&gt;0,(ISERR(RIGHT(C486,9)*1))),1,0)))</f>
        <v>0</v>
      </c>
      <c r="R486" s="86">
        <f t="shared" si="22"/>
        <v>0</v>
      </c>
      <c r="S486" s="86">
        <f t="shared" si="23"/>
        <v>0</v>
      </c>
    </row>
    <row r="487" spans="2:19" x14ac:dyDescent="0.25">
      <c r="B487" s="71"/>
      <c r="C487" s="71"/>
      <c r="D487" s="71"/>
      <c r="E487" s="71"/>
      <c r="F487" s="71"/>
      <c r="G487" s="71"/>
      <c r="H487" s="71"/>
      <c r="I487" s="71"/>
      <c r="J487" s="71"/>
      <c r="K487" s="71"/>
      <c r="O487" s="86">
        <f t="shared" si="21"/>
        <v>0</v>
      </c>
      <c r="P487" s="86">
        <f>IF(ISBLANK(B487),0,IF(ISNA(VLOOKUP(B487,General!$B:$B,1,FALSE)),1,0))</f>
        <v>0</v>
      </c>
      <c r="Q487" s="86" cm="1">
        <f t="array" ref="Q487">IF(OR(C487="-",ISBLANK(C487)),0,IF(LEN(C487)&lt;&gt;12,1,IF(OR(COUNT(FIND({0,1,2,3,4,5,6,7,8,9},LEFT(C487,3)))&gt;0,(ISERR(RIGHT(C487,9)*1))),1,0)))</f>
        <v>0</v>
      </c>
      <c r="R487" s="86">
        <f t="shared" si="22"/>
        <v>0</v>
      </c>
      <c r="S487" s="86">
        <f t="shared" si="23"/>
        <v>0</v>
      </c>
    </row>
    <row r="488" spans="2:19" x14ac:dyDescent="0.25">
      <c r="B488" s="71"/>
      <c r="C488" s="71"/>
      <c r="D488" s="71"/>
      <c r="E488" s="71"/>
      <c r="F488" s="71"/>
      <c r="G488" s="71"/>
      <c r="H488" s="71"/>
      <c r="I488" s="71"/>
      <c r="J488" s="71"/>
      <c r="K488" s="71"/>
      <c r="O488" s="86">
        <f t="shared" si="21"/>
        <v>0</v>
      </c>
      <c r="P488" s="86">
        <f>IF(ISBLANK(B488),0,IF(ISNA(VLOOKUP(B488,General!$B:$B,1,FALSE)),1,0))</f>
        <v>0</v>
      </c>
      <c r="Q488" s="86" cm="1">
        <f t="array" ref="Q488">IF(OR(C488="-",ISBLANK(C488)),0,IF(LEN(C488)&lt;&gt;12,1,IF(OR(COUNT(FIND({0,1,2,3,4,5,6,7,8,9},LEFT(C488,3)))&gt;0,(ISERR(RIGHT(C488,9)*1))),1,0)))</f>
        <v>0</v>
      </c>
      <c r="R488" s="86">
        <f t="shared" si="22"/>
        <v>0</v>
      </c>
      <c r="S488" s="86">
        <f t="shared" si="23"/>
        <v>0</v>
      </c>
    </row>
    <row r="489" spans="2:19" x14ac:dyDescent="0.25">
      <c r="B489" s="71"/>
      <c r="C489" s="71"/>
      <c r="D489" s="71"/>
      <c r="E489" s="71"/>
      <c r="F489" s="71"/>
      <c r="G489" s="71"/>
      <c r="H489" s="71"/>
      <c r="I489" s="71"/>
      <c r="J489" s="71"/>
      <c r="K489" s="71"/>
      <c r="O489" s="86">
        <f t="shared" si="21"/>
        <v>0</v>
      </c>
      <c r="P489" s="86">
        <f>IF(ISBLANK(B489),0,IF(ISNA(VLOOKUP(B489,General!$B:$B,1,FALSE)),1,0))</f>
        <v>0</v>
      </c>
      <c r="Q489" s="86" cm="1">
        <f t="array" ref="Q489">IF(OR(C489="-",ISBLANK(C489)),0,IF(LEN(C489)&lt;&gt;12,1,IF(OR(COUNT(FIND({0,1,2,3,4,5,6,7,8,9},LEFT(C489,3)))&gt;0,(ISERR(RIGHT(C489,9)*1))),1,0)))</f>
        <v>0</v>
      </c>
      <c r="R489" s="86">
        <f t="shared" si="22"/>
        <v>0</v>
      </c>
      <c r="S489" s="86">
        <f t="shared" si="23"/>
        <v>0</v>
      </c>
    </row>
    <row r="490" spans="2:19" x14ac:dyDescent="0.25">
      <c r="B490" s="71"/>
      <c r="C490" s="71"/>
      <c r="D490" s="71"/>
      <c r="E490" s="71"/>
      <c r="F490" s="71"/>
      <c r="G490" s="71"/>
      <c r="H490" s="71"/>
      <c r="I490" s="71"/>
      <c r="J490" s="71"/>
      <c r="K490" s="71"/>
      <c r="O490" s="86">
        <f t="shared" si="21"/>
        <v>0</v>
      </c>
      <c r="P490" s="86">
        <f>IF(ISBLANK(B490),0,IF(ISNA(VLOOKUP(B490,General!$B:$B,1,FALSE)),1,0))</f>
        <v>0</v>
      </c>
      <c r="Q490" s="86" cm="1">
        <f t="array" ref="Q490">IF(OR(C490="-",ISBLANK(C490)),0,IF(LEN(C490)&lt;&gt;12,1,IF(OR(COUNT(FIND({0,1,2,3,4,5,6,7,8,9},LEFT(C490,3)))&gt;0,(ISERR(RIGHT(C490,9)*1))),1,0)))</f>
        <v>0</v>
      </c>
      <c r="R490" s="86">
        <f t="shared" si="22"/>
        <v>0</v>
      </c>
      <c r="S490" s="86">
        <f t="shared" si="23"/>
        <v>0</v>
      </c>
    </row>
    <row r="491" spans="2:19" x14ac:dyDescent="0.25">
      <c r="B491" s="71"/>
      <c r="C491" s="71"/>
      <c r="D491" s="71"/>
      <c r="E491" s="71"/>
      <c r="F491" s="71"/>
      <c r="G491" s="71"/>
      <c r="H491" s="71"/>
      <c r="I491" s="71"/>
      <c r="J491" s="71"/>
      <c r="K491" s="71"/>
      <c r="O491" s="86">
        <f t="shared" si="21"/>
        <v>0</v>
      </c>
      <c r="P491" s="86">
        <f>IF(ISBLANK(B491),0,IF(ISNA(VLOOKUP(B491,General!$B:$B,1,FALSE)),1,0))</f>
        <v>0</v>
      </c>
      <c r="Q491" s="86" cm="1">
        <f t="array" ref="Q491">IF(OR(C491="-",ISBLANK(C491)),0,IF(LEN(C491)&lt;&gt;12,1,IF(OR(COUNT(FIND({0,1,2,3,4,5,6,7,8,9},LEFT(C491,3)))&gt;0,(ISERR(RIGHT(C491,9)*1))),1,0)))</f>
        <v>0</v>
      </c>
      <c r="R491" s="86">
        <f t="shared" si="22"/>
        <v>0</v>
      </c>
      <c r="S491" s="86">
        <f t="shared" si="23"/>
        <v>0</v>
      </c>
    </row>
    <row r="492" spans="2:19" x14ac:dyDescent="0.25">
      <c r="B492" s="71"/>
      <c r="C492" s="71"/>
      <c r="D492" s="71"/>
      <c r="E492" s="71"/>
      <c r="F492" s="71"/>
      <c r="G492" s="71"/>
      <c r="H492" s="71"/>
      <c r="I492" s="71"/>
      <c r="J492" s="71"/>
      <c r="K492" s="71"/>
      <c r="O492" s="86">
        <f t="shared" si="21"/>
        <v>0</v>
      </c>
      <c r="P492" s="86">
        <f>IF(ISBLANK(B492),0,IF(ISNA(VLOOKUP(B492,General!$B:$B,1,FALSE)),1,0))</f>
        <v>0</v>
      </c>
      <c r="Q492" s="86" cm="1">
        <f t="array" ref="Q492">IF(OR(C492="-",ISBLANK(C492)),0,IF(LEN(C492)&lt;&gt;12,1,IF(OR(COUNT(FIND({0,1,2,3,4,5,6,7,8,9},LEFT(C492,3)))&gt;0,(ISERR(RIGHT(C492,9)*1))),1,0)))</f>
        <v>0</v>
      </c>
      <c r="R492" s="86">
        <f t="shared" si="22"/>
        <v>0</v>
      </c>
      <c r="S492" s="86">
        <f t="shared" si="23"/>
        <v>0</v>
      </c>
    </row>
    <row r="493" spans="2:19" x14ac:dyDescent="0.25">
      <c r="B493" s="71"/>
      <c r="C493" s="71"/>
      <c r="D493" s="71"/>
      <c r="E493" s="71"/>
      <c r="F493" s="71"/>
      <c r="G493" s="71"/>
      <c r="H493" s="71"/>
      <c r="I493" s="71"/>
      <c r="J493" s="71"/>
      <c r="K493" s="71"/>
      <c r="O493" s="86">
        <f t="shared" si="21"/>
        <v>0</v>
      </c>
      <c r="P493" s="86">
        <f>IF(ISBLANK(B493),0,IF(ISNA(VLOOKUP(B493,General!$B:$B,1,FALSE)),1,0))</f>
        <v>0</v>
      </c>
      <c r="Q493" s="86" cm="1">
        <f t="array" ref="Q493">IF(OR(C493="-",ISBLANK(C493)),0,IF(LEN(C493)&lt;&gt;12,1,IF(OR(COUNT(FIND({0,1,2,3,4,5,6,7,8,9},LEFT(C493,3)))&gt;0,(ISERR(RIGHT(C493,9)*1))),1,0)))</f>
        <v>0</v>
      </c>
      <c r="R493" s="86">
        <f t="shared" si="22"/>
        <v>0</v>
      </c>
      <c r="S493" s="86">
        <f t="shared" si="23"/>
        <v>0</v>
      </c>
    </row>
    <row r="494" spans="2:19" x14ac:dyDescent="0.25">
      <c r="B494" s="71"/>
      <c r="C494" s="71"/>
      <c r="D494" s="71"/>
      <c r="E494" s="71"/>
      <c r="F494" s="71"/>
      <c r="G494" s="71"/>
      <c r="H494" s="71"/>
      <c r="I494" s="71"/>
      <c r="J494" s="71"/>
      <c r="K494" s="71"/>
      <c r="O494" s="86">
        <f t="shared" si="21"/>
        <v>0</v>
      </c>
      <c r="P494" s="86">
        <f>IF(ISBLANK(B494),0,IF(ISNA(VLOOKUP(B494,General!$B:$B,1,FALSE)),1,0))</f>
        <v>0</v>
      </c>
      <c r="Q494" s="86" cm="1">
        <f t="array" ref="Q494">IF(OR(C494="-",ISBLANK(C494)),0,IF(LEN(C494)&lt;&gt;12,1,IF(OR(COUNT(FIND({0,1,2,3,4,5,6,7,8,9},LEFT(C494,3)))&gt;0,(ISERR(RIGHT(C494,9)*1))),1,0)))</f>
        <v>0</v>
      </c>
      <c r="R494" s="86">
        <f t="shared" si="22"/>
        <v>0</v>
      </c>
      <c r="S494" s="86">
        <f t="shared" si="23"/>
        <v>0</v>
      </c>
    </row>
    <row r="495" spans="2:19" x14ac:dyDescent="0.25">
      <c r="B495" s="71"/>
      <c r="C495" s="71"/>
      <c r="D495" s="71"/>
      <c r="E495" s="71"/>
      <c r="F495" s="71"/>
      <c r="G495" s="71"/>
      <c r="H495" s="71"/>
      <c r="I495" s="71"/>
      <c r="J495" s="71"/>
      <c r="K495" s="71"/>
      <c r="O495" s="86">
        <f t="shared" si="21"/>
        <v>0</v>
      </c>
      <c r="P495" s="86">
        <f>IF(ISBLANK(B495),0,IF(ISNA(VLOOKUP(B495,General!$B:$B,1,FALSE)),1,0))</f>
        <v>0</v>
      </c>
      <c r="Q495" s="86" cm="1">
        <f t="array" ref="Q495">IF(OR(C495="-",ISBLANK(C495)),0,IF(LEN(C495)&lt;&gt;12,1,IF(OR(COUNT(FIND({0,1,2,3,4,5,6,7,8,9},LEFT(C495,3)))&gt;0,(ISERR(RIGHT(C495,9)*1))),1,0)))</f>
        <v>0</v>
      </c>
      <c r="R495" s="86">
        <f t="shared" si="22"/>
        <v>0</v>
      </c>
      <c r="S495" s="86">
        <f t="shared" si="23"/>
        <v>0</v>
      </c>
    </row>
    <row r="496" spans="2:19" x14ac:dyDescent="0.25">
      <c r="B496" s="71"/>
      <c r="C496" s="71"/>
      <c r="D496" s="71"/>
      <c r="E496" s="71"/>
      <c r="F496" s="71"/>
      <c r="G496" s="71"/>
      <c r="H496" s="71"/>
      <c r="I496" s="71"/>
      <c r="J496" s="71"/>
      <c r="K496" s="71"/>
      <c r="O496" s="86">
        <f t="shared" si="21"/>
        <v>0</v>
      </c>
      <c r="P496" s="86">
        <f>IF(ISBLANK(B496),0,IF(ISNA(VLOOKUP(B496,General!$B:$B,1,FALSE)),1,0))</f>
        <v>0</v>
      </c>
      <c r="Q496" s="86" cm="1">
        <f t="array" ref="Q496">IF(OR(C496="-",ISBLANK(C496)),0,IF(LEN(C496)&lt;&gt;12,1,IF(OR(COUNT(FIND({0,1,2,3,4,5,6,7,8,9},LEFT(C496,3)))&gt;0,(ISERR(RIGHT(C496,9)*1))),1,0)))</f>
        <v>0</v>
      </c>
      <c r="R496" s="86">
        <f t="shared" si="22"/>
        <v>0</v>
      </c>
      <c r="S496" s="86">
        <f t="shared" si="23"/>
        <v>0</v>
      </c>
    </row>
    <row r="497" spans="2:19" x14ac:dyDescent="0.25">
      <c r="B497" s="71"/>
      <c r="C497" s="71"/>
      <c r="D497" s="71"/>
      <c r="E497" s="71"/>
      <c r="F497" s="71"/>
      <c r="G497" s="71"/>
      <c r="H497" s="71"/>
      <c r="I497" s="71"/>
      <c r="J497" s="71"/>
      <c r="K497" s="71"/>
      <c r="O497" s="86">
        <f t="shared" si="21"/>
        <v>0</v>
      </c>
      <c r="P497" s="86">
        <f>IF(ISBLANK(B497),0,IF(ISNA(VLOOKUP(B497,General!$B:$B,1,FALSE)),1,0))</f>
        <v>0</v>
      </c>
      <c r="Q497" s="86" cm="1">
        <f t="array" ref="Q497">IF(OR(C497="-",ISBLANK(C497)),0,IF(LEN(C497)&lt;&gt;12,1,IF(OR(COUNT(FIND({0,1,2,3,4,5,6,7,8,9},LEFT(C497,3)))&gt;0,(ISERR(RIGHT(C497,9)*1))),1,0)))</f>
        <v>0</v>
      </c>
      <c r="R497" s="86">
        <f t="shared" si="22"/>
        <v>0</v>
      </c>
      <c r="S497" s="86">
        <f t="shared" si="23"/>
        <v>0</v>
      </c>
    </row>
    <row r="498" spans="2:19" x14ac:dyDescent="0.25">
      <c r="B498" s="71"/>
      <c r="C498" s="71"/>
      <c r="D498" s="71"/>
      <c r="E498" s="71"/>
      <c r="F498" s="71"/>
      <c r="G498" s="71"/>
      <c r="H498" s="71"/>
      <c r="I498" s="71"/>
      <c r="J498" s="71"/>
      <c r="K498" s="71"/>
      <c r="O498" s="86">
        <f t="shared" si="21"/>
        <v>0</v>
      </c>
      <c r="P498" s="86">
        <f>IF(ISBLANK(B498),0,IF(ISNA(VLOOKUP(B498,General!$B:$B,1,FALSE)),1,0))</f>
        <v>0</v>
      </c>
      <c r="Q498" s="86" cm="1">
        <f t="array" ref="Q498">IF(OR(C498="-",ISBLANK(C498)),0,IF(LEN(C498)&lt;&gt;12,1,IF(OR(COUNT(FIND({0,1,2,3,4,5,6,7,8,9},LEFT(C498,3)))&gt;0,(ISERR(RIGHT(C498,9)*1))),1,0)))</f>
        <v>0</v>
      </c>
      <c r="R498" s="86">
        <f t="shared" si="22"/>
        <v>0</v>
      </c>
      <c r="S498" s="86">
        <f t="shared" si="23"/>
        <v>0</v>
      </c>
    </row>
    <row r="499" spans="2:19" x14ac:dyDescent="0.25">
      <c r="B499" s="71"/>
      <c r="C499" s="71"/>
      <c r="D499" s="71"/>
      <c r="E499" s="71"/>
      <c r="F499" s="71"/>
      <c r="G499" s="71"/>
      <c r="H499" s="71"/>
      <c r="I499" s="71"/>
      <c r="J499" s="71"/>
      <c r="K499" s="71"/>
      <c r="O499" s="86">
        <f t="shared" si="21"/>
        <v>0</v>
      </c>
      <c r="P499" s="86">
        <f>IF(ISBLANK(B499),0,IF(ISNA(VLOOKUP(B499,General!$B:$B,1,FALSE)),1,0))</f>
        <v>0</v>
      </c>
      <c r="Q499" s="86" cm="1">
        <f t="array" ref="Q499">IF(OR(C499="-",ISBLANK(C499)),0,IF(LEN(C499)&lt;&gt;12,1,IF(OR(COUNT(FIND({0,1,2,3,4,5,6,7,8,9},LEFT(C499,3)))&gt;0,(ISERR(RIGHT(C499,9)*1))),1,0)))</f>
        <v>0</v>
      </c>
      <c r="R499" s="86">
        <f t="shared" si="22"/>
        <v>0</v>
      </c>
      <c r="S499" s="86">
        <f t="shared" si="23"/>
        <v>0</v>
      </c>
    </row>
    <row r="500" spans="2:19" x14ac:dyDescent="0.25">
      <c r="B500" s="71"/>
      <c r="C500" s="71"/>
      <c r="D500" s="71"/>
      <c r="E500" s="71"/>
      <c r="F500" s="71"/>
      <c r="G500" s="71"/>
      <c r="H500" s="71"/>
      <c r="I500" s="71"/>
      <c r="J500" s="71"/>
      <c r="K500" s="71"/>
      <c r="O500" s="86">
        <f t="shared" si="21"/>
        <v>0</v>
      </c>
      <c r="P500" s="86">
        <f>IF(ISBLANK(B500),0,IF(ISNA(VLOOKUP(B500,General!$B:$B,1,FALSE)),1,0))</f>
        <v>0</v>
      </c>
      <c r="Q500" s="86" cm="1">
        <f t="array" ref="Q500">IF(OR(C500="-",ISBLANK(C500)),0,IF(LEN(C500)&lt;&gt;12,1,IF(OR(COUNT(FIND({0,1,2,3,4,5,6,7,8,9},LEFT(C500,3)))&gt;0,(ISERR(RIGHT(C500,9)*1))),1,0)))</f>
        <v>0</v>
      </c>
      <c r="R500" s="86">
        <f t="shared" si="22"/>
        <v>0</v>
      </c>
      <c r="S500" s="86">
        <f t="shared" si="23"/>
        <v>0</v>
      </c>
    </row>
  </sheetData>
  <sheetProtection algorithmName="SHA-512" hashValue="N3/78lZs1bXMN+wd3ghnwvacMxbVTb9WgWV8oWejnvABBQV8/Yac2J1oqCfUaKQmaXilFHb+DlJbaEmsktHtxQ==" saltValue="8Z4LYcmmeWlyAWSue78ZJQ==" spinCount="100000" sheet="1" objects="1" scenarios="1"/>
  <mergeCells count="1">
    <mergeCell ref="O9:S9"/>
  </mergeCells>
  <dataValidations count="3">
    <dataValidation type="list" allowBlank="1" showInputMessage="1" showErrorMessage="1" sqref="I11:I500" xr:uid="{CA4C0B24-8354-44E7-864F-ED92FCA8EE59}">
      <formula1>"Yes,No"</formula1>
    </dataValidation>
    <dataValidation type="list" allowBlank="1" showInputMessage="1" showErrorMessage="1" sqref="E11:E500" xr:uid="{00000000-0002-0000-0500-000001000000}">
      <formula1>"Representative,Supervisor,Unknown"</formula1>
    </dataValidation>
    <dataValidation type="list" allowBlank="1" showInputMessage="1" showErrorMessage="1" sqref="F11:F500" xr:uid="{36451731-2900-4058-A51E-ED00A1EB8C5E}">
      <formula1>"Yes"</formula1>
    </dataValidation>
  </dataValidations>
  <pageMargins left="0.25" right="0.25" top="0.75" bottom="0.75" header="0.3" footer="0.3"/>
  <pageSetup paperSize="8" scale="99" fitToHeight="0"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F6E6B-0A43-4D5A-940A-CB9CF8AE067D}">
  <dimension ref="A1:C12"/>
  <sheetViews>
    <sheetView tabSelected="1" workbookViewId="0">
      <selection activeCell="B4" sqref="B4"/>
    </sheetView>
  </sheetViews>
  <sheetFormatPr defaultRowHeight="15" x14ac:dyDescent="0.25"/>
  <cols>
    <col min="1" max="1" width="14.7109375" bestFit="1" customWidth="1"/>
    <col min="2" max="2" width="34.42578125" bestFit="1" customWidth="1"/>
    <col min="3" max="3" width="64.7109375" customWidth="1"/>
  </cols>
  <sheetData>
    <row r="1" spans="1:3" ht="33.75" customHeight="1" thickBot="1" x14ac:dyDescent="0.3">
      <c r="A1" s="155" t="s">
        <v>247</v>
      </c>
      <c r="B1" s="156"/>
      <c r="C1" s="157"/>
    </row>
    <row r="2" spans="1:3" x14ac:dyDescent="0.25">
      <c r="A2" s="94" t="s">
        <v>206</v>
      </c>
      <c r="B2" s="95" t="s">
        <v>192</v>
      </c>
      <c r="C2" s="96" t="s">
        <v>207</v>
      </c>
    </row>
    <row r="3" spans="1:3" x14ac:dyDescent="0.25">
      <c r="A3" s="89" t="s">
        <v>7</v>
      </c>
      <c r="B3" s="82">
        <f>COUNTIF(Instructions!C4:C6,"")</f>
        <v>3</v>
      </c>
      <c r="C3" s="90" t="s">
        <v>194</v>
      </c>
    </row>
    <row r="4" spans="1:3" ht="30" x14ac:dyDescent="0.25">
      <c r="A4" s="89" t="s">
        <v>7</v>
      </c>
      <c r="B4" s="82">
        <f>IF(ISBLANK(Instructions!C6),0,IF(AND(LEN(Instructions!C6)=8, VALUE(MID(Instructions!C6,5,2))&lt;13,VALUE(RIGHT(Instructions!C6,2))&lt;32),0,1))</f>
        <v>0</v>
      </c>
      <c r="C4" s="90" t="s">
        <v>246</v>
      </c>
    </row>
    <row r="5" spans="1:3" ht="30" x14ac:dyDescent="0.25">
      <c r="A5" s="89" t="s">
        <v>7</v>
      </c>
      <c r="B5" s="82">
        <f>IF(Instructions!C8="YES",IF(AND(COUNTA(Instructions!C11,Instructions!C12)&gt;0,COUNTA(Instructions!C11,Instructions!C12)&lt;2),0,1),COUNTA(Instructions!C11:C12))</f>
        <v>0</v>
      </c>
      <c r="C5" s="90" t="s">
        <v>221</v>
      </c>
    </row>
    <row r="6" spans="1:3" ht="30" x14ac:dyDescent="0.25">
      <c r="A6" s="89" t="s">
        <v>7</v>
      </c>
      <c r="B6" s="82">
        <f>IF(AND(ISBLANK(Instructions!C8),COUNTA(General!B9:B50)=0),1,0)</f>
        <v>1</v>
      </c>
      <c r="C6" s="90" t="s">
        <v>252</v>
      </c>
    </row>
    <row r="7" spans="1:3" x14ac:dyDescent="0.25">
      <c r="A7" s="89" t="s">
        <v>193</v>
      </c>
      <c r="B7" s="82">
        <f>MAX(ABS(General!Y1),ABS(General!Y2))</f>
        <v>0</v>
      </c>
      <c r="C7" s="91"/>
    </row>
    <row r="8" spans="1:3" x14ac:dyDescent="0.25">
      <c r="A8" s="89" t="s">
        <v>212</v>
      </c>
      <c r="B8" s="82">
        <f>MAX(ABS(Transaction!S1),ABS(Transaction!S2))</f>
        <v>0</v>
      </c>
      <c r="C8" s="91"/>
    </row>
    <row r="9" spans="1:3" x14ac:dyDescent="0.25">
      <c r="A9" s="89" t="s">
        <v>211</v>
      </c>
      <c r="B9" s="82">
        <f>MAX(ABS(Investigation!J1),ABS(Investigation!J2))</f>
        <v>0</v>
      </c>
      <c r="C9" s="91"/>
    </row>
    <row r="10" spans="1:3" x14ac:dyDescent="0.25">
      <c r="A10" s="89" t="s">
        <v>217</v>
      </c>
      <c r="B10" s="82">
        <f>ABS(Client!J1)</f>
        <v>0</v>
      </c>
      <c r="C10" s="91"/>
    </row>
    <row r="11" spans="1:3" x14ac:dyDescent="0.25">
      <c r="A11" s="89" t="s">
        <v>133</v>
      </c>
      <c r="B11" s="82">
        <f>ABS(Representative!N2)</f>
        <v>0</v>
      </c>
      <c r="C11" s="91"/>
    </row>
    <row r="12" spans="1:3" ht="15.75" thickBot="1" x14ac:dyDescent="0.3">
      <c r="A12" s="137" t="s">
        <v>251</v>
      </c>
      <c r="B12" s="92">
        <f>SUM(B3:B11)</f>
        <v>4</v>
      </c>
      <c r="C12" s="93"/>
    </row>
  </sheetData>
  <sheetProtection algorithmName="SHA-512" hashValue="pREpslR9rNXMM2Kevb6LbsVR1eAo3LFLX4w5TWniGC3INFgzTxOamd+nbImTv3d+J30vUrcKxkcU3eChuxhcUg==" saltValue="jgVO8qketJcRtUrM8EI4Fg==" spinCount="100000" sheet="1" objects="1" scenarios="1"/>
  <mergeCells count="1">
    <mergeCell ref="A1:C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18"/>
  <sheetViews>
    <sheetView topLeftCell="B1" workbookViewId="0">
      <selection activeCell="H15" sqref="H15"/>
    </sheetView>
  </sheetViews>
  <sheetFormatPr defaultRowHeight="15" x14ac:dyDescent="0.25"/>
  <cols>
    <col min="1" max="1" width="26.85546875" bestFit="1" customWidth="1"/>
    <col min="2" max="2" width="18.7109375" bestFit="1" customWidth="1"/>
    <col min="3" max="3" width="18.140625" bestFit="1" customWidth="1"/>
    <col min="4" max="4" width="40.28515625" bestFit="1" customWidth="1"/>
    <col min="5" max="5" width="48.5703125" bestFit="1" customWidth="1"/>
    <col min="6" max="6" width="90.5703125" bestFit="1" customWidth="1"/>
    <col min="7" max="7" width="17.28515625" bestFit="1" customWidth="1"/>
    <col min="8" max="8" width="141.140625" bestFit="1" customWidth="1"/>
    <col min="9" max="9" width="83" bestFit="1" customWidth="1"/>
    <col min="10" max="10" width="39.85546875" bestFit="1" customWidth="1"/>
    <col min="11" max="11" width="18.28515625" bestFit="1" customWidth="1"/>
    <col min="12" max="12" width="51.140625" bestFit="1" customWidth="1"/>
    <col min="13" max="13" width="18.7109375" bestFit="1" customWidth="1"/>
  </cols>
  <sheetData>
    <row r="1" spans="1:13" x14ac:dyDescent="0.25">
      <c r="A1" t="s">
        <v>41</v>
      </c>
      <c r="B1" t="s">
        <v>116</v>
      </c>
      <c r="C1" s="12" t="s">
        <v>118</v>
      </c>
      <c r="D1" t="s">
        <v>92</v>
      </c>
      <c r="E1" t="s">
        <v>92</v>
      </c>
      <c r="F1" t="s">
        <v>93</v>
      </c>
      <c r="G1" t="s">
        <v>58</v>
      </c>
      <c r="H1" s="5" t="s">
        <v>59</v>
      </c>
      <c r="I1" t="s">
        <v>38</v>
      </c>
      <c r="J1" t="s">
        <v>43</v>
      </c>
      <c r="K1" t="s">
        <v>87</v>
      </c>
      <c r="L1" t="s">
        <v>146</v>
      </c>
      <c r="M1" t="s">
        <v>65</v>
      </c>
    </row>
    <row r="2" spans="1:13" x14ac:dyDescent="0.25">
      <c r="A2" t="s">
        <v>37</v>
      </c>
      <c r="B2" t="s">
        <v>113</v>
      </c>
      <c r="C2" s="12" t="s">
        <v>119</v>
      </c>
      <c r="D2" t="s">
        <v>94</v>
      </c>
      <c r="E2" t="s">
        <v>171</v>
      </c>
      <c r="F2" t="s">
        <v>173</v>
      </c>
      <c r="G2" t="s">
        <v>183</v>
      </c>
      <c r="H2" s="5" t="s">
        <v>66</v>
      </c>
      <c r="I2" t="s">
        <v>42</v>
      </c>
      <c r="J2" t="s">
        <v>52</v>
      </c>
      <c r="K2" t="s">
        <v>91</v>
      </c>
      <c r="L2" t="s">
        <v>147</v>
      </c>
      <c r="M2" t="s">
        <v>60</v>
      </c>
    </row>
    <row r="3" spans="1:13" x14ac:dyDescent="0.25">
      <c r="A3" t="s">
        <v>53</v>
      </c>
      <c r="B3" t="s">
        <v>120</v>
      </c>
      <c r="C3" t="s">
        <v>120</v>
      </c>
      <c r="D3" t="s">
        <v>171</v>
      </c>
      <c r="E3" t="s">
        <v>94</v>
      </c>
      <c r="F3" t="s">
        <v>168</v>
      </c>
      <c r="H3" s="5" t="s">
        <v>63</v>
      </c>
      <c r="I3" t="s">
        <v>49</v>
      </c>
      <c r="J3" t="s">
        <v>148</v>
      </c>
      <c r="K3" t="s">
        <v>95</v>
      </c>
      <c r="L3" t="s">
        <v>149</v>
      </c>
      <c r="M3" t="s">
        <v>64</v>
      </c>
    </row>
    <row r="4" spans="1:13" x14ac:dyDescent="0.25">
      <c r="A4" t="s">
        <v>162</v>
      </c>
      <c r="D4" t="s">
        <v>143</v>
      </c>
      <c r="E4" t="s">
        <v>143</v>
      </c>
      <c r="F4" t="s">
        <v>169</v>
      </c>
      <c r="H4" s="5" t="s">
        <v>165</v>
      </c>
      <c r="I4" t="s">
        <v>6</v>
      </c>
      <c r="J4" t="s">
        <v>6</v>
      </c>
      <c r="K4" t="s">
        <v>96</v>
      </c>
      <c r="L4" t="s">
        <v>6</v>
      </c>
      <c r="M4" t="s">
        <v>67</v>
      </c>
    </row>
    <row r="5" spans="1:13" x14ac:dyDescent="0.25">
      <c r="D5" t="s">
        <v>144</v>
      </c>
      <c r="E5" t="s">
        <v>144</v>
      </c>
      <c r="F5" t="s">
        <v>174</v>
      </c>
      <c r="H5" s="6" t="s">
        <v>68</v>
      </c>
      <c r="I5" t="s">
        <v>54</v>
      </c>
      <c r="K5" t="s">
        <v>97</v>
      </c>
    </row>
    <row r="6" spans="1:13" x14ac:dyDescent="0.25">
      <c r="D6" t="s">
        <v>98</v>
      </c>
      <c r="E6" t="s">
        <v>172</v>
      </c>
      <c r="F6" t="s">
        <v>175</v>
      </c>
      <c r="H6" s="7" t="s">
        <v>166</v>
      </c>
    </row>
    <row r="7" spans="1:13" x14ac:dyDescent="0.25">
      <c r="D7" t="s">
        <v>99</v>
      </c>
      <c r="E7" t="s">
        <v>99</v>
      </c>
      <c r="F7" t="s">
        <v>100</v>
      </c>
      <c r="H7" s="5" t="s">
        <v>179</v>
      </c>
    </row>
    <row r="8" spans="1:13" x14ac:dyDescent="0.25">
      <c r="D8" t="s">
        <v>101</v>
      </c>
      <c r="E8" t="s">
        <v>101</v>
      </c>
      <c r="F8" t="s">
        <v>102</v>
      </c>
      <c r="H8" s="6" t="s">
        <v>152</v>
      </c>
    </row>
    <row r="9" spans="1:13" x14ac:dyDescent="0.25">
      <c r="D9" t="s">
        <v>103</v>
      </c>
      <c r="E9" t="s">
        <v>103</v>
      </c>
      <c r="F9" t="s">
        <v>104</v>
      </c>
      <c r="H9" s="6" t="s">
        <v>69</v>
      </c>
    </row>
    <row r="10" spans="1:13" x14ac:dyDescent="0.25">
      <c r="D10" t="s">
        <v>105</v>
      </c>
      <c r="E10" t="s">
        <v>106</v>
      </c>
      <c r="F10" t="s">
        <v>170</v>
      </c>
      <c r="H10" s="5" t="s">
        <v>167</v>
      </c>
    </row>
    <row r="11" spans="1:13" x14ac:dyDescent="0.25">
      <c r="D11" t="s">
        <v>107</v>
      </c>
      <c r="E11" t="s">
        <v>6</v>
      </c>
      <c r="F11" t="s">
        <v>89</v>
      </c>
      <c r="H11" s="5" t="s">
        <v>70</v>
      </c>
    </row>
    <row r="12" spans="1:13" x14ac:dyDescent="0.25">
      <c r="D12" t="s">
        <v>106</v>
      </c>
      <c r="F12" t="s">
        <v>108</v>
      </c>
      <c r="H12" s="33" t="s">
        <v>6</v>
      </c>
    </row>
    <row r="13" spans="1:13" x14ac:dyDescent="0.25">
      <c r="D13" t="s">
        <v>6</v>
      </c>
      <c r="F13" t="s">
        <v>109</v>
      </c>
      <c r="H13" s="5"/>
    </row>
    <row r="14" spans="1:13" x14ac:dyDescent="0.25">
      <c r="F14" t="s">
        <v>176</v>
      </c>
    </row>
    <row r="15" spans="1:13" x14ac:dyDescent="0.25">
      <c r="F15" t="s">
        <v>177</v>
      </c>
    </row>
    <row r="16" spans="1:13" x14ac:dyDescent="0.25">
      <c r="F16" t="s">
        <v>178</v>
      </c>
    </row>
    <row r="17" spans="6:6" x14ac:dyDescent="0.25">
      <c r="F17" t="s">
        <v>110</v>
      </c>
    </row>
    <row r="18" spans="6:6" x14ac:dyDescent="0.25">
      <c r="F18" t="s">
        <v>111</v>
      </c>
    </row>
  </sheetData>
  <pageMargins left="0.25" right="0.25" top="0.75" bottom="0.75" header="0.3" footer="0.3"/>
  <pageSetup paperSize="8" scale="3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MAS Team Document" ma:contentTypeID="0x0101003618E443DE96424ABE734F4442FBF2B301008AE010E1FDC22A469F00AF68C76C0DFC" ma:contentTypeVersion="8" ma:contentTypeDescription="Create a new document specific to MAS Team Collaboration." ma:contentTypeScope="" ma:versionID="bf9511529981df36082f2c6a9fb8fbf6">
  <xsd:schema xmlns:xsd="http://www.w3.org/2001/XMLSchema" xmlns:xs="http://www.w3.org/2001/XMLSchema" xmlns:p="http://schemas.microsoft.com/office/2006/metadata/properties" xmlns:ns2="3a90f38b-cee7-4289-b705-21e4ceceb96b" xmlns:ns4="http://schemas.microsoft.com/sharepoint/v4" xmlns:ns5="6f8b8f21-2deb-4f10-b04d-6ce8befba479" targetNamespace="http://schemas.microsoft.com/office/2006/metadata/properties" ma:root="true" ma:fieldsID="9ed86d22edaeb68e7020653174b802fc" ns2:_="" ns4:_="" ns5:_="">
    <xsd:import namespace="3a90f38b-cee7-4289-b705-21e4ceceb96b"/>
    <xsd:import namespace="http://schemas.microsoft.com/sharepoint/v4"/>
    <xsd:import namespace="6f8b8f21-2deb-4f10-b04d-6ce8befba479"/>
    <xsd:element name="properties">
      <xsd:complexType>
        <xsd:sequence>
          <xsd:element name="documentManagement">
            <xsd:complexType>
              <xsd:all>
                <xsd:element ref="ns2:_dlc_DocId" minOccurs="0"/>
                <xsd:element ref="ns2:_dlc_DocIdUrl" minOccurs="0"/>
                <xsd:element ref="ns2:_dlc_DocIdPersistId" minOccurs="0"/>
                <xsd:element ref="ns2:pb016fef86a642189c1d23bc7cb88f0e" minOccurs="0"/>
                <xsd:element ref="ns2:TaxCatchAll" minOccurs="0"/>
                <xsd:element ref="ns2:TaxCatchAllLabel" minOccurs="0"/>
                <xsd:element ref="ns2:c569feee562949f193efcc6c33983d2e" minOccurs="0"/>
                <xsd:element ref="ns2:g5d17599f0654139ac247b509bd42854" minOccurs="0"/>
                <xsd:element ref="ns2:Document_x0020_Date" minOccurs="0"/>
                <xsd:element ref="ns2:Workflow" minOccurs="0"/>
                <xsd:element ref="ns2:a2b7da5d9b994f938881636f0a7c63d6" minOccurs="0"/>
                <xsd:element ref="ns2:ee94ffbfe3174827a439912fa17811b9" minOccurs="0"/>
                <xsd:element ref="ns2:b1f4bea4dbaa4479a68e8cee40e226b9" minOccurs="0"/>
                <xsd:element ref="ns2:h6ac82fb60e7404bb7825d9f5fed2f8a" minOccurs="0"/>
                <xsd:element ref="ns2:h63e849b28044e64bfbe5f5fa7b8c866" minOccurs="0"/>
                <xsd:element ref="ns4:IconOverlay" minOccurs="0"/>
                <xsd:element ref="ns5: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90f38b-cee7-4289-b705-21e4ceceb9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b016fef86a642189c1d23bc7cb88f0e" ma:index="11" ma:taxonomy="true" ma:internalName="pb016fef86a642189c1d23bc7cb88f0e" ma:taxonomyFieldName="Business_x0020_Functions" ma:displayName="Business Functions" ma:default="" ma:fieldId="{9b016fef-86a6-4218-9c1d-23bc7cb88f0e}" ma:sspId="afabadb4-2257-48ec-869f-64421b8f49cd" ma:termSetId="de72b2be-0a69-4604-8964-d6861f8eac42"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612bbac2-0f76-498e-8cd0-7caa3dbdfb3e}" ma:internalName="TaxCatchAll" ma:showField="CatchAllData" ma:web="6f8b8f21-2deb-4f10-b04d-6ce8befba479">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612bbac2-0f76-498e-8cd0-7caa3dbdfb3e}" ma:internalName="TaxCatchAllLabel" ma:readOnly="true" ma:showField="CatchAllDataLabel" ma:web="6f8b8f21-2deb-4f10-b04d-6ce8befba479">
      <xsd:complexType>
        <xsd:complexContent>
          <xsd:extension base="dms:MultiChoiceLookup">
            <xsd:sequence>
              <xsd:element name="Value" type="dms:Lookup" maxOccurs="unbounded" minOccurs="0" nillable="true"/>
            </xsd:sequence>
          </xsd:extension>
        </xsd:complexContent>
      </xsd:complexType>
    </xsd:element>
    <xsd:element name="c569feee562949f193efcc6c33983d2e" ma:index="15" ma:taxonomy="true" ma:internalName="c569feee562949f193efcc6c33983d2e" ma:taxonomyFieldName="Document_x0020_Type" ma:displayName="Document Type" ma:default="" ma:fieldId="{c569feee-5629-49f1-93ef-cc6c33983d2e}" ma:sspId="afabadb4-2257-48ec-869f-64421b8f49cd" ma:termSetId="517dae02-1ab1-4993-aae9-22f62c9845ab" ma:anchorId="00000000-0000-0000-0000-000000000000" ma:open="false" ma:isKeyword="false">
      <xsd:complexType>
        <xsd:sequence>
          <xsd:element ref="pc:Terms" minOccurs="0" maxOccurs="1"/>
        </xsd:sequence>
      </xsd:complexType>
    </xsd:element>
    <xsd:element name="g5d17599f0654139ac247b509bd42854" ma:index="17" ma:taxonomy="true" ma:internalName="g5d17599f0654139ac247b509bd42854" ma:taxonomyFieldName="Security_x0020_Classification" ma:displayName="Security Classification" ma:default="" ma:fieldId="{05d17599-f065-4139-ac24-7b509bd42854}" ma:sspId="afabadb4-2257-48ec-869f-64421b8f49cd" ma:termSetId="b00b6dbf-39ae-4d84-a129-f0bacf0fa746" ma:anchorId="00000000-0000-0000-0000-000000000000" ma:open="false" ma:isKeyword="false">
      <xsd:complexType>
        <xsd:sequence>
          <xsd:element ref="pc:Terms" minOccurs="0" maxOccurs="1"/>
        </xsd:sequence>
      </xsd:complexType>
    </xsd:element>
    <xsd:element name="Document_x0020_Date" ma:index="19" nillable="true" ma:displayName="Document Date" ma:default="[today]" ma:format="DateOnly" ma:internalName="Document_x0020_Date">
      <xsd:simpleType>
        <xsd:restriction base="dms:DateTime"/>
      </xsd:simpleType>
    </xsd:element>
    <xsd:element name="Workflow" ma:index="20" nillable="true" ma:displayName="Workflow" ma:format="Hyperlink" ma:hidden="true" ma:internalName="Workfl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2b7da5d9b994f938881636f0a7c63d6" ma:index="22" nillable="true" ma:taxonomy="true" ma:internalName="a2b7da5d9b994f938881636f0a7c63d6" ma:taxonomyFieldName="Projects" ma:displayName="Projects" ma:default="" ma:fieldId="{a2b7da5d-9b99-4f93-8881-636f0a7c63d6}" ma:taxonomyMulti="true" ma:sspId="afabadb4-2257-48ec-869f-64421b8f49cd" ma:termSetId="5fe96bc1-6189-41c9-b83e-08cb0563998d" ma:anchorId="00000000-0000-0000-0000-000000000000" ma:open="false" ma:isKeyword="false">
      <xsd:complexType>
        <xsd:sequence>
          <xsd:element ref="pc:Terms" minOccurs="0" maxOccurs="1"/>
        </xsd:sequence>
      </xsd:complexType>
    </xsd:element>
    <xsd:element name="ee94ffbfe3174827a439912fa17811b9" ma:index="24" nillable="true" ma:taxonomy="true" ma:internalName="ee94ffbfe3174827a439912fa17811b9" ma:taxonomyFieldName="Subjects" ma:displayName="Subjects" ma:default="" ma:fieldId="{ee94ffbf-e317-4827-a439-912fa17811b9}" ma:taxonomyMulti="true" ma:sspId="afabadb4-2257-48ec-869f-64421b8f49cd" ma:termSetId="d8b55116-fb8b-4ce5-bb6d-7615087702dd" ma:anchorId="00000000-0000-0000-0000-000000000000" ma:open="false" ma:isKeyword="false">
      <xsd:complexType>
        <xsd:sequence>
          <xsd:element ref="pc:Terms" minOccurs="0" maxOccurs="1"/>
        </xsd:sequence>
      </xsd:complexType>
    </xsd:element>
    <xsd:element name="b1f4bea4dbaa4479a68e8cee40e226b9" ma:index="26" nillable="true" ma:taxonomy="true" ma:internalName="b1f4bea4dbaa4479a68e8cee40e226b9" ma:taxonomyFieldName="Events" ma:displayName="Events" ma:default="" ma:fieldId="{b1f4bea4-dbaa-4479-a68e-8cee40e226b9}" ma:taxonomyMulti="true" ma:sspId="afabadb4-2257-48ec-869f-64421b8f49cd" ma:termSetId="ae8532c2-1b69-4678-b6a3-43209a99ff84" ma:anchorId="00000000-0000-0000-0000-000000000000" ma:open="false" ma:isKeyword="false">
      <xsd:complexType>
        <xsd:sequence>
          <xsd:element ref="pc:Terms" minOccurs="0" maxOccurs="1"/>
        </xsd:sequence>
      </xsd:complexType>
    </xsd:element>
    <xsd:element name="h6ac82fb60e7404bb7825d9f5fed2f8a" ma:index="28" nillable="true" ma:taxonomy="true" ma:internalName="h6ac82fb60e7404bb7825d9f5fed2f8a" ma:taxonomyFieldName="Geographical" ma:displayName="Geographical" ma:default="" ma:fieldId="{16ac82fb-60e7-404b-b782-5d9f5fed2f8a}" ma:taxonomyMulti="true" ma:sspId="afabadb4-2257-48ec-869f-64421b8f49cd" ma:termSetId="7858cba8-e863-431c-a109-bcc6b0c9a353" ma:anchorId="00000000-0000-0000-0000-000000000000" ma:open="false" ma:isKeyword="false">
      <xsd:complexType>
        <xsd:sequence>
          <xsd:element ref="pc:Terms" minOccurs="0" maxOccurs="1"/>
        </xsd:sequence>
      </xsd:complexType>
    </xsd:element>
    <xsd:element name="h63e849b28044e64bfbe5f5fa7b8c866" ma:index="30" nillable="true" ma:taxonomy="true" ma:internalName="h63e849b28044e64bfbe5f5fa7b8c866" ma:taxonomyFieldName="Organisations" ma:displayName="Organisations" ma:default="" ma:fieldId="{163e849b-2804-4e64-bfbe-5f5fa7b8c866}" ma:taxonomyMulti="true" ma:sspId="afabadb4-2257-48ec-869f-64421b8f49cd" ma:termSetId="f1947048-467f-4973-9028-c91de76bba8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8b8f21-2deb-4f10-b04d-6ce8befba479"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afabadb4-2257-48ec-869f-64421b8f49cd" ContentTypeId="0x0101003618E443DE96424ABE734F4442FBF2B301" PreviousValue="false"/>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Workflow xmlns="3a90f38b-cee7-4289-b705-21e4ceceb96b">
      <Url xsi:nil="true"/>
      <Description xsi:nil="true"/>
    </Workflow>
    <b1f4bea4dbaa4479a68e8cee40e226b9 xmlns="3a90f38b-cee7-4289-b705-21e4ceceb96b">
      <Terms xmlns="http://schemas.microsoft.com/office/infopath/2007/PartnerControls"/>
    </b1f4bea4dbaa4479a68e8cee40e226b9>
    <pb016fef86a642189c1d23bc7cb88f0e xmlns="3a90f38b-cee7-4289-b705-21e4ceceb96b">
      <Terms xmlns="http://schemas.microsoft.com/office/infopath/2007/PartnerControls">
        <TermInfo xmlns="http://schemas.microsoft.com/office/infopath/2007/PartnerControls">
          <TermName xmlns="http://schemas.microsoft.com/office/infopath/2007/PartnerControls">Financial Supervision</TermName>
          <TermId xmlns="http://schemas.microsoft.com/office/infopath/2007/PartnerControls">58a8c56a-cf57-46b7-9144-3c93db1f5192</TermId>
        </TermInfo>
      </Terms>
    </pb016fef86a642189c1d23bc7cb88f0e>
    <h63e849b28044e64bfbe5f5fa7b8c866 xmlns="3a90f38b-cee7-4289-b705-21e4ceceb96b">
      <Terms xmlns="http://schemas.microsoft.com/office/infopath/2007/PartnerControls">
        <TermInfo xmlns="http://schemas.microsoft.com/office/infopath/2007/PartnerControls">
          <TermName xmlns="http://schemas.microsoft.com/office/infopath/2007/PartnerControls">Capital Markets Group</TermName>
          <TermId xmlns="http://schemas.microsoft.com/office/infopath/2007/PartnerControls">f712ce72-9646-4ffd-8f00-4eef6aa2193b</TermId>
        </TermInfo>
      </Terms>
    </h63e849b28044e64bfbe5f5fa7b8c866>
    <TaxCatchAll xmlns="3a90f38b-cee7-4289-b705-21e4ceceb96b">
      <Value>6</Value>
      <Value>3</Value>
      <Value>2</Value>
      <Value>1</Value>
    </TaxCatchAll>
    <a2b7da5d9b994f938881636f0a7c63d6 xmlns="3a90f38b-cee7-4289-b705-21e4ceceb96b">
      <Terms xmlns="http://schemas.microsoft.com/office/infopath/2007/PartnerControls"/>
    </a2b7da5d9b994f938881636f0a7c63d6>
    <g5d17599f0654139ac247b509bd42854 xmlns="3a90f38b-cee7-4289-b705-21e4ceceb96b">
      <Terms xmlns="http://schemas.microsoft.com/office/infopath/2007/PartnerControls">
        <TermInfo xmlns="http://schemas.microsoft.com/office/infopath/2007/PartnerControls">
          <TermName xmlns="http://schemas.microsoft.com/office/infopath/2007/PartnerControls">Restricted</TermName>
          <TermId xmlns="http://schemas.microsoft.com/office/infopath/2007/PartnerControls">86c47f45-3406-42c4-a9a0-f1318f859c90</TermId>
        </TermInfo>
      </Terms>
    </g5d17599f0654139ac247b509bd42854>
    <h6ac82fb60e7404bb7825d9f5fed2f8a xmlns="3a90f38b-cee7-4289-b705-21e4ceceb96b">
      <Terms xmlns="http://schemas.microsoft.com/office/infopath/2007/PartnerControls"/>
    </h6ac82fb60e7404bb7825d9f5fed2f8a>
    <ee94ffbfe3174827a439912fa17811b9 xmlns="3a90f38b-cee7-4289-b705-21e4ceceb96b">
      <Terms xmlns="http://schemas.microsoft.com/office/infopath/2007/PartnerControls"/>
    </ee94ffbfe3174827a439912fa17811b9>
    <c569feee562949f193efcc6c33983d2e xmlns="3a90f38b-cee7-4289-b705-21e4ceceb96b">
      <Terms xmlns="http://schemas.microsoft.com/office/infopath/2007/PartnerControls">
        <TermInfo xmlns="http://schemas.microsoft.com/office/infopath/2007/PartnerControls">
          <TermName xmlns="http://schemas.microsoft.com/office/infopath/2007/PartnerControls">Forms</TermName>
          <TermId xmlns="http://schemas.microsoft.com/office/infopath/2007/PartnerControls">6ed3f809-db4a-413f-875a-63ed64d559ff</TermId>
        </TermInfo>
      </Terms>
    </c569feee562949f193efcc6c33983d2e>
    <Document_x0020_Date xmlns="3a90f38b-cee7-4289-b705-21e4ceceb96b">2020-03-26T04:29:21+00:00</Document_x0020_Date>
    <_dlc_DocId xmlns="3a90f38b-cee7-4289-b705-21e4ceceb96b">f2b071df-555e-461e-8eae-487e8c0b8016</_dlc_DocId>
    <_dlc_DocIdUrl xmlns="3a90f38b-cee7-4289-b705-21e4ceceb96b">
      <Url>https://home.dms.mas.gov.sg/_layouts/15/MASGlobalID/DocAveRedirect.aspx?DocId=f2b071df-555e-461e-8eae-487e8c0b8016&amp;SiteID=55813c79-2936-4f4c-b00d-8a5a467a52ba_6f8b8f21-2deb-4f10-b04d-6ce8befba479</Url>
      <Description>f2b071df-555e-461e-8eae-487e8c0b8016</Description>
    </_dlc_DocIdUrl>
    <_dlc_DocIdPersistId xmlns="3a90f38b-cee7-4289-b705-21e4ceceb96b" xsi:nil="true"/>
    <IconOverlay xmlns="http://schemas.microsoft.com/sharepoint/v4" xsi:nil="true"/>
  </documentManagement>
</p:properties>
</file>

<file path=customXml/itemProps1.xml><?xml version="1.0" encoding="utf-8"?>
<ds:datastoreItem xmlns:ds="http://schemas.openxmlformats.org/officeDocument/2006/customXml" ds:itemID="{65A9ADCA-0318-4D82-B1F5-E1EBB8B0AE39}">
  <ds:schemaRefs>
    <ds:schemaRef ds:uri="http://schemas.microsoft.com/sharepoint/v3/contenttype/forms"/>
  </ds:schemaRefs>
</ds:datastoreItem>
</file>

<file path=customXml/itemProps2.xml><?xml version="1.0" encoding="utf-8"?>
<ds:datastoreItem xmlns:ds="http://schemas.openxmlformats.org/officeDocument/2006/customXml" ds:itemID="{2AA976BE-B404-4795-BD18-91422215F1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90f38b-cee7-4289-b705-21e4ceceb96b"/>
    <ds:schemaRef ds:uri="http://schemas.microsoft.com/sharepoint/v4"/>
    <ds:schemaRef ds:uri="6f8b8f21-2deb-4f10-b04d-6ce8befba4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1FE2CB-D90C-4CC9-94DE-7F9FC1A57FDD}">
  <ds:schemaRefs>
    <ds:schemaRef ds:uri="Microsoft.SharePoint.Taxonomy.ContentTypeSync"/>
  </ds:schemaRefs>
</ds:datastoreItem>
</file>

<file path=customXml/itemProps4.xml><?xml version="1.0" encoding="utf-8"?>
<ds:datastoreItem xmlns:ds="http://schemas.openxmlformats.org/officeDocument/2006/customXml" ds:itemID="{A40BF6EA-B59D-4346-863F-8A31A0ED567D}">
  <ds:schemaRefs>
    <ds:schemaRef ds:uri="http://schemas.microsoft.com/sharepoint/events"/>
  </ds:schemaRefs>
</ds:datastoreItem>
</file>

<file path=customXml/itemProps5.xml><?xml version="1.0" encoding="utf-8"?>
<ds:datastoreItem xmlns:ds="http://schemas.openxmlformats.org/officeDocument/2006/customXml" ds:itemID="{E32EFC27-2F19-40A7-9E79-E9C9D2C786C1}">
  <ds:schemaRefs>
    <ds:schemaRef ds:uri="6f8b8f21-2deb-4f10-b04d-6ce8befba479"/>
    <ds:schemaRef ds:uri="http://schemas.microsoft.com/office/infopath/2007/PartnerControls"/>
    <ds:schemaRef ds:uri="3a90f38b-cee7-4289-b705-21e4ceceb96b"/>
    <ds:schemaRef ds:uri="http://schemas.microsoft.com/office/2006/documentManagement/types"/>
    <ds:schemaRef ds:uri="http://purl.org/dc/terms/"/>
    <ds:schemaRef ds:uri="http://purl.org/dc/dcmitype/"/>
    <ds:schemaRef ds:uri="http://www.w3.org/XML/1998/namespace"/>
    <ds:schemaRef ds:uri="http://schemas.openxmlformats.org/package/2006/metadata/core-properties"/>
    <ds:schemaRef ds:uri="http://schemas.microsoft.com/sharepoint/v4"/>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Instructions</vt:lpstr>
      <vt:lpstr>General</vt:lpstr>
      <vt:lpstr>Transaction</vt:lpstr>
      <vt:lpstr>Investigation</vt:lpstr>
      <vt:lpstr>Client</vt:lpstr>
      <vt:lpstr>Representative</vt:lpstr>
      <vt:lpstr>Validation Check</vt:lpstr>
      <vt:lpstr>Dropdowns</vt:lpstr>
      <vt:lpstr>IS_Zero</vt:lpstr>
      <vt:lpstr>Client!Print_Area</vt:lpstr>
      <vt:lpstr>Dropdowns!Print_Area</vt:lpstr>
      <vt:lpstr>General!Print_Area</vt:lpstr>
      <vt:lpstr>Investigation!Print_Area</vt:lpstr>
      <vt:lpstr>Representative!Print_Area</vt:lpstr>
      <vt:lpstr>Transaction!Print_Area</vt:lpstr>
    </vt:vector>
  </TitlesOfParts>
  <Manager/>
  <Company>WOG ICT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CHUA (MAS)</dc:creator>
  <cp:keywords>Form_Version:1.0; RetID:DHZ;</cp:keywords>
  <dc:description/>
  <cp:lastModifiedBy>Karen TAY (MAS)</cp:lastModifiedBy>
  <cp:revision/>
  <dcterms:created xsi:type="dcterms:W3CDTF">2019-01-11T00:32:52Z</dcterms:created>
  <dcterms:modified xsi:type="dcterms:W3CDTF">2022-06-01T01:22:14Z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0x0101003618E443DE96424ABE734F4442FBF2B301008AE010E1FDC22A469F00AF68C76C0DFC</vt:lpwstr>
  </property>
  <property fmtid="{D5CDD505-2E9C-101B-9397-08002B2CF9AE}" pid="3" name="_dlc_DocIdItemGuid">
    <vt:lpwstr>f2b071df-555e-461e-8eae-487e8c0b8016</vt:lpwstr>
  </property>
  <property fmtid="{D5CDD505-2E9C-101B-9397-08002B2CF9AE}" pid="4" name="kfb1d384101645d79dfb3e1eb6303efc">
    <vt:lpwstr/>
  </property>
  <property fmtid="{D5CDD505-2E9C-101B-9397-08002B2CF9AE}" pid="5" name="Projects">
    <vt:lpwstr/>
  </property>
  <property fmtid="{D5CDD505-2E9C-101B-9397-08002B2CF9AE}" pid="6" name="Geographical">
    <vt:lpwstr/>
  </property>
  <property fmtid="{D5CDD505-2E9C-101B-9397-08002B2CF9AE}" pid="7" name="o1bc9418e5f14cc08546fd3687d4faf2">
    <vt:lpwstr/>
  </property>
  <property fmtid="{D5CDD505-2E9C-101B-9397-08002B2CF9AE}" pid="8" name="Subjects">
    <vt:lpwstr/>
  </property>
  <property fmtid="{D5CDD505-2E9C-101B-9397-08002B2CF9AE}" pid="9" name="Events">
    <vt:lpwstr/>
  </property>
  <property fmtid="{D5CDD505-2E9C-101B-9397-08002B2CF9AE}" pid="10" name="Organisations">
    <vt:lpwstr>6;#Capital Markets Group|f712ce72-9646-4ffd-8f00-4eef6aa2193b</vt:lpwstr>
  </property>
  <property fmtid="{D5CDD505-2E9C-101B-9397-08002B2CF9AE}" pid="11" name="Business Functions">
    <vt:lpwstr>1;#Financial Supervision|58a8c56a-cf57-46b7-9144-3c93db1f5192</vt:lpwstr>
  </property>
  <property fmtid="{D5CDD505-2E9C-101B-9397-08002B2CF9AE}" pid="12" name="Divisions">
    <vt:lpwstr/>
  </property>
  <property fmtid="{D5CDD505-2E9C-101B-9397-08002B2CF9AE}" pid="13" name="Document Type">
    <vt:lpwstr>2;#Forms|6ed3f809-db4a-413f-875a-63ed64d559ff</vt:lpwstr>
  </property>
  <property fmtid="{D5CDD505-2E9C-101B-9397-08002B2CF9AE}" pid="14" name="Security Classification">
    <vt:lpwstr>3;#Restricted|86c47f45-3406-42c4-a9a0-f1318f859c90</vt:lpwstr>
  </property>
  <property fmtid="{D5CDD505-2E9C-101B-9397-08002B2CF9AE}" pid="15" name="Order">
    <vt:r8>3876700</vt:r8>
  </property>
  <property fmtid="{D5CDD505-2E9C-101B-9397-08002B2CF9AE}" pid="16" name="Title is sensitive">
    <vt:bool>false</vt:bool>
  </property>
  <property fmtid="{D5CDD505-2E9C-101B-9397-08002B2CF9AE}" pid="17" name="xd_ProgID">
    <vt:lpwstr/>
  </property>
  <property fmtid="{D5CDD505-2E9C-101B-9397-08002B2CF9AE}" pid="18" name="TemplateUrl">
    <vt:lpwstr/>
  </property>
  <property fmtid="{D5CDD505-2E9C-101B-9397-08002B2CF9AE}" pid="19" name="Remarks">
    <vt:lpwstr/>
  </property>
  <property fmtid="{D5CDD505-2E9C-101B-9397-08002B2CF9AE}" pid="20" name="CTG Classification">
    <vt:lpwstr/>
  </property>
  <property fmtid="{D5CDD505-2E9C-101B-9397-08002B2CF9AE}" pid="21" name="MSIP_Label_4f288355-fb4c-44cd-b9ca-40cfc2aee5f8_Enabled">
    <vt:lpwstr>true</vt:lpwstr>
  </property>
  <property fmtid="{D5CDD505-2E9C-101B-9397-08002B2CF9AE}" pid="22" name="MSIP_Label_4f288355-fb4c-44cd-b9ca-40cfc2aee5f8_SetDate">
    <vt:lpwstr>2021-11-22T06:51:55Z</vt:lpwstr>
  </property>
  <property fmtid="{D5CDD505-2E9C-101B-9397-08002B2CF9AE}" pid="23" name="MSIP_Label_4f288355-fb4c-44cd-b9ca-40cfc2aee5f8_Method">
    <vt:lpwstr>Standard</vt:lpwstr>
  </property>
  <property fmtid="{D5CDD505-2E9C-101B-9397-08002B2CF9AE}" pid="24" name="MSIP_Label_4f288355-fb4c-44cd-b9ca-40cfc2aee5f8_Name">
    <vt:lpwstr>Non Sensitive_1</vt:lpwstr>
  </property>
  <property fmtid="{D5CDD505-2E9C-101B-9397-08002B2CF9AE}" pid="25" name="MSIP_Label_4f288355-fb4c-44cd-b9ca-40cfc2aee5f8_SiteId">
    <vt:lpwstr>0b11c524-9a1c-4e1b-84cb-6336aefc2243</vt:lpwstr>
  </property>
  <property fmtid="{D5CDD505-2E9C-101B-9397-08002B2CF9AE}" pid="26" name="MSIP_Label_4f288355-fb4c-44cd-b9ca-40cfc2aee5f8_ActionId">
    <vt:lpwstr>9095ef41-769a-427a-9aea-0cb4050d9006</vt:lpwstr>
  </property>
  <property fmtid="{D5CDD505-2E9C-101B-9397-08002B2CF9AE}" pid="27" name="MSIP_Label_4f288355-fb4c-44cd-b9ca-40cfc2aee5f8_ContentBits">
    <vt:lpwstr>0</vt:lpwstr>
  </property>
  <property fmtid="{D5CDD505-2E9C-101B-9397-08002B2CF9AE}" pid="28" name="ERSSCheck" linkTarget="IS_Zero">
    <vt:r8>4</vt:r8>
  </property>
</Properties>
</file>