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CHANDIGARH UNIVERSITY\sem 6\dI\"/>
    </mc:Choice>
  </mc:AlternateContent>
  <xr:revisionPtr revIDLastSave="0" documentId="13_ncr:1_{B3501CC8-BD2D-4DFE-86C5-C6ED31ACD01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tudent Data" sheetId="1" r:id="rId1"/>
  </sheets>
  <definedNames>
    <definedName name="_xlchart.v1.0" hidden="1">'Student Data'!$L$1:$L$4</definedName>
    <definedName name="_xlchart.v1.1" hidden="1">'Student Data'!$L$5:$L$21</definedName>
    <definedName name="_xlchart.v1.2" hidden="1">'Student Data'!$L$1:$L$4</definedName>
    <definedName name="_xlchart.v1.3" hidden="1">'Student Data'!$L$5:$L$21</definedName>
    <definedName name="_xlchart.v1.4" hidden="1">'Student Data'!$L$1:$L$4</definedName>
    <definedName name="_xlchart.v1.5" hidden="1">'Student Data'!$L$5:$L$21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8" i="1"/>
  <c r="J3" i="1"/>
  <c r="K3" i="1" s="1"/>
  <c r="J13" i="1"/>
  <c r="K13" i="1" s="1"/>
  <c r="G21" i="1"/>
  <c r="H21" i="1" s="1"/>
  <c r="G20" i="1"/>
  <c r="H20" i="1" s="1"/>
  <c r="G19" i="1"/>
  <c r="H19" i="1" s="1"/>
  <c r="I19" i="1" s="1"/>
  <c r="G18" i="1"/>
  <c r="H18" i="1" s="1"/>
  <c r="I18" i="1" s="1"/>
  <c r="G17" i="1"/>
  <c r="H17" i="1" s="1"/>
  <c r="I17" i="1" s="1"/>
  <c r="G16" i="1"/>
  <c r="H16" i="1" s="1"/>
  <c r="G15" i="1"/>
  <c r="H15" i="1" s="1"/>
  <c r="I15" i="1" s="1"/>
  <c r="G14" i="1"/>
  <c r="H14" i="1" s="1"/>
  <c r="G13" i="1"/>
  <c r="H13" i="1" s="1"/>
  <c r="I13" i="1" s="1"/>
  <c r="G12" i="1"/>
  <c r="H12" i="1" s="1"/>
  <c r="G11" i="1"/>
  <c r="H11" i="1" s="1"/>
  <c r="I11" i="1" s="1"/>
  <c r="G10" i="1"/>
  <c r="H10" i="1" s="1"/>
  <c r="I10" i="1" s="1"/>
  <c r="G9" i="1"/>
  <c r="H9" i="1" s="1"/>
  <c r="I9" i="1" s="1"/>
  <c r="G8" i="1"/>
  <c r="H8" i="1" s="1"/>
  <c r="G7" i="1"/>
  <c r="H7" i="1" s="1"/>
  <c r="I7" i="1" s="1"/>
  <c r="G6" i="1"/>
  <c r="H6" i="1" s="1"/>
  <c r="I6" i="1" s="1"/>
  <c r="G5" i="1"/>
  <c r="H5" i="1" s="1"/>
  <c r="I5" i="1" s="1"/>
  <c r="G4" i="1"/>
  <c r="H4" i="1" s="1"/>
  <c r="G3" i="1"/>
  <c r="H3" i="1" s="1"/>
  <c r="I3" i="1" s="1"/>
  <c r="G2" i="1"/>
  <c r="H2" i="1" s="1"/>
  <c r="I2" i="1" s="1"/>
  <c r="J6" i="1" l="1"/>
  <c r="K6" i="1" s="1"/>
  <c r="J15" i="1"/>
  <c r="K15" i="1" s="1"/>
  <c r="I14" i="1"/>
  <c r="J14" i="1"/>
  <c r="K14" i="1" s="1"/>
  <c r="I4" i="1"/>
  <c r="J4" i="1"/>
  <c r="I16" i="1"/>
  <c r="J16" i="1"/>
  <c r="K16" i="1" s="1"/>
  <c r="I8" i="1"/>
  <c r="J8" i="1"/>
  <c r="I20" i="1"/>
  <c r="J20" i="1"/>
  <c r="K20" i="1" s="1"/>
  <c r="I21" i="1"/>
  <c r="J21" i="1"/>
  <c r="K21" i="1" s="1"/>
  <c r="I12" i="1"/>
  <c r="J12" i="1"/>
  <c r="K12" i="1" s="1"/>
  <c r="J2" i="1"/>
  <c r="K2" i="1" s="1"/>
  <c r="J9" i="1"/>
  <c r="K9" i="1" s="1"/>
  <c r="J11" i="1"/>
  <c r="K11" i="1" s="1"/>
  <c r="J10" i="1"/>
  <c r="K10" i="1" s="1"/>
  <c r="J19" i="1"/>
  <c r="K19" i="1" s="1"/>
  <c r="J7" i="1"/>
  <c r="K7" i="1" s="1"/>
  <c r="J18" i="1"/>
  <c r="K18" i="1" s="1"/>
  <c r="L2" i="1"/>
  <c r="J17" i="1"/>
  <c r="K17" i="1" s="1"/>
  <c r="J5" i="1"/>
  <c r="K5" i="1" s="1"/>
  <c r="L3" i="1"/>
  <c r="L4" i="1"/>
  <c r="C26" i="1" l="1"/>
  <c r="C25" i="1"/>
</calcChain>
</file>

<file path=xl/sharedStrings.xml><?xml version="1.0" encoding="utf-8"?>
<sst xmlns="http://schemas.openxmlformats.org/spreadsheetml/2006/main" count="36" uniqueCount="36">
  <si>
    <t>Student Name</t>
  </si>
  <si>
    <t>Maths</t>
  </si>
  <si>
    <t>Science</t>
  </si>
  <si>
    <t>English</t>
  </si>
  <si>
    <t>History</t>
  </si>
  <si>
    <t>Computer Science</t>
  </si>
  <si>
    <t>Total Marks</t>
  </si>
  <si>
    <t>Percentage</t>
  </si>
  <si>
    <t>CGPA</t>
  </si>
  <si>
    <t>Grade</t>
  </si>
  <si>
    <t>Pass/Fail</t>
  </si>
  <si>
    <t>Top Performer</t>
  </si>
  <si>
    <t>Aarav</t>
  </si>
  <si>
    <t>Ishaan</t>
  </si>
  <si>
    <t>Vivaan</t>
  </si>
  <si>
    <t>Aditya</t>
  </si>
  <si>
    <t>Rohan</t>
  </si>
  <si>
    <t>Karthik</t>
  </si>
  <si>
    <t>Aryan</t>
  </si>
  <si>
    <t>Rahul</t>
  </si>
  <si>
    <t>Neha</t>
  </si>
  <si>
    <t>Pooja</t>
  </si>
  <si>
    <t>Ananya</t>
  </si>
  <si>
    <t>Sanya</t>
  </si>
  <si>
    <t>Tanvi</t>
  </si>
  <si>
    <t>Priya</t>
  </si>
  <si>
    <t>Kavya</t>
  </si>
  <si>
    <t>Sakshi</t>
  </si>
  <si>
    <t>Raj</t>
  </si>
  <si>
    <t>Krishna</t>
  </si>
  <si>
    <t>Dev</t>
  </si>
  <si>
    <t>Manav</t>
  </si>
  <si>
    <t>Total Pass</t>
  </si>
  <si>
    <t>Total Fail</t>
  </si>
  <si>
    <t>Status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</si>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</sst>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top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Student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 Data'!$G$1</c:f>
              <c:strCache>
                <c:ptCount val="1"/>
                <c:pt idx="0">
                  <c:v>Total Marks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 Data'!$A$2:$A$21</c:f>
              <c:strCache>
                <c:ptCount val="20"/>
                <c:pt idx="0">
                  <c:v>Aarav</c:v>
                </c:pt>
                <c:pt idx="1">
                  <c:v>Ishaan</c:v>
                </c:pt>
                <c:pt idx="2">
                  <c:v>Vivaan</c:v>
                </c:pt>
                <c:pt idx="3">
                  <c:v>Aditya</c:v>
                </c:pt>
                <c:pt idx="4">
                  <c:v>Rohan</c:v>
                </c:pt>
                <c:pt idx="5">
                  <c:v>Karthik</c:v>
                </c:pt>
                <c:pt idx="6">
                  <c:v>Aryan</c:v>
                </c:pt>
                <c:pt idx="7">
                  <c:v>Rahul</c:v>
                </c:pt>
                <c:pt idx="8">
                  <c:v>Neha</c:v>
                </c:pt>
                <c:pt idx="9">
                  <c:v>Pooja</c:v>
                </c:pt>
                <c:pt idx="10">
                  <c:v>Ananya</c:v>
                </c:pt>
                <c:pt idx="11">
                  <c:v>Sanya</c:v>
                </c:pt>
                <c:pt idx="12">
                  <c:v>Tanvi</c:v>
                </c:pt>
                <c:pt idx="13">
                  <c:v>Priya</c:v>
                </c:pt>
                <c:pt idx="14">
                  <c:v>Kavya</c:v>
                </c:pt>
                <c:pt idx="15">
                  <c:v>Sakshi</c:v>
                </c:pt>
                <c:pt idx="16">
                  <c:v>Raj</c:v>
                </c:pt>
                <c:pt idx="17">
                  <c:v>Krishna</c:v>
                </c:pt>
                <c:pt idx="18">
                  <c:v>Dev</c:v>
                </c:pt>
                <c:pt idx="19">
                  <c:v>Manav</c:v>
                </c:pt>
              </c:strCache>
            </c:strRef>
          </c:cat>
          <c:val>
            <c:numRef>
              <c:f>'Student Data'!$G$2:$G$21</c:f>
              <c:numCache>
                <c:formatCode>General</c:formatCode>
                <c:ptCount val="20"/>
                <c:pt idx="0">
                  <c:v>379</c:v>
                </c:pt>
                <c:pt idx="1">
                  <c:v>358</c:v>
                </c:pt>
                <c:pt idx="2">
                  <c:v>380</c:v>
                </c:pt>
                <c:pt idx="3">
                  <c:v>340</c:v>
                </c:pt>
                <c:pt idx="4">
                  <c:v>341</c:v>
                </c:pt>
                <c:pt idx="5">
                  <c:v>397</c:v>
                </c:pt>
                <c:pt idx="6">
                  <c:v>295</c:v>
                </c:pt>
                <c:pt idx="7">
                  <c:v>383</c:v>
                </c:pt>
                <c:pt idx="8">
                  <c:v>269</c:v>
                </c:pt>
                <c:pt idx="9">
                  <c:v>270</c:v>
                </c:pt>
                <c:pt idx="10">
                  <c:v>349</c:v>
                </c:pt>
                <c:pt idx="11">
                  <c:v>393</c:v>
                </c:pt>
                <c:pt idx="12">
                  <c:v>392</c:v>
                </c:pt>
                <c:pt idx="13">
                  <c:v>277</c:v>
                </c:pt>
                <c:pt idx="14">
                  <c:v>377</c:v>
                </c:pt>
                <c:pt idx="15">
                  <c:v>389</c:v>
                </c:pt>
                <c:pt idx="16">
                  <c:v>351</c:v>
                </c:pt>
                <c:pt idx="17">
                  <c:v>234</c:v>
                </c:pt>
                <c:pt idx="18">
                  <c:v>411</c:v>
                </c:pt>
                <c:pt idx="19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2-446B-87E9-FBDF405A6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'Student Data'!$B$25:$B$26</c:f>
              <c:strCache>
                <c:ptCount val="2"/>
                <c:pt idx="0">
                  <c:v>Total Pass</c:v>
                </c:pt>
                <c:pt idx="1">
                  <c:v>Total Fail</c:v>
                </c:pt>
              </c:strCache>
            </c:strRef>
          </c:cat>
          <c:val>
            <c:numRef>
              <c:f>'Student Data'!$C$25:$C$26</c:f>
              <c:numCache>
                <c:formatCode>General</c:formatCode>
                <c:ptCount val="2"/>
                <c:pt idx="0">
                  <c:v>15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A-4EF8-990E-E45D0B640C4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442913</xdr:colOff>
      <xdr:row>15</xdr:row>
      <xdr:rowOff>128588</xdr:rowOff>
    </xdr:from>
    <xdr:ext cx="5210173" cy="2090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12</xdr:col>
      <xdr:colOff>452438</xdr:colOff>
      <xdr:row>0</xdr:row>
      <xdr:rowOff>52388</xdr:rowOff>
    </xdr:from>
    <xdr:to>
      <xdr:col>20</xdr:col>
      <xdr:colOff>459581</xdr:colOff>
      <xdr:row>15</xdr:row>
      <xdr:rowOff>80963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0E28F3-91AD-B86D-8FE3-DEE7B0222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88490-5175-4ACB-B9C9-8A8E34994575}" name="Table1" displayName="Table1" ref="A1:L21" totalsRowShown="0" headerRowDxfId="4" dataDxfId="3">
  <autoFilter ref="A1:L21" xr:uid="{33088490-5175-4ACB-B9C9-8A8E34994575}"/>
  <tableColumns count="12">
    <tableColumn id="1" xr3:uid="{9524C5AF-2B67-490C-AFF9-1BA57B3911D6}" name="Student Name" dataDxfId="16"/>
    <tableColumn id="2" xr3:uid="{E0B35D94-1226-4D7C-91F0-E7546D1BB92F}" name="Maths" dataDxfId="15"/>
    <tableColumn id="3" xr3:uid="{21006EEB-2172-4F38-877B-D01E7983A959}" name="Science" dataDxfId="14"/>
    <tableColumn id="4" xr3:uid="{377FB00F-1513-4E78-A6F4-28300689B867}" name="English" dataDxfId="13"/>
    <tableColumn id="5" xr3:uid="{B5C9F277-0C3A-4D4F-B86B-6B74A47880BA}" name="History" dataDxfId="12"/>
    <tableColumn id="6" xr3:uid="{C442656F-F5A5-418E-AFAC-23FE83DFDCA1}" name="Computer Science" dataDxfId="11"/>
    <tableColumn id="7" xr3:uid="{37FD2AF9-4A2E-44A6-A08D-D79B95FD7805}" name="Total Marks" dataDxfId="10">
      <calculatedColumnFormula>SUM(B2:F2)</calculatedColumnFormula>
    </tableColumn>
    <tableColumn id="8" xr3:uid="{08F25020-B0EC-4CAA-A47A-272A2A6AA7F5}" name="Percentage" dataDxfId="9">
      <calculatedColumnFormula>G2/5</calculatedColumnFormula>
    </tableColumn>
    <tableColumn id="9" xr3:uid="{17D28EF1-145A-4FEA-A92B-1623BC9926E1}" name="CGPA" dataDxfId="8">
      <calculatedColumnFormula>H2/10</calculatedColumnFormula>
    </tableColumn>
    <tableColumn id="10" xr3:uid="{1003D834-6AA9-48DB-B309-8FDF9030DC35}" name="Grade" dataDxfId="7">
      <calculatedColumnFormula>IF(H2&gt;=90,"A+",IF(H2&gt;=80,"A",IF(H2&gt;=70,"B",IF(H2&gt;=60,"C","F"))))</calculatedColumnFormula>
    </tableColumn>
    <tableColumn id="11" xr3:uid="{5745B3C8-9773-4C01-8FFC-9DDF7ABB2C17}" name="Pass/Fail" dataDxfId="6">
      <calculatedColumnFormula>IF(J2="F","Fail","Pass")</calculatedColumnFormula>
    </tableColumn>
    <tableColumn id="12" xr3:uid="{8E957FB6-F633-4336-A43A-18BA7FA20EF1}" name="Top Performer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DA8E5F-3FB7-4430-863D-A4321191B7AA}" name="Table2" displayName="Table2" ref="B24:C26" totalsRowShown="0">
  <autoFilter ref="B24:C26" xr:uid="{A9DA8E5F-3FB7-4430-863D-A4321191B7AA}"/>
  <tableColumns count="2">
    <tableColumn id="1" xr3:uid="{A47500FD-A15A-4AEE-BC4C-BE8FB0FB109F}" name="Status"/>
    <tableColumn id="2" xr3:uid="{205FA815-1ECF-42CB-9E92-D1EF16E3E978}" name="Count">
      <calculatedColumnFormula>COUNTIF(K1:K20, "Fail")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G1" workbookViewId="0">
      <selection activeCell="V17" sqref="V17"/>
    </sheetView>
  </sheetViews>
  <sheetFormatPr defaultRowHeight="14.25" x14ac:dyDescent="0.45"/>
  <cols>
    <col min="1" max="1" width="17.1328125" customWidth="1"/>
    <col min="2" max="2" width="10.73046875" customWidth="1"/>
    <col min="3" max="3" width="11.33203125" customWidth="1"/>
    <col min="4" max="4" width="10.9296875" customWidth="1"/>
    <col min="5" max="5" width="13.33203125" customWidth="1"/>
    <col min="6" max="6" width="17.265625" customWidth="1"/>
    <col min="7" max="7" width="12.1328125" customWidth="1"/>
    <col min="8" max="8" width="13.1328125" customWidth="1"/>
    <col min="9" max="9" width="10.796875" customWidth="1"/>
    <col min="10" max="10" width="10.9296875" customWidth="1"/>
    <col min="11" max="11" width="12.3984375" customWidth="1"/>
    <col min="12" max="12" width="15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/>
    </row>
    <row r="2" spans="1:13" x14ac:dyDescent="0.45">
      <c r="A2" s="4" t="s">
        <v>12</v>
      </c>
      <c r="B2" s="4">
        <v>88</v>
      </c>
      <c r="C2" s="4">
        <v>78</v>
      </c>
      <c r="D2" s="4">
        <v>64</v>
      </c>
      <c r="E2" s="4">
        <v>92</v>
      </c>
      <c r="F2" s="4">
        <v>57</v>
      </c>
      <c r="G2" s="4">
        <f t="shared" ref="G2:G21" si="0">SUM(B2:F2)</f>
        <v>379</v>
      </c>
      <c r="H2" s="4">
        <f t="shared" ref="H2:H21" si="1">G2/5</f>
        <v>75.8</v>
      </c>
      <c r="I2" s="4">
        <f t="shared" ref="I2:I21" si="2">H2/10</f>
        <v>7.58</v>
      </c>
      <c r="J2" s="4" t="str">
        <f>IF(H2&gt;=90,"A+",IF(H2&gt;=80,"A",IF(H2&gt;=70,"B",IF(H2&gt;=60,"C","F"))))</f>
        <v>B</v>
      </c>
      <c r="K2" s="4" t="str">
        <f>IF(J2="F","Fail","Pass")</f>
        <v>Pass</v>
      </c>
      <c r="L2" s="4" t="str">
        <f>INDEX(A2:A21, MATCH(LARGE(G2:G21,1), G2:G21, 0))</f>
        <v>Dev</v>
      </c>
    </row>
    <row r="3" spans="1:13" x14ac:dyDescent="0.45">
      <c r="A3" s="4" t="s">
        <v>13</v>
      </c>
      <c r="B3" s="4">
        <v>70</v>
      </c>
      <c r="C3" s="4">
        <v>88</v>
      </c>
      <c r="D3" s="4">
        <v>68</v>
      </c>
      <c r="E3" s="4">
        <v>72</v>
      </c>
      <c r="F3" s="4">
        <v>60</v>
      </c>
      <c r="G3" s="4">
        <f t="shared" si="0"/>
        <v>358</v>
      </c>
      <c r="H3" s="4">
        <f t="shared" si="1"/>
        <v>71.599999999999994</v>
      </c>
      <c r="I3" s="4">
        <f t="shared" si="2"/>
        <v>7.1599999999999993</v>
      </c>
      <c r="J3" s="4" t="str">
        <f t="shared" ref="J3:J21" si="3">IF(H3&gt;=90,"A+",IF(H3&gt;=80,"A",IF(H3&gt;=70,"B",IF(H3&gt;=60,"C","F"))))</f>
        <v>B</v>
      </c>
      <c r="K3" s="4" t="str">
        <f t="shared" ref="K3:K21" si="4">IF(J3="F","Fail","Pass")</f>
        <v>Pass</v>
      </c>
      <c r="L3" s="4" t="str">
        <f>INDEX(A2:A21, MATCH(LARGE(G2:G21,2), G2:G21, 0))</f>
        <v>Karthik</v>
      </c>
    </row>
    <row r="4" spans="1:13" x14ac:dyDescent="0.45">
      <c r="A4" s="4" t="s">
        <v>14</v>
      </c>
      <c r="B4" s="4">
        <v>60</v>
      </c>
      <c r="C4" s="4">
        <v>73</v>
      </c>
      <c r="D4" s="4">
        <v>85</v>
      </c>
      <c r="E4" s="4">
        <v>89</v>
      </c>
      <c r="F4" s="4">
        <v>73</v>
      </c>
      <c r="G4" s="4">
        <f t="shared" si="0"/>
        <v>380</v>
      </c>
      <c r="H4" s="4">
        <f t="shared" si="1"/>
        <v>76</v>
      </c>
      <c r="I4" s="4">
        <f t="shared" si="2"/>
        <v>7.6</v>
      </c>
      <c r="J4" s="4" t="str">
        <f t="shared" si="3"/>
        <v>B</v>
      </c>
      <c r="K4" s="4" t="str">
        <f>IF(J4="F","Fail","Pass")</f>
        <v>Pass</v>
      </c>
      <c r="L4" s="4" t="str">
        <f>INDEX(A2:A21, MATCH(LARGE(G2:G21,3), G2:G21, 0))</f>
        <v>Sanya</v>
      </c>
    </row>
    <row r="5" spans="1:13" x14ac:dyDescent="0.45">
      <c r="A5" s="4" t="s">
        <v>15</v>
      </c>
      <c r="B5" s="4">
        <v>52</v>
      </c>
      <c r="C5" s="4">
        <v>71</v>
      </c>
      <c r="D5" s="4">
        <v>51</v>
      </c>
      <c r="E5" s="4">
        <v>73</v>
      </c>
      <c r="F5" s="4">
        <v>93</v>
      </c>
      <c r="G5" s="4">
        <f t="shared" si="0"/>
        <v>340</v>
      </c>
      <c r="H5" s="4">
        <f t="shared" si="1"/>
        <v>68</v>
      </c>
      <c r="I5" s="4">
        <f t="shared" si="2"/>
        <v>6.8</v>
      </c>
      <c r="J5" s="4" t="str">
        <f t="shared" si="3"/>
        <v>C</v>
      </c>
      <c r="K5" s="4" t="str">
        <f t="shared" si="4"/>
        <v>Pass</v>
      </c>
      <c r="L5" s="4"/>
    </row>
    <row r="6" spans="1:13" x14ac:dyDescent="0.45">
      <c r="A6" s="4" t="s">
        <v>16</v>
      </c>
      <c r="B6" s="4">
        <v>79</v>
      </c>
      <c r="C6" s="4">
        <v>87</v>
      </c>
      <c r="D6" s="4">
        <v>23</v>
      </c>
      <c r="E6" s="4">
        <v>70</v>
      </c>
      <c r="F6" s="4">
        <v>82</v>
      </c>
      <c r="G6" s="4">
        <f t="shared" si="0"/>
        <v>341</v>
      </c>
      <c r="H6" s="4">
        <f t="shared" si="1"/>
        <v>68.2</v>
      </c>
      <c r="I6" s="4">
        <f t="shared" si="2"/>
        <v>6.82</v>
      </c>
      <c r="J6" s="4" t="str">
        <f t="shared" si="3"/>
        <v>C</v>
      </c>
      <c r="K6" s="4" t="str">
        <f t="shared" si="4"/>
        <v>Pass</v>
      </c>
      <c r="L6" s="4"/>
    </row>
    <row r="7" spans="1:13" x14ac:dyDescent="0.45">
      <c r="A7" s="4" t="s">
        <v>17</v>
      </c>
      <c r="B7" s="4">
        <v>61</v>
      </c>
      <c r="C7" s="4">
        <v>71</v>
      </c>
      <c r="D7" s="4">
        <v>93</v>
      </c>
      <c r="E7" s="4">
        <v>74</v>
      </c>
      <c r="F7" s="4">
        <v>98</v>
      </c>
      <c r="G7" s="4">
        <f t="shared" si="0"/>
        <v>397</v>
      </c>
      <c r="H7" s="4">
        <f t="shared" si="1"/>
        <v>79.400000000000006</v>
      </c>
      <c r="I7" s="4">
        <f t="shared" si="2"/>
        <v>7.94</v>
      </c>
      <c r="J7" s="4" t="str">
        <f t="shared" si="3"/>
        <v>B</v>
      </c>
      <c r="K7" s="4" t="str">
        <f t="shared" si="4"/>
        <v>Pass</v>
      </c>
      <c r="L7" s="4"/>
    </row>
    <row r="8" spans="1:13" x14ac:dyDescent="0.45">
      <c r="A8" s="4" t="s">
        <v>18</v>
      </c>
      <c r="B8" s="4">
        <v>76</v>
      </c>
      <c r="C8" s="4">
        <v>13</v>
      </c>
      <c r="D8" s="4">
        <v>77</v>
      </c>
      <c r="E8" s="4">
        <v>65</v>
      </c>
      <c r="F8" s="4">
        <v>64</v>
      </c>
      <c r="G8" s="4">
        <f t="shared" si="0"/>
        <v>295</v>
      </c>
      <c r="H8" s="4">
        <f t="shared" si="1"/>
        <v>59</v>
      </c>
      <c r="I8" s="4">
        <f t="shared" si="2"/>
        <v>5.9</v>
      </c>
      <c r="J8" s="4" t="str">
        <f t="shared" si="3"/>
        <v>F</v>
      </c>
      <c r="K8" s="4" t="str">
        <f>IF(J8="F","Fail","Pass")</f>
        <v>Fail</v>
      </c>
      <c r="L8" s="4"/>
    </row>
    <row r="9" spans="1:13" x14ac:dyDescent="0.45">
      <c r="A9" s="4" t="s">
        <v>19</v>
      </c>
      <c r="B9" s="4">
        <v>96</v>
      </c>
      <c r="C9" s="4">
        <v>93</v>
      </c>
      <c r="D9" s="4">
        <v>52</v>
      </c>
      <c r="E9" s="4">
        <v>86</v>
      </c>
      <c r="F9" s="4">
        <v>56</v>
      </c>
      <c r="G9" s="4">
        <f t="shared" si="0"/>
        <v>383</v>
      </c>
      <c r="H9" s="4">
        <f t="shared" si="1"/>
        <v>76.599999999999994</v>
      </c>
      <c r="I9" s="4">
        <f t="shared" si="2"/>
        <v>7.6599999999999993</v>
      </c>
      <c r="J9" s="4" t="str">
        <f t="shared" si="3"/>
        <v>B</v>
      </c>
      <c r="K9" s="4" t="str">
        <f t="shared" si="4"/>
        <v>Pass</v>
      </c>
      <c r="L9" s="4"/>
    </row>
    <row r="10" spans="1:13" x14ac:dyDescent="0.45">
      <c r="A10" s="4" t="s">
        <v>20</v>
      </c>
      <c r="B10" s="4">
        <v>70</v>
      </c>
      <c r="C10" s="4">
        <v>58</v>
      </c>
      <c r="D10" s="4">
        <v>88</v>
      </c>
      <c r="E10" s="4">
        <v>0</v>
      </c>
      <c r="F10" s="4">
        <v>53</v>
      </c>
      <c r="G10" s="4">
        <f t="shared" si="0"/>
        <v>269</v>
      </c>
      <c r="H10" s="4">
        <f t="shared" si="1"/>
        <v>53.8</v>
      </c>
      <c r="I10" s="4">
        <f t="shared" si="2"/>
        <v>5.38</v>
      </c>
      <c r="J10" s="4" t="str">
        <f t="shared" si="3"/>
        <v>F</v>
      </c>
      <c r="K10" s="4" t="str">
        <f t="shared" si="4"/>
        <v>Fail</v>
      </c>
      <c r="L10" s="4"/>
    </row>
    <row r="11" spans="1:13" x14ac:dyDescent="0.45">
      <c r="A11" s="4" t="s">
        <v>21</v>
      </c>
      <c r="B11" s="4">
        <v>74</v>
      </c>
      <c r="C11" s="4">
        <v>63</v>
      </c>
      <c r="D11" s="4">
        <v>0</v>
      </c>
      <c r="E11" s="4">
        <v>58</v>
      </c>
      <c r="F11" s="4">
        <v>75</v>
      </c>
      <c r="G11" s="4">
        <f t="shared" si="0"/>
        <v>270</v>
      </c>
      <c r="H11" s="4">
        <f t="shared" si="1"/>
        <v>54</v>
      </c>
      <c r="I11" s="4">
        <f t="shared" si="2"/>
        <v>5.4</v>
      </c>
      <c r="J11" s="4" t="str">
        <f t="shared" si="3"/>
        <v>F</v>
      </c>
      <c r="K11" s="4" t="str">
        <f t="shared" si="4"/>
        <v>Fail</v>
      </c>
      <c r="L11" s="4"/>
    </row>
    <row r="12" spans="1:13" x14ac:dyDescent="0.45">
      <c r="A12" s="4" t="s">
        <v>22</v>
      </c>
      <c r="B12" s="4">
        <v>51</v>
      </c>
      <c r="C12" s="4">
        <v>69</v>
      </c>
      <c r="D12" s="4">
        <v>77</v>
      </c>
      <c r="E12" s="4">
        <v>96</v>
      </c>
      <c r="F12" s="4">
        <v>56</v>
      </c>
      <c r="G12" s="4">
        <f t="shared" si="0"/>
        <v>349</v>
      </c>
      <c r="H12" s="4">
        <f t="shared" si="1"/>
        <v>69.8</v>
      </c>
      <c r="I12" s="4">
        <f t="shared" si="2"/>
        <v>6.9799999999999995</v>
      </c>
      <c r="J12" s="4" t="str">
        <f t="shared" si="3"/>
        <v>C</v>
      </c>
      <c r="K12" s="4" t="str">
        <f t="shared" si="4"/>
        <v>Pass</v>
      </c>
      <c r="L12" s="4"/>
    </row>
    <row r="13" spans="1:13" x14ac:dyDescent="0.45">
      <c r="A13" s="4" t="s">
        <v>23</v>
      </c>
      <c r="B13" s="4">
        <v>93</v>
      </c>
      <c r="C13" s="4">
        <v>57</v>
      </c>
      <c r="D13" s="4">
        <v>96</v>
      </c>
      <c r="E13" s="4">
        <v>84</v>
      </c>
      <c r="F13" s="4">
        <v>63</v>
      </c>
      <c r="G13" s="4">
        <f t="shared" si="0"/>
        <v>393</v>
      </c>
      <c r="H13" s="4">
        <f t="shared" si="1"/>
        <v>78.599999999999994</v>
      </c>
      <c r="I13" s="4">
        <f t="shared" si="2"/>
        <v>7.8599999999999994</v>
      </c>
      <c r="J13" s="4" t="str">
        <f t="shared" si="3"/>
        <v>B</v>
      </c>
      <c r="K13" s="4" t="str">
        <f t="shared" si="4"/>
        <v>Pass</v>
      </c>
      <c r="L13" s="4"/>
    </row>
    <row r="14" spans="1:13" x14ac:dyDescent="0.45">
      <c r="A14" s="4" t="s">
        <v>24</v>
      </c>
      <c r="B14" s="4">
        <v>66</v>
      </c>
      <c r="C14" s="4">
        <v>85</v>
      </c>
      <c r="D14" s="4">
        <v>99</v>
      </c>
      <c r="E14" s="4">
        <v>89</v>
      </c>
      <c r="F14" s="4">
        <v>53</v>
      </c>
      <c r="G14" s="4">
        <f t="shared" si="0"/>
        <v>392</v>
      </c>
      <c r="H14" s="4">
        <f t="shared" si="1"/>
        <v>78.400000000000006</v>
      </c>
      <c r="I14" s="4">
        <f t="shared" si="2"/>
        <v>7.8400000000000007</v>
      </c>
      <c r="J14" s="4" t="str">
        <f t="shared" si="3"/>
        <v>B</v>
      </c>
      <c r="K14" s="4" t="str">
        <f t="shared" si="4"/>
        <v>Pass</v>
      </c>
      <c r="L14" s="4"/>
    </row>
    <row r="15" spans="1:13" x14ac:dyDescent="0.45">
      <c r="A15" s="4" t="s">
        <v>25</v>
      </c>
      <c r="B15" s="4">
        <v>0</v>
      </c>
      <c r="C15" s="4">
        <v>55</v>
      </c>
      <c r="D15" s="4">
        <v>91</v>
      </c>
      <c r="E15" s="4">
        <v>53</v>
      </c>
      <c r="F15" s="4">
        <v>78</v>
      </c>
      <c r="G15" s="4">
        <f t="shared" si="0"/>
        <v>277</v>
      </c>
      <c r="H15" s="4">
        <f t="shared" si="1"/>
        <v>55.4</v>
      </c>
      <c r="I15" s="4">
        <f t="shared" si="2"/>
        <v>5.54</v>
      </c>
      <c r="J15" s="4" t="str">
        <f t="shared" si="3"/>
        <v>F</v>
      </c>
      <c r="K15" s="4" t="str">
        <f t="shared" si="4"/>
        <v>Fail</v>
      </c>
      <c r="L15" s="4"/>
    </row>
    <row r="16" spans="1:13" x14ac:dyDescent="0.45">
      <c r="A16" s="4" t="s">
        <v>26</v>
      </c>
      <c r="B16" s="4">
        <v>67</v>
      </c>
      <c r="C16" s="4">
        <v>75</v>
      </c>
      <c r="D16" s="4">
        <v>93</v>
      </c>
      <c r="E16" s="4">
        <v>83</v>
      </c>
      <c r="F16" s="4">
        <v>59</v>
      </c>
      <c r="G16" s="4">
        <f t="shared" si="0"/>
        <v>377</v>
      </c>
      <c r="H16" s="4">
        <f t="shared" si="1"/>
        <v>75.400000000000006</v>
      </c>
      <c r="I16" s="4">
        <f t="shared" si="2"/>
        <v>7.5400000000000009</v>
      </c>
      <c r="J16" s="4" t="str">
        <f t="shared" si="3"/>
        <v>B</v>
      </c>
      <c r="K16" s="4" t="str">
        <f t="shared" si="4"/>
        <v>Pass</v>
      </c>
      <c r="L16" s="4"/>
    </row>
    <row r="17" spans="1:12" x14ac:dyDescent="0.45">
      <c r="A17" s="4" t="s">
        <v>27</v>
      </c>
      <c r="B17" s="4">
        <v>85</v>
      </c>
      <c r="C17" s="4">
        <v>63</v>
      </c>
      <c r="D17" s="4">
        <v>80</v>
      </c>
      <c r="E17" s="4">
        <v>97</v>
      </c>
      <c r="F17" s="4">
        <v>64</v>
      </c>
      <c r="G17" s="4">
        <f t="shared" si="0"/>
        <v>389</v>
      </c>
      <c r="H17" s="4">
        <f t="shared" si="1"/>
        <v>77.8</v>
      </c>
      <c r="I17" s="4">
        <f t="shared" si="2"/>
        <v>7.7799999999999994</v>
      </c>
      <c r="J17" s="4" t="str">
        <f t="shared" si="3"/>
        <v>B</v>
      </c>
      <c r="K17" s="4" t="str">
        <f t="shared" si="4"/>
        <v>Pass</v>
      </c>
      <c r="L17" s="4"/>
    </row>
    <row r="18" spans="1:12" x14ac:dyDescent="0.45">
      <c r="A18" s="4" t="s">
        <v>28</v>
      </c>
      <c r="B18" s="4">
        <v>57</v>
      </c>
      <c r="C18" s="4">
        <v>63</v>
      </c>
      <c r="D18" s="4">
        <v>72</v>
      </c>
      <c r="E18" s="4">
        <v>89</v>
      </c>
      <c r="F18" s="4">
        <v>70</v>
      </c>
      <c r="G18" s="4">
        <f t="shared" si="0"/>
        <v>351</v>
      </c>
      <c r="H18" s="4">
        <f t="shared" si="1"/>
        <v>70.2</v>
      </c>
      <c r="I18" s="4">
        <f t="shared" si="2"/>
        <v>7.0200000000000005</v>
      </c>
      <c r="J18" s="4" t="str">
        <f t="shared" si="3"/>
        <v>B</v>
      </c>
      <c r="K18" s="4" t="str">
        <f t="shared" si="4"/>
        <v>Pass</v>
      </c>
      <c r="L18" s="4"/>
    </row>
    <row r="19" spans="1:12" x14ac:dyDescent="0.45">
      <c r="A19" s="4" t="s">
        <v>29</v>
      </c>
      <c r="B19" s="4">
        <v>65</v>
      </c>
      <c r="C19" s="4">
        <v>0</v>
      </c>
      <c r="D19" s="4">
        <v>0</v>
      </c>
      <c r="E19" s="4">
        <v>96</v>
      </c>
      <c r="F19" s="4">
        <v>73</v>
      </c>
      <c r="G19" s="4">
        <f t="shared" si="0"/>
        <v>234</v>
      </c>
      <c r="H19" s="4">
        <f t="shared" si="1"/>
        <v>46.8</v>
      </c>
      <c r="I19" s="4">
        <f t="shared" si="2"/>
        <v>4.68</v>
      </c>
      <c r="J19" s="4" t="str">
        <f t="shared" si="3"/>
        <v>F</v>
      </c>
      <c r="K19" s="4" t="str">
        <f t="shared" si="4"/>
        <v>Fail</v>
      </c>
      <c r="L19" s="4"/>
    </row>
    <row r="20" spans="1:12" x14ac:dyDescent="0.45">
      <c r="A20" s="4" t="s">
        <v>30</v>
      </c>
      <c r="B20" s="4">
        <v>75</v>
      </c>
      <c r="C20" s="4">
        <v>74</v>
      </c>
      <c r="D20" s="4">
        <v>94</v>
      </c>
      <c r="E20" s="4">
        <v>90</v>
      </c>
      <c r="F20" s="4">
        <v>78</v>
      </c>
      <c r="G20" s="4">
        <f t="shared" si="0"/>
        <v>411</v>
      </c>
      <c r="H20" s="4">
        <f t="shared" si="1"/>
        <v>82.2</v>
      </c>
      <c r="I20" s="4">
        <f t="shared" si="2"/>
        <v>8.2200000000000006</v>
      </c>
      <c r="J20" s="4" t="str">
        <f t="shared" si="3"/>
        <v>A</v>
      </c>
      <c r="K20" s="4" t="str">
        <f t="shared" si="4"/>
        <v>Pass</v>
      </c>
      <c r="L20" s="4"/>
    </row>
    <row r="21" spans="1:12" x14ac:dyDescent="0.45">
      <c r="A21" s="4" t="s">
        <v>31</v>
      </c>
      <c r="B21" s="4">
        <v>64</v>
      </c>
      <c r="C21" s="4">
        <v>94</v>
      </c>
      <c r="D21" s="4">
        <v>50</v>
      </c>
      <c r="E21" s="4">
        <v>74</v>
      </c>
      <c r="F21" s="4">
        <v>19</v>
      </c>
      <c r="G21" s="4">
        <f t="shared" si="0"/>
        <v>301</v>
      </c>
      <c r="H21" s="4">
        <f t="shared" si="1"/>
        <v>60.2</v>
      </c>
      <c r="I21" s="4">
        <f t="shared" si="2"/>
        <v>6.0200000000000005</v>
      </c>
      <c r="J21" s="4" t="str">
        <f t="shared" si="3"/>
        <v>C</v>
      </c>
      <c r="K21" s="4" t="str">
        <f t="shared" si="4"/>
        <v>Pass</v>
      </c>
      <c r="L21" s="4"/>
    </row>
    <row r="24" spans="1:12" x14ac:dyDescent="0.45">
      <c r="B24" s="3" t="s">
        <v>34</v>
      </c>
      <c r="C24" t="s">
        <v>35</v>
      </c>
    </row>
    <row r="25" spans="1:12" x14ac:dyDescent="0.45">
      <c r="B25" t="s">
        <v>32</v>
      </c>
      <c r="C25">
        <f>COUNTIF(K2:K21, "Pass")</f>
        <v>15</v>
      </c>
    </row>
    <row r="26" spans="1:12" x14ac:dyDescent="0.45">
      <c r="B26" t="s">
        <v>33</v>
      </c>
      <c r="C26">
        <f>COUNTIF(K2:K21, "Fail")</f>
        <v>5</v>
      </c>
    </row>
  </sheetData>
  <conditionalFormatting sqref="A1:L21">
    <cfRule type="cellIs" dxfId="2" priority="2" operator="equal">
      <formula>205.5</formula>
    </cfRule>
  </conditionalFormatting>
  <conditionalFormatting sqref="K2:K21">
    <cfRule type="containsText" dxfId="0" priority="1" operator="containsText" text="Fail">
      <formula>NOT(ISERROR(SEARCH("Fail",K2)))</formula>
    </cfRule>
  </conditionalFormatting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Shivam Akash</cp:lastModifiedBy>
  <dcterms:created xsi:type="dcterms:W3CDTF">2025-03-29T08:38:06Z</dcterms:created>
  <dcterms:modified xsi:type="dcterms:W3CDTF">2025-03-29T09:23:37Z</dcterms:modified>
</cp:coreProperties>
</file>