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rbear/Documents/TRADES/Journals/"/>
    </mc:Choice>
  </mc:AlternateContent>
  <bookViews>
    <workbookView xWindow="0" yWindow="460" windowWidth="28800" windowHeight="17540" tabRatio="500" activeTab="1"/>
  </bookViews>
  <sheets>
    <sheet name="Data" sheetId="1" r:id="rId1"/>
    <sheet name="COPY ME (5)" sheetId="32" r:id="rId2"/>
    <sheet name="COPY ME (4)" sheetId="3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13" i="32" l="1"/>
  <c r="U613" i="32"/>
  <c r="N613" i="32"/>
  <c r="W613" i="32"/>
  <c r="V613" i="32"/>
  <c r="R613" i="32"/>
  <c r="Q613" i="32"/>
  <c r="P613" i="32"/>
  <c r="O613" i="32"/>
  <c r="S612" i="32"/>
  <c r="U612" i="32"/>
  <c r="N612" i="32"/>
  <c r="W612" i="32"/>
  <c r="V612" i="32"/>
  <c r="R612" i="32"/>
  <c r="Q612" i="32"/>
  <c r="P612" i="32"/>
  <c r="O612" i="32"/>
  <c r="S611" i="32"/>
  <c r="U611" i="32"/>
  <c r="N611" i="32"/>
  <c r="W611" i="32"/>
  <c r="V611" i="32"/>
  <c r="R611" i="32"/>
  <c r="Q611" i="32"/>
  <c r="P611" i="32"/>
  <c r="O611" i="32"/>
  <c r="S610" i="32"/>
  <c r="U610" i="32"/>
  <c r="N610" i="32"/>
  <c r="W610" i="32"/>
  <c r="V610" i="32"/>
  <c r="R610" i="32"/>
  <c r="Q610" i="32"/>
  <c r="P610" i="32"/>
  <c r="O610" i="32"/>
  <c r="S609" i="32"/>
  <c r="U609" i="32"/>
  <c r="N609" i="32"/>
  <c r="W609" i="32"/>
  <c r="V609" i="32"/>
  <c r="R609" i="32"/>
  <c r="Q609" i="32"/>
  <c r="P609" i="32"/>
  <c r="O609" i="32"/>
  <c r="S608" i="32"/>
  <c r="U608" i="32"/>
  <c r="N608" i="32"/>
  <c r="W608" i="32"/>
  <c r="V608" i="32"/>
  <c r="R608" i="32"/>
  <c r="Q608" i="32"/>
  <c r="P608" i="32"/>
  <c r="O608" i="32"/>
  <c r="S607" i="32"/>
  <c r="U607" i="32"/>
  <c r="N607" i="32"/>
  <c r="W607" i="32"/>
  <c r="V607" i="32"/>
  <c r="R607" i="32"/>
  <c r="Q607" i="32"/>
  <c r="P607" i="32"/>
  <c r="O607" i="32"/>
  <c r="S606" i="32"/>
  <c r="U606" i="32"/>
  <c r="N606" i="32"/>
  <c r="W606" i="32"/>
  <c r="V606" i="32"/>
  <c r="R606" i="32"/>
  <c r="Q606" i="32"/>
  <c r="P606" i="32"/>
  <c r="O606" i="32"/>
  <c r="S605" i="32"/>
  <c r="U605" i="32"/>
  <c r="N605" i="32"/>
  <c r="W605" i="32"/>
  <c r="V605" i="32"/>
  <c r="R605" i="32"/>
  <c r="Q605" i="32"/>
  <c r="P605" i="32"/>
  <c r="O605" i="32"/>
  <c r="S604" i="32"/>
  <c r="U604" i="32"/>
  <c r="N604" i="32"/>
  <c r="W604" i="32"/>
  <c r="V604" i="32"/>
  <c r="R604" i="32"/>
  <c r="Q604" i="32"/>
  <c r="P604" i="32"/>
  <c r="O604" i="32"/>
  <c r="S603" i="32"/>
  <c r="U603" i="32"/>
  <c r="N603" i="32"/>
  <c r="W603" i="32"/>
  <c r="V603" i="32"/>
  <c r="R603" i="32"/>
  <c r="Q603" i="32"/>
  <c r="P603" i="32"/>
  <c r="O603" i="32"/>
  <c r="S602" i="32"/>
  <c r="U602" i="32"/>
  <c r="N602" i="32"/>
  <c r="W602" i="32"/>
  <c r="V602" i="32"/>
  <c r="R602" i="32"/>
  <c r="Q602" i="32"/>
  <c r="P602" i="32"/>
  <c r="O602" i="32"/>
  <c r="S601" i="32"/>
  <c r="U601" i="32"/>
  <c r="N601" i="32"/>
  <c r="W601" i="32"/>
  <c r="V601" i="32"/>
  <c r="R601" i="32"/>
  <c r="Q601" i="32"/>
  <c r="P601" i="32"/>
  <c r="O601" i="32"/>
  <c r="S600" i="32"/>
  <c r="U600" i="32"/>
  <c r="N600" i="32"/>
  <c r="W600" i="32"/>
  <c r="V600" i="32"/>
  <c r="R600" i="32"/>
  <c r="Q600" i="32"/>
  <c r="P600" i="32"/>
  <c r="O600" i="32"/>
  <c r="S599" i="32"/>
  <c r="U599" i="32"/>
  <c r="N599" i="32"/>
  <c r="W599" i="32"/>
  <c r="V599" i="32"/>
  <c r="R599" i="32"/>
  <c r="Q599" i="32"/>
  <c r="P599" i="32"/>
  <c r="O599" i="32"/>
  <c r="S598" i="32"/>
  <c r="U598" i="32"/>
  <c r="N598" i="32"/>
  <c r="W598" i="32"/>
  <c r="V598" i="32"/>
  <c r="R598" i="32"/>
  <c r="Q598" i="32"/>
  <c r="P598" i="32"/>
  <c r="O598" i="32"/>
  <c r="S597" i="32"/>
  <c r="U597" i="32"/>
  <c r="N597" i="32"/>
  <c r="W597" i="32"/>
  <c r="V597" i="32"/>
  <c r="R597" i="32"/>
  <c r="Q597" i="32"/>
  <c r="P597" i="32"/>
  <c r="O597" i="32"/>
  <c r="S596" i="32"/>
  <c r="U596" i="32"/>
  <c r="N596" i="32"/>
  <c r="W596" i="32"/>
  <c r="V596" i="32"/>
  <c r="R596" i="32"/>
  <c r="Q596" i="32"/>
  <c r="P596" i="32"/>
  <c r="O596" i="32"/>
  <c r="S595" i="32"/>
  <c r="U595" i="32"/>
  <c r="N595" i="32"/>
  <c r="W595" i="32"/>
  <c r="V595" i="32"/>
  <c r="R595" i="32"/>
  <c r="Q595" i="32"/>
  <c r="P595" i="32"/>
  <c r="O595" i="32"/>
  <c r="S594" i="32"/>
  <c r="U594" i="32"/>
  <c r="N594" i="32"/>
  <c r="W594" i="32"/>
  <c r="V594" i="32"/>
  <c r="R594" i="32"/>
  <c r="Q594" i="32"/>
  <c r="P594" i="32"/>
  <c r="O594" i="32"/>
  <c r="S593" i="32"/>
  <c r="U593" i="32"/>
  <c r="N593" i="32"/>
  <c r="W593" i="32"/>
  <c r="V593" i="32"/>
  <c r="R593" i="32"/>
  <c r="Q593" i="32"/>
  <c r="P593" i="32"/>
  <c r="O593" i="32"/>
  <c r="S592" i="32"/>
  <c r="U592" i="32"/>
  <c r="N592" i="32"/>
  <c r="W592" i="32"/>
  <c r="V592" i="32"/>
  <c r="R592" i="32"/>
  <c r="Q592" i="32"/>
  <c r="P592" i="32"/>
  <c r="O592" i="32"/>
  <c r="S591" i="32"/>
  <c r="U591" i="32"/>
  <c r="N591" i="32"/>
  <c r="W591" i="32"/>
  <c r="V591" i="32"/>
  <c r="R591" i="32"/>
  <c r="Q591" i="32"/>
  <c r="P591" i="32"/>
  <c r="O591" i="32"/>
  <c r="S590" i="32"/>
  <c r="U590" i="32"/>
  <c r="N590" i="32"/>
  <c r="W590" i="32"/>
  <c r="V590" i="32"/>
  <c r="R590" i="32"/>
  <c r="Q590" i="32"/>
  <c r="P590" i="32"/>
  <c r="O590" i="32"/>
  <c r="S589" i="32"/>
  <c r="U589" i="32"/>
  <c r="N589" i="32"/>
  <c r="W589" i="32"/>
  <c r="V589" i="32"/>
  <c r="R589" i="32"/>
  <c r="Q589" i="32"/>
  <c r="P589" i="32"/>
  <c r="O589" i="32"/>
  <c r="S588" i="32"/>
  <c r="U588" i="32"/>
  <c r="N588" i="32"/>
  <c r="W588" i="32"/>
  <c r="V588" i="32"/>
  <c r="R588" i="32"/>
  <c r="Q588" i="32"/>
  <c r="P588" i="32"/>
  <c r="O588" i="32"/>
  <c r="S587" i="32"/>
  <c r="U587" i="32"/>
  <c r="N587" i="32"/>
  <c r="W587" i="32"/>
  <c r="V587" i="32"/>
  <c r="R587" i="32"/>
  <c r="Q587" i="32"/>
  <c r="P587" i="32"/>
  <c r="O587" i="32"/>
  <c r="S586" i="32"/>
  <c r="U586" i="32"/>
  <c r="N586" i="32"/>
  <c r="W586" i="32"/>
  <c r="V586" i="32"/>
  <c r="R586" i="32"/>
  <c r="Q586" i="32"/>
  <c r="P586" i="32"/>
  <c r="O586" i="32"/>
  <c r="S585" i="32"/>
  <c r="U585" i="32"/>
  <c r="N585" i="32"/>
  <c r="W585" i="32"/>
  <c r="V585" i="32"/>
  <c r="R585" i="32"/>
  <c r="Q585" i="32"/>
  <c r="P585" i="32"/>
  <c r="O585" i="32"/>
  <c r="S584" i="32"/>
  <c r="U584" i="32"/>
  <c r="N584" i="32"/>
  <c r="W584" i="32"/>
  <c r="V584" i="32"/>
  <c r="R584" i="32"/>
  <c r="Q584" i="32"/>
  <c r="P584" i="32"/>
  <c r="O584" i="32"/>
  <c r="S583" i="32"/>
  <c r="U583" i="32"/>
  <c r="N583" i="32"/>
  <c r="W583" i="32"/>
  <c r="V583" i="32"/>
  <c r="R583" i="32"/>
  <c r="Q583" i="32"/>
  <c r="P583" i="32"/>
  <c r="O583" i="32"/>
  <c r="S582" i="32"/>
  <c r="U582" i="32"/>
  <c r="N582" i="32"/>
  <c r="W582" i="32"/>
  <c r="V582" i="32"/>
  <c r="R582" i="32"/>
  <c r="Q582" i="32"/>
  <c r="P582" i="32"/>
  <c r="O582" i="32"/>
  <c r="S581" i="32"/>
  <c r="U581" i="32"/>
  <c r="N581" i="32"/>
  <c r="W581" i="32"/>
  <c r="V581" i="32"/>
  <c r="R581" i="32"/>
  <c r="Q581" i="32"/>
  <c r="P581" i="32"/>
  <c r="O581" i="32"/>
  <c r="S580" i="32"/>
  <c r="U580" i="32"/>
  <c r="N580" i="32"/>
  <c r="W580" i="32"/>
  <c r="V580" i="32"/>
  <c r="R580" i="32"/>
  <c r="Q580" i="32"/>
  <c r="P580" i="32"/>
  <c r="O580" i="32"/>
  <c r="S579" i="32"/>
  <c r="U579" i="32"/>
  <c r="N579" i="32"/>
  <c r="W579" i="32"/>
  <c r="V579" i="32"/>
  <c r="R579" i="32"/>
  <c r="Q579" i="32"/>
  <c r="P579" i="32"/>
  <c r="O579" i="32"/>
  <c r="S578" i="32"/>
  <c r="U578" i="32"/>
  <c r="N578" i="32"/>
  <c r="W578" i="32"/>
  <c r="V578" i="32"/>
  <c r="R578" i="32"/>
  <c r="Q578" i="32"/>
  <c r="P578" i="32"/>
  <c r="O578" i="32"/>
  <c r="S577" i="32"/>
  <c r="U577" i="32"/>
  <c r="N577" i="32"/>
  <c r="W577" i="32"/>
  <c r="V577" i="32"/>
  <c r="R577" i="32"/>
  <c r="Q577" i="32"/>
  <c r="P577" i="32"/>
  <c r="O577" i="32"/>
  <c r="S576" i="32"/>
  <c r="U576" i="32"/>
  <c r="N576" i="32"/>
  <c r="W576" i="32"/>
  <c r="V576" i="32"/>
  <c r="R576" i="32"/>
  <c r="Q576" i="32"/>
  <c r="P576" i="32"/>
  <c r="O576" i="32"/>
  <c r="S575" i="32"/>
  <c r="U575" i="32"/>
  <c r="N575" i="32"/>
  <c r="W575" i="32"/>
  <c r="V575" i="32"/>
  <c r="R575" i="32"/>
  <c r="Q575" i="32"/>
  <c r="P575" i="32"/>
  <c r="O575" i="32"/>
  <c r="S574" i="32"/>
  <c r="U574" i="32"/>
  <c r="N574" i="32"/>
  <c r="W574" i="32"/>
  <c r="V574" i="32"/>
  <c r="R574" i="32"/>
  <c r="Q574" i="32"/>
  <c r="P574" i="32"/>
  <c r="O574" i="32"/>
  <c r="S573" i="32"/>
  <c r="U573" i="32"/>
  <c r="N573" i="32"/>
  <c r="W573" i="32"/>
  <c r="V573" i="32"/>
  <c r="R573" i="32"/>
  <c r="Q573" i="32"/>
  <c r="P573" i="32"/>
  <c r="O573" i="32"/>
  <c r="S572" i="32"/>
  <c r="U572" i="32"/>
  <c r="N572" i="32"/>
  <c r="W572" i="32"/>
  <c r="V572" i="32"/>
  <c r="R572" i="32"/>
  <c r="Q572" i="32"/>
  <c r="P572" i="32"/>
  <c r="O572" i="32"/>
  <c r="S571" i="32"/>
  <c r="U571" i="32"/>
  <c r="N571" i="32"/>
  <c r="W571" i="32"/>
  <c r="V571" i="32"/>
  <c r="R571" i="32"/>
  <c r="Q571" i="32"/>
  <c r="P571" i="32"/>
  <c r="O571" i="32"/>
  <c r="S570" i="32"/>
  <c r="U570" i="32"/>
  <c r="N570" i="32"/>
  <c r="W570" i="32"/>
  <c r="V570" i="32"/>
  <c r="R570" i="32"/>
  <c r="Q570" i="32"/>
  <c r="P570" i="32"/>
  <c r="O570" i="32"/>
  <c r="S569" i="32"/>
  <c r="U569" i="32"/>
  <c r="N569" i="32"/>
  <c r="W569" i="32"/>
  <c r="V569" i="32"/>
  <c r="R569" i="32"/>
  <c r="Q569" i="32"/>
  <c r="P569" i="32"/>
  <c r="O569" i="32"/>
  <c r="S568" i="32"/>
  <c r="U568" i="32"/>
  <c r="N568" i="32"/>
  <c r="W568" i="32"/>
  <c r="V568" i="32"/>
  <c r="R568" i="32"/>
  <c r="Q568" i="32"/>
  <c r="P568" i="32"/>
  <c r="O568" i="32"/>
  <c r="S567" i="32"/>
  <c r="U567" i="32"/>
  <c r="N567" i="32"/>
  <c r="W567" i="32"/>
  <c r="V567" i="32"/>
  <c r="R567" i="32"/>
  <c r="Q567" i="32"/>
  <c r="P567" i="32"/>
  <c r="O567" i="32"/>
  <c r="S566" i="32"/>
  <c r="U566" i="32"/>
  <c r="N566" i="32"/>
  <c r="W566" i="32"/>
  <c r="V566" i="32"/>
  <c r="R566" i="32"/>
  <c r="Q566" i="32"/>
  <c r="P566" i="32"/>
  <c r="O566" i="32"/>
  <c r="S565" i="32"/>
  <c r="U565" i="32"/>
  <c r="N565" i="32"/>
  <c r="W565" i="32"/>
  <c r="V565" i="32"/>
  <c r="R565" i="32"/>
  <c r="Q565" i="32"/>
  <c r="P565" i="32"/>
  <c r="O565" i="32"/>
  <c r="S564" i="32"/>
  <c r="U564" i="32"/>
  <c r="N564" i="32"/>
  <c r="W564" i="32"/>
  <c r="V564" i="32"/>
  <c r="R564" i="32"/>
  <c r="Q564" i="32"/>
  <c r="P564" i="32"/>
  <c r="O564" i="32"/>
  <c r="S563" i="32"/>
  <c r="U563" i="32"/>
  <c r="N563" i="32"/>
  <c r="W563" i="32"/>
  <c r="V563" i="32"/>
  <c r="R563" i="32"/>
  <c r="Q563" i="32"/>
  <c r="P563" i="32"/>
  <c r="O563" i="32"/>
  <c r="S562" i="32"/>
  <c r="U562" i="32"/>
  <c r="N562" i="32"/>
  <c r="W562" i="32"/>
  <c r="V562" i="32"/>
  <c r="R562" i="32"/>
  <c r="Q562" i="32"/>
  <c r="P562" i="32"/>
  <c r="O562" i="32"/>
  <c r="S561" i="32"/>
  <c r="U561" i="32"/>
  <c r="N561" i="32"/>
  <c r="W561" i="32"/>
  <c r="V561" i="32"/>
  <c r="R561" i="32"/>
  <c r="Q561" i="32"/>
  <c r="P561" i="32"/>
  <c r="O561" i="32"/>
  <c r="S560" i="32"/>
  <c r="U560" i="32"/>
  <c r="N560" i="32"/>
  <c r="W560" i="32"/>
  <c r="V560" i="32"/>
  <c r="R560" i="32"/>
  <c r="Q560" i="32"/>
  <c r="P560" i="32"/>
  <c r="O560" i="32"/>
  <c r="S559" i="32"/>
  <c r="U559" i="32"/>
  <c r="N559" i="32"/>
  <c r="W559" i="32"/>
  <c r="V559" i="32"/>
  <c r="R559" i="32"/>
  <c r="Q559" i="32"/>
  <c r="P559" i="32"/>
  <c r="O559" i="32"/>
  <c r="S558" i="32"/>
  <c r="U558" i="32"/>
  <c r="N558" i="32"/>
  <c r="W558" i="32"/>
  <c r="V558" i="32"/>
  <c r="R558" i="32"/>
  <c r="Q558" i="32"/>
  <c r="P558" i="32"/>
  <c r="O558" i="32"/>
  <c r="S557" i="32"/>
  <c r="U557" i="32"/>
  <c r="N557" i="32"/>
  <c r="W557" i="32"/>
  <c r="V557" i="32"/>
  <c r="R557" i="32"/>
  <c r="Q557" i="32"/>
  <c r="P557" i="32"/>
  <c r="O557" i="32"/>
  <c r="S556" i="32"/>
  <c r="U556" i="32"/>
  <c r="N556" i="32"/>
  <c r="W556" i="32"/>
  <c r="V556" i="32"/>
  <c r="R556" i="32"/>
  <c r="Q556" i="32"/>
  <c r="P556" i="32"/>
  <c r="O556" i="32"/>
  <c r="S555" i="32"/>
  <c r="U555" i="32"/>
  <c r="N555" i="32"/>
  <c r="W555" i="32"/>
  <c r="V555" i="32"/>
  <c r="R555" i="32"/>
  <c r="Q555" i="32"/>
  <c r="P555" i="32"/>
  <c r="O555" i="32"/>
  <c r="S554" i="32"/>
  <c r="U554" i="32"/>
  <c r="N554" i="32"/>
  <c r="W554" i="32"/>
  <c r="V554" i="32"/>
  <c r="R554" i="32"/>
  <c r="Q554" i="32"/>
  <c r="P554" i="32"/>
  <c r="O554" i="32"/>
  <c r="S553" i="32"/>
  <c r="U553" i="32"/>
  <c r="N553" i="32"/>
  <c r="W553" i="32"/>
  <c r="V553" i="32"/>
  <c r="R553" i="32"/>
  <c r="Q553" i="32"/>
  <c r="P553" i="32"/>
  <c r="O553" i="32"/>
  <c r="S552" i="32"/>
  <c r="U552" i="32"/>
  <c r="N552" i="32"/>
  <c r="W552" i="32"/>
  <c r="V552" i="32"/>
  <c r="R552" i="32"/>
  <c r="Q552" i="32"/>
  <c r="P552" i="32"/>
  <c r="O552" i="32"/>
  <c r="S551" i="32"/>
  <c r="U551" i="32"/>
  <c r="N551" i="32"/>
  <c r="W551" i="32"/>
  <c r="V551" i="32"/>
  <c r="R551" i="32"/>
  <c r="Q551" i="32"/>
  <c r="P551" i="32"/>
  <c r="O551" i="32"/>
  <c r="S550" i="32"/>
  <c r="U550" i="32"/>
  <c r="N550" i="32"/>
  <c r="W550" i="32"/>
  <c r="V550" i="32"/>
  <c r="R550" i="32"/>
  <c r="Q550" i="32"/>
  <c r="P550" i="32"/>
  <c r="O550" i="32"/>
  <c r="S549" i="32"/>
  <c r="U549" i="32"/>
  <c r="N549" i="32"/>
  <c r="W549" i="32"/>
  <c r="V549" i="32"/>
  <c r="R549" i="32"/>
  <c r="Q549" i="32"/>
  <c r="P549" i="32"/>
  <c r="O549" i="32"/>
  <c r="S548" i="32"/>
  <c r="U548" i="32"/>
  <c r="N548" i="32"/>
  <c r="W548" i="32"/>
  <c r="V548" i="32"/>
  <c r="R548" i="32"/>
  <c r="Q548" i="32"/>
  <c r="P548" i="32"/>
  <c r="O548" i="32"/>
  <c r="S547" i="32"/>
  <c r="U547" i="32"/>
  <c r="N547" i="32"/>
  <c r="W547" i="32"/>
  <c r="V547" i="32"/>
  <c r="R547" i="32"/>
  <c r="Q547" i="32"/>
  <c r="P547" i="32"/>
  <c r="O547" i="32"/>
  <c r="S546" i="32"/>
  <c r="U546" i="32"/>
  <c r="N546" i="32"/>
  <c r="W546" i="32"/>
  <c r="V546" i="32"/>
  <c r="R546" i="32"/>
  <c r="Q546" i="32"/>
  <c r="P546" i="32"/>
  <c r="O546" i="32"/>
  <c r="S545" i="32"/>
  <c r="U545" i="32"/>
  <c r="N545" i="32"/>
  <c r="W545" i="32"/>
  <c r="V545" i="32"/>
  <c r="R545" i="32"/>
  <c r="Q545" i="32"/>
  <c r="P545" i="32"/>
  <c r="O545" i="32"/>
  <c r="S544" i="32"/>
  <c r="U544" i="32"/>
  <c r="N544" i="32"/>
  <c r="W544" i="32"/>
  <c r="V544" i="32"/>
  <c r="R544" i="32"/>
  <c r="Q544" i="32"/>
  <c r="P544" i="32"/>
  <c r="O544" i="32"/>
  <c r="S543" i="32"/>
  <c r="U543" i="32"/>
  <c r="N543" i="32"/>
  <c r="W543" i="32"/>
  <c r="V543" i="32"/>
  <c r="R543" i="32"/>
  <c r="Q543" i="32"/>
  <c r="P543" i="32"/>
  <c r="O543" i="32"/>
  <c r="S542" i="32"/>
  <c r="U542" i="32"/>
  <c r="N542" i="32"/>
  <c r="W542" i="32"/>
  <c r="V542" i="32"/>
  <c r="R542" i="32"/>
  <c r="Q542" i="32"/>
  <c r="P542" i="32"/>
  <c r="O542" i="32"/>
  <c r="S541" i="32"/>
  <c r="U541" i="32"/>
  <c r="N541" i="32"/>
  <c r="W541" i="32"/>
  <c r="V541" i="32"/>
  <c r="R541" i="32"/>
  <c r="Q541" i="32"/>
  <c r="P541" i="32"/>
  <c r="O541" i="32"/>
  <c r="S540" i="32"/>
  <c r="U540" i="32"/>
  <c r="N540" i="32"/>
  <c r="W540" i="32"/>
  <c r="V540" i="32"/>
  <c r="R540" i="32"/>
  <c r="Q540" i="32"/>
  <c r="P540" i="32"/>
  <c r="O540" i="32"/>
  <c r="S539" i="32"/>
  <c r="U539" i="32"/>
  <c r="N539" i="32"/>
  <c r="W539" i="32"/>
  <c r="V539" i="32"/>
  <c r="R539" i="32"/>
  <c r="Q539" i="32"/>
  <c r="P539" i="32"/>
  <c r="O539" i="32"/>
  <c r="S538" i="32"/>
  <c r="U538" i="32"/>
  <c r="N538" i="32"/>
  <c r="W538" i="32"/>
  <c r="V538" i="32"/>
  <c r="R538" i="32"/>
  <c r="Q538" i="32"/>
  <c r="P538" i="32"/>
  <c r="O538" i="32"/>
  <c r="S537" i="32"/>
  <c r="U537" i="32"/>
  <c r="N537" i="32"/>
  <c r="W537" i="32"/>
  <c r="V537" i="32"/>
  <c r="R537" i="32"/>
  <c r="Q537" i="32"/>
  <c r="P537" i="32"/>
  <c r="O537" i="32"/>
  <c r="S536" i="32"/>
  <c r="U536" i="32"/>
  <c r="N536" i="32"/>
  <c r="W536" i="32"/>
  <c r="V536" i="32"/>
  <c r="R536" i="32"/>
  <c r="Q536" i="32"/>
  <c r="P536" i="32"/>
  <c r="O536" i="32"/>
  <c r="S535" i="32"/>
  <c r="U535" i="32"/>
  <c r="N535" i="32"/>
  <c r="W535" i="32"/>
  <c r="V535" i="32"/>
  <c r="R535" i="32"/>
  <c r="Q535" i="32"/>
  <c r="P535" i="32"/>
  <c r="O535" i="32"/>
  <c r="S534" i="32"/>
  <c r="U534" i="32"/>
  <c r="N534" i="32"/>
  <c r="W534" i="32"/>
  <c r="V534" i="32"/>
  <c r="R534" i="32"/>
  <c r="Q534" i="32"/>
  <c r="P534" i="32"/>
  <c r="O534" i="32"/>
  <c r="S533" i="32"/>
  <c r="U533" i="32"/>
  <c r="N533" i="32"/>
  <c r="W533" i="32"/>
  <c r="V533" i="32"/>
  <c r="R533" i="32"/>
  <c r="Q533" i="32"/>
  <c r="P533" i="32"/>
  <c r="O533" i="32"/>
  <c r="S532" i="32"/>
  <c r="U532" i="32"/>
  <c r="N532" i="32"/>
  <c r="W532" i="32"/>
  <c r="V532" i="32"/>
  <c r="R532" i="32"/>
  <c r="Q532" i="32"/>
  <c r="P532" i="32"/>
  <c r="O532" i="32"/>
  <c r="S531" i="32"/>
  <c r="U531" i="32"/>
  <c r="N531" i="32"/>
  <c r="W531" i="32"/>
  <c r="V531" i="32"/>
  <c r="R531" i="32"/>
  <c r="Q531" i="32"/>
  <c r="P531" i="32"/>
  <c r="O531" i="32"/>
  <c r="S530" i="32"/>
  <c r="U530" i="32"/>
  <c r="N530" i="32"/>
  <c r="W530" i="32"/>
  <c r="V530" i="32"/>
  <c r="R530" i="32"/>
  <c r="Q530" i="32"/>
  <c r="P530" i="32"/>
  <c r="O530" i="32"/>
  <c r="S529" i="32"/>
  <c r="U529" i="32"/>
  <c r="N529" i="32"/>
  <c r="W529" i="32"/>
  <c r="V529" i="32"/>
  <c r="R529" i="32"/>
  <c r="Q529" i="32"/>
  <c r="P529" i="32"/>
  <c r="O529" i="32"/>
  <c r="S528" i="32"/>
  <c r="U528" i="32"/>
  <c r="N528" i="32"/>
  <c r="W528" i="32"/>
  <c r="V528" i="32"/>
  <c r="R528" i="32"/>
  <c r="Q528" i="32"/>
  <c r="P528" i="32"/>
  <c r="O528" i="32"/>
  <c r="S527" i="32"/>
  <c r="U527" i="32"/>
  <c r="N527" i="32"/>
  <c r="W527" i="32"/>
  <c r="V527" i="32"/>
  <c r="R527" i="32"/>
  <c r="Q527" i="32"/>
  <c r="P527" i="32"/>
  <c r="O527" i="32"/>
  <c r="S526" i="32"/>
  <c r="U526" i="32"/>
  <c r="N526" i="32"/>
  <c r="W526" i="32"/>
  <c r="V526" i="32"/>
  <c r="R526" i="32"/>
  <c r="Q526" i="32"/>
  <c r="P526" i="32"/>
  <c r="O526" i="32"/>
  <c r="S525" i="32"/>
  <c r="U525" i="32"/>
  <c r="N525" i="32"/>
  <c r="W525" i="32"/>
  <c r="V525" i="32"/>
  <c r="R525" i="32"/>
  <c r="Q525" i="32"/>
  <c r="P525" i="32"/>
  <c r="O525" i="32"/>
  <c r="S524" i="32"/>
  <c r="U524" i="32"/>
  <c r="N524" i="32"/>
  <c r="W524" i="32"/>
  <c r="V524" i="32"/>
  <c r="R524" i="32"/>
  <c r="Q524" i="32"/>
  <c r="P524" i="32"/>
  <c r="O524" i="32"/>
  <c r="S523" i="32"/>
  <c r="U523" i="32"/>
  <c r="N523" i="32"/>
  <c r="W523" i="32"/>
  <c r="V523" i="32"/>
  <c r="R523" i="32"/>
  <c r="Q523" i="32"/>
  <c r="P523" i="32"/>
  <c r="O523" i="32"/>
  <c r="S522" i="32"/>
  <c r="U522" i="32"/>
  <c r="N522" i="32"/>
  <c r="W522" i="32"/>
  <c r="V522" i="32"/>
  <c r="R522" i="32"/>
  <c r="Q522" i="32"/>
  <c r="P522" i="32"/>
  <c r="O522" i="32"/>
  <c r="S521" i="32"/>
  <c r="U521" i="32"/>
  <c r="N521" i="32"/>
  <c r="W521" i="32"/>
  <c r="V521" i="32"/>
  <c r="R521" i="32"/>
  <c r="Q521" i="32"/>
  <c r="P521" i="32"/>
  <c r="O521" i="32"/>
  <c r="S520" i="32"/>
  <c r="U520" i="32"/>
  <c r="N520" i="32"/>
  <c r="W520" i="32"/>
  <c r="V520" i="32"/>
  <c r="R520" i="32"/>
  <c r="Q520" i="32"/>
  <c r="P520" i="32"/>
  <c r="O520" i="32"/>
  <c r="S519" i="32"/>
  <c r="U519" i="32"/>
  <c r="N519" i="32"/>
  <c r="W519" i="32"/>
  <c r="V519" i="32"/>
  <c r="R519" i="32"/>
  <c r="Q519" i="32"/>
  <c r="P519" i="32"/>
  <c r="O519" i="32"/>
  <c r="S518" i="32"/>
  <c r="U518" i="32"/>
  <c r="N518" i="32"/>
  <c r="W518" i="32"/>
  <c r="V518" i="32"/>
  <c r="R518" i="32"/>
  <c r="Q518" i="32"/>
  <c r="P518" i="32"/>
  <c r="O518" i="32"/>
  <c r="S517" i="32"/>
  <c r="U517" i="32"/>
  <c r="N517" i="32"/>
  <c r="W517" i="32"/>
  <c r="V517" i="32"/>
  <c r="R517" i="32"/>
  <c r="Q517" i="32"/>
  <c r="P517" i="32"/>
  <c r="O517" i="32"/>
  <c r="S516" i="32"/>
  <c r="U516" i="32"/>
  <c r="N516" i="32"/>
  <c r="W516" i="32"/>
  <c r="V516" i="32"/>
  <c r="R516" i="32"/>
  <c r="Q516" i="32"/>
  <c r="P516" i="32"/>
  <c r="O516" i="32"/>
  <c r="S515" i="32"/>
  <c r="U515" i="32"/>
  <c r="N515" i="32"/>
  <c r="W515" i="32"/>
  <c r="V515" i="32"/>
  <c r="R515" i="32"/>
  <c r="Q515" i="32"/>
  <c r="P515" i="32"/>
  <c r="O515" i="32"/>
  <c r="S514" i="32"/>
  <c r="U514" i="32"/>
  <c r="N514" i="32"/>
  <c r="W514" i="32"/>
  <c r="V514" i="32"/>
  <c r="R514" i="32"/>
  <c r="Q514" i="32"/>
  <c r="P514" i="32"/>
  <c r="O514" i="32"/>
  <c r="S513" i="32"/>
  <c r="U513" i="32"/>
  <c r="N513" i="32"/>
  <c r="W513" i="32"/>
  <c r="V513" i="32"/>
  <c r="R513" i="32"/>
  <c r="Q513" i="32"/>
  <c r="P513" i="32"/>
  <c r="O513" i="32"/>
  <c r="S512" i="32"/>
  <c r="U512" i="32"/>
  <c r="N512" i="32"/>
  <c r="W512" i="32"/>
  <c r="V512" i="32"/>
  <c r="R512" i="32"/>
  <c r="Q512" i="32"/>
  <c r="P512" i="32"/>
  <c r="O512" i="32"/>
  <c r="S511" i="32"/>
  <c r="U511" i="32"/>
  <c r="N511" i="32"/>
  <c r="W511" i="32"/>
  <c r="V511" i="32"/>
  <c r="R511" i="32"/>
  <c r="Q511" i="32"/>
  <c r="P511" i="32"/>
  <c r="O511" i="32"/>
  <c r="S510" i="32"/>
  <c r="U510" i="32"/>
  <c r="N510" i="32"/>
  <c r="W510" i="32"/>
  <c r="V510" i="32"/>
  <c r="R510" i="32"/>
  <c r="Q510" i="32"/>
  <c r="P510" i="32"/>
  <c r="O510" i="32"/>
  <c r="S509" i="32"/>
  <c r="U509" i="32"/>
  <c r="N509" i="32"/>
  <c r="W509" i="32"/>
  <c r="V509" i="32"/>
  <c r="R509" i="32"/>
  <c r="Q509" i="32"/>
  <c r="P509" i="32"/>
  <c r="O509" i="32"/>
  <c r="S508" i="32"/>
  <c r="U508" i="32"/>
  <c r="N508" i="32"/>
  <c r="W508" i="32"/>
  <c r="V508" i="32"/>
  <c r="R508" i="32"/>
  <c r="Q508" i="32"/>
  <c r="P508" i="32"/>
  <c r="O508" i="32"/>
  <c r="S507" i="32"/>
  <c r="U507" i="32"/>
  <c r="N507" i="32"/>
  <c r="W507" i="32"/>
  <c r="V507" i="32"/>
  <c r="R507" i="32"/>
  <c r="Q507" i="32"/>
  <c r="P507" i="32"/>
  <c r="O507" i="32"/>
  <c r="S506" i="32"/>
  <c r="U506" i="32"/>
  <c r="N506" i="32"/>
  <c r="W506" i="32"/>
  <c r="V506" i="32"/>
  <c r="R506" i="32"/>
  <c r="Q506" i="32"/>
  <c r="P506" i="32"/>
  <c r="O506" i="32"/>
  <c r="S505" i="32"/>
  <c r="U505" i="32"/>
  <c r="N505" i="32"/>
  <c r="W505" i="32"/>
  <c r="V505" i="32"/>
  <c r="R505" i="32"/>
  <c r="Q505" i="32"/>
  <c r="P505" i="32"/>
  <c r="O505" i="32"/>
  <c r="S504" i="32"/>
  <c r="U504" i="32"/>
  <c r="N504" i="32"/>
  <c r="W504" i="32"/>
  <c r="V504" i="32"/>
  <c r="R504" i="32"/>
  <c r="Q504" i="32"/>
  <c r="P504" i="32"/>
  <c r="O504" i="32"/>
  <c r="S503" i="32"/>
  <c r="U503" i="32"/>
  <c r="N503" i="32"/>
  <c r="W503" i="32"/>
  <c r="V503" i="32"/>
  <c r="R503" i="32"/>
  <c r="Q503" i="32"/>
  <c r="P503" i="32"/>
  <c r="O503" i="32"/>
  <c r="S502" i="32"/>
  <c r="U502" i="32"/>
  <c r="N502" i="32"/>
  <c r="W502" i="32"/>
  <c r="V502" i="32"/>
  <c r="R502" i="32"/>
  <c r="Q502" i="32"/>
  <c r="P502" i="32"/>
  <c r="O502" i="32"/>
  <c r="S501" i="32"/>
  <c r="U501" i="32"/>
  <c r="N501" i="32"/>
  <c r="W501" i="32"/>
  <c r="V501" i="32"/>
  <c r="R501" i="32"/>
  <c r="Q501" i="32"/>
  <c r="P501" i="32"/>
  <c r="O501" i="32"/>
  <c r="S500" i="32"/>
  <c r="U500" i="32"/>
  <c r="N500" i="32"/>
  <c r="W500" i="32"/>
  <c r="V500" i="32"/>
  <c r="R500" i="32"/>
  <c r="Q500" i="32"/>
  <c r="P500" i="32"/>
  <c r="O500" i="32"/>
  <c r="S499" i="32"/>
  <c r="U499" i="32"/>
  <c r="N499" i="32"/>
  <c r="W499" i="32"/>
  <c r="V499" i="32"/>
  <c r="R499" i="32"/>
  <c r="Q499" i="32"/>
  <c r="P499" i="32"/>
  <c r="O499" i="32"/>
  <c r="S498" i="32"/>
  <c r="U498" i="32"/>
  <c r="N498" i="32"/>
  <c r="W498" i="32"/>
  <c r="V498" i="32"/>
  <c r="R498" i="32"/>
  <c r="Q498" i="32"/>
  <c r="P498" i="32"/>
  <c r="O498" i="32"/>
  <c r="S497" i="32"/>
  <c r="U497" i="32"/>
  <c r="N497" i="32"/>
  <c r="W497" i="32"/>
  <c r="V497" i="32"/>
  <c r="R497" i="32"/>
  <c r="Q497" i="32"/>
  <c r="P497" i="32"/>
  <c r="O497" i="32"/>
  <c r="S496" i="32"/>
  <c r="U496" i="32"/>
  <c r="N496" i="32"/>
  <c r="W496" i="32"/>
  <c r="V496" i="32"/>
  <c r="R496" i="32"/>
  <c r="Q496" i="32"/>
  <c r="P496" i="32"/>
  <c r="O496" i="32"/>
  <c r="S495" i="32"/>
  <c r="U495" i="32"/>
  <c r="N495" i="32"/>
  <c r="W495" i="32"/>
  <c r="V495" i="32"/>
  <c r="R495" i="32"/>
  <c r="Q495" i="32"/>
  <c r="P495" i="32"/>
  <c r="O495" i="32"/>
  <c r="S494" i="32"/>
  <c r="U494" i="32"/>
  <c r="N494" i="32"/>
  <c r="W494" i="32"/>
  <c r="V494" i="32"/>
  <c r="R494" i="32"/>
  <c r="Q494" i="32"/>
  <c r="P494" i="32"/>
  <c r="O494" i="32"/>
  <c r="S493" i="32"/>
  <c r="U493" i="32"/>
  <c r="N493" i="32"/>
  <c r="W493" i="32"/>
  <c r="V493" i="32"/>
  <c r="R493" i="32"/>
  <c r="Q493" i="32"/>
  <c r="P493" i="32"/>
  <c r="O493" i="32"/>
  <c r="S492" i="32"/>
  <c r="U492" i="32"/>
  <c r="N492" i="32"/>
  <c r="W492" i="32"/>
  <c r="V492" i="32"/>
  <c r="R492" i="32"/>
  <c r="Q492" i="32"/>
  <c r="P492" i="32"/>
  <c r="O492" i="32"/>
  <c r="S491" i="32"/>
  <c r="U491" i="32"/>
  <c r="N491" i="32"/>
  <c r="W491" i="32"/>
  <c r="V491" i="32"/>
  <c r="R491" i="32"/>
  <c r="Q491" i="32"/>
  <c r="P491" i="32"/>
  <c r="O491" i="32"/>
  <c r="S490" i="32"/>
  <c r="U490" i="32"/>
  <c r="N490" i="32"/>
  <c r="W490" i="32"/>
  <c r="V490" i="32"/>
  <c r="R490" i="32"/>
  <c r="Q490" i="32"/>
  <c r="P490" i="32"/>
  <c r="O490" i="32"/>
  <c r="S489" i="32"/>
  <c r="U489" i="32"/>
  <c r="N489" i="32"/>
  <c r="W489" i="32"/>
  <c r="V489" i="32"/>
  <c r="R489" i="32"/>
  <c r="Q489" i="32"/>
  <c r="P489" i="32"/>
  <c r="O489" i="32"/>
  <c r="S488" i="32"/>
  <c r="U488" i="32"/>
  <c r="N488" i="32"/>
  <c r="W488" i="32"/>
  <c r="V488" i="32"/>
  <c r="R488" i="32"/>
  <c r="Q488" i="32"/>
  <c r="P488" i="32"/>
  <c r="O488" i="32"/>
  <c r="S487" i="32"/>
  <c r="U487" i="32"/>
  <c r="N487" i="32"/>
  <c r="W487" i="32"/>
  <c r="V487" i="32"/>
  <c r="R487" i="32"/>
  <c r="Q487" i="32"/>
  <c r="P487" i="32"/>
  <c r="O487" i="32"/>
  <c r="S486" i="32"/>
  <c r="U486" i="32"/>
  <c r="N486" i="32"/>
  <c r="W486" i="32"/>
  <c r="V486" i="32"/>
  <c r="R486" i="32"/>
  <c r="Q486" i="32"/>
  <c r="P486" i="32"/>
  <c r="O486" i="32"/>
  <c r="S485" i="32"/>
  <c r="U485" i="32"/>
  <c r="N485" i="32"/>
  <c r="W485" i="32"/>
  <c r="V485" i="32"/>
  <c r="R485" i="32"/>
  <c r="Q485" i="32"/>
  <c r="P485" i="32"/>
  <c r="O485" i="32"/>
  <c r="S484" i="32"/>
  <c r="U484" i="32"/>
  <c r="N484" i="32"/>
  <c r="W484" i="32"/>
  <c r="V484" i="32"/>
  <c r="R484" i="32"/>
  <c r="Q484" i="32"/>
  <c r="P484" i="32"/>
  <c r="O484" i="32"/>
  <c r="S483" i="32"/>
  <c r="U483" i="32"/>
  <c r="N483" i="32"/>
  <c r="W483" i="32"/>
  <c r="V483" i="32"/>
  <c r="R483" i="32"/>
  <c r="Q483" i="32"/>
  <c r="P483" i="32"/>
  <c r="O483" i="32"/>
  <c r="S482" i="32"/>
  <c r="U482" i="32"/>
  <c r="N482" i="32"/>
  <c r="W482" i="32"/>
  <c r="V482" i="32"/>
  <c r="R482" i="32"/>
  <c r="Q482" i="32"/>
  <c r="P482" i="32"/>
  <c r="O482" i="32"/>
  <c r="S481" i="32"/>
  <c r="U481" i="32"/>
  <c r="N481" i="32"/>
  <c r="W481" i="32"/>
  <c r="V481" i="32"/>
  <c r="R481" i="32"/>
  <c r="Q481" i="32"/>
  <c r="P481" i="32"/>
  <c r="O481" i="32"/>
  <c r="S480" i="32"/>
  <c r="U480" i="32"/>
  <c r="N480" i="32"/>
  <c r="W480" i="32"/>
  <c r="V480" i="32"/>
  <c r="R480" i="32"/>
  <c r="Q480" i="32"/>
  <c r="P480" i="32"/>
  <c r="O480" i="32"/>
  <c r="S479" i="32"/>
  <c r="U479" i="32"/>
  <c r="N479" i="32"/>
  <c r="W479" i="32"/>
  <c r="V479" i="32"/>
  <c r="R479" i="32"/>
  <c r="Q479" i="32"/>
  <c r="P479" i="32"/>
  <c r="O479" i="32"/>
  <c r="S478" i="32"/>
  <c r="U478" i="32"/>
  <c r="N478" i="32"/>
  <c r="W478" i="32"/>
  <c r="V478" i="32"/>
  <c r="R478" i="32"/>
  <c r="Q478" i="32"/>
  <c r="P478" i="32"/>
  <c r="O478" i="32"/>
  <c r="S477" i="32"/>
  <c r="U477" i="32"/>
  <c r="N477" i="32"/>
  <c r="W477" i="32"/>
  <c r="V477" i="32"/>
  <c r="R477" i="32"/>
  <c r="Q477" i="32"/>
  <c r="P477" i="32"/>
  <c r="O477" i="32"/>
  <c r="S476" i="32"/>
  <c r="U476" i="32"/>
  <c r="N476" i="32"/>
  <c r="W476" i="32"/>
  <c r="V476" i="32"/>
  <c r="R476" i="32"/>
  <c r="Q476" i="32"/>
  <c r="P476" i="32"/>
  <c r="O476" i="32"/>
  <c r="S475" i="32"/>
  <c r="U475" i="32"/>
  <c r="N475" i="32"/>
  <c r="W475" i="32"/>
  <c r="V475" i="32"/>
  <c r="R475" i="32"/>
  <c r="Q475" i="32"/>
  <c r="P475" i="32"/>
  <c r="O475" i="32"/>
  <c r="S474" i="32"/>
  <c r="U474" i="32"/>
  <c r="N474" i="32"/>
  <c r="W474" i="32"/>
  <c r="V474" i="32"/>
  <c r="R474" i="32"/>
  <c r="Q474" i="32"/>
  <c r="P474" i="32"/>
  <c r="O474" i="32"/>
  <c r="S473" i="32"/>
  <c r="U473" i="32"/>
  <c r="N473" i="32"/>
  <c r="W473" i="32"/>
  <c r="V473" i="32"/>
  <c r="R473" i="32"/>
  <c r="Q473" i="32"/>
  <c r="P473" i="32"/>
  <c r="O473" i="32"/>
  <c r="S472" i="32"/>
  <c r="U472" i="32"/>
  <c r="N472" i="32"/>
  <c r="W472" i="32"/>
  <c r="V472" i="32"/>
  <c r="R472" i="32"/>
  <c r="Q472" i="32"/>
  <c r="P472" i="32"/>
  <c r="O472" i="32"/>
  <c r="S471" i="32"/>
  <c r="U471" i="32"/>
  <c r="N471" i="32"/>
  <c r="W471" i="32"/>
  <c r="V471" i="32"/>
  <c r="R471" i="32"/>
  <c r="Q471" i="32"/>
  <c r="P471" i="32"/>
  <c r="O471" i="32"/>
  <c r="S470" i="32"/>
  <c r="U470" i="32"/>
  <c r="N470" i="32"/>
  <c r="W470" i="32"/>
  <c r="V470" i="32"/>
  <c r="R470" i="32"/>
  <c r="Q470" i="32"/>
  <c r="P470" i="32"/>
  <c r="O470" i="32"/>
  <c r="S469" i="32"/>
  <c r="U469" i="32"/>
  <c r="N469" i="32"/>
  <c r="W469" i="32"/>
  <c r="V469" i="32"/>
  <c r="R469" i="32"/>
  <c r="Q469" i="32"/>
  <c r="P469" i="32"/>
  <c r="O469" i="32"/>
  <c r="S468" i="32"/>
  <c r="U468" i="32"/>
  <c r="N468" i="32"/>
  <c r="W468" i="32"/>
  <c r="V468" i="32"/>
  <c r="R468" i="32"/>
  <c r="Q468" i="32"/>
  <c r="P468" i="32"/>
  <c r="O468" i="32"/>
  <c r="S467" i="32"/>
  <c r="U467" i="32"/>
  <c r="N467" i="32"/>
  <c r="W467" i="32"/>
  <c r="V467" i="32"/>
  <c r="R467" i="32"/>
  <c r="Q467" i="32"/>
  <c r="P467" i="32"/>
  <c r="O467" i="32"/>
  <c r="S466" i="32"/>
  <c r="U466" i="32"/>
  <c r="N466" i="32"/>
  <c r="W466" i="32"/>
  <c r="V466" i="32"/>
  <c r="R466" i="32"/>
  <c r="Q466" i="32"/>
  <c r="P466" i="32"/>
  <c r="O466" i="32"/>
  <c r="S465" i="32"/>
  <c r="U465" i="32"/>
  <c r="N465" i="32"/>
  <c r="W465" i="32"/>
  <c r="V465" i="32"/>
  <c r="R465" i="32"/>
  <c r="Q465" i="32"/>
  <c r="P465" i="32"/>
  <c r="O465" i="32"/>
  <c r="S464" i="32"/>
  <c r="U464" i="32"/>
  <c r="N464" i="32"/>
  <c r="W464" i="32"/>
  <c r="V464" i="32"/>
  <c r="R464" i="32"/>
  <c r="Q464" i="32"/>
  <c r="P464" i="32"/>
  <c r="O464" i="32"/>
  <c r="S463" i="32"/>
  <c r="U463" i="32"/>
  <c r="N463" i="32"/>
  <c r="W463" i="32"/>
  <c r="V463" i="32"/>
  <c r="R463" i="32"/>
  <c r="Q463" i="32"/>
  <c r="P463" i="32"/>
  <c r="O463" i="32"/>
  <c r="S462" i="32"/>
  <c r="U462" i="32"/>
  <c r="N462" i="32"/>
  <c r="W462" i="32"/>
  <c r="V462" i="32"/>
  <c r="R462" i="32"/>
  <c r="Q462" i="32"/>
  <c r="P462" i="32"/>
  <c r="O462" i="32"/>
  <c r="S461" i="32"/>
  <c r="U461" i="32"/>
  <c r="N461" i="32"/>
  <c r="W461" i="32"/>
  <c r="V461" i="32"/>
  <c r="R461" i="32"/>
  <c r="Q461" i="32"/>
  <c r="P461" i="32"/>
  <c r="O461" i="32"/>
  <c r="S460" i="32"/>
  <c r="U460" i="32"/>
  <c r="N460" i="32"/>
  <c r="W460" i="32"/>
  <c r="V460" i="32"/>
  <c r="R460" i="32"/>
  <c r="Q460" i="32"/>
  <c r="P460" i="32"/>
  <c r="O460" i="32"/>
  <c r="S459" i="32"/>
  <c r="U459" i="32"/>
  <c r="N459" i="32"/>
  <c r="W459" i="32"/>
  <c r="V459" i="32"/>
  <c r="R459" i="32"/>
  <c r="Q459" i="32"/>
  <c r="P459" i="32"/>
  <c r="O459" i="32"/>
  <c r="S458" i="32"/>
  <c r="U458" i="32"/>
  <c r="N458" i="32"/>
  <c r="W458" i="32"/>
  <c r="V458" i="32"/>
  <c r="R458" i="32"/>
  <c r="Q458" i="32"/>
  <c r="P458" i="32"/>
  <c r="O458" i="32"/>
  <c r="S457" i="32"/>
  <c r="U457" i="32"/>
  <c r="N457" i="32"/>
  <c r="W457" i="32"/>
  <c r="V457" i="32"/>
  <c r="R457" i="32"/>
  <c r="Q457" i="32"/>
  <c r="P457" i="32"/>
  <c r="O457" i="32"/>
  <c r="S456" i="32"/>
  <c r="U456" i="32"/>
  <c r="N456" i="32"/>
  <c r="W456" i="32"/>
  <c r="V456" i="32"/>
  <c r="R456" i="32"/>
  <c r="Q456" i="32"/>
  <c r="P456" i="32"/>
  <c r="O456" i="32"/>
  <c r="S455" i="32"/>
  <c r="U455" i="32"/>
  <c r="N455" i="32"/>
  <c r="W455" i="32"/>
  <c r="V455" i="32"/>
  <c r="R455" i="32"/>
  <c r="Q455" i="32"/>
  <c r="P455" i="32"/>
  <c r="O455" i="32"/>
  <c r="S454" i="32"/>
  <c r="U454" i="32"/>
  <c r="N454" i="32"/>
  <c r="W454" i="32"/>
  <c r="V454" i="32"/>
  <c r="R454" i="32"/>
  <c r="Q454" i="32"/>
  <c r="P454" i="32"/>
  <c r="O454" i="32"/>
  <c r="S453" i="32"/>
  <c r="U453" i="32"/>
  <c r="N453" i="32"/>
  <c r="W453" i="32"/>
  <c r="V453" i="32"/>
  <c r="R453" i="32"/>
  <c r="Q453" i="32"/>
  <c r="P453" i="32"/>
  <c r="O453" i="32"/>
  <c r="S452" i="32"/>
  <c r="U452" i="32"/>
  <c r="N452" i="32"/>
  <c r="W452" i="32"/>
  <c r="V452" i="32"/>
  <c r="R452" i="32"/>
  <c r="Q452" i="32"/>
  <c r="P452" i="32"/>
  <c r="O452" i="32"/>
  <c r="S451" i="32"/>
  <c r="U451" i="32"/>
  <c r="N451" i="32"/>
  <c r="W451" i="32"/>
  <c r="V451" i="32"/>
  <c r="R451" i="32"/>
  <c r="Q451" i="32"/>
  <c r="P451" i="32"/>
  <c r="O451" i="32"/>
  <c r="S450" i="32"/>
  <c r="U450" i="32"/>
  <c r="N450" i="32"/>
  <c r="W450" i="32"/>
  <c r="V450" i="32"/>
  <c r="R450" i="32"/>
  <c r="Q450" i="32"/>
  <c r="P450" i="32"/>
  <c r="O450" i="32"/>
  <c r="S449" i="32"/>
  <c r="U449" i="32"/>
  <c r="N449" i="32"/>
  <c r="W449" i="32"/>
  <c r="V449" i="32"/>
  <c r="R449" i="32"/>
  <c r="Q449" i="32"/>
  <c r="P449" i="32"/>
  <c r="O449" i="32"/>
  <c r="S448" i="32"/>
  <c r="U448" i="32"/>
  <c r="N448" i="32"/>
  <c r="W448" i="32"/>
  <c r="V448" i="32"/>
  <c r="R448" i="32"/>
  <c r="Q448" i="32"/>
  <c r="P448" i="32"/>
  <c r="O448" i="32"/>
  <c r="S447" i="32"/>
  <c r="U447" i="32"/>
  <c r="N447" i="32"/>
  <c r="W447" i="32"/>
  <c r="V447" i="32"/>
  <c r="R447" i="32"/>
  <c r="Q447" i="32"/>
  <c r="P447" i="32"/>
  <c r="O447" i="32"/>
  <c r="S446" i="32"/>
  <c r="U446" i="32"/>
  <c r="N446" i="32"/>
  <c r="W446" i="32"/>
  <c r="V446" i="32"/>
  <c r="R446" i="32"/>
  <c r="Q446" i="32"/>
  <c r="P446" i="32"/>
  <c r="O446" i="32"/>
  <c r="S445" i="32"/>
  <c r="U445" i="32"/>
  <c r="N445" i="32"/>
  <c r="W445" i="32"/>
  <c r="V445" i="32"/>
  <c r="R445" i="32"/>
  <c r="Q445" i="32"/>
  <c r="P445" i="32"/>
  <c r="O445" i="32"/>
  <c r="S444" i="32"/>
  <c r="U444" i="32"/>
  <c r="N444" i="32"/>
  <c r="W444" i="32"/>
  <c r="V444" i="32"/>
  <c r="R444" i="32"/>
  <c r="Q444" i="32"/>
  <c r="P444" i="32"/>
  <c r="O444" i="32"/>
  <c r="S443" i="32"/>
  <c r="U443" i="32"/>
  <c r="N443" i="32"/>
  <c r="W443" i="32"/>
  <c r="V443" i="32"/>
  <c r="R443" i="32"/>
  <c r="Q443" i="32"/>
  <c r="P443" i="32"/>
  <c r="O443" i="32"/>
  <c r="S442" i="32"/>
  <c r="U442" i="32"/>
  <c r="N442" i="32"/>
  <c r="W442" i="32"/>
  <c r="V442" i="32"/>
  <c r="R442" i="32"/>
  <c r="Q442" i="32"/>
  <c r="P442" i="32"/>
  <c r="O442" i="32"/>
  <c r="S441" i="32"/>
  <c r="U441" i="32"/>
  <c r="N441" i="32"/>
  <c r="W441" i="32"/>
  <c r="V441" i="32"/>
  <c r="R441" i="32"/>
  <c r="Q441" i="32"/>
  <c r="P441" i="32"/>
  <c r="O441" i="32"/>
  <c r="S440" i="32"/>
  <c r="U440" i="32"/>
  <c r="N440" i="32"/>
  <c r="W440" i="32"/>
  <c r="V440" i="32"/>
  <c r="R440" i="32"/>
  <c r="Q440" i="32"/>
  <c r="P440" i="32"/>
  <c r="O440" i="32"/>
  <c r="S439" i="32"/>
  <c r="U439" i="32"/>
  <c r="N439" i="32"/>
  <c r="W439" i="32"/>
  <c r="V439" i="32"/>
  <c r="R439" i="32"/>
  <c r="Q439" i="32"/>
  <c r="P439" i="32"/>
  <c r="O439" i="32"/>
  <c r="S438" i="32"/>
  <c r="U438" i="32"/>
  <c r="N438" i="32"/>
  <c r="W438" i="32"/>
  <c r="V438" i="32"/>
  <c r="R438" i="32"/>
  <c r="Q438" i="32"/>
  <c r="P438" i="32"/>
  <c r="O438" i="32"/>
  <c r="S437" i="32"/>
  <c r="U437" i="32"/>
  <c r="N437" i="32"/>
  <c r="W437" i="32"/>
  <c r="V437" i="32"/>
  <c r="R437" i="32"/>
  <c r="Q437" i="32"/>
  <c r="P437" i="32"/>
  <c r="O437" i="32"/>
  <c r="S436" i="32"/>
  <c r="U436" i="32"/>
  <c r="N436" i="32"/>
  <c r="W436" i="32"/>
  <c r="V436" i="32"/>
  <c r="R436" i="32"/>
  <c r="Q436" i="32"/>
  <c r="P436" i="32"/>
  <c r="O436" i="32"/>
  <c r="S435" i="32"/>
  <c r="U435" i="32"/>
  <c r="N435" i="32"/>
  <c r="W435" i="32"/>
  <c r="V435" i="32"/>
  <c r="R435" i="32"/>
  <c r="Q435" i="32"/>
  <c r="P435" i="32"/>
  <c r="O435" i="32"/>
  <c r="S434" i="32"/>
  <c r="U434" i="32"/>
  <c r="N434" i="32"/>
  <c r="W434" i="32"/>
  <c r="V434" i="32"/>
  <c r="R434" i="32"/>
  <c r="Q434" i="32"/>
  <c r="P434" i="32"/>
  <c r="O434" i="32"/>
  <c r="S433" i="32"/>
  <c r="U433" i="32"/>
  <c r="N433" i="32"/>
  <c r="W433" i="32"/>
  <c r="V433" i="32"/>
  <c r="R433" i="32"/>
  <c r="Q433" i="32"/>
  <c r="P433" i="32"/>
  <c r="O433" i="32"/>
  <c r="S432" i="32"/>
  <c r="U432" i="32"/>
  <c r="N432" i="32"/>
  <c r="W432" i="32"/>
  <c r="V432" i="32"/>
  <c r="R432" i="32"/>
  <c r="Q432" i="32"/>
  <c r="P432" i="32"/>
  <c r="O432" i="32"/>
  <c r="S431" i="32"/>
  <c r="U431" i="32"/>
  <c r="N431" i="32"/>
  <c r="W431" i="32"/>
  <c r="V431" i="32"/>
  <c r="R431" i="32"/>
  <c r="Q431" i="32"/>
  <c r="P431" i="32"/>
  <c r="O431" i="32"/>
  <c r="S430" i="32"/>
  <c r="U430" i="32"/>
  <c r="N430" i="32"/>
  <c r="W430" i="32"/>
  <c r="V430" i="32"/>
  <c r="R430" i="32"/>
  <c r="Q430" i="32"/>
  <c r="P430" i="32"/>
  <c r="O430" i="32"/>
  <c r="S429" i="32"/>
  <c r="U429" i="32"/>
  <c r="N429" i="32"/>
  <c r="W429" i="32"/>
  <c r="V429" i="32"/>
  <c r="R429" i="32"/>
  <c r="Q429" i="32"/>
  <c r="P429" i="32"/>
  <c r="O429" i="32"/>
  <c r="S428" i="32"/>
  <c r="U428" i="32"/>
  <c r="N428" i="32"/>
  <c r="W428" i="32"/>
  <c r="V428" i="32"/>
  <c r="R428" i="32"/>
  <c r="Q428" i="32"/>
  <c r="P428" i="32"/>
  <c r="O428" i="32"/>
  <c r="S427" i="32"/>
  <c r="U427" i="32"/>
  <c r="N427" i="32"/>
  <c r="W427" i="32"/>
  <c r="V427" i="32"/>
  <c r="R427" i="32"/>
  <c r="Q427" i="32"/>
  <c r="P427" i="32"/>
  <c r="O427" i="32"/>
  <c r="S426" i="32"/>
  <c r="U426" i="32"/>
  <c r="N426" i="32"/>
  <c r="W426" i="32"/>
  <c r="V426" i="32"/>
  <c r="R426" i="32"/>
  <c r="Q426" i="32"/>
  <c r="P426" i="32"/>
  <c r="O426" i="32"/>
  <c r="S425" i="32"/>
  <c r="U425" i="32"/>
  <c r="N425" i="32"/>
  <c r="W425" i="32"/>
  <c r="V425" i="32"/>
  <c r="R425" i="32"/>
  <c r="Q425" i="32"/>
  <c r="P425" i="32"/>
  <c r="O425" i="32"/>
  <c r="S424" i="32"/>
  <c r="U424" i="32"/>
  <c r="N424" i="32"/>
  <c r="W424" i="32"/>
  <c r="V424" i="32"/>
  <c r="R424" i="32"/>
  <c r="Q424" i="32"/>
  <c r="P424" i="32"/>
  <c r="O424" i="32"/>
  <c r="S423" i="32"/>
  <c r="U423" i="32"/>
  <c r="N423" i="32"/>
  <c r="W423" i="32"/>
  <c r="V423" i="32"/>
  <c r="R423" i="32"/>
  <c r="Q423" i="32"/>
  <c r="P423" i="32"/>
  <c r="O423" i="32"/>
  <c r="S422" i="32"/>
  <c r="U422" i="32"/>
  <c r="N422" i="32"/>
  <c r="W422" i="32"/>
  <c r="V422" i="32"/>
  <c r="R422" i="32"/>
  <c r="Q422" i="32"/>
  <c r="P422" i="32"/>
  <c r="O422" i="32"/>
  <c r="S421" i="32"/>
  <c r="U421" i="32"/>
  <c r="N421" i="32"/>
  <c r="W421" i="32"/>
  <c r="V421" i="32"/>
  <c r="R421" i="32"/>
  <c r="Q421" i="32"/>
  <c r="P421" i="32"/>
  <c r="O421" i="32"/>
  <c r="S420" i="32"/>
  <c r="U420" i="32"/>
  <c r="N420" i="32"/>
  <c r="W420" i="32"/>
  <c r="V420" i="32"/>
  <c r="R420" i="32"/>
  <c r="Q420" i="32"/>
  <c r="P420" i="32"/>
  <c r="O420" i="32"/>
  <c r="S419" i="32"/>
  <c r="U419" i="32"/>
  <c r="N419" i="32"/>
  <c r="W419" i="32"/>
  <c r="V419" i="32"/>
  <c r="R419" i="32"/>
  <c r="Q419" i="32"/>
  <c r="P419" i="32"/>
  <c r="O419" i="32"/>
  <c r="S418" i="32"/>
  <c r="U418" i="32"/>
  <c r="N418" i="32"/>
  <c r="W418" i="32"/>
  <c r="V418" i="32"/>
  <c r="R418" i="32"/>
  <c r="Q418" i="32"/>
  <c r="P418" i="32"/>
  <c r="O418" i="32"/>
  <c r="S417" i="32"/>
  <c r="U417" i="32"/>
  <c r="N417" i="32"/>
  <c r="W417" i="32"/>
  <c r="V417" i="32"/>
  <c r="R417" i="32"/>
  <c r="Q417" i="32"/>
  <c r="P417" i="32"/>
  <c r="O417" i="32"/>
  <c r="S416" i="32"/>
  <c r="U416" i="32"/>
  <c r="N416" i="32"/>
  <c r="W416" i="32"/>
  <c r="V416" i="32"/>
  <c r="R416" i="32"/>
  <c r="Q416" i="32"/>
  <c r="P416" i="32"/>
  <c r="O416" i="32"/>
  <c r="S415" i="32"/>
  <c r="U415" i="32"/>
  <c r="N415" i="32"/>
  <c r="W415" i="32"/>
  <c r="V415" i="32"/>
  <c r="R415" i="32"/>
  <c r="Q415" i="32"/>
  <c r="P415" i="32"/>
  <c r="O415" i="32"/>
  <c r="S414" i="32"/>
  <c r="U414" i="32"/>
  <c r="N414" i="32"/>
  <c r="W414" i="32"/>
  <c r="V414" i="32"/>
  <c r="R414" i="32"/>
  <c r="Q414" i="32"/>
  <c r="P414" i="32"/>
  <c r="O414" i="32"/>
  <c r="S413" i="32"/>
  <c r="U413" i="32"/>
  <c r="N413" i="32"/>
  <c r="W413" i="32"/>
  <c r="V413" i="32"/>
  <c r="R413" i="32"/>
  <c r="Q413" i="32"/>
  <c r="P413" i="32"/>
  <c r="O413" i="32"/>
  <c r="S412" i="32"/>
  <c r="U412" i="32"/>
  <c r="N412" i="32"/>
  <c r="W412" i="32"/>
  <c r="V412" i="32"/>
  <c r="R412" i="32"/>
  <c r="Q412" i="32"/>
  <c r="P412" i="32"/>
  <c r="O412" i="32"/>
  <c r="S411" i="32"/>
  <c r="U411" i="32"/>
  <c r="N411" i="32"/>
  <c r="W411" i="32"/>
  <c r="V411" i="32"/>
  <c r="R411" i="32"/>
  <c r="Q411" i="32"/>
  <c r="P411" i="32"/>
  <c r="O411" i="32"/>
  <c r="S410" i="32"/>
  <c r="U410" i="32"/>
  <c r="N410" i="32"/>
  <c r="W410" i="32"/>
  <c r="V410" i="32"/>
  <c r="R410" i="32"/>
  <c r="Q410" i="32"/>
  <c r="P410" i="32"/>
  <c r="O410" i="32"/>
  <c r="S409" i="32"/>
  <c r="U409" i="32"/>
  <c r="N409" i="32"/>
  <c r="W409" i="32"/>
  <c r="V409" i="32"/>
  <c r="R409" i="32"/>
  <c r="Q409" i="32"/>
  <c r="P409" i="32"/>
  <c r="O409" i="32"/>
  <c r="S408" i="32"/>
  <c r="U408" i="32"/>
  <c r="N408" i="32"/>
  <c r="W408" i="32"/>
  <c r="V408" i="32"/>
  <c r="R408" i="32"/>
  <c r="Q408" i="32"/>
  <c r="P408" i="32"/>
  <c r="O408" i="32"/>
  <c r="S407" i="32"/>
  <c r="U407" i="32"/>
  <c r="N407" i="32"/>
  <c r="W407" i="32"/>
  <c r="V407" i="32"/>
  <c r="R407" i="32"/>
  <c r="Q407" i="32"/>
  <c r="P407" i="32"/>
  <c r="O407" i="32"/>
  <c r="S406" i="32"/>
  <c r="U406" i="32"/>
  <c r="N406" i="32"/>
  <c r="W406" i="32"/>
  <c r="V406" i="32"/>
  <c r="R406" i="32"/>
  <c r="Q406" i="32"/>
  <c r="P406" i="32"/>
  <c r="O406" i="32"/>
  <c r="S405" i="32"/>
  <c r="U405" i="32"/>
  <c r="N405" i="32"/>
  <c r="W405" i="32"/>
  <c r="V405" i="32"/>
  <c r="R405" i="32"/>
  <c r="Q405" i="32"/>
  <c r="P405" i="32"/>
  <c r="O405" i="32"/>
  <c r="S404" i="32"/>
  <c r="U404" i="32"/>
  <c r="N404" i="32"/>
  <c r="W404" i="32"/>
  <c r="V404" i="32"/>
  <c r="R404" i="32"/>
  <c r="Q404" i="32"/>
  <c r="P404" i="32"/>
  <c r="O404" i="32"/>
  <c r="S403" i="32"/>
  <c r="U403" i="32"/>
  <c r="N403" i="32"/>
  <c r="W403" i="32"/>
  <c r="V403" i="32"/>
  <c r="R403" i="32"/>
  <c r="Q403" i="32"/>
  <c r="P403" i="32"/>
  <c r="O403" i="32"/>
  <c r="S402" i="32"/>
  <c r="U402" i="32"/>
  <c r="N402" i="32"/>
  <c r="W402" i="32"/>
  <c r="V402" i="32"/>
  <c r="R402" i="32"/>
  <c r="Q402" i="32"/>
  <c r="P402" i="32"/>
  <c r="O402" i="32"/>
  <c r="S401" i="32"/>
  <c r="U401" i="32"/>
  <c r="N401" i="32"/>
  <c r="W401" i="32"/>
  <c r="V401" i="32"/>
  <c r="R401" i="32"/>
  <c r="Q401" i="32"/>
  <c r="P401" i="32"/>
  <c r="O401" i="32"/>
  <c r="S400" i="32"/>
  <c r="U400" i="32"/>
  <c r="N400" i="32"/>
  <c r="W400" i="32"/>
  <c r="V400" i="32"/>
  <c r="R400" i="32"/>
  <c r="Q400" i="32"/>
  <c r="P400" i="32"/>
  <c r="O400" i="32"/>
  <c r="S399" i="32"/>
  <c r="U399" i="32"/>
  <c r="N399" i="32"/>
  <c r="W399" i="32"/>
  <c r="V399" i="32"/>
  <c r="R399" i="32"/>
  <c r="Q399" i="32"/>
  <c r="P399" i="32"/>
  <c r="O399" i="32"/>
  <c r="S398" i="32"/>
  <c r="U398" i="32"/>
  <c r="N398" i="32"/>
  <c r="W398" i="32"/>
  <c r="V398" i="32"/>
  <c r="R398" i="32"/>
  <c r="Q398" i="32"/>
  <c r="P398" i="32"/>
  <c r="O398" i="32"/>
  <c r="S397" i="32"/>
  <c r="U397" i="32"/>
  <c r="N397" i="32"/>
  <c r="W397" i="32"/>
  <c r="V397" i="32"/>
  <c r="R397" i="32"/>
  <c r="Q397" i="32"/>
  <c r="P397" i="32"/>
  <c r="O397" i="32"/>
  <c r="S396" i="32"/>
  <c r="U396" i="32"/>
  <c r="N396" i="32"/>
  <c r="W396" i="32"/>
  <c r="V396" i="32"/>
  <c r="R396" i="32"/>
  <c r="Q396" i="32"/>
  <c r="P396" i="32"/>
  <c r="O396" i="32"/>
  <c r="S395" i="32"/>
  <c r="U395" i="32"/>
  <c r="N395" i="32"/>
  <c r="W395" i="32"/>
  <c r="V395" i="32"/>
  <c r="R395" i="32"/>
  <c r="Q395" i="32"/>
  <c r="P395" i="32"/>
  <c r="O395" i="32"/>
  <c r="S394" i="32"/>
  <c r="U394" i="32"/>
  <c r="N394" i="32"/>
  <c r="W394" i="32"/>
  <c r="V394" i="32"/>
  <c r="R394" i="32"/>
  <c r="Q394" i="32"/>
  <c r="P394" i="32"/>
  <c r="O394" i="32"/>
  <c r="S393" i="32"/>
  <c r="U393" i="32"/>
  <c r="N393" i="32"/>
  <c r="W393" i="32"/>
  <c r="V393" i="32"/>
  <c r="R393" i="32"/>
  <c r="Q393" i="32"/>
  <c r="P393" i="32"/>
  <c r="O393" i="32"/>
  <c r="S392" i="32"/>
  <c r="U392" i="32"/>
  <c r="N392" i="32"/>
  <c r="W392" i="32"/>
  <c r="V392" i="32"/>
  <c r="R392" i="32"/>
  <c r="Q392" i="32"/>
  <c r="P392" i="32"/>
  <c r="O392" i="32"/>
  <c r="S391" i="32"/>
  <c r="U391" i="32"/>
  <c r="N391" i="32"/>
  <c r="W391" i="32"/>
  <c r="V391" i="32"/>
  <c r="R391" i="32"/>
  <c r="Q391" i="32"/>
  <c r="P391" i="32"/>
  <c r="O391" i="32"/>
  <c r="S390" i="32"/>
  <c r="U390" i="32"/>
  <c r="N390" i="32"/>
  <c r="W390" i="32"/>
  <c r="V390" i="32"/>
  <c r="R390" i="32"/>
  <c r="Q390" i="32"/>
  <c r="P390" i="32"/>
  <c r="O390" i="32"/>
  <c r="S389" i="32"/>
  <c r="U389" i="32"/>
  <c r="N389" i="32"/>
  <c r="W389" i="32"/>
  <c r="V389" i="32"/>
  <c r="R389" i="32"/>
  <c r="Q389" i="32"/>
  <c r="P389" i="32"/>
  <c r="O389" i="32"/>
  <c r="S388" i="32"/>
  <c r="U388" i="32"/>
  <c r="N388" i="32"/>
  <c r="W388" i="32"/>
  <c r="V388" i="32"/>
  <c r="R388" i="32"/>
  <c r="Q388" i="32"/>
  <c r="P388" i="32"/>
  <c r="O388" i="32"/>
  <c r="S387" i="32"/>
  <c r="U387" i="32"/>
  <c r="N387" i="32"/>
  <c r="W387" i="32"/>
  <c r="V387" i="32"/>
  <c r="R387" i="32"/>
  <c r="Q387" i="32"/>
  <c r="P387" i="32"/>
  <c r="O387" i="32"/>
  <c r="S386" i="32"/>
  <c r="U386" i="32"/>
  <c r="N386" i="32"/>
  <c r="W386" i="32"/>
  <c r="V386" i="32"/>
  <c r="R386" i="32"/>
  <c r="Q386" i="32"/>
  <c r="P386" i="32"/>
  <c r="O386" i="32"/>
  <c r="S385" i="32"/>
  <c r="U385" i="32"/>
  <c r="N385" i="32"/>
  <c r="W385" i="32"/>
  <c r="V385" i="32"/>
  <c r="R385" i="32"/>
  <c r="Q385" i="32"/>
  <c r="P385" i="32"/>
  <c r="O385" i="32"/>
  <c r="S384" i="32"/>
  <c r="U384" i="32"/>
  <c r="N384" i="32"/>
  <c r="W384" i="32"/>
  <c r="V384" i="32"/>
  <c r="R384" i="32"/>
  <c r="Q384" i="32"/>
  <c r="P384" i="32"/>
  <c r="O384" i="32"/>
  <c r="S383" i="32"/>
  <c r="U383" i="32"/>
  <c r="N383" i="32"/>
  <c r="W383" i="32"/>
  <c r="V383" i="32"/>
  <c r="R383" i="32"/>
  <c r="Q383" i="32"/>
  <c r="P383" i="32"/>
  <c r="O383" i="32"/>
  <c r="S382" i="32"/>
  <c r="U382" i="32"/>
  <c r="N382" i="32"/>
  <c r="W382" i="32"/>
  <c r="V382" i="32"/>
  <c r="R382" i="32"/>
  <c r="Q382" i="32"/>
  <c r="P382" i="32"/>
  <c r="O382" i="32"/>
  <c r="S381" i="32"/>
  <c r="U381" i="32"/>
  <c r="N381" i="32"/>
  <c r="W381" i="32"/>
  <c r="V381" i="32"/>
  <c r="R381" i="32"/>
  <c r="Q381" i="32"/>
  <c r="P381" i="32"/>
  <c r="O381" i="32"/>
  <c r="S380" i="32"/>
  <c r="U380" i="32"/>
  <c r="N380" i="32"/>
  <c r="W380" i="32"/>
  <c r="V380" i="32"/>
  <c r="R380" i="32"/>
  <c r="Q380" i="32"/>
  <c r="P380" i="32"/>
  <c r="O380" i="32"/>
  <c r="S379" i="32"/>
  <c r="U379" i="32"/>
  <c r="N379" i="32"/>
  <c r="W379" i="32"/>
  <c r="V379" i="32"/>
  <c r="R379" i="32"/>
  <c r="Q379" i="32"/>
  <c r="P379" i="32"/>
  <c r="O379" i="32"/>
  <c r="S378" i="32"/>
  <c r="U378" i="32"/>
  <c r="N378" i="32"/>
  <c r="W378" i="32"/>
  <c r="V378" i="32"/>
  <c r="R378" i="32"/>
  <c r="Q378" i="32"/>
  <c r="P378" i="32"/>
  <c r="O378" i="32"/>
  <c r="S377" i="32"/>
  <c r="U377" i="32"/>
  <c r="N377" i="32"/>
  <c r="W377" i="32"/>
  <c r="V377" i="32"/>
  <c r="R377" i="32"/>
  <c r="Q377" i="32"/>
  <c r="P377" i="32"/>
  <c r="O377" i="32"/>
  <c r="S376" i="32"/>
  <c r="U376" i="32"/>
  <c r="N376" i="32"/>
  <c r="W376" i="32"/>
  <c r="V376" i="32"/>
  <c r="R376" i="32"/>
  <c r="Q376" i="32"/>
  <c r="P376" i="32"/>
  <c r="O376" i="32"/>
  <c r="S375" i="32"/>
  <c r="U375" i="32"/>
  <c r="N375" i="32"/>
  <c r="W375" i="32"/>
  <c r="V375" i="32"/>
  <c r="R375" i="32"/>
  <c r="Q375" i="32"/>
  <c r="P375" i="32"/>
  <c r="O375" i="32"/>
  <c r="S374" i="32"/>
  <c r="U374" i="32"/>
  <c r="N374" i="32"/>
  <c r="W374" i="32"/>
  <c r="V374" i="32"/>
  <c r="R374" i="32"/>
  <c r="Q374" i="32"/>
  <c r="P374" i="32"/>
  <c r="O374" i="32"/>
  <c r="S373" i="32"/>
  <c r="U373" i="32"/>
  <c r="N373" i="32"/>
  <c r="W373" i="32"/>
  <c r="V373" i="32"/>
  <c r="R373" i="32"/>
  <c r="Q373" i="32"/>
  <c r="P373" i="32"/>
  <c r="O373" i="32"/>
  <c r="S372" i="32"/>
  <c r="U372" i="32"/>
  <c r="N372" i="32"/>
  <c r="W372" i="32"/>
  <c r="V372" i="32"/>
  <c r="R372" i="32"/>
  <c r="Q372" i="32"/>
  <c r="P372" i="32"/>
  <c r="O372" i="32"/>
  <c r="S371" i="32"/>
  <c r="U371" i="32"/>
  <c r="N371" i="32"/>
  <c r="W371" i="32"/>
  <c r="V371" i="32"/>
  <c r="R371" i="32"/>
  <c r="Q371" i="32"/>
  <c r="P371" i="32"/>
  <c r="O371" i="32"/>
  <c r="S370" i="32"/>
  <c r="U370" i="32"/>
  <c r="N370" i="32"/>
  <c r="W370" i="32"/>
  <c r="V370" i="32"/>
  <c r="R370" i="32"/>
  <c r="Q370" i="32"/>
  <c r="P370" i="32"/>
  <c r="O370" i="32"/>
  <c r="S369" i="32"/>
  <c r="U369" i="32"/>
  <c r="N369" i="32"/>
  <c r="W369" i="32"/>
  <c r="V369" i="32"/>
  <c r="R369" i="32"/>
  <c r="Q369" i="32"/>
  <c r="P369" i="32"/>
  <c r="O369" i="32"/>
  <c r="S368" i="32"/>
  <c r="U368" i="32"/>
  <c r="N368" i="32"/>
  <c r="W368" i="32"/>
  <c r="V368" i="32"/>
  <c r="R368" i="32"/>
  <c r="Q368" i="32"/>
  <c r="P368" i="32"/>
  <c r="O368" i="32"/>
  <c r="S367" i="32"/>
  <c r="U367" i="32"/>
  <c r="N367" i="32"/>
  <c r="W367" i="32"/>
  <c r="V367" i="32"/>
  <c r="R367" i="32"/>
  <c r="Q367" i="32"/>
  <c r="P367" i="32"/>
  <c r="O367" i="32"/>
  <c r="S366" i="32"/>
  <c r="U366" i="32"/>
  <c r="N366" i="32"/>
  <c r="W366" i="32"/>
  <c r="V366" i="32"/>
  <c r="R366" i="32"/>
  <c r="Q366" i="32"/>
  <c r="P366" i="32"/>
  <c r="O366" i="32"/>
  <c r="S365" i="32"/>
  <c r="U365" i="32"/>
  <c r="N365" i="32"/>
  <c r="W365" i="32"/>
  <c r="V365" i="32"/>
  <c r="R365" i="32"/>
  <c r="Q365" i="32"/>
  <c r="P365" i="32"/>
  <c r="O365" i="32"/>
  <c r="S364" i="32"/>
  <c r="U364" i="32"/>
  <c r="N364" i="32"/>
  <c r="W364" i="32"/>
  <c r="V364" i="32"/>
  <c r="R364" i="32"/>
  <c r="Q364" i="32"/>
  <c r="P364" i="32"/>
  <c r="O364" i="32"/>
  <c r="S363" i="32"/>
  <c r="U363" i="32"/>
  <c r="N363" i="32"/>
  <c r="W363" i="32"/>
  <c r="V363" i="32"/>
  <c r="R363" i="32"/>
  <c r="Q363" i="32"/>
  <c r="P363" i="32"/>
  <c r="O363" i="32"/>
  <c r="S362" i="32"/>
  <c r="U362" i="32"/>
  <c r="N362" i="32"/>
  <c r="W362" i="32"/>
  <c r="V362" i="32"/>
  <c r="R362" i="32"/>
  <c r="Q362" i="32"/>
  <c r="P362" i="32"/>
  <c r="O362" i="32"/>
  <c r="S361" i="32"/>
  <c r="U361" i="32"/>
  <c r="N361" i="32"/>
  <c r="W361" i="32"/>
  <c r="V361" i="32"/>
  <c r="R361" i="32"/>
  <c r="Q361" i="32"/>
  <c r="P361" i="32"/>
  <c r="O361" i="32"/>
  <c r="S360" i="32"/>
  <c r="U360" i="32"/>
  <c r="N360" i="32"/>
  <c r="W360" i="32"/>
  <c r="V360" i="32"/>
  <c r="R360" i="32"/>
  <c r="Q360" i="32"/>
  <c r="P360" i="32"/>
  <c r="O360" i="32"/>
  <c r="S359" i="32"/>
  <c r="U359" i="32"/>
  <c r="N359" i="32"/>
  <c r="W359" i="32"/>
  <c r="V359" i="32"/>
  <c r="R359" i="32"/>
  <c r="Q359" i="32"/>
  <c r="P359" i="32"/>
  <c r="O359" i="32"/>
  <c r="S358" i="32"/>
  <c r="U358" i="32"/>
  <c r="N358" i="32"/>
  <c r="W358" i="32"/>
  <c r="V358" i="32"/>
  <c r="R358" i="32"/>
  <c r="Q358" i="32"/>
  <c r="P358" i="32"/>
  <c r="O358" i="32"/>
  <c r="S357" i="32"/>
  <c r="U357" i="32"/>
  <c r="N357" i="32"/>
  <c r="W357" i="32"/>
  <c r="V357" i="32"/>
  <c r="R357" i="32"/>
  <c r="Q357" i="32"/>
  <c r="P357" i="32"/>
  <c r="O357" i="32"/>
  <c r="S356" i="32"/>
  <c r="U356" i="32"/>
  <c r="N356" i="32"/>
  <c r="W356" i="32"/>
  <c r="V356" i="32"/>
  <c r="R356" i="32"/>
  <c r="Q356" i="32"/>
  <c r="P356" i="32"/>
  <c r="O356" i="32"/>
  <c r="S355" i="32"/>
  <c r="U355" i="32"/>
  <c r="N355" i="32"/>
  <c r="W355" i="32"/>
  <c r="V355" i="32"/>
  <c r="R355" i="32"/>
  <c r="Q355" i="32"/>
  <c r="P355" i="32"/>
  <c r="O355" i="32"/>
  <c r="S354" i="32"/>
  <c r="U354" i="32"/>
  <c r="N354" i="32"/>
  <c r="W354" i="32"/>
  <c r="V354" i="32"/>
  <c r="R354" i="32"/>
  <c r="Q354" i="32"/>
  <c r="P354" i="32"/>
  <c r="O354" i="32"/>
  <c r="S353" i="32"/>
  <c r="U353" i="32"/>
  <c r="N353" i="32"/>
  <c r="W353" i="32"/>
  <c r="V353" i="32"/>
  <c r="R353" i="32"/>
  <c r="Q353" i="32"/>
  <c r="P353" i="32"/>
  <c r="O353" i="32"/>
  <c r="S352" i="32"/>
  <c r="U352" i="32"/>
  <c r="N352" i="32"/>
  <c r="W352" i="32"/>
  <c r="V352" i="32"/>
  <c r="R352" i="32"/>
  <c r="Q352" i="32"/>
  <c r="P352" i="32"/>
  <c r="O352" i="32"/>
  <c r="S351" i="32"/>
  <c r="U351" i="32"/>
  <c r="N351" i="32"/>
  <c r="W351" i="32"/>
  <c r="V351" i="32"/>
  <c r="R351" i="32"/>
  <c r="Q351" i="32"/>
  <c r="P351" i="32"/>
  <c r="O351" i="32"/>
  <c r="S350" i="32"/>
  <c r="U350" i="32"/>
  <c r="N350" i="32"/>
  <c r="W350" i="32"/>
  <c r="V350" i="32"/>
  <c r="R350" i="32"/>
  <c r="Q350" i="32"/>
  <c r="P350" i="32"/>
  <c r="O350" i="32"/>
  <c r="S349" i="32"/>
  <c r="U349" i="32"/>
  <c r="N349" i="32"/>
  <c r="W349" i="32"/>
  <c r="V349" i="32"/>
  <c r="R349" i="32"/>
  <c r="Q349" i="32"/>
  <c r="P349" i="32"/>
  <c r="O349" i="32"/>
  <c r="S348" i="32"/>
  <c r="U348" i="32"/>
  <c r="N348" i="32"/>
  <c r="W348" i="32"/>
  <c r="V348" i="32"/>
  <c r="R348" i="32"/>
  <c r="Q348" i="32"/>
  <c r="P348" i="32"/>
  <c r="O348" i="32"/>
  <c r="S347" i="32"/>
  <c r="U347" i="32"/>
  <c r="N347" i="32"/>
  <c r="W347" i="32"/>
  <c r="V347" i="32"/>
  <c r="R347" i="32"/>
  <c r="Q347" i="32"/>
  <c r="P347" i="32"/>
  <c r="O347" i="32"/>
  <c r="S346" i="32"/>
  <c r="U346" i="32"/>
  <c r="N346" i="32"/>
  <c r="W346" i="32"/>
  <c r="V346" i="32"/>
  <c r="R346" i="32"/>
  <c r="Q346" i="32"/>
  <c r="P346" i="32"/>
  <c r="O346" i="32"/>
  <c r="S345" i="32"/>
  <c r="U345" i="32"/>
  <c r="N345" i="32"/>
  <c r="W345" i="32"/>
  <c r="V345" i="32"/>
  <c r="R345" i="32"/>
  <c r="Q345" i="32"/>
  <c r="P345" i="32"/>
  <c r="O345" i="32"/>
  <c r="S344" i="32"/>
  <c r="U344" i="32"/>
  <c r="N344" i="32"/>
  <c r="W344" i="32"/>
  <c r="V344" i="32"/>
  <c r="R344" i="32"/>
  <c r="Q344" i="32"/>
  <c r="P344" i="32"/>
  <c r="O344" i="32"/>
  <c r="S343" i="32"/>
  <c r="U343" i="32"/>
  <c r="N343" i="32"/>
  <c r="W343" i="32"/>
  <c r="V343" i="32"/>
  <c r="R343" i="32"/>
  <c r="Q343" i="32"/>
  <c r="P343" i="32"/>
  <c r="O343" i="32"/>
  <c r="S342" i="32"/>
  <c r="U342" i="32"/>
  <c r="N342" i="32"/>
  <c r="W342" i="32"/>
  <c r="V342" i="32"/>
  <c r="R342" i="32"/>
  <c r="Q342" i="32"/>
  <c r="P342" i="32"/>
  <c r="O342" i="32"/>
  <c r="S341" i="32"/>
  <c r="U341" i="32"/>
  <c r="N341" i="32"/>
  <c r="W341" i="32"/>
  <c r="V341" i="32"/>
  <c r="R341" i="32"/>
  <c r="Q341" i="32"/>
  <c r="P341" i="32"/>
  <c r="O341" i="32"/>
  <c r="S340" i="32"/>
  <c r="U340" i="32"/>
  <c r="N340" i="32"/>
  <c r="W340" i="32"/>
  <c r="V340" i="32"/>
  <c r="R340" i="32"/>
  <c r="Q340" i="32"/>
  <c r="P340" i="32"/>
  <c r="O340" i="32"/>
  <c r="S339" i="32"/>
  <c r="U339" i="32"/>
  <c r="N339" i="32"/>
  <c r="W339" i="32"/>
  <c r="V339" i="32"/>
  <c r="R339" i="32"/>
  <c r="Q339" i="32"/>
  <c r="P339" i="32"/>
  <c r="O339" i="32"/>
  <c r="S338" i="32"/>
  <c r="U338" i="32"/>
  <c r="N338" i="32"/>
  <c r="W338" i="32"/>
  <c r="V338" i="32"/>
  <c r="R338" i="32"/>
  <c r="Q338" i="32"/>
  <c r="P338" i="32"/>
  <c r="O338" i="32"/>
  <c r="S337" i="32"/>
  <c r="U337" i="32"/>
  <c r="N337" i="32"/>
  <c r="W337" i="32"/>
  <c r="V337" i="32"/>
  <c r="R337" i="32"/>
  <c r="Q337" i="32"/>
  <c r="P337" i="32"/>
  <c r="O337" i="32"/>
  <c r="S336" i="32"/>
  <c r="U336" i="32"/>
  <c r="N336" i="32"/>
  <c r="W336" i="32"/>
  <c r="V336" i="32"/>
  <c r="R336" i="32"/>
  <c r="Q336" i="32"/>
  <c r="P336" i="32"/>
  <c r="O336" i="32"/>
  <c r="S335" i="32"/>
  <c r="U335" i="32"/>
  <c r="N335" i="32"/>
  <c r="W335" i="32"/>
  <c r="V335" i="32"/>
  <c r="R335" i="32"/>
  <c r="Q335" i="32"/>
  <c r="P335" i="32"/>
  <c r="O335" i="32"/>
  <c r="S334" i="32"/>
  <c r="U334" i="32"/>
  <c r="N334" i="32"/>
  <c r="W334" i="32"/>
  <c r="V334" i="32"/>
  <c r="R334" i="32"/>
  <c r="Q334" i="32"/>
  <c r="P334" i="32"/>
  <c r="O334" i="32"/>
  <c r="S333" i="32"/>
  <c r="U333" i="32"/>
  <c r="N333" i="32"/>
  <c r="W333" i="32"/>
  <c r="V333" i="32"/>
  <c r="R333" i="32"/>
  <c r="Q333" i="32"/>
  <c r="P333" i="32"/>
  <c r="O333" i="32"/>
  <c r="S332" i="32"/>
  <c r="U332" i="32"/>
  <c r="N332" i="32"/>
  <c r="W332" i="32"/>
  <c r="V332" i="32"/>
  <c r="R332" i="32"/>
  <c r="Q332" i="32"/>
  <c r="P332" i="32"/>
  <c r="O332" i="32"/>
  <c r="S331" i="32"/>
  <c r="U331" i="32"/>
  <c r="N331" i="32"/>
  <c r="W331" i="32"/>
  <c r="V331" i="32"/>
  <c r="R331" i="32"/>
  <c r="Q331" i="32"/>
  <c r="P331" i="32"/>
  <c r="O331" i="32"/>
  <c r="S330" i="32"/>
  <c r="U330" i="32"/>
  <c r="N330" i="32"/>
  <c r="W330" i="32"/>
  <c r="V330" i="32"/>
  <c r="R330" i="32"/>
  <c r="Q330" i="32"/>
  <c r="P330" i="32"/>
  <c r="O330" i="32"/>
  <c r="S329" i="32"/>
  <c r="U329" i="32"/>
  <c r="N329" i="32"/>
  <c r="W329" i="32"/>
  <c r="V329" i="32"/>
  <c r="R329" i="32"/>
  <c r="Q329" i="32"/>
  <c r="P329" i="32"/>
  <c r="O329" i="32"/>
  <c r="S328" i="32"/>
  <c r="U328" i="32"/>
  <c r="N328" i="32"/>
  <c r="W328" i="32"/>
  <c r="V328" i="32"/>
  <c r="R328" i="32"/>
  <c r="Q328" i="32"/>
  <c r="P328" i="32"/>
  <c r="O328" i="32"/>
  <c r="S327" i="32"/>
  <c r="U327" i="32"/>
  <c r="N327" i="32"/>
  <c r="W327" i="32"/>
  <c r="V327" i="32"/>
  <c r="R327" i="32"/>
  <c r="Q327" i="32"/>
  <c r="P327" i="32"/>
  <c r="O327" i="32"/>
  <c r="S326" i="32"/>
  <c r="U326" i="32"/>
  <c r="N326" i="32"/>
  <c r="W326" i="32"/>
  <c r="V326" i="32"/>
  <c r="R326" i="32"/>
  <c r="Q326" i="32"/>
  <c r="P326" i="32"/>
  <c r="O326" i="32"/>
  <c r="S325" i="32"/>
  <c r="U325" i="32"/>
  <c r="N325" i="32"/>
  <c r="W325" i="32"/>
  <c r="V325" i="32"/>
  <c r="R325" i="32"/>
  <c r="Q325" i="32"/>
  <c r="P325" i="32"/>
  <c r="O325" i="32"/>
  <c r="S324" i="32"/>
  <c r="U324" i="32"/>
  <c r="N324" i="32"/>
  <c r="W324" i="32"/>
  <c r="V324" i="32"/>
  <c r="R324" i="32"/>
  <c r="Q324" i="32"/>
  <c r="P324" i="32"/>
  <c r="O324" i="32"/>
  <c r="S323" i="32"/>
  <c r="U323" i="32"/>
  <c r="N323" i="32"/>
  <c r="W323" i="32"/>
  <c r="V323" i="32"/>
  <c r="R323" i="32"/>
  <c r="Q323" i="32"/>
  <c r="P323" i="32"/>
  <c r="O323" i="32"/>
  <c r="S322" i="32"/>
  <c r="U322" i="32"/>
  <c r="N322" i="32"/>
  <c r="W322" i="32"/>
  <c r="V322" i="32"/>
  <c r="R322" i="32"/>
  <c r="Q322" i="32"/>
  <c r="P322" i="32"/>
  <c r="O322" i="32"/>
  <c r="S321" i="32"/>
  <c r="U321" i="32"/>
  <c r="N321" i="32"/>
  <c r="W321" i="32"/>
  <c r="V321" i="32"/>
  <c r="R321" i="32"/>
  <c r="Q321" i="32"/>
  <c r="P321" i="32"/>
  <c r="O321" i="32"/>
  <c r="S320" i="32"/>
  <c r="U320" i="32"/>
  <c r="N320" i="32"/>
  <c r="W320" i="32"/>
  <c r="V320" i="32"/>
  <c r="R320" i="32"/>
  <c r="Q320" i="32"/>
  <c r="P320" i="32"/>
  <c r="O320" i="32"/>
  <c r="S319" i="32"/>
  <c r="U319" i="32"/>
  <c r="N319" i="32"/>
  <c r="W319" i="32"/>
  <c r="V319" i="32"/>
  <c r="R319" i="32"/>
  <c r="Q319" i="32"/>
  <c r="P319" i="32"/>
  <c r="O319" i="32"/>
  <c r="S318" i="32"/>
  <c r="U318" i="32"/>
  <c r="N318" i="32"/>
  <c r="W318" i="32"/>
  <c r="V318" i="32"/>
  <c r="R318" i="32"/>
  <c r="Q318" i="32"/>
  <c r="P318" i="32"/>
  <c r="O318" i="32"/>
  <c r="S317" i="32"/>
  <c r="U317" i="32"/>
  <c r="N317" i="32"/>
  <c r="W317" i="32"/>
  <c r="V317" i="32"/>
  <c r="R317" i="32"/>
  <c r="Q317" i="32"/>
  <c r="P317" i="32"/>
  <c r="O317" i="32"/>
  <c r="S316" i="32"/>
  <c r="U316" i="32"/>
  <c r="N316" i="32"/>
  <c r="W316" i="32"/>
  <c r="V316" i="32"/>
  <c r="R316" i="32"/>
  <c r="Q316" i="32"/>
  <c r="P316" i="32"/>
  <c r="O316" i="32"/>
  <c r="S315" i="32"/>
  <c r="U315" i="32"/>
  <c r="N315" i="32"/>
  <c r="W315" i="32"/>
  <c r="V315" i="32"/>
  <c r="R315" i="32"/>
  <c r="Q315" i="32"/>
  <c r="P315" i="32"/>
  <c r="O315" i="32"/>
  <c r="S314" i="32"/>
  <c r="U314" i="32"/>
  <c r="N314" i="32"/>
  <c r="W314" i="32"/>
  <c r="V314" i="32"/>
  <c r="R314" i="32"/>
  <c r="Q314" i="32"/>
  <c r="P314" i="32"/>
  <c r="O314" i="32"/>
  <c r="S313" i="32"/>
  <c r="U313" i="32"/>
  <c r="N313" i="32"/>
  <c r="W313" i="32"/>
  <c r="V313" i="32"/>
  <c r="R313" i="32"/>
  <c r="Q313" i="32"/>
  <c r="P313" i="32"/>
  <c r="O313" i="32"/>
  <c r="S312" i="32"/>
  <c r="U312" i="32"/>
  <c r="N312" i="32"/>
  <c r="W312" i="32"/>
  <c r="V312" i="32"/>
  <c r="R312" i="32"/>
  <c r="Q312" i="32"/>
  <c r="P312" i="32"/>
  <c r="O312" i="32"/>
  <c r="S311" i="32"/>
  <c r="U311" i="32"/>
  <c r="N311" i="32"/>
  <c r="W311" i="32"/>
  <c r="V311" i="32"/>
  <c r="R311" i="32"/>
  <c r="Q311" i="32"/>
  <c r="P311" i="32"/>
  <c r="O311" i="32"/>
  <c r="S310" i="32"/>
  <c r="U310" i="32"/>
  <c r="N310" i="32"/>
  <c r="W310" i="32"/>
  <c r="V310" i="32"/>
  <c r="R310" i="32"/>
  <c r="Q310" i="32"/>
  <c r="P310" i="32"/>
  <c r="O310" i="32"/>
  <c r="S309" i="32"/>
  <c r="U309" i="32"/>
  <c r="N309" i="32"/>
  <c r="W309" i="32"/>
  <c r="V309" i="32"/>
  <c r="R309" i="32"/>
  <c r="Q309" i="32"/>
  <c r="P309" i="32"/>
  <c r="O309" i="32"/>
  <c r="S308" i="32"/>
  <c r="U308" i="32"/>
  <c r="N308" i="32"/>
  <c r="W308" i="32"/>
  <c r="V308" i="32"/>
  <c r="R308" i="32"/>
  <c r="Q308" i="32"/>
  <c r="P308" i="32"/>
  <c r="O308" i="32"/>
  <c r="S307" i="32"/>
  <c r="U307" i="32"/>
  <c r="N307" i="32"/>
  <c r="W307" i="32"/>
  <c r="V307" i="32"/>
  <c r="R307" i="32"/>
  <c r="Q307" i="32"/>
  <c r="P307" i="32"/>
  <c r="O307" i="32"/>
  <c r="S306" i="32"/>
  <c r="U306" i="32"/>
  <c r="N306" i="32"/>
  <c r="W306" i="32"/>
  <c r="V306" i="32"/>
  <c r="R306" i="32"/>
  <c r="Q306" i="32"/>
  <c r="P306" i="32"/>
  <c r="O306" i="32"/>
  <c r="S305" i="32"/>
  <c r="U305" i="32"/>
  <c r="N305" i="32"/>
  <c r="W305" i="32"/>
  <c r="V305" i="32"/>
  <c r="R305" i="32"/>
  <c r="Q305" i="32"/>
  <c r="P305" i="32"/>
  <c r="O305" i="32"/>
  <c r="S304" i="32"/>
  <c r="U304" i="32"/>
  <c r="N304" i="32"/>
  <c r="W304" i="32"/>
  <c r="V304" i="32"/>
  <c r="R304" i="32"/>
  <c r="Q304" i="32"/>
  <c r="P304" i="32"/>
  <c r="O304" i="32"/>
  <c r="S303" i="32"/>
  <c r="U303" i="32"/>
  <c r="N303" i="32"/>
  <c r="W303" i="32"/>
  <c r="V303" i="32"/>
  <c r="R303" i="32"/>
  <c r="Q303" i="32"/>
  <c r="P303" i="32"/>
  <c r="O303" i="32"/>
  <c r="S302" i="32"/>
  <c r="U302" i="32"/>
  <c r="N302" i="32"/>
  <c r="W302" i="32"/>
  <c r="V302" i="32"/>
  <c r="R302" i="32"/>
  <c r="Q302" i="32"/>
  <c r="P302" i="32"/>
  <c r="O302" i="32"/>
  <c r="S301" i="32"/>
  <c r="U301" i="32"/>
  <c r="N301" i="32"/>
  <c r="W301" i="32"/>
  <c r="V301" i="32"/>
  <c r="R301" i="32"/>
  <c r="Q301" i="32"/>
  <c r="P301" i="32"/>
  <c r="O301" i="32"/>
  <c r="S300" i="32"/>
  <c r="U300" i="32"/>
  <c r="N300" i="32"/>
  <c r="W300" i="32"/>
  <c r="V300" i="32"/>
  <c r="R300" i="32"/>
  <c r="Q300" i="32"/>
  <c r="P300" i="32"/>
  <c r="O300" i="32"/>
  <c r="S299" i="32"/>
  <c r="U299" i="32"/>
  <c r="N299" i="32"/>
  <c r="W299" i="32"/>
  <c r="V299" i="32"/>
  <c r="R299" i="32"/>
  <c r="Q299" i="32"/>
  <c r="P299" i="32"/>
  <c r="O299" i="32"/>
  <c r="S298" i="32"/>
  <c r="U298" i="32"/>
  <c r="N298" i="32"/>
  <c r="W298" i="32"/>
  <c r="V298" i="32"/>
  <c r="R298" i="32"/>
  <c r="Q298" i="32"/>
  <c r="P298" i="32"/>
  <c r="O298" i="32"/>
  <c r="S297" i="32"/>
  <c r="U297" i="32"/>
  <c r="N297" i="32"/>
  <c r="W297" i="32"/>
  <c r="V297" i="32"/>
  <c r="R297" i="32"/>
  <c r="Q297" i="32"/>
  <c r="P297" i="32"/>
  <c r="O297" i="32"/>
  <c r="S296" i="32"/>
  <c r="U296" i="32"/>
  <c r="N296" i="32"/>
  <c r="W296" i="32"/>
  <c r="V296" i="32"/>
  <c r="R296" i="32"/>
  <c r="Q296" i="32"/>
  <c r="P296" i="32"/>
  <c r="O296" i="32"/>
  <c r="S295" i="32"/>
  <c r="U295" i="32"/>
  <c r="N295" i="32"/>
  <c r="W295" i="32"/>
  <c r="V295" i="32"/>
  <c r="R295" i="32"/>
  <c r="Q295" i="32"/>
  <c r="P295" i="32"/>
  <c r="O295" i="32"/>
  <c r="S294" i="32"/>
  <c r="U294" i="32"/>
  <c r="N294" i="32"/>
  <c r="W294" i="32"/>
  <c r="V294" i="32"/>
  <c r="R294" i="32"/>
  <c r="Q294" i="32"/>
  <c r="P294" i="32"/>
  <c r="O294" i="32"/>
  <c r="S293" i="32"/>
  <c r="U293" i="32"/>
  <c r="N293" i="32"/>
  <c r="W293" i="32"/>
  <c r="V293" i="32"/>
  <c r="R293" i="32"/>
  <c r="Q293" i="32"/>
  <c r="P293" i="32"/>
  <c r="O293" i="32"/>
  <c r="S292" i="32"/>
  <c r="U292" i="32"/>
  <c r="N292" i="32"/>
  <c r="W292" i="32"/>
  <c r="V292" i="32"/>
  <c r="R292" i="32"/>
  <c r="Q292" i="32"/>
  <c r="P292" i="32"/>
  <c r="O292" i="32"/>
  <c r="S291" i="32"/>
  <c r="U291" i="32"/>
  <c r="N291" i="32"/>
  <c r="W291" i="32"/>
  <c r="V291" i="32"/>
  <c r="R291" i="32"/>
  <c r="Q291" i="32"/>
  <c r="P291" i="32"/>
  <c r="O291" i="32"/>
  <c r="S290" i="32"/>
  <c r="U290" i="32"/>
  <c r="N290" i="32"/>
  <c r="W290" i="32"/>
  <c r="V290" i="32"/>
  <c r="R290" i="32"/>
  <c r="Q290" i="32"/>
  <c r="P290" i="32"/>
  <c r="O290" i="32"/>
  <c r="S289" i="32"/>
  <c r="U289" i="32"/>
  <c r="N289" i="32"/>
  <c r="W289" i="32"/>
  <c r="V289" i="32"/>
  <c r="R289" i="32"/>
  <c r="Q289" i="32"/>
  <c r="P289" i="32"/>
  <c r="O289" i="32"/>
  <c r="S288" i="32"/>
  <c r="U288" i="32"/>
  <c r="N288" i="32"/>
  <c r="W288" i="32"/>
  <c r="V288" i="32"/>
  <c r="R288" i="32"/>
  <c r="Q288" i="32"/>
  <c r="P288" i="32"/>
  <c r="O288" i="32"/>
  <c r="S287" i="32"/>
  <c r="U287" i="32"/>
  <c r="N287" i="32"/>
  <c r="W287" i="32"/>
  <c r="V287" i="32"/>
  <c r="R287" i="32"/>
  <c r="Q287" i="32"/>
  <c r="P287" i="32"/>
  <c r="O287" i="32"/>
  <c r="S286" i="32"/>
  <c r="U286" i="32"/>
  <c r="N286" i="32"/>
  <c r="W286" i="32"/>
  <c r="V286" i="32"/>
  <c r="R286" i="32"/>
  <c r="Q286" i="32"/>
  <c r="P286" i="32"/>
  <c r="O286" i="32"/>
  <c r="S285" i="32"/>
  <c r="U285" i="32"/>
  <c r="N285" i="32"/>
  <c r="W285" i="32"/>
  <c r="V285" i="32"/>
  <c r="R285" i="32"/>
  <c r="Q285" i="32"/>
  <c r="P285" i="32"/>
  <c r="O285" i="32"/>
  <c r="S284" i="32"/>
  <c r="U284" i="32"/>
  <c r="N284" i="32"/>
  <c r="W284" i="32"/>
  <c r="V284" i="32"/>
  <c r="R284" i="32"/>
  <c r="Q284" i="32"/>
  <c r="P284" i="32"/>
  <c r="O284" i="32"/>
  <c r="S283" i="32"/>
  <c r="U283" i="32"/>
  <c r="N283" i="32"/>
  <c r="W283" i="32"/>
  <c r="V283" i="32"/>
  <c r="R283" i="32"/>
  <c r="Q283" i="32"/>
  <c r="P283" i="32"/>
  <c r="O283" i="32"/>
  <c r="S282" i="32"/>
  <c r="U282" i="32"/>
  <c r="N282" i="32"/>
  <c r="W282" i="32"/>
  <c r="V282" i="32"/>
  <c r="R282" i="32"/>
  <c r="Q282" i="32"/>
  <c r="P282" i="32"/>
  <c r="O282" i="32"/>
  <c r="S281" i="32"/>
  <c r="U281" i="32"/>
  <c r="N281" i="32"/>
  <c r="W281" i="32"/>
  <c r="V281" i="32"/>
  <c r="R281" i="32"/>
  <c r="Q281" i="32"/>
  <c r="P281" i="32"/>
  <c r="O281" i="32"/>
  <c r="S280" i="32"/>
  <c r="U280" i="32"/>
  <c r="N280" i="32"/>
  <c r="W280" i="32"/>
  <c r="V280" i="32"/>
  <c r="R280" i="32"/>
  <c r="Q280" i="32"/>
  <c r="P280" i="32"/>
  <c r="O280" i="32"/>
  <c r="S279" i="32"/>
  <c r="U279" i="32"/>
  <c r="N279" i="32"/>
  <c r="W279" i="32"/>
  <c r="V279" i="32"/>
  <c r="R279" i="32"/>
  <c r="Q279" i="32"/>
  <c r="P279" i="32"/>
  <c r="O279" i="32"/>
  <c r="S278" i="32"/>
  <c r="U278" i="32"/>
  <c r="N278" i="32"/>
  <c r="W278" i="32"/>
  <c r="V278" i="32"/>
  <c r="R278" i="32"/>
  <c r="Q278" i="32"/>
  <c r="P278" i="32"/>
  <c r="O278" i="32"/>
  <c r="S277" i="32"/>
  <c r="U277" i="32"/>
  <c r="N277" i="32"/>
  <c r="W277" i="32"/>
  <c r="V277" i="32"/>
  <c r="R277" i="32"/>
  <c r="Q277" i="32"/>
  <c r="P277" i="32"/>
  <c r="O277" i="32"/>
  <c r="S276" i="32"/>
  <c r="U276" i="32"/>
  <c r="N276" i="32"/>
  <c r="W276" i="32"/>
  <c r="V276" i="32"/>
  <c r="R276" i="32"/>
  <c r="Q276" i="32"/>
  <c r="P276" i="32"/>
  <c r="O276" i="32"/>
  <c r="S275" i="32"/>
  <c r="U275" i="32"/>
  <c r="N275" i="32"/>
  <c r="W275" i="32"/>
  <c r="V275" i="32"/>
  <c r="R275" i="32"/>
  <c r="Q275" i="32"/>
  <c r="P275" i="32"/>
  <c r="O275" i="32"/>
  <c r="S274" i="32"/>
  <c r="U274" i="32"/>
  <c r="N274" i="32"/>
  <c r="W274" i="32"/>
  <c r="V274" i="32"/>
  <c r="R274" i="32"/>
  <c r="Q274" i="32"/>
  <c r="P274" i="32"/>
  <c r="O274" i="32"/>
  <c r="S273" i="32"/>
  <c r="U273" i="32"/>
  <c r="N273" i="32"/>
  <c r="W273" i="32"/>
  <c r="V273" i="32"/>
  <c r="R273" i="32"/>
  <c r="Q273" i="32"/>
  <c r="P273" i="32"/>
  <c r="O273" i="32"/>
  <c r="S272" i="32"/>
  <c r="U272" i="32"/>
  <c r="N272" i="32"/>
  <c r="W272" i="32"/>
  <c r="V272" i="32"/>
  <c r="R272" i="32"/>
  <c r="Q272" i="32"/>
  <c r="P272" i="32"/>
  <c r="O272" i="32"/>
  <c r="S271" i="32"/>
  <c r="U271" i="32"/>
  <c r="N271" i="32"/>
  <c r="W271" i="32"/>
  <c r="V271" i="32"/>
  <c r="R271" i="32"/>
  <c r="Q271" i="32"/>
  <c r="P271" i="32"/>
  <c r="O271" i="32"/>
  <c r="S270" i="32"/>
  <c r="U270" i="32"/>
  <c r="N270" i="32"/>
  <c r="W270" i="32"/>
  <c r="V270" i="32"/>
  <c r="R270" i="32"/>
  <c r="Q270" i="32"/>
  <c r="P270" i="32"/>
  <c r="O270" i="32"/>
  <c r="S269" i="32"/>
  <c r="U269" i="32"/>
  <c r="N269" i="32"/>
  <c r="W269" i="32"/>
  <c r="V269" i="32"/>
  <c r="R269" i="32"/>
  <c r="Q269" i="32"/>
  <c r="P269" i="32"/>
  <c r="O269" i="32"/>
  <c r="S268" i="32"/>
  <c r="U268" i="32"/>
  <c r="N268" i="32"/>
  <c r="W268" i="32"/>
  <c r="V268" i="32"/>
  <c r="R268" i="32"/>
  <c r="Q268" i="32"/>
  <c r="P268" i="32"/>
  <c r="O268" i="32"/>
  <c r="S267" i="32"/>
  <c r="U267" i="32"/>
  <c r="N267" i="32"/>
  <c r="W267" i="32"/>
  <c r="V267" i="32"/>
  <c r="R267" i="32"/>
  <c r="Q267" i="32"/>
  <c r="P267" i="32"/>
  <c r="O267" i="32"/>
  <c r="S266" i="32"/>
  <c r="U266" i="32"/>
  <c r="N266" i="32"/>
  <c r="W266" i="32"/>
  <c r="V266" i="32"/>
  <c r="R266" i="32"/>
  <c r="Q266" i="32"/>
  <c r="P266" i="32"/>
  <c r="O266" i="32"/>
  <c r="S265" i="32"/>
  <c r="U265" i="32"/>
  <c r="N265" i="32"/>
  <c r="W265" i="32"/>
  <c r="V265" i="32"/>
  <c r="R265" i="32"/>
  <c r="Q265" i="32"/>
  <c r="P265" i="32"/>
  <c r="O265" i="32"/>
  <c r="S264" i="32"/>
  <c r="U264" i="32"/>
  <c r="N264" i="32"/>
  <c r="W264" i="32"/>
  <c r="V264" i="32"/>
  <c r="R264" i="32"/>
  <c r="Q264" i="32"/>
  <c r="P264" i="32"/>
  <c r="O264" i="32"/>
  <c r="S263" i="32"/>
  <c r="U263" i="32"/>
  <c r="N263" i="32"/>
  <c r="W263" i="32"/>
  <c r="V263" i="32"/>
  <c r="R263" i="32"/>
  <c r="Q263" i="32"/>
  <c r="P263" i="32"/>
  <c r="O263" i="32"/>
  <c r="S262" i="32"/>
  <c r="U262" i="32"/>
  <c r="N262" i="32"/>
  <c r="W262" i="32"/>
  <c r="V262" i="32"/>
  <c r="R262" i="32"/>
  <c r="Q262" i="32"/>
  <c r="P262" i="32"/>
  <c r="O262" i="32"/>
  <c r="S261" i="32"/>
  <c r="U261" i="32"/>
  <c r="N261" i="32"/>
  <c r="W261" i="32"/>
  <c r="V261" i="32"/>
  <c r="R261" i="32"/>
  <c r="Q261" i="32"/>
  <c r="P261" i="32"/>
  <c r="O261" i="32"/>
  <c r="S260" i="32"/>
  <c r="U260" i="32"/>
  <c r="N260" i="32"/>
  <c r="W260" i="32"/>
  <c r="V260" i="32"/>
  <c r="R260" i="32"/>
  <c r="Q260" i="32"/>
  <c r="P260" i="32"/>
  <c r="O260" i="32"/>
  <c r="S259" i="32"/>
  <c r="U259" i="32"/>
  <c r="N259" i="32"/>
  <c r="W259" i="32"/>
  <c r="V259" i="32"/>
  <c r="R259" i="32"/>
  <c r="Q259" i="32"/>
  <c r="P259" i="32"/>
  <c r="O259" i="32"/>
  <c r="S258" i="32"/>
  <c r="U258" i="32"/>
  <c r="N258" i="32"/>
  <c r="W258" i="32"/>
  <c r="V258" i="32"/>
  <c r="R258" i="32"/>
  <c r="Q258" i="32"/>
  <c r="P258" i="32"/>
  <c r="O258" i="32"/>
  <c r="S257" i="32"/>
  <c r="U257" i="32"/>
  <c r="N257" i="32"/>
  <c r="W257" i="32"/>
  <c r="V257" i="32"/>
  <c r="R257" i="32"/>
  <c r="Q257" i="32"/>
  <c r="P257" i="32"/>
  <c r="O257" i="32"/>
  <c r="S256" i="32"/>
  <c r="U256" i="32"/>
  <c r="N256" i="32"/>
  <c r="W256" i="32"/>
  <c r="V256" i="32"/>
  <c r="R256" i="32"/>
  <c r="Q256" i="32"/>
  <c r="P256" i="32"/>
  <c r="O256" i="32"/>
  <c r="S255" i="32"/>
  <c r="U255" i="32"/>
  <c r="N255" i="32"/>
  <c r="W255" i="32"/>
  <c r="V255" i="32"/>
  <c r="R255" i="32"/>
  <c r="Q255" i="32"/>
  <c r="P255" i="32"/>
  <c r="O255" i="32"/>
  <c r="S254" i="32"/>
  <c r="U254" i="32"/>
  <c r="N254" i="32"/>
  <c r="W254" i="32"/>
  <c r="V254" i="32"/>
  <c r="R254" i="32"/>
  <c r="Q254" i="32"/>
  <c r="P254" i="32"/>
  <c r="O254" i="32"/>
  <c r="S253" i="32"/>
  <c r="U253" i="32"/>
  <c r="N253" i="32"/>
  <c r="W253" i="32"/>
  <c r="V253" i="32"/>
  <c r="R253" i="32"/>
  <c r="Q253" i="32"/>
  <c r="P253" i="32"/>
  <c r="O253" i="32"/>
  <c r="S252" i="32"/>
  <c r="U252" i="32"/>
  <c r="N252" i="32"/>
  <c r="W252" i="32"/>
  <c r="V252" i="32"/>
  <c r="R252" i="32"/>
  <c r="Q252" i="32"/>
  <c r="P252" i="32"/>
  <c r="O252" i="32"/>
  <c r="S251" i="32"/>
  <c r="U251" i="32"/>
  <c r="N251" i="32"/>
  <c r="W251" i="32"/>
  <c r="V251" i="32"/>
  <c r="R251" i="32"/>
  <c r="Q251" i="32"/>
  <c r="P251" i="32"/>
  <c r="O251" i="32"/>
  <c r="S250" i="32"/>
  <c r="U250" i="32"/>
  <c r="N250" i="32"/>
  <c r="W250" i="32"/>
  <c r="V250" i="32"/>
  <c r="R250" i="32"/>
  <c r="Q250" i="32"/>
  <c r="P250" i="32"/>
  <c r="O250" i="32"/>
  <c r="S249" i="32"/>
  <c r="U249" i="32"/>
  <c r="N249" i="32"/>
  <c r="W249" i="32"/>
  <c r="V249" i="32"/>
  <c r="R249" i="32"/>
  <c r="Q249" i="32"/>
  <c r="P249" i="32"/>
  <c r="O249" i="32"/>
  <c r="S248" i="32"/>
  <c r="U248" i="32"/>
  <c r="N248" i="32"/>
  <c r="W248" i="32"/>
  <c r="V248" i="32"/>
  <c r="R248" i="32"/>
  <c r="Q248" i="32"/>
  <c r="P248" i="32"/>
  <c r="O248" i="32"/>
  <c r="S247" i="32"/>
  <c r="U247" i="32"/>
  <c r="N247" i="32"/>
  <c r="W247" i="32"/>
  <c r="V247" i="32"/>
  <c r="R247" i="32"/>
  <c r="Q247" i="32"/>
  <c r="P247" i="32"/>
  <c r="O247" i="32"/>
  <c r="S246" i="32"/>
  <c r="U246" i="32"/>
  <c r="N246" i="32"/>
  <c r="W246" i="32"/>
  <c r="V246" i="32"/>
  <c r="R246" i="32"/>
  <c r="Q246" i="32"/>
  <c r="P246" i="32"/>
  <c r="O246" i="32"/>
  <c r="S245" i="32"/>
  <c r="U245" i="32"/>
  <c r="N245" i="32"/>
  <c r="W245" i="32"/>
  <c r="V245" i="32"/>
  <c r="R245" i="32"/>
  <c r="Q245" i="32"/>
  <c r="P245" i="32"/>
  <c r="O245" i="32"/>
  <c r="S244" i="32"/>
  <c r="U244" i="32"/>
  <c r="N244" i="32"/>
  <c r="W244" i="32"/>
  <c r="V244" i="32"/>
  <c r="R244" i="32"/>
  <c r="Q244" i="32"/>
  <c r="P244" i="32"/>
  <c r="O244" i="32"/>
  <c r="S243" i="32"/>
  <c r="U243" i="32"/>
  <c r="N243" i="32"/>
  <c r="W243" i="32"/>
  <c r="V243" i="32"/>
  <c r="R243" i="32"/>
  <c r="Q243" i="32"/>
  <c r="P243" i="32"/>
  <c r="O243" i="32"/>
  <c r="S242" i="32"/>
  <c r="U242" i="32"/>
  <c r="N242" i="32"/>
  <c r="W242" i="32"/>
  <c r="V242" i="32"/>
  <c r="R242" i="32"/>
  <c r="Q242" i="32"/>
  <c r="P242" i="32"/>
  <c r="O242" i="32"/>
  <c r="S241" i="32"/>
  <c r="U241" i="32"/>
  <c r="N241" i="32"/>
  <c r="W241" i="32"/>
  <c r="V241" i="32"/>
  <c r="R241" i="32"/>
  <c r="Q241" i="32"/>
  <c r="P241" i="32"/>
  <c r="O241" i="32"/>
  <c r="S240" i="32"/>
  <c r="U240" i="32"/>
  <c r="N240" i="32"/>
  <c r="W240" i="32"/>
  <c r="V240" i="32"/>
  <c r="R240" i="32"/>
  <c r="Q240" i="32"/>
  <c r="P240" i="32"/>
  <c r="O240" i="32"/>
  <c r="S239" i="32"/>
  <c r="U239" i="32"/>
  <c r="N239" i="32"/>
  <c r="W239" i="32"/>
  <c r="V239" i="32"/>
  <c r="R239" i="32"/>
  <c r="Q239" i="32"/>
  <c r="P239" i="32"/>
  <c r="O239" i="32"/>
  <c r="S238" i="32"/>
  <c r="U238" i="32"/>
  <c r="N238" i="32"/>
  <c r="W238" i="32"/>
  <c r="V238" i="32"/>
  <c r="R238" i="32"/>
  <c r="Q238" i="32"/>
  <c r="P238" i="32"/>
  <c r="O238" i="32"/>
  <c r="S237" i="32"/>
  <c r="U237" i="32"/>
  <c r="N237" i="32"/>
  <c r="W237" i="32"/>
  <c r="V237" i="32"/>
  <c r="R237" i="32"/>
  <c r="Q237" i="32"/>
  <c r="P237" i="32"/>
  <c r="O237" i="32"/>
  <c r="S236" i="32"/>
  <c r="U236" i="32"/>
  <c r="N236" i="32"/>
  <c r="W236" i="32"/>
  <c r="V236" i="32"/>
  <c r="R236" i="32"/>
  <c r="Q236" i="32"/>
  <c r="P236" i="32"/>
  <c r="O236" i="32"/>
  <c r="S235" i="32"/>
  <c r="U235" i="32"/>
  <c r="N235" i="32"/>
  <c r="W235" i="32"/>
  <c r="V235" i="32"/>
  <c r="R235" i="32"/>
  <c r="Q235" i="32"/>
  <c r="P235" i="32"/>
  <c r="O235" i="32"/>
  <c r="S234" i="32"/>
  <c r="U234" i="32"/>
  <c r="N234" i="32"/>
  <c r="W234" i="32"/>
  <c r="V234" i="32"/>
  <c r="R234" i="32"/>
  <c r="Q234" i="32"/>
  <c r="P234" i="32"/>
  <c r="O234" i="32"/>
  <c r="S233" i="32"/>
  <c r="U233" i="32"/>
  <c r="N233" i="32"/>
  <c r="W233" i="32"/>
  <c r="V233" i="32"/>
  <c r="R233" i="32"/>
  <c r="Q233" i="32"/>
  <c r="P233" i="32"/>
  <c r="O233" i="32"/>
  <c r="S232" i="32"/>
  <c r="U232" i="32"/>
  <c r="N232" i="32"/>
  <c r="W232" i="32"/>
  <c r="V232" i="32"/>
  <c r="R232" i="32"/>
  <c r="Q232" i="32"/>
  <c r="P232" i="32"/>
  <c r="O232" i="32"/>
  <c r="S231" i="32"/>
  <c r="U231" i="32"/>
  <c r="N231" i="32"/>
  <c r="W231" i="32"/>
  <c r="V231" i="32"/>
  <c r="R231" i="32"/>
  <c r="Q231" i="32"/>
  <c r="P231" i="32"/>
  <c r="O231" i="32"/>
  <c r="S230" i="32"/>
  <c r="U230" i="32"/>
  <c r="N230" i="32"/>
  <c r="W230" i="32"/>
  <c r="V230" i="32"/>
  <c r="R230" i="32"/>
  <c r="Q230" i="32"/>
  <c r="P230" i="32"/>
  <c r="O230" i="32"/>
  <c r="S229" i="32"/>
  <c r="U229" i="32"/>
  <c r="N229" i="32"/>
  <c r="W229" i="32"/>
  <c r="V229" i="32"/>
  <c r="R229" i="32"/>
  <c r="Q229" i="32"/>
  <c r="P229" i="32"/>
  <c r="O229" i="32"/>
  <c r="S228" i="32"/>
  <c r="U228" i="32"/>
  <c r="N228" i="32"/>
  <c r="W228" i="32"/>
  <c r="V228" i="32"/>
  <c r="R228" i="32"/>
  <c r="Q228" i="32"/>
  <c r="P228" i="32"/>
  <c r="O228" i="32"/>
  <c r="S227" i="32"/>
  <c r="U227" i="32"/>
  <c r="N227" i="32"/>
  <c r="W227" i="32"/>
  <c r="V227" i="32"/>
  <c r="R227" i="32"/>
  <c r="Q227" i="32"/>
  <c r="P227" i="32"/>
  <c r="O227" i="32"/>
  <c r="S226" i="32"/>
  <c r="U226" i="32"/>
  <c r="N226" i="32"/>
  <c r="W226" i="32"/>
  <c r="V226" i="32"/>
  <c r="R226" i="32"/>
  <c r="Q226" i="32"/>
  <c r="P226" i="32"/>
  <c r="O226" i="32"/>
  <c r="S225" i="32"/>
  <c r="U225" i="32"/>
  <c r="N225" i="32"/>
  <c r="W225" i="32"/>
  <c r="V225" i="32"/>
  <c r="R225" i="32"/>
  <c r="Q225" i="32"/>
  <c r="P225" i="32"/>
  <c r="O225" i="32"/>
  <c r="S224" i="32"/>
  <c r="U224" i="32"/>
  <c r="N224" i="32"/>
  <c r="W224" i="32"/>
  <c r="V224" i="32"/>
  <c r="R224" i="32"/>
  <c r="Q224" i="32"/>
  <c r="P224" i="32"/>
  <c r="O224" i="32"/>
  <c r="S223" i="32"/>
  <c r="U223" i="32"/>
  <c r="N223" i="32"/>
  <c r="W223" i="32"/>
  <c r="V223" i="32"/>
  <c r="R223" i="32"/>
  <c r="Q223" i="32"/>
  <c r="P223" i="32"/>
  <c r="O223" i="32"/>
  <c r="S222" i="32"/>
  <c r="U222" i="32"/>
  <c r="N222" i="32"/>
  <c r="W222" i="32"/>
  <c r="V222" i="32"/>
  <c r="R222" i="32"/>
  <c r="Q222" i="32"/>
  <c r="P222" i="32"/>
  <c r="O222" i="32"/>
  <c r="S221" i="32"/>
  <c r="U221" i="32"/>
  <c r="N221" i="32"/>
  <c r="W221" i="32"/>
  <c r="V221" i="32"/>
  <c r="R221" i="32"/>
  <c r="Q221" i="32"/>
  <c r="P221" i="32"/>
  <c r="O221" i="32"/>
  <c r="S220" i="32"/>
  <c r="U220" i="32"/>
  <c r="N220" i="32"/>
  <c r="W220" i="32"/>
  <c r="V220" i="32"/>
  <c r="R220" i="32"/>
  <c r="Q220" i="32"/>
  <c r="P220" i="32"/>
  <c r="O220" i="32"/>
  <c r="S219" i="32"/>
  <c r="U219" i="32"/>
  <c r="N219" i="32"/>
  <c r="W219" i="32"/>
  <c r="V219" i="32"/>
  <c r="R219" i="32"/>
  <c r="Q219" i="32"/>
  <c r="P219" i="32"/>
  <c r="O219" i="32"/>
  <c r="S218" i="32"/>
  <c r="U218" i="32"/>
  <c r="N218" i="32"/>
  <c r="W218" i="32"/>
  <c r="V218" i="32"/>
  <c r="R218" i="32"/>
  <c r="Q218" i="32"/>
  <c r="P218" i="32"/>
  <c r="O218" i="32"/>
  <c r="S217" i="32"/>
  <c r="U217" i="32"/>
  <c r="N217" i="32"/>
  <c r="W217" i="32"/>
  <c r="V217" i="32"/>
  <c r="R217" i="32"/>
  <c r="Q217" i="32"/>
  <c r="P217" i="32"/>
  <c r="O217" i="32"/>
  <c r="S216" i="32"/>
  <c r="U216" i="32"/>
  <c r="N216" i="32"/>
  <c r="W216" i="32"/>
  <c r="V216" i="32"/>
  <c r="R216" i="32"/>
  <c r="Q216" i="32"/>
  <c r="P216" i="32"/>
  <c r="O216" i="32"/>
  <c r="S215" i="32"/>
  <c r="U215" i="32"/>
  <c r="N215" i="32"/>
  <c r="W215" i="32"/>
  <c r="V215" i="32"/>
  <c r="R215" i="32"/>
  <c r="Q215" i="32"/>
  <c r="P215" i="32"/>
  <c r="O215" i="32"/>
  <c r="S214" i="32"/>
  <c r="U214" i="32"/>
  <c r="N214" i="32"/>
  <c r="W214" i="32"/>
  <c r="V214" i="32"/>
  <c r="R214" i="32"/>
  <c r="Q214" i="32"/>
  <c r="P214" i="32"/>
  <c r="O214" i="32"/>
  <c r="S213" i="32"/>
  <c r="U213" i="32"/>
  <c r="N213" i="32"/>
  <c r="W213" i="32"/>
  <c r="V213" i="32"/>
  <c r="R213" i="32"/>
  <c r="Q213" i="32"/>
  <c r="P213" i="32"/>
  <c r="O213" i="32"/>
  <c r="S212" i="32"/>
  <c r="U212" i="32"/>
  <c r="N212" i="32"/>
  <c r="W212" i="32"/>
  <c r="V212" i="32"/>
  <c r="R212" i="32"/>
  <c r="Q212" i="32"/>
  <c r="P212" i="32"/>
  <c r="O212" i="32"/>
  <c r="S211" i="32"/>
  <c r="U211" i="32"/>
  <c r="N211" i="32"/>
  <c r="W211" i="32"/>
  <c r="V211" i="32"/>
  <c r="R211" i="32"/>
  <c r="Q211" i="32"/>
  <c r="P211" i="32"/>
  <c r="O211" i="32"/>
  <c r="S210" i="32"/>
  <c r="U210" i="32"/>
  <c r="N210" i="32"/>
  <c r="W210" i="32"/>
  <c r="V210" i="32"/>
  <c r="R210" i="32"/>
  <c r="Q210" i="32"/>
  <c r="P210" i="32"/>
  <c r="O210" i="32"/>
  <c r="S209" i="32"/>
  <c r="U209" i="32"/>
  <c r="N209" i="32"/>
  <c r="W209" i="32"/>
  <c r="V209" i="32"/>
  <c r="R209" i="32"/>
  <c r="Q209" i="32"/>
  <c r="P209" i="32"/>
  <c r="O209" i="32"/>
  <c r="S208" i="32"/>
  <c r="U208" i="32"/>
  <c r="N208" i="32"/>
  <c r="W208" i="32"/>
  <c r="V208" i="32"/>
  <c r="R208" i="32"/>
  <c r="Q208" i="32"/>
  <c r="P208" i="32"/>
  <c r="O208" i="32"/>
  <c r="S207" i="32"/>
  <c r="U207" i="32"/>
  <c r="N207" i="32"/>
  <c r="W207" i="32"/>
  <c r="V207" i="32"/>
  <c r="R207" i="32"/>
  <c r="Q207" i="32"/>
  <c r="P207" i="32"/>
  <c r="O207" i="32"/>
  <c r="S206" i="32"/>
  <c r="U206" i="32"/>
  <c r="N206" i="32"/>
  <c r="W206" i="32"/>
  <c r="V206" i="32"/>
  <c r="R206" i="32"/>
  <c r="Q206" i="32"/>
  <c r="P206" i="32"/>
  <c r="O206" i="32"/>
  <c r="S205" i="32"/>
  <c r="U205" i="32"/>
  <c r="N205" i="32"/>
  <c r="W205" i="32"/>
  <c r="V205" i="32"/>
  <c r="R205" i="32"/>
  <c r="Q205" i="32"/>
  <c r="P205" i="32"/>
  <c r="O205" i="32"/>
  <c r="S204" i="32"/>
  <c r="U204" i="32"/>
  <c r="N204" i="32"/>
  <c r="W204" i="32"/>
  <c r="V204" i="32"/>
  <c r="R204" i="32"/>
  <c r="Q204" i="32"/>
  <c r="P204" i="32"/>
  <c r="O204" i="32"/>
  <c r="S203" i="32"/>
  <c r="U203" i="32"/>
  <c r="N203" i="32"/>
  <c r="W203" i="32"/>
  <c r="V203" i="32"/>
  <c r="R203" i="32"/>
  <c r="Q203" i="32"/>
  <c r="P203" i="32"/>
  <c r="O203" i="32"/>
  <c r="S202" i="32"/>
  <c r="U202" i="32"/>
  <c r="N202" i="32"/>
  <c r="W202" i="32"/>
  <c r="V202" i="32"/>
  <c r="R202" i="32"/>
  <c r="Q202" i="32"/>
  <c r="P202" i="32"/>
  <c r="O202" i="32"/>
  <c r="S201" i="32"/>
  <c r="U201" i="32"/>
  <c r="N201" i="32"/>
  <c r="W201" i="32"/>
  <c r="V201" i="32"/>
  <c r="R201" i="32"/>
  <c r="Q201" i="32"/>
  <c r="P201" i="32"/>
  <c r="O201" i="32"/>
  <c r="S200" i="32"/>
  <c r="U200" i="32"/>
  <c r="N200" i="32"/>
  <c r="W200" i="32"/>
  <c r="V200" i="32"/>
  <c r="R200" i="32"/>
  <c r="Q200" i="32"/>
  <c r="P200" i="32"/>
  <c r="O200" i="32"/>
  <c r="S199" i="32"/>
  <c r="U199" i="32"/>
  <c r="N199" i="32"/>
  <c r="W199" i="32"/>
  <c r="V199" i="32"/>
  <c r="R199" i="32"/>
  <c r="Q199" i="32"/>
  <c r="P199" i="32"/>
  <c r="O199" i="32"/>
  <c r="S198" i="32"/>
  <c r="U198" i="32"/>
  <c r="N198" i="32"/>
  <c r="W198" i="32"/>
  <c r="V198" i="32"/>
  <c r="R198" i="32"/>
  <c r="Q198" i="32"/>
  <c r="P198" i="32"/>
  <c r="O198" i="32"/>
  <c r="S197" i="32"/>
  <c r="U197" i="32"/>
  <c r="N197" i="32"/>
  <c r="W197" i="32"/>
  <c r="V197" i="32"/>
  <c r="R197" i="32"/>
  <c r="Q197" i="32"/>
  <c r="P197" i="32"/>
  <c r="O197" i="32"/>
  <c r="S196" i="32"/>
  <c r="U196" i="32"/>
  <c r="N196" i="32"/>
  <c r="W196" i="32"/>
  <c r="V196" i="32"/>
  <c r="R196" i="32"/>
  <c r="Q196" i="32"/>
  <c r="P196" i="32"/>
  <c r="O196" i="32"/>
  <c r="S195" i="32"/>
  <c r="U195" i="32"/>
  <c r="N195" i="32"/>
  <c r="W195" i="32"/>
  <c r="V195" i="32"/>
  <c r="R195" i="32"/>
  <c r="Q195" i="32"/>
  <c r="P195" i="32"/>
  <c r="O195" i="32"/>
  <c r="S194" i="32"/>
  <c r="U194" i="32"/>
  <c r="N194" i="32"/>
  <c r="W194" i="32"/>
  <c r="V194" i="32"/>
  <c r="R194" i="32"/>
  <c r="Q194" i="32"/>
  <c r="P194" i="32"/>
  <c r="O194" i="32"/>
  <c r="S193" i="32"/>
  <c r="U193" i="32"/>
  <c r="N193" i="32"/>
  <c r="W193" i="32"/>
  <c r="V193" i="32"/>
  <c r="R193" i="32"/>
  <c r="Q193" i="32"/>
  <c r="P193" i="32"/>
  <c r="O193" i="32"/>
  <c r="S192" i="32"/>
  <c r="U192" i="32"/>
  <c r="N192" i="32"/>
  <c r="W192" i="32"/>
  <c r="V192" i="32"/>
  <c r="R192" i="32"/>
  <c r="Q192" i="32"/>
  <c r="P192" i="32"/>
  <c r="O192" i="32"/>
  <c r="S191" i="32"/>
  <c r="U191" i="32"/>
  <c r="N191" i="32"/>
  <c r="W191" i="32"/>
  <c r="V191" i="32"/>
  <c r="R191" i="32"/>
  <c r="Q191" i="32"/>
  <c r="P191" i="32"/>
  <c r="O191" i="32"/>
  <c r="S190" i="32"/>
  <c r="U190" i="32"/>
  <c r="N190" i="32"/>
  <c r="W190" i="32"/>
  <c r="V190" i="32"/>
  <c r="R190" i="32"/>
  <c r="Q190" i="32"/>
  <c r="P190" i="32"/>
  <c r="O190" i="32"/>
  <c r="S189" i="32"/>
  <c r="U189" i="32"/>
  <c r="N189" i="32"/>
  <c r="W189" i="32"/>
  <c r="V189" i="32"/>
  <c r="R189" i="32"/>
  <c r="Q189" i="32"/>
  <c r="P189" i="32"/>
  <c r="O189" i="32"/>
  <c r="S188" i="32"/>
  <c r="U188" i="32"/>
  <c r="N188" i="32"/>
  <c r="W188" i="32"/>
  <c r="V188" i="32"/>
  <c r="R188" i="32"/>
  <c r="Q188" i="32"/>
  <c r="P188" i="32"/>
  <c r="O188" i="32"/>
  <c r="S187" i="32"/>
  <c r="U187" i="32"/>
  <c r="N187" i="32"/>
  <c r="W187" i="32"/>
  <c r="V187" i="32"/>
  <c r="R187" i="32"/>
  <c r="Q187" i="32"/>
  <c r="P187" i="32"/>
  <c r="O187" i="32"/>
  <c r="S186" i="32"/>
  <c r="U186" i="32"/>
  <c r="N186" i="32"/>
  <c r="W186" i="32"/>
  <c r="V186" i="32"/>
  <c r="R186" i="32"/>
  <c r="Q186" i="32"/>
  <c r="P186" i="32"/>
  <c r="O186" i="32"/>
  <c r="S185" i="32"/>
  <c r="U185" i="32"/>
  <c r="N185" i="32"/>
  <c r="W185" i="32"/>
  <c r="V185" i="32"/>
  <c r="R185" i="32"/>
  <c r="Q185" i="32"/>
  <c r="P185" i="32"/>
  <c r="O185" i="32"/>
  <c r="S184" i="32"/>
  <c r="U184" i="32"/>
  <c r="N184" i="32"/>
  <c r="W184" i="32"/>
  <c r="V184" i="32"/>
  <c r="R184" i="32"/>
  <c r="Q184" i="32"/>
  <c r="P184" i="32"/>
  <c r="O184" i="32"/>
  <c r="S183" i="32"/>
  <c r="U183" i="32"/>
  <c r="N183" i="32"/>
  <c r="W183" i="32"/>
  <c r="V183" i="32"/>
  <c r="R183" i="32"/>
  <c r="Q183" i="32"/>
  <c r="P183" i="32"/>
  <c r="O183" i="32"/>
  <c r="S182" i="32"/>
  <c r="U182" i="32"/>
  <c r="N182" i="32"/>
  <c r="W182" i="32"/>
  <c r="V182" i="32"/>
  <c r="R182" i="32"/>
  <c r="Q182" i="32"/>
  <c r="P182" i="32"/>
  <c r="O182" i="32"/>
  <c r="S181" i="32"/>
  <c r="U181" i="32"/>
  <c r="N181" i="32"/>
  <c r="W181" i="32"/>
  <c r="V181" i="32"/>
  <c r="R181" i="32"/>
  <c r="Q181" i="32"/>
  <c r="P181" i="32"/>
  <c r="O181" i="32"/>
  <c r="S180" i="32"/>
  <c r="U180" i="32"/>
  <c r="N180" i="32"/>
  <c r="W180" i="32"/>
  <c r="V180" i="32"/>
  <c r="R180" i="32"/>
  <c r="Q180" i="32"/>
  <c r="P180" i="32"/>
  <c r="O180" i="32"/>
  <c r="S179" i="32"/>
  <c r="U179" i="32"/>
  <c r="N179" i="32"/>
  <c r="W179" i="32"/>
  <c r="V179" i="32"/>
  <c r="R179" i="32"/>
  <c r="Q179" i="32"/>
  <c r="P179" i="32"/>
  <c r="O179" i="32"/>
  <c r="S178" i="32"/>
  <c r="U178" i="32"/>
  <c r="N178" i="32"/>
  <c r="W178" i="32"/>
  <c r="V178" i="32"/>
  <c r="R178" i="32"/>
  <c r="Q178" i="32"/>
  <c r="P178" i="32"/>
  <c r="O178" i="32"/>
  <c r="S177" i="32"/>
  <c r="U177" i="32"/>
  <c r="N177" i="32"/>
  <c r="W177" i="32"/>
  <c r="V177" i="32"/>
  <c r="R177" i="32"/>
  <c r="Q177" i="32"/>
  <c r="P177" i="32"/>
  <c r="O177" i="32"/>
  <c r="S176" i="32"/>
  <c r="U176" i="32"/>
  <c r="N176" i="32"/>
  <c r="W176" i="32"/>
  <c r="V176" i="32"/>
  <c r="R176" i="32"/>
  <c r="Q176" i="32"/>
  <c r="P176" i="32"/>
  <c r="O176" i="32"/>
  <c r="S175" i="32"/>
  <c r="U175" i="32"/>
  <c r="N175" i="32"/>
  <c r="W175" i="32"/>
  <c r="V175" i="32"/>
  <c r="R175" i="32"/>
  <c r="Q175" i="32"/>
  <c r="P175" i="32"/>
  <c r="O175" i="32"/>
  <c r="S174" i="32"/>
  <c r="U174" i="32"/>
  <c r="N174" i="32"/>
  <c r="W174" i="32"/>
  <c r="V174" i="32"/>
  <c r="R174" i="32"/>
  <c r="Q174" i="32"/>
  <c r="P174" i="32"/>
  <c r="O174" i="32"/>
  <c r="S173" i="32"/>
  <c r="U173" i="32"/>
  <c r="N173" i="32"/>
  <c r="W173" i="32"/>
  <c r="V173" i="32"/>
  <c r="R173" i="32"/>
  <c r="Q173" i="32"/>
  <c r="P173" i="32"/>
  <c r="O173" i="32"/>
  <c r="S172" i="32"/>
  <c r="U172" i="32"/>
  <c r="N172" i="32"/>
  <c r="W172" i="32"/>
  <c r="V172" i="32"/>
  <c r="R172" i="32"/>
  <c r="Q172" i="32"/>
  <c r="P172" i="32"/>
  <c r="O172" i="32"/>
  <c r="S171" i="32"/>
  <c r="U171" i="32"/>
  <c r="N171" i="32"/>
  <c r="W171" i="32"/>
  <c r="V171" i="32"/>
  <c r="R171" i="32"/>
  <c r="Q171" i="32"/>
  <c r="P171" i="32"/>
  <c r="O171" i="32"/>
  <c r="S170" i="32"/>
  <c r="U170" i="32"/>
  <c r="N170" i="32"/>
  <c r="W170" i="32"/>
  <c r="V170" i="32"/>
  <c r="R170" i="32"/>
  <c r="Q170" i="32"/>
  <c r="P170" i="32"/>
  <c r="O170" i="32"/>
  <c r="S169" i="32"/>
  <c r="U169" i="32"/>
  <c r="N169" i="32"/>
  <c r="W169" i="32"/>
  <c r="V169" i="32"/>
  <c r="R169" i="32"/>
  <c r="Q169" i="32"/>
  <c r="P169" i="32"/>
  <c r="O169" i="32"/>
  <c r="S168" i="32"/>
  <c r="U168" i="32"/>
  <c r="N168" i="32"/>
  <c r="W168" i="32"/>
  <c r="V168" i="32"/>
  <c r="R168" i="32"/>
  <c r="Q168" i="32"/>
  <c r="P168" i="32"/>
  <c r="O168" i="32"/>
  <c r="S167" i="32"/>
  <c r="U167" i="32"/>
  <c r="N167" i="32"/>
  <c r="W167" i="32"/>
  <c r="V167" i="32"/>
  <c r="R167" i="32"/>
  <c r="Q167" i="32"/>
  <c r="P167" i="32"/>
  <c r="O167" i="32"/>
  <c r="S166" i="32"/>
  <c r="U166" i="32"/>
  <c r="N166" i="32"/>
  <c r="W166" i="32"/>
  <c r="V166" i="32"/>
  <c r="R166" i="32"/>
  <c r="Q166" i="32"/>
  <c r="P166" i="32"/>
  <c r="O166" i="32"/>
  <c r="S165" i="32"/>
  <c r="U165" i="32"/>
  <c r="N165" i="32"/>
  <c r="W165" i="32"/>
  <c r="V165" i="32"/>
  <c r="R165" i="32"/>
  <c r="Q165" i="32"/>
  <c r="P165" i="32"/>
  <c r="O165" i="32"/>
  <c r="S164" i="32"/>
  <c r="U164" i="32"/>
  <c r="N164" i="32"/>
  <c r="W164" i="32"/>
  <c r="V164" i="32"/>
  <c r="R164" i="32"/>
  <c r="Q164" i="32"/>
  <c r="P164" i="32"/>
  <c r="O164" i="32"/>
  <c r="S163" i="32"/>
  <c r="U163" i="32"/>
  <c r="N163" i="32"/>
  <c r="W163" i="32"/>
  <c r="V163" i="32"/>
  <c r="R163" i="32"/>
  <c r="Q163" i="32"/>
  <c r="P163" i="32"/>
  <c r="O163" i="32"/>
  <c r="S162" i="32"/>
  <c r="U162" i="32"/>
  <c r="N162" i="32"/>
  <c r="W162" i="32"/>
  <c r="V162" i="32"/>
  <c r="R162" i="32"/>
  <c r="Q162" i="32"/>
  <c r="P162" i="32"/>
  <c r="O162" i="32"/>
  <c r="S161" i="32"/>
  <c r="U161" i="32"/>
  <c r="N161" i="32"/>
  <c r="W161" i="32"/>
  <c r="V161" i="32"/>
  <c r="R161" i="32"/>
  <c r="Q161" i="32"/>
  <c r="P161" i="32"/>
  <c r="O161" i="32"/>
  <c r="S160" i="32"/>
  <c r="U160" i="32"/>
  <c r="N160" i="32"/>
  <c r="W160" i="32"/>
  <c r="V160" i="32"/>
  <c r="R160" i="32"/>
  <c r="Q160" i="32"/>
  <c r="P160" i="32"/>
  <c r="O160" i="32"/>
  <c r="S159" i="32"/>
  <c r="U159" i="32"/>
  <c r="N159" i="32"/>
  <c r="W159" i="32"/>
  <c r="V159" i="32"/>
  <c r="R159" i="32"/>
  <c r="Q159" i="32"/>
  <c r="P159" i="32"/>
  <c r="O159" i="32"/>
  <c r="S158" i="32"/>
  <c r="U158" i="32"/>
  <c r="N158" i="32"/>
  <c r="W158" i="32"/>
  <c r="V158" i="32"/>
  <c r="R158" i="32"/>
  <c r="Q158" i="32"/>
  <c r="P158" i="32"/>
  <c r="O158" i="32"/>
  <c r="S157" i="32"/>
  <c r="U157" i="32"/>
  <c r="N157" i="32"/>
  <c r="W157" i="32"/>
  <c r="V157" i="32"/>
  <c r="R157" i="32"/>
  <c r="Q157" i="32"/>
  <c r="P157" i="32"/>
  <c r="O157" i="32"/>
  <c r="S156" i="32"/>
  <c r="U156" i="32"/>
  <c r="N156" i="32"/>
  <c r="W156" i="32"/>
  <c r="V156" i="32"/>
  <c r="R156" i="32"/>
  <c r="Q156" i="32"/>
  <c r="P156" i="32"/>
  <c r="O156" i="32"/>
  <c r="S155" i="32"/>
  <c r="U155" i="32"/>
  <c r="N155" i="32"/>
  <c r="W155" i="32"/>
  <c r="V155" i="32"/>
  <c r="R155" i="32"/>
  <c r="Q155" i="32"/>
  <c r="P155" i="32"/>
  <c r="O155" i="32"/>
  <c r="S154" i="32"/>
  <c r="U154" i="32"/>
  <c r="N154" i="32"/>
  <c r="W154" i="32"/>
  <c r="V154" i="32"/>
  <c r="R154" i="32"/>
  <c r="Q154" i="32"/>
  <c r="P154" i="32"/>
  <c r="O154" i="32"/>
  <c r="S153" i="32"/>
  <c r="U153" i="32"/>
  <c r="N153" i="32"/>
  <c r="W153" i="32"/>
  <c r="V153" i="32"/>
  <c r="R153" i="32"/>
  <c r="Q153" i="32"/>
  <c r="P153" i="32"/>
  <c r="O153" i="32"/>
  <c r="S152" i="32"/>
  <c r="U152" i="32"/>
  <c r="N152" i="32"/>
  <c r="W152" i="32"/>
  <c r="V152" i="32"/>
  <c r="R152" i="32"/>
  <c r="Q152" i="32"/>
  <c r="P152" i="32"/>
  <c r="O152" i="32"/>
  <c r="S151" i="32"/>
  <c r="U151" i="32"/>
  <c r="N151" i="32"/>
  <c r="W151" i="32"/>
  <c r="V151" i="32"/>
  <c r="R151" i="32"/>
  <c r="Q151" i="32"/>
  <c r="P151" i="32"/>
  <c r="O151" i="32"/>
  <c r="S150" i="32"/>
  <c r="U150" i="32"/>
  <c r="N150" i="32"/>
  <c r="W150" i="32"/>
  <c r="V150" i="32"/>
  <c r="R150" i="32"/>
  <c r="Q150" i="32"/>
  <c r="P150" i="32"/>
  <c r="O150" i="32"/>
  <c r="S149" i="32"/>
  <c r="U149" i="32"/>
  <c r="N149" i="32"/>
  <c r="W149" i="32"/>
  <c r="V149" i="32"/>
  <c r="R149" i="32"/>
  <c r="Q149" i="32"/>
  <c r="P149" i="32"/>
  <c r="O149" i="32"/>
  <c r="S148" i="32"/>
  <c r="U148" i="32"/>
  <c r="N148" i="32"/>
  <c r="W148" i="32"/>
  <c r="V148" i="32"/>
  <c r="R148" i="32"/>
  <c r="Q148" i="32"/>
  <c r="P148" i="32"/>
  <c r="O148" i="32"/>
  <c r="S147" i="32"/>
  <c r="U147" i="32"/>
  <c r="N147" i="32"/>
  <c r="W147" i="32"/>
  <c r="V147" i="32"/>
  <c r="R147" i="32"/>
  <c r="Q147" i="32"/>
  <c r="P147" i="32"/>
  <c r="O147" i="32"/>
  <c r="S146" i="32"/>
  <c r="U146" i="32"/>
  <c r="N146" i="32"/>
  <c r="W146" i="32"/>
  <c r="V146" i="32"/>
  <c r="R146" i="32"/>
  <c r="Q146" i="32"/>
  <c r="P146" i="32"/>
  <c r="O146" i="32"/>
  <c r="S145" i="32"/>
  <c r="U145" i="32"/>
  <c r="N145" i="32"/>
  <c r="W145" i="32"/>
  <c r="V145" i="32"/>
  <c r="R145" i="32"/>
  <c r="Q145" i="32"/>
  <c r="P145" i="32"/>
  <c r="O145" i="32"/>
  <c r="S144" i="32"/>
  <c r="U144" i="32"/>
  <c r="N144" i="32"/>
  <c r="W144" i="32"/>
  <c r="V144" i="32"/>
  <c r="R144" i="32"/>
  <c r="Q144" i="32"/>
  <c r="P144" i="32"/>
  <c r="O144" i="32"/>
  <c r="S143" i="32"/>
  <c r="U143" i="32"/>
  <c r="N143" i="32"/>
  <c r="W143" i="32"/>
  <c r="V143" i="32"/>
  <c r="R143" i="32"/>
  <c r="Q143" i="32"/>
  <c r="P143" i="32"/>
  <c r="O143" i="32"/>
  <c r="S142" i="32"/>
  <c r="U142" i="32"/>
  <c r="N142" i="32"/>
  <c r="W142" i="32"/>
  <c r="V142" i="32"/>
  <c r="R142" i="32"/>
  <c r="Q142" i="32"/>
  <c r="P142" i="32"/>
  <c r="O142" i="32"/>
  <c r="S141" i="32"/>
  <c r="U141" i="32"/>
  <c r="N141" i="32"/>
  <c r="W141" i="32"/>
  <c r="V141" i="32"/>
  <c r="R141" i="32"/>
  <c r="Q141" i="32"/>
  <c r="P141" i="32"/>
  <c r="O141" i="32"/>
  <c r="S140" i="32"/>
  <c r="U140" i="32"/>
  <c r="N140" i="32"/>
  <c r="W140" i="32"/>
  <c r="V140" i="32"/>
  <c r="R140" i="32"/>
  <c r="Q140" i="32"/>
  <c r="P140" i="32"/>
  <c r="O140" i="32"/>
  <c r="S139" i="32"/>
  <c r="U139" i="32"/>
  <c r="N139" i="32"/>
  <c r="W139" i="32"/>
  <c r="V139" i="32"/>
  <c r="R139" i="32"/>
  <c r="Q139" i="32"/>
  <c r="P139" i="32"/>
  <c r="O139" i="32"/>
  <c r="S138" i="32"/>
  <c r="U138" i="32"/>
  <c r="N138" i="32"/>
  <c r="W138" i="32"/>
  <c r="V138" i="32"/>
  <c r="R138" i="32"/>
  <c r="Q138" i="32"/>
  <c r="P138" i="32"/>
  <c r="O138" i="32"/>
  <c r="S137" i="32"/>
  <c r="U137" i="32"/>
  <c r="N137" i="32"/>
  <c r="W137" i="32"/>
  <c r="V137" i="32"/>
  <c r="R137" i="32"/>
  <c r="Q137" i="32"/>
  <c r="P137" i="32"/>
  <c r="O137" i="32"/>
  <c r="S136" i="32"/>
  <c r="U136" i="32"/>
  <c r="N136" i="32"/>
  <c r="W136" i="32"/>
  <c r="V136" i="32"/>
  <c r="R136" i="32"/>
  <c r="Q136" i="32"/>
  <c r="P136" i="32"/>
  <c r="O136" i="32"/>
  <c r="S135" i="32"/>
  <c r="U135" i="32"/>
  <c r="N135" i="32"/>
  <c r="W135" i="32"/>
  <c r="V135" i="32"/>
  <c r="R135" i="32"/>
  <c r="Q135" i="32"/>
  <c r="P135" i="32"/>
  <c r="O135" i="32"/>
  <c r="S134" i="32"/>
  <c r="U134" i="32"/>
  <c r="N134" i="32"/>
  <c r="W134" i="32"/>
  <c r="V134" i="32"/>
  <c r="R134" i="32"/>
  <c r="Q134" i="32"/>
  <c r="P134" i="32"/>
  <c r="O134" i="32"/>
  <c r="S133" i="32"/>
  <c r="U133" i="32"/>
  <c r="N133" i="32"/>
  <c r="W133" i="32"/>
  <c r="V133" i="32"/>
  <c r="R133" i="32"/>
  <c r="Q133" i="32"/>
  <c r="P133" i="32"/>
  <c r="O133" i="32"/>
  <c r="S132" i="32"/>
  <c r="U132" i="32"/>
  <c r="N132" i="32"/>
  <c r="W132" i="32"/>
  <c r="V132" i="32"/>
  <c r="R132" i="32"/>
  <c r="Q132" i="32"/>
  <c r="P132" i="32"/>
  <c r="O132" i="32"/>
  <c r="S131" i="32"/>
  <c r="U131" i="32"/>
  <c r="N131" i="32"/>
  <c r="W131" i="32"/>
  <c r="V131" i="32"/>
  <c r="R131" i="32"/>
  <c r="Q131" i="32"/>
  <c r="P131" i="32"/>
  <c r="O131" i="32"/>
  <c r="S130" i="32"/>
  <c r="U130" i="32"/>
  <c r="N130" i="32"/>
  <c r="W130" i="32"/>
  <c r="V130" i="32"/>
  <c r="R130" i="32"/>
  <c r="Q130" i="32"/>
  <c r="P130" i="32"/>
  <c r="O130" i="32"/>
  <c r="S129" i="32"/>
  <c r="U129" i="32"/>
  <c r="N129" i="32"/>
  <c r="W129" i="32"/>
  <c r="V129" i="32"/>
  <c r="R129" i="32"/>
  <c r="Q129" i="32"/>
  <c r="P129" i="32"/>
  <c r="O129" i="32"/>
  <c r="S128" i="32"/>
  <c r="U128" i="32"/>
  <c r="N128" i="32"/>
  <c r="W128" i="32"/>
  <c r="V128" i="32"/>
  <c r="R128" i="32"/>
  <c r="Q128" i="32"/>
  <c r="P128" i="32"/>
  <c r="O128" i="32"/>
  <c r="S127" i="32"/>
  <c r="U127" i="32"/>
  <c r="N127" i="32"/>
  <c r="W127" i="32"/>
  <c r="V127" i="32"/>
  <c r="R127" i="32"/>
  <c r="Q127" i="32"/>
  <c r="P127" i="32"/>
  <c r="O127" i="32"/>
  <c r="S126" i="32"/>
  <c r="U126" i="32"/>
  <c r="N126" i="32"/>
  <c r="W126" i="32"/>
  <c r="V126" i="32"/>
  <c r="R126" i="32"/>
  <c r="Q126" i="32"/>
  <c r="P126" i="32"/>
  <c r="O126" i="32"/>
  <c r="S125" i="32"/>
  <c r="U125" i="32"/>
  <c r="N125" i="32"/>
  <c r="W125" i="32"/>
  <c r="V125" i="32"/>
  <c r="R125" i="32"/>
  <c r="Q125" i="32"/>
  <c r="P125" i="32"/>
  <c r="O125" i="32"/>
  <c r="S124" i="32"/>
  <c r="U124" i="32"/>
  <c r="N124" i="32"/>
  <c r="W124" i="32"/>
  <c r="V124" i="32"/>
  <c r="R124" i="32"/>
  <c r="Q124" i="32"/>
  <c r="P124" i="32"/>
  <c r="O124" i="32"/>
  <c r="S123" i="32"/>
  <c r="U123" i="32"/>
  <c r="N123" i="32"/>
  <c r="W123" i="32"/>
  <c r="V123" i="32"/>
  <c r="R123" i="32"/>
  <c r="Q123" i="32"/>
  <c r="P123" i="32"/>
  <c r="O123" i="32"/>
  <c r="S122" i="32"/>
  <c r="U122" i="32"/>
  <c r="N122" i="32"/>
  <c r="W122" i="32"/>
  <c r="V122" i="32"/>
  <c r="R122" i="32"/>
  <c r="Q122" i="32"/>
  <c r="P122" i="32"/>
  <c r="O122" i="32"/>
  <c r="S121" i="32"/>
  <c r="U121" i="32"/>
  <c r="N121" i="32"/>
  <c r="W121" i="32"/>
  <c r="V121" i="32"/>
  <c r="R121" i="32"/>
  <c r="Q121" i="32"/>
  <c r="P121" i="32"/>
  <c r="O121" i="32"/>
  <c r="S120" i="32"/>
  <c r="U120" i="32"/>
  <c r="N120" i="32"/>
  <c r="W120" i="32"/>
  <c r="V120" i="32"/>
  <c r="R120" i="32"/>
  <c r="Q120" i="32"/>
  <c r="P120" i="32"/>
  <c r="O120" i="32"/>
  <c r="S119" i="32"/>
  <c r="U119" i="32"/>
  <c r="N119" i="32"/>
  <c r="W119" i="32"/>
  <c r="V119" i="32"/>
  <c r="R119" i="32"/>
  <c r="Q119" i="32"/>
  <c r="P119" i="32"/>
  <c r="O119" i="32"/>
  <c r="S118" i="32"/>
  <c r="U118" i="32"/>
  <c r="N118" i="32"/>
  <c r="W118" i="32"/>
  <c r="V118" i="32"/>
  <c r="R118" i="32"/>
  <c r="Q118" i="32"/>
  <c r="P118" i="32"/>
  <c r="O118" i="32"/>
  <c r="S117" i="32"/>
  <c r="U117" i="32"/>
  <c r="N117" i="32"/>
  <c r="W117" i="32"/>
  <c r="V117" i="32"/>
  <c r="R117" i="32"/>
  <c r="Q117" i="32"/>
  <c r="P117" i="32"/>
  <c r="O117" i="32"/>
  <c r="S116" i="32"/>
  <c r="U116" i="32"/>
  <c r="N116" i="32"/>
  <c r="W116" i="32"/>
  <c r="V116" i="32"/>
  <c r="R116" i="32"/>
  <c r="Q116" i="32"/>
  <c r="P116" i="32"/>
  <c r="O116" i="32"/>
  <c r="S115" i="32"/>
  <c r="U115" i="32"/>
  <c r="N115" i="32"/>
  <c r="W115" i="32"/>
  <c r="V115" i="32"/>
  <c r="R115" i="32"/>
  <c r="Q115" i="32"/>
  <c r="P115" i="32"/>
  <c r="O115" i="32"/>
  <c r="S114" i="32"/>
  <c r="U114" i="32"/>
  <c r="N114" i="32"/>
  <c r="W114" i="32"/>
  <c r="V114" i="32"/>
  <c r="R114" i="32"/>
  <c r="Q114" i="32"/>
  <c r="P114" i="32"/>
  <c r="O114" i="32"/>
  <c r="S113" i="32"/>
  <c r="U113" i="32"/>
  <c r="N113" i="32"/>
  <c r="W113" i="32"/>
  <c r="V113" i="32"/>
  <c r="R113" i="32"/>
  <c r="Q113" i="32"/>
  <c r="P113" i="32"/>
  <c r="O113" i="32"/>
  <c r="S112" i="32"/>
  <c r="U112" i="32"/>
  <c r="N112" i="32"/>
  <c r="W112" i="32"/>
  <c r="V112" i="32"/>
  <c r="R112" i="32"/>
  <c r="Q112" i="32"/>
  <c r="P112" i="32"/>
  <c r="O112" i="32"/>
  <c r="S111" i="32"/>
  <c r="U111" i="32"/>
  <c r="N111" i="32"/>
  <c r="W111" i="32"/>
  <c r="V111" i="32"/>
  <c r="R111" i="32"/>
  <c r="Q111" i="32"/>
  <c r="P111" i="32"/>
  <c r="O111" i="32"/>
  <c r="S110" i="32"/>
  <c r="U110" i="32"/>
  <c r="N110" i="32"/>
  <c r="W110" i="32"/>
  <c r="V110" i="32"/>
  <c r="R110" i="32"/>
  <c r="Q110" i="32"/>
  <c r="P110" i="32"/>
  <c r="O110" i="32"/>
  <c r="S109" i="32"/>
  <c r="U109" i="32"/>
  <c r="N109" i="32"/>
  <c r="W109" i="32"/>
  <c r="V109" i="32"/>
  <c r="R109" i="32"/>
  <c r="Q109" i="32"/>
  <c r="P109" i="32"/>
  <c r="O109" i="32"/>
  <c r="S108" i="32"/>
  <c r="U108" i="32"/>
  <c r="N108" i="32"/>
  <c r="W108" i="32"/>
  <c r="V108" i="32"/>
  <c r="R108" i="32"/>
  <c r="Q108" i="32"/>
  <c r="P108" i="32"/>
  <c r="O108" i="32"/>
  <c r="S107" i="32"/>
  <c r="U107" i="32"/>
  <c r="N107" i="32"/>
  <c r="W107" i="32"/>
  <c r="V107" i="32"/>
  <c r="R107" i="32"/>
  <c r="Q107" i="32"/>
  <c r="P107" i="32"/>
  <c r="O107" i="32"/>
  <c r="S106" i="32"/>
  <c r="U106" i="32"/>
  <c r="N106" i="32"/>
  <c r="W106" i="32"/>
  <c r="V106" i="32"/>
  <c r="R106" i="32"/>
  <c r="Q106" i="32"/>
  <c r="P106" i="32"/>
  <c r="O106" i="32"/>
  <c r="S105" i="32"/>
  <c r="U105" i="32"/>
  <c r="N105" i="32"/>
  <c r="W105" i="32"/>
  <c r="V105" i="32"/>
  <c r="R105" i="32"/>
  <c r="Q105" i="32"/>
  <c r="P105" i="32"/>
  <c r="O105" i="32"/>
  <c r="S104" i="32"/>
  <c r="U104" i="32"/>
  <c r="N104" i="32"/>
  <c r="W104" i="32"/>
  <c r="V104" i="32"/>
  <c r="R104" i="32"/>
  <c r="Q104" i="32"/>
  <c r="P104" i="32"/>
  <c r="O104" i="32"/>
  <c r="S103" i="32"/>
  <c r="U103" i="32"/>
  <c r="N103" i="32"/>
  <c r="W103" i="32"/>
  <c r="V103" i="32"/>
  <c r="R103" i="32"/>
  <c r="Q103" i="32"/>
  <c r="P103" i="32"/>
  <c r="O103" i="32"/>
  <c r="S102" i="32"/>
  <c r="U102" i="32"/>
  <c r="N102" i="32"/>
  <c r="W102" i="32"/>
  <c r="V102" i="32"/>
  <c r="R102" i="32"/>
  <c r="Q102" i="32"/>
  <c r="P102" i="32"/>
  <c r="O102" i="32"/>
  <c r="S101" i="32"/>
  <c r="U101" i="32"/>
  <c r="N101" i="32"/>
  <c r="W101" i="32"/>
  <c r="V101" i="32"/>
  <c r="R101" i="32"/>
  <c r="Q101" i="32"/>
  <c r="P101" i="32"/>
  <c r="O101" i="32"/>
  <c r="S100" i="32"/>
  <c r="U100" i="32"/>
  <c r="N100" i="32"/>
  <c r="W100" i="32"/>
  <c r="V100" i="32"/>
  <c r="R100" i="32"/>
  <c r="Q100" i="32"/>
  <c r="P100" i="32"/>
  <c r="O100" i="32"/>
  <c r="S99" i="32"/>
  <c r="U99" i="32"/>
  <c r="N99" i="32"/>
  <c r="W99" i="32"/>
  <c r="V99" i="32"/>
  <c r="R99" i="32"/>
  <c r="Q99" i="32"/>
  <c r="P99" i="32"/>
  <c r="O99" i="32"/>
  <c r="S98" i="32"/>
  <c r="U98" i="32"/>
  <c r="N98" i="32"/>
  <c r="W98" i="32"/>
  <c r="V98" i="32"/>
  <c r="R98" i="32"/>
  <c r="Q98" i="32"/>
  <c r="P98" i="32"/>
  <c r="O98" i="32"/>
  <c r="S97" i="32"/>
  <c r="U97" i="32"/>
  <c r="N97" i="32"/>
  <c r="W97" i="32"/>
  <c r="V97" i="32"/>
  <c r="R97" i="32"/>
  <c r="Q97" i="32"/>
  <c r="P97" i="32"/>
  <c r="O97" i="32"/>
  <c r="S96" i="32"/>
  <c r="U96" i="32"/>
  <c r="N96" i="32"/>
  <c r="W96" i="32"/>
  <c r="V96" i="32"/>
  <c r="R96" i="32"/>
  <c r="Q96" i="32"/>
  <c r="P96" i="32"/>
  <c r="O96" i="32"/>
  <c r="S95" i="32"/>
  <c r="U95" i="32"/>
  <c r="N95" i="32"/>
  <c r="W95" i="32"/>
  <c r="V95" i="32"/>
  <c r="R95" i="32"/>
  <c r="Q95" i="32"/>
  <c r="P95" i="32"/>
  <c r="O95" i="32"/>
  <c r="S94" i="32"/>
  <c r="U94" i="32"/>
  <c r="N94" i="32"/>
  <c r="W94" i="32"/>
  <c r="V94" i="32"/>
  <c r="R94" i="32"/>
  <c r="Q94" i="32"/>
  <c r="P94" i="32"/>
  <c r="O94" i="32"/>
  <c r="S93" i="32"/>
  <c r="U93" i="32"/>
  <c r="N93" i="32"/>
  <c r="W93" i="32"/>
  <c r="V93" i="32"/>
  <c r="R93" i="32"/>
  <c r="Q93" i="32"/>
  <c r="P93" i="32"/>
  <c r="O93" i="32"/>
  <c r="S92" i="32"/>
  <c r="U92" i="32"/>
  <c r="N92" i="32"/>
  <c r="W92" i="32"/>
  <c r="V92" i="32"/>
  <c r="R92" i="32"/>
  <c r="Q92" i="32"/>
  <c r="P92" i="32"/>
  <c r="O92" i="32"/>
  <c r="S91" i="32"/>
  <c r="U91" i="32"/>
  <c r="N91" i="32"/>
  <c r="W91" i="32"/>
  <c r="V91" i="32"/>
  <c r="R91" i="32"/>
  <c r="Q91" i="32"/>
  <c r="P91" i="32"/>
  <c r="O91" i="32"/>
  <c r="S90" i="32"/>
  <c r="U90" i="32"/>
  <c r="N90" i="32"/>
  <c r="W90" i="32"/>
  <c r="V90" i="32"/>
  <c r="R90" i="32"/>
  <c r="Q90" i="32"/>
  <c r="P90" i="32"/>
  <c r="O90" i="32"/>
  <c r="S89" i="32"/>
  <c r="U89" i="32"/>
  <c r="N89" i="32"/>
  <c r="W89" i="32"/>
  <c r="V89" i="32"/>
  <c r="R89" i="32"/>
  <c r="Q89" i="32"/>
  <c r="P89" i="32"/>
  <c r="O89" i="32"/>
  <c r="S88" i="32"/>
  <c r="U88" i="32"/>
  <c r="N88" i="32"/>
  <c r="W88" i="32"/>
  <c r="V88" i="32"/>
  <c r="R88" i="32"/>
  <c r="Q88" i="32"/>
  <c r="P88" i="32"/>
  <c r="O88" i="32"/>
  <c r="S87" i="32"/>
  <c r="U87" i="32"/>
  <c r="N87" i="32"/>
  <c r="W87" i="32"/>
  <c r="V87" i="32"/>
  <c r="R87" i="32"/>
  <c r="Q87" i="32"/>
  <c r="P87" i="32"/>
  <c r="O87" i="32"/>
  <c r="S86" i="32"/>
  <c r="U86" i="32"/>
  <c r="N86" i="32"/>
  <c r="W86" i="32"/>
  <c r="V86" i="32"/>
  <c r="R86" i="32"/>
  <c r="Q86" i="32"/>
  <c r="P86" i="32"/>
  <c r="O86" i="32"/>
  <c r="S85" i="32"/>
  <c r="U85" i="32"/>
  <c r="N85" i="32"/>
  <c r="W85" i="32"/>
  <c r="V85" i="32"/>
  <c r="R85" i="32"/>
  <c r="Q85" i="32"/>
  <c r="P85" i="32"/>
  <c r="O85" i="32"/>
  <c r="S84" i="32"/>
  <c r="U84" i="32"/>
  <c r="N84" i="32"/>
  <c r="W84" i="32"/>
  <c r="V84" i="32"/>
  <c r="R84" i="32"/>
  <c r="Q84" i="32"/>
  <c r="P84" i="32"/>
  <c r="O84" i="32"/>
  <c r="S83" i="32"/>
  <c r="U83" i="32"/>
  <c r="N83" i="32"/>
  <c r="W83" i="32"/>
  <c r="V83" i="32"/>
  <c r="R83" i="32"/>
  <c r="Q83" i="32"/>
  <c r="P83" i="32"/>
  <c r="O83" i="32"/>
  <c r="S82" i="32"/>
  <c r="U82" i="32"/>
  <c r="N82" i="32"/>
  <c r="W82" i="32"/>
  <c r="V82" i="32"/>
  <c r="R82" i="32"/>
  <c r="Q82" i="32"/>
  <c r="P82" i="32"/>
  <c r="O82" i="32"/>
  <c r="S81" i="32"/>
  <c r="U81" i="32"/>
  <c r="N81" i="32"/>
  <c r="W81" i="32"/>
  <c r="V81" i="32"/>
  <c r="R81" i="32"/>
  <c r="Q81" i="32"/>
  <c r="P81" i="32"/>
  <c r="O81" i="32"/>
  <c r="S80" i="32"/>
  <c r="U80" i="32"/>
  <c r="N80" i="32"/>
  <c r="W80" i="32"/>
  <c r="V80" i="32"/>
  <c r="R80" i="32"/>
  <c r="Q80" i="32"/>
  <c r="P80" i="32"/>
  <c r="O80" i="32"/>
  <c r="S79" i="32"/>
  <c r="U79" i="32"/>
  <c r="N79" i="32"/>
  <c r="W79" i="32"/>
  <c r="V79" i="32"/>
  <c r="R79" i="32"/>
  <c r="Q79" i="32"/>
  <c r="P79" i="32"/>
  <c r="O79" i="32"/>
  <c r="S78" i="32"/>
  <c r="U78" i="32"/>
  <c r="N78" i="32"/>
  <c r="W78" i="32"/>
  <c r="V78" i="32"/>
  <c r="R78" i="32"/>
  <c r="Q78" i="32"/>
  <c r="P78" i="32"/>
  <c r="O78" i="32"/>
  <c r="S77" i="32"/>
  <c r="U77" i="32"/>
  <c r="N77" i="32"/>
  <c r="W77" i="32"/>
  <c r="V77" i="32"/>
  <c r="R77" i="32"/>
  <c r="Q77" i="32"/>
  <c r="P77" i="32"/>
  <c r="O77" i="32"/>
  <c r="S76" i="32"/>
  <c r="U76" i="32"/>
  <c r="N76" i="32"/>
  <c r="W76" i="32"/>
  <c r="V76" i="32"/>
  <c r="R76" i="32"/>
  <c r="Q76" i="32"/>
  <c r="P76" i="32"/>
  <c r="O76" i="32"/>
  <c r="S75" i="32"/>
  <c r="U75" i="32"/>
  <c r="N75" i="32"/>
  <c r="W75" i="32"/>
  <c r="V75" i="32"/>
  <c r="R75" i="32"/>
  <c r="Q75" i="32"/>
  <c r="P75" i="32"/>
  <c r="O75" i="32"/>
  <c r="S74" i="32"/>
  <c r="U74" i="32"/>
  <c r="N74" i="32"/>
  <c r="W74" i="32"/>
  <c r="V74" i="32"/>
  <c r="R74" i="32"/>
  <c r="Q74" i="32"/>
  <c r="P74" i="32"/>
  <c r="O74" i="32"/>
  <c r="S73" i="32"/>
  <c r="U73" i="32"/>
  <c r="N73" i="32"/>
  <c r="W73" i="32"/>
  <c r="V73" i="32"/>
  <c r="R73" i="32"/>
  <c r="Q73" i="32"/>
  <c r="P73" i="32"/>
  <c r="O73" i="32"/>
  <c r="S72" i="32"/>
  <c r="U72" i="32"/>
  <c r="N72" i="32"/>
  <c r="W72" i="32"/>
  <c r="V72" i="32"/>
  <c r="R72" i="32"/>
  <c r="Q72" i="32"/>
  <c r="P72" i="32"/>
  <c r="O72" i="32"/>
  <c r="S71" i="32"/>
  <c r="U71" i="32"/>
  <c r="N71" i="32"/>
  <c r="W71" i="32"/>
  <c r="V71" i="32"/>
  <c r="R71" i="32"/>
  <c r="Q71" i="32"/>
  <c r="P71" i="32"/>
  <c r="O71" i="32"/>
  <c r="S70" i="32"/>
  <c r="U70" i="32"/>
  <c r="N70" i="32"/>
  <c r="W70" i="32"/>
  <c r="V70" i="32"/>
  <c r="R70" i="32"/>
  <c r="Q70" i="32"/>
  <c r="P70" i="32"/>
  <c r="O70" i="32"/>
  <c r="S69" i="32"/>
  <c r="U69" i="32"/>
  <c r="N69" i="32"/>
  <c r="W69" i="32"/>
  <c r="V69" i="32"/>
  <c r="R69" i="32"/>
  <c r="Q69" i="32"/>
  <c r="P69" i="32"/>
  <c r="O69" i="32"/>
  <c r="S68" i="32"/>
  <c r="U68" i="32"/>
  <c r="N68" i="32"/>
  <c r="W68" i="32"/>
  <c r="V68" i="32"/>
  <c r="R68" i="32"/>
  <c r="Q68" i="32"/>
  <c r="P68" i="32"/>
  <c r="O68" i="32"/>
  <c r="S67" i="32"/>
  <c r="U67" i="32"/>
  <c r="N67" i="32"/>
  <c r="W67" i="32"/>
  <c r="V67" i="32"/>
  <c r="R67" i="32"/>
  <c r="Q67" i="32"/>
  <c r="P67" i="32"/>
  <c r="O67" i="32"/>
  <c r="S66" i="32"/>
  <c r="U66" i="32"/>
  <c r="N66" i="32"/>
  <c r="W66" i="32"/>
  <c r="V66" i="32"/>
  <c r="R66" i="32"/>
  <c r="Q66" i="32"/>
  <c r="P66" i="32"/>
  <c r="O66" i="32"/>
  <c r="S65" i="32"/>
  <c r="U65" i="32"/>
  <c r="N65" i="32"/>
  <c r="W65" i="32"/>
  <c r="V65" i="32"/>
  <c r="R65" i="32"/>
  <c r="Q65" i="32"/>
  <c r="P65" i="32"/>
  <c r="O65" i="32"/>
  <c r="S64" i="32"/>
  <c r="U64" i="32"/>
  <c r="N64" i="32"/>
  <c r="W64" i="32"/>
  <c r="V64" i="32"/>
  <c r="R64" i="32"/>
  <c r="Q64" i="32"/>
  <c r="P64" i="32"/>
  <c r="O64" i="32"/>
  <c r="S63" i="32"/>
  <c r="U63" i="32"/>
  <c r="N63" i="32"/>
  <c r="W63" i="32"/>
  <c r="V63" i="32"/>
  <c r="R63" i="32"/>
  <c r="Q63" i="32"/>
  <c r="P63" i="32"/>
  <c r="O63" i="32"/>
  <c r="S62" i="32"/>
  <c r="U62" i="32"/>
  <c r="N62" i="32"/>
  <c r="W62" i="32"/>
  <c r="V62" i="32"/>
  <c r="R62" i="32"/>
  <c r="Q62" i="32"/>
  <c r="P62" i="32"/>
  <c r="O62" i="32"/>
  <c r="S61" i="32"/>
  <c r="U61" i="32"/>
  <c r="N61" i="32"/>
  <c r="W61" i="32"/>
  <c r="V61" i="32"/>
  <c r="R61" i="32"/>
  <c r="Q61" i="32"/>
  <c r="P61" i="32"/>
  <c r="O61" i="32"/>
  <c r="S60" i="32"/>
  <c r="U60" i="32"/>
  <c r="N60" i="32"/>
  <c r="W60" i="32"/>
  <c r="V60" i="32"/>
  <c r="R60" i="32"/>
  <c r="Q60" i="32"/>
  <c r="P60" i="32"/>
  <c r="O60" i="32"/>
  <c r="S59" i="32"/>
  <c r="U59" i="32"/>
  <c r="N59" i="32"/>
  <c r="W59" i="32"/>
  <c r="V59" i="32"/>
  <c r="R59" i="32"/>
  <c r="Q59" i="32"/>
  <c r="P59" i="32"/>
  <c r="O59" i="32"/>
  <c r="S58" i="32"/>
  <c r="U58" i="32"/>
  <c r="N58" i="32"/>
  <c r="W58" i="32"/>
  <c r="V58" i="32"/>
  <c r="R58" i="32"/>
  <c r="Q58" i="32"/>
  <c r="P58" i="32"/>
  <c r="O58" i="32"/>
  <c r="S57" i="32"/>
  <c r="U57" i="32"/>
  <c r="N57" i="32"/>
  <c r="W57" i="32"/>
  <c r="V57" i="32"/>
  <c r="R57" i="32"/>
  <c r="Q57" i="32"/>
  <c r="P57" i="32"/>
  <c r="O57" i="32"/>
  <c r="S56" i="32"/>
  <c r="U56" i="32"/>
  <c r="N56" i="32"/>
  <c r="W56" i="32"/>
  <c r="V56" i="32"/>
  <c r="R56" i="32"/>
  <c r="Q56" i="32"/>
  <c r="P56" i="32"/>
  <c r="O56" i="32"/>
  <c r="S55" i="32"/>
  <c r="U55" i="32"/>
  <c r="N55" i="32"/>
  <c r="W55" i="32"/>
  <c r="V55" i="32"/>
  <c r="R55" i="32"/>
  <c r="Q55" i="32"/>
  <c r="P55" i="32"/>
  <c r="O55" i="32"/>
  <c r="S54" i="32"/>
  <c r="U54" i="32"/>
  <c r="N54" i="32"/>
  <c r="W54" i="32"/>
  <c r="V54" i="32"/>
  <c r="R54" i="32"/>
  <c r="Q54" i="32"/>
  <c r="P54" i="32"/>
  <c r="O54" i="32"/>
  <c r="S53" i="32"/>
  <c r="U53" i="32"/>
  <c r="N53" i="32"/>
  <c r="W53" i="32"/>
  <c r="V53" i="32"/>
  <c r="R53" i="32"/>
  <c r="Q53" i="32"/>
  <c r="P53" i="32"/>
  <c r="O53" i="32"/>
  <c r="S52" i="32"/>
  <c r="U52" i="32"/>
  <c r="N52" i="32"/>
  <c r="W52" i="32"/>
  <c r="V52" i="32"/>
  <c r="R52" i="32"/>
  <c r="Q52" i="32"/>
  <c r="P52" i="32"/>
  <c r="O52" i="32"/>
  <c r="S51" i="32"/>
  <c r="U51" i="32"/>
  <c r="N51" i="32"/>
  <c r="W51" i="32"/>
  <c r="V51" i="32"/>
  <c r="R51" i="32"/>
  <c r="Q51" i="32"/>
  <c r="P51" i="32"/>
  <c r="O51" i="32"/>
  <c r="S50" i="32"/>
  <c r="U50" i="32"/>
  <c r="N50" i="32"/>
  <c r="W50" i="32"/>
  <c r="V50" i="32"/>
  <c r="R50" i="32"/>
  <c r="Q50" i="32"/>
  <c r="P50" i="32"/>
  <c r="O50" i="32"/>
  <c r="S49" i="32"/>
  <c r="U49" i="32"/>
  <c r="N49" i="32"/>
  <c r="W49" i="32"/>
  <c r="V49" i="32"/>
  <c r="R49" i="32"/>
  <c r="Q49" i="32"/>
  <c r="P49" i="32"/>
  <c r="O49" i="32"/>
  <c r="S48" i="32"/>
  <c r="U48" i="32"/>
  <c r="N48" i="32"/>
  <c r="W48" i="32"/>
  <c r="V48" i="32"/>
  <c r="R48" i="32"/>
  <c r="Q48" i="32"/>
  <c r="P48" i="32"/>
  <c r="O48" i="32"/>
  <c r="S47" i="32"/>
  <c r="U47" i="32"/>
  <c r="N47" i="32"/>
  <c r="W47" i="32"/>
  <c r="V47" i="32"/>
  <c r="R47" i="32"/>
  <c r="Q47" i="32"/>
  <c r="P47" i="32"/>
  <c r="O47" i="32"/>
  <c r="S46" i="32"/>
  <c r="U46" i="32"/>
  <c r="N46" i="32"/>
  <c r="W46" i="32"/>
  <c r="V46" i="32"/>
  <c r="R46" i="32"/>
  <c r="Q46" i="32"/>
  <c r="P46" i="32"/>
  <c r="O46" i="32"/>
  <c r="S45" i="32"/>
  <c r="U45" i="32"/>
  <c r="N45" i="32"/>
  <c r="W45" i="32"/>
  <c r="V45" i="32"/>
  <c r="R45" i="32"/>
  <c r="Q45" i="32"/>
  <c r="P45" i="32"/>
  <c r="O45" i="32"/>
  <c r="S44" i="32"/>
  <c r="U44" i="32"/>
  <c r="N44" i="32"/>
  <c r="W44" i="32"/>
  <c r="V44" i="32"/>
  <c r="R44" i="32"/>
  <c r="Q44" i="32"/>
  <c r="P44" i="32"/>
  <c r="O44" i="32"/>
  <c r="S43" i="32"/>
  <c r="U43" i="32"/>
  <c r="N43" i="32"/>
  <c r="W43" i="32"/>
  <c r="V43" i="32"/>
  <c r="R43" i="32"/>
  <c r="Q43" i="32"/>
  <c r="P43" i="32"/>
  <c r="O43" i="32"/>
  <c r="S42" i="32"/>
  <c r="U42" i="32"/>
  <c r="N42" i="32"/>
  <c r="W42" i="32"/>
  <c r="V42" i="32"/>
  <c r="R42" i="32"/>
  <c r="Q42" i="32"/>
  <c r="P42" i="32"/>
  <c r="O42" i="32"/>
  <c r="S41" i="32"/>
  <c r="U41" i="32"/>
  <c r="N41" i="32"/>
  <c r="W41" i="32"/>
  <c r="V41" i="32"/>
  <c r="R41" i="32"/>
  <c r="Q41" i="32"/>
  <c r="P41" i="32"/>
  <c r="O41" i="32"/>
  <c r="S40" i="32"/>
  <c r="U40" i="32"/>
  <c r="N40" i="32"/>
  <c r="W40" i="32"/>
  <c r="V40" i="32"/>
  <c r="R40" i="32"/>
  <c r="Q40" i="32"/>
  <c r="P40" i="32"/>
  <c r="O40" i="32"/>
  <c r="S39" i="32"/>
  <c r="U39" i="32"/>
  <c r="N39" i="32"/>
  <c r="W39" i="32"/>
  <c r="V39" i="32"/>
  <c r="R39" i="32"/>
  <c r="Q39" i="32"/>
  <c r="P39" i="32"/>
  <c r="O39" i="32"/>
  <c r="S38" i="32"/>
  <c r="U38" i="32"/>
  <c r="N38" i="32"/>
  <c r="W38" i="32"/>
  <c r="V38" i="32"/>
  <c r="R38" i="32"/>
  <c r="Q38" i="32"/>
  <c r="P38" i="32"/>
  <c r="O38" i="32"/>
  <c r="S37" i="32"/>
  <c r="U37" i="32"/>
  <c r="N37" i="32"/>
  <c r="W37" i="32"/>
  <c r="V37" i="32"/>
  <c r="R37" i="32"/>
  <c r="Q37" i="32"/>
  <c r="P37" i="32"/>
  <c r="O37" i="32"/>
  <c r="S36" i="32"/>
  <c r="U36" i="32"/>
  <c r="N36" i="32"/>
  <c r="W36" i="32"/>
  <c r="V36" i="32"/>
  <c r="R36" i="32"/>
  <c r="Q36" i="32"/>
  <c r="P36" i="32"/>
  <c r="O36" i="32"/>
  <c r="S35" i="32"/>
  <c r="U35" i="32"/>
  <c r="N35" i="32"/>
  <c r="W35" i="32"/>
  <c r="V35" i="32"/>
  <c r="R35" i="32"/>
  <c r="Q35" i="32"/>
  <c r="P35" i="32"/>
  <c r="O35" i="32"/>
  <c r="S34" i="32"/>
  <c r="U34" i="32"/>
  <c r="N34" i="32"/>
  <c r="W34" i="32"/>
  <c r="V34" i="32"/>
  <c r="R34" i="32"/>
  <c r="Q34" i="32"/>
  <c r="P34" i="32"/>
  <c r="O34" i="32"/>
  <c r="S33" i="32"/>
  <c r="U33" i="32"/>
  <c r="N33" i="32"/>
  <c r="W33" i="32"/>
  <c r="V33" i="32"/>
  <c r="R33" i="32"/>
  <c r="Q33" i="32"/>
  <c r="P33" i="32"/>
  <c r="O33" i="32"/>
  <c r="S32" i="32"/>
  <c r="U32" i="32"/>
  <c r="N32" i="32"/>
  <c r="W32" i="32"/>
  <c r="V32" i="32"/>
  <c r="R32" i="32"/>
  <c r="Q32" i="32"/>
  <c r="P32" i="32"/>
  <c r="O32" i="32"/>
  <c r="S31" i="32"/>
  <c r="U31" i="32"/>
  <c r="N31" i="32"/>
  <c r="W31" i="32"/>
  <c r="V31" i="32"/>
  <c r="R31" i="32"/>
  <c r="Q31" i="32"/>
  <c r="P31" i="32"/>
  <c r="O31" i="32"/>
  <c r="S30" i="32"/>
  <c r="U30" i="32"/>
  <c r="N30" i="32"/>
  <c r="W30" i="32"/>
  <c r="V30" i="32"/>
  <c r="R30" i="32"/>
  <c r="Q30" i="32"/>
  <c r="P30" i="32"/>
  <c r="O30" i="32"/>
  <c r="S29" i="32"/>
  <c r="U29" i="32"/>
  <c r="N29" i="32"/>
  <c r="W29" i="32"/>
  <c r="V29" i="32"/>
  <c r="R29" i="32"/>
  <c r="Q29" i="32"/>
  <c r="P29" i="32"/>
  <c r="O29" i="32"/>
  <c r="S28" i="32"/>
  <c r="U28" i="32"/>
  <c r="N28" i="32"/>
  <c r="W28" i="32"/>
  <c r="V28" i="32"/>
  <c r="R28" i="32"/>
  <c r="Q28" i="32"/>
  <c r="P28" i="32"/>
  <c r="O28" i="32"/>
  <c r="S27" i="32"/>
  <c r="U27" i="32"/>
  <c r="N27" i="32"/>
  <c r="W27" i="32"/>
  <c r="V27" i="32"/>
  <c r="R27" i="32"/>
  <c r="Q27" i="32"/>
  <c r="P27" i="32"/>
  <c r="O27" i="32"/>
  <c r="S26" i="32"/>
  <c r="U26" i="32"/>
  <c r="N26" i="32"/>
  <c r="W26" i="32"/>
  <c r="V26" i="32"/>
  <c r="R26" i="32"/>
  <c r="Q26" i="32"/>
  <c r="P26" i="32"/>
  <c r="O26" i="32"/>
  <c r="S25" i="32"/>
  <c r="U25" i="32"/>
  <c r="N25" i="32"/>
  <c r="W25" i="32"/>
  <c r="V25" i="32"/>
  <c r="R25" i="32"/>
  <c r="Q25" i="32"/>
  <c r="P25" i="32"/>
  <c r="O25" i="32"/>
  <c r="S24" i="32"/>
  <c r="U24" i="32"/>
  <c r="N24" i="32"/>
  <c r="W24" i="32"/>
  <c r="V24" i="32"/>
  <c r="R24" i="32"/>
  <c r="Q24" i="32"/>
  <c r="P24" i="32"/>
  <c r="O24" i="32"/>
  <c r="S23" i="32"/>
  <c r="U23" i="32"/>
  <c r="N23" i="32"/>
  <c r="W23" i="32"/>
  <c r="V23" i="32"/>
  <c r="R23" i="32"/>
  <c r="Q23" i="32"/>
  <c r="P23" i="32"/>
  <c r="O23" i="32"/>
  <c r="S22" i="32"/>
  <c r="U22" i="32"/>
  <c r="N22" i="32"/>
  <c r="W22" i="32"/>
  <c r="V22" i="32"/>
  <c r="R22" i="32"/>
  <c r="Q22" i="32"/>
  <c r="P22" i="32"/>
  <c r="O22" i="32"/>
  <c r="S21" i="32"/>
  <c r="U21" i="32"/>
  <c r="N21" i="32"/>
  <c r="W21" i="32"/>
  <c r="V21" i="32"/>
  <c r="R21" i="32"/>
  <c r="Q21" i="32"/>
  <c r="P21" i="32"/>
  <c r="O21" i="32"/>
  <c r="S20" i="32"/>
  <c r="U20" i="32"/>
  <c r="N20" i="32"/>
  <c r="W20" i="32"/>
  <c r="V20" i="32"/>
  <c r="R20" i="32"/>
  <c r="Q20" i="32"/>
  <c r="P20" i="32"/>
  <c r="O20" i="32"/>
  <c r="S19" i="32"/>
  <c r="U19" i="32"/>
  <c r="N19" i="32"/>
  <c r="W19" i="32"/>
  <c r="V19" i="32"/>
  <c r="R19" i="32"/>
  <c r="Q19" i="32"/>
  <c r="P19" i="32"/>
  <c r="O19" i="32"/>
  <c r="S18" i="32"/>
  <c r="U18" i="32"/>
  <c r="N18" i="32"/>
  <c r="W18" i="32"/>
  <c r="V18" i="32"/>
  <c r="R18" i="32"/>
  <c r="Q18" i="32"/>
  <c r="P18" i="32"/>
  <c r="O18" i="32"/>
  <c r="S17" i="32"/>
  <c r="U17" i="32"/>
  <c r="N17" i="32"/>
  <c r="W17" i="32"/>
  <c r="V17" i="32"/>
  <c r="R17" i="32"/>
  <c r="Q17" i="32"/>
  <c r="P17" i="32"/>
  <c r="O17" i="32"/>
  <c r="S16" i="32"/>
  <c r="U16" i="32"/>
  <c r="N16" i="32"/>
  <c r="W16" i="32"/>
  <c r="V16" i="32"/>
  <c r="R16" i="32"/>
  <c r="Q16" i="32"/>
  <c r="P16" i="32"/>
  <c r="O16" i="32"/>
  <c r="S15" i="32"/>
  <c r="U15" i="32"/>
  <c r="N15" i="32"/>
  <c r="W15" i="32"/>
  <c r="V15" i="32"/>
  <c r="R15" i="32"/>
  <c r="Q15" i="32"/>
  <c r="P15" i="32"/>
  <c r="O15" i="32"/>
  <c r="S14" i="32"/>
  <c r="U14" i="32"/>
  <c r="N14" i="32"/>
  <c r="W14" i="32"/>
  <c r="V14" i="32"/>
  <c r="R14" i="32"/>
  <c r="Q14" i="32"/>
  <c r="P14" i="32"/>
  <c r="O14" i="32"/>
  <c r="S13" i="32"/>
  <c r="U13" i="32"/>
  <c r="N13" i="32"/>
  <c r="W13" i="32"/>
  <c r="V13" i="32"/>
  <c r="R13" i="32"/>
  <c r="Q13" i="32"/>
  <c r="P13" i="32"/>
  <c r="O13" i="32"/>
  <c r="S12" i="32"/>
  <c r="U12" i="32"/>
  <c r="N12" i="32"/>
  <c r="W12" i="32"/>
  <c r="V12" i="32"/>
  <c r="R12" i="32"/>
  <c r="Q12" i="32"/>
  <c r="P12" i="32"/>
  <c r="O12" i="32"/>
  <c r="S11" i="32"/>
  <c r="U11" i="32"/>
  <c r="N11" i="32"/>
  <c r="W11" i="32"/>
  <c r="V11" i="32"/>
  <c r="R11" i="32"/>
  <c r="Q11" i="32"/>
  <c r="P11" i="32"/>
  <c r="O11" i="32"/>
  <c r="S10" i="32"/>
  <c r="U10" i="32"/>
  <c r="N10" i="32"/>
  <c r="W10" i="32"/>
  <c r="V10" i="32"/>
  <c r="R10" i="32"/>
  <c r="Q10" i="32"/>
  <c r="P10" i="32"/>
  <c r="O10" i="32"/>
  <c r="S9" i="32"/>
  <c r="U9" i="32"/>
  <c r="N9" i="32"/>
  <c r="W9" i="32"/>
  <c r="V9" i="32"/>
  <c r="R9" i="32"/>
  <c r="Q9" i="32"/>
  <c r="P9" i="32"/>
  <c r="O9" i="32"/>
  <c r="R5" i="32"/>
  <c r="Q5" i="32"/>
  <c r="P5" i="32"/>
  <c r="O5" i="32"/>
  <c r="M5" i="32"/>
  <c r="J3" i="32"/>
  <c r="J4" i="32"/>
  <c r="J5" i="32"/>
  <c r="G2" i="32"/>
  <c r="G3" i="32"/>
  <c r="G4" i="32"/>
  <c r="G5" i="32"/>
  <c r="M4" i="32"/>
  <c r="S613" i="31"/>
  <c r="U613" i="31"/>
  <c r="N613" i="31"/>
  <c r="W613" i="31"/>
  <c r="V613" i="31"/>
  <c r="R613" i="31"/>
  <c r="Q613" i="31"/>
  <c r="P613" i="31"/>
  <c r="O613" i="31"/>
  <c r="S612" i="31"/>
  <c r="U612" i="31"/>
  <c r="N612" i="31"/>
  <c r="W612" i="31"/>
  <c r="V612" i="31"/>
  <c r="R612" i="31"/>
  <c r="Q612" i="31"/>
  <c r="P612" i="31"/>
  <c r="O612" i="31"/>
  <c r="S611" i="31"/>
  <c r="U611" i="31"/>
  <c r="N611" i="31"/>
  <c r="W611" i="31"/>
  <c r="V611" i="31"/>
  <c r="R611" i="31"/>
  <c r="Q611" i="31"/>
  <c r="P611" i="31"/>
  <c r="O611" i="31"/>
  <c r="S610" i="31"/>
  <c r="U610" i="31"/>
  <c r="N610" i="31"/>
  <c r="W610" i="31"/>
  <c r="V610" i="31"/>
  <c r="R610" i="31"/>
  <c r="Q610" i="31"/>
  <c r="P610" i="31"/>
  <c r="O610" i="31"/>
  <c r="S609" i="31"/>
  <c r="U609" i="31"/>
  <c r="N609" i="31"/>
  <c r="W609" i="31"/>
  <c r="V609" i="31"/>
  <c r="R609" i="31"/>
  <c r="Q609" i="31"/>
  <c r="P609" i="31"/>
  <c r="O609" i="31"/>
  <c r="S608" i="31"/>
  <c r="U608" i="31"/>
  <c r="N608" i="31"/>
  <c r="W608" i="31"/>
  <c r="V608" i="31"/>
  <c r="R608" i="31"/>
  <c r="Q608" i="31"/>
  <c r="P608" i="31"/>
  <c r="O608" i="31"/>
  <c r="S607" i="31"/>
  <c r="U607" i="31"/>
  <c r="N607" i="31"/>
  <c r="W607" i="31"/>
  <c r="V607" i="31"/>
  <c r="R607" i="31"/>
  <c r="Q607" i="31"/>
  <c r="P607" i="31"/>
  <c r="O607" i="31"/>
  <c r="S606" i="31"/>
  <c r="U606" i="31"/>
  <c r="N606" i="31"/>
  <c r="W606" i="31"/>
  <c r="V606" i="31"/>
  <c r="R606" i="31"/>
  <c r="Q606" i="31"/>
  <c r="P606" i="31"/>
  <c r="O606" i="31"/>
  <c r="S605" i="31"/>
  <c r="U605" i="31"/>
  <c r="N605" i="31"/>
  <c r="W605" i="31"/>
  <c r="V605" i="31"/>
  <c r="R605" i="31"/>
  <c r="Q605" i="31"/>
  <c r="P605" i="31"/>
  <c r="O605" i="31"/>
  <c r="S604" i="31"/>
  <c r="U604" i="31"/>
  <c r="N604" i="31"/>
  <c r="W604" i="31"/>
  <c r="V604" i="31"/>
  <c r="R604" i="31"/>
  <c r="Q604" i="31"/>
  <c r="P604" i="31"/>
  <c r="O604" i="31"/>
  <c r="S603" i="31"/>
  <c r="U603" i="31"/>
  <c r="N603" i="31"/>
  <c r="W603" i="31"/>
  <c r="V603" i="31"/>
  <c r="R603" i="31"/>
  <c r="Q603" i="31"/>
  <c r="P603" i="31"/>
  <c r="O603" i="31"/>
  <c r="S602" i="31"/>
  <c r="U602" i="31"/>
  <c r="N602" i="31"/>
  <c r="W602" i="31"/>
  <c r="V602" i="31"/>
  <c r="R602" i="31"/>
  <c r="Q602" i="31"/>
  <c r="P602" i="31"/>
  <c r="O602" i="31"/>
  <c r="S601" i="31"/>
  <c r="U601" i="31"/>
  <c r="N601" i="31"/>
  <c r="W601" i="31"/>
  <c r="V601" i="31"/>
  <c r="R601" i="31"/>
  <c r="Q601" i="31"/>
  <c r="P601" i="31"/>
  <c r="O601" i="31"/>
  <c r="S600" i="31"/>
  <c r="U600" i="31"/>
  <c r="N600" i="31"/>
  <c r="W600" i="31"/>
  <c r="V600" i="31"/>
  <c r="R600" i="31"/>
  <c r="Q600" i="31"/>
  <c r="P600" i="31"/>
  <c r="O600" i="31"/>
  <c r="S599" i="31"/>
  <c r="U599" i="31"/>
  <c r="N599" i="31"/>
  <c r="W599" i="31"/>
  <c r="V599" i="31"/>
  <c r="R599" i="31"/>
  <c r="Q599" i="31"/>
  <c r="P599" i="31"/>
  <c r="O599" i="31"/>
  <c r="S598" i="31"/>
  <c r="U598" i="31"/>
  <c r="N598" i="31"/>
  <c r="W598" i="31"/>
  <c r="V598" i="31"/>
  <c r="R598" i="31"/>
  <c r="Q598" i="31"/>
  <c r="P598" i="31"/>
  <c r="O598" i="31"/>
  <c r="S597" i="31"/>
  <c r="U597" i="31"/>
  <c r="N597" i="31"/>
  <c r="W597" i="31"/>
  <c r="V597" i="31"/>
  <c r="R597" i="31"/>
  <c r="Q597" i="31"/>
  <c r="P597" i="31"/>
  <c r="O597" i="31"/>
  <c r="S596" i="31"/>
  <c r="U596" i="31"/>
  <c r="N596" i="31"/>
  <c r="W596" i="31"/>
  <c r="V596" i="31"/>
  <c r="R596" i="31"/>
  <c r="Q596" i="31"/>
  <c r="P596" i="31"/>
  <c r="O596" i="31"/>
  <c r="S595" i="31"/>
  <c r="U595" i="31"/>
  <c r="N595" i="31"/>
  <c r="W595" i="31"/>
  <c r="V595" i="31"/>
  <c r="R595" i="31"/>
  <c r="Q595" i="31"/>
  <c r="P595" i="31"/>
  <c r="O595" i="31"/>
  <c r="S594" i="31"/>
  <c r="U594" i="31"/>
  <c r="N594" i="31"/>
  <c r="W594" i="31"/>
  <c r="V594" i="31"/>
  <c r="R594" i="31"/>
  <c r="Q594" i="31"/>
  <c r="P594" i="31"/>
  <c r="O594" i="31"/>
  <c r="S593" i="31"/>
  <c r="U593" i="31"/>
  <c r="N593" i="31"/>
  <c r="W593" i="31"/>
  <c r="V593" i="31"/>
  <c r="R593" i="31"/>
  <c r="Q593" i="31"/>
  <c r="P593" i="31"/>
  <c r="O593" i="31"/>
  <c r="S592" i="31"/>
  <c r="U592" i="31"/>
  <c r="N592" i="31"/>
  <c r="W592" i="31"/>
  <c r="V592" i="31"/>
  <c r="R592" i="31"/>
  <c r="Q592" i="31"/>
  <c r="P592" i="31"/>
  <c r="O592" i="31"/>
  <c r="S591" i="31"/>
  <c r="U591" i="31"/>
  <c r="N591" i="31"/>
  <c r="W591" i="31"/>
  <c r="V591" i="31"/>
  <c r="R591" i="31"/>
  <c r="Q591" i="31"/>
  <c r="P591" i="31"/>
  <c r="O591" i="31"/>
  <c r="S590" i="31"/>
  <c r="U590" i="31"/>
  <c r="N590" i="31"/>
  <c r="W590" i="31"/>
  <c r="V590" i="31"/>
  <c r="R590" i="31"/>
  <c r="Q590" i="31"/>
  <c r="P590" i="31"/>
  <c r="O590" i="31"/>
  <c r="S589" i="31"/>
  <c r="U589" i="31"/>
  <c r="N589" i="31"/>
  <c r="W589" i="31"/>
  <c r="V589" i="31"/>
  <c r="R589" i="31"/>
  <c r="Q589" i="31"/>
  <c r="P589" i="31"/>
  <c r="O589" i="31"/>
  <c r="S588" i="31"/>
  <c r="U588" i="31"/>
  <c r="N588" i="31"/>
  <c r="W588" i="31"/>
  <c r="V588" i="31"/>
  <c r="R588" i="31"/>
  <c r="Q588" i="31"/>
  <c r="P588" i="31"/>
  <c r="O588" i="31"/>
  <c r="S587" i="31"/>
  <c r="U587" i="31"/>
  <c r="N587" i="31"/>
  <c r="W587" i="31"/>
  <c r="V587" i="31"/>
  <c r="R587" i="31"/>
  <c r="Q587" i="31"/>
  <c r="P587" i="31"/>
  <c r="O587" i="31"/>
  <c r="S586" i="31"/>
  <c r="U586" i="31"/>
  <c r="N586" i="31"/>
  <c r="W586" i="31"/>
  <c r="V586" i="31"/>
  <c r="R586" i="31"/>
  <c r="Q586" i="31"/>
  <c r="P586" i="31"/>
  <c r="O586" i="31"/>
  <c r="S585" i="31"/>
  <c r="U585" i="31"/>
  <c r="N585" i="31"/>
  <c r="W585" i="31"/>
  <c r="V585" i="31"/>
  <c r="R585" i="31"/>
  <c r="Q585" i="31"/>
  <c r="P585" i="31"/>
  <c r="O585" i="31"/>
  <c r="S584" i="31"/>
  <c r="U584" i="31"/>
  <c r="N584" i="31"/>
  <c r="W584" i="31"/>
  <c r="V584" i="31"/>
  <c r="R584" i="31"/>
  <c r="Q584" i="31"/>
  <c r="P584" i="31"/>
  <c r="O584" i="31"/>
  <c r="S583" i="31"/>
  <c r="U583" i="31"/>
  <c r="N583" i="31"/>
  <c r="W583" i="31"/>
  <c r="V583" i="31"/>
  <c r="R583" i="31"/>
  <c r="Q583" i="31"/>
  <c r="P583" i="31"/>
  <c r="O583" i="31"/>
  <c r="S582" i="31"/>
  <c r="U582" i="31"/>
  <c r="N582" i="31"/>
  <c r="W582" i="31"/>
  <c r="V582" i="31"/>
  <c r="R582" i="31"/>
  <c r="Q582" i="31"/>
  <c r="P582" i="31"/>
  <c r="O582" i="31"/>
  <c r="S581" i="31"/>
  <c r="U581" i="31"/>
  <c r="N581" i="31"/>
  <c r="W581" i="31"/>
  <c r="V581" i="31"/>
  <c r="R581" i="31"/>
  <c r="Q581" i="31"/>
  <c r="P581" i="31"/>
  <c r="O581" i="31"/>
  <c r="S580" i="31"/>
  <c r="U580" i="31"/>
  <c r="N580" i="31"/>
  <c r="W580" i="31"/>
  <c r="V580" i="31"/>
  <c r="R580" i="31"/>
  <c r="Q580" i="31"/>
  <c r="P580" i="31"/>
  <c r="O580" i="31"/>
  <c r="S579" i="31"/>
  <c r="U579" i="31"/>
  <c r="N579" i="31"/>
  <c r="W579" i="31"/>
  <c r="V579" i="31"/>
  <c r="R579" i="31"/>
  <c r="Q579" i="31"/>
  <c r="P579" i="31"/>
  <c r="O579" i="31"/>
  <c r="S578" i="31"/>
  <c r="U578" i="31"/>
  <c r="N578" i="31"/>
  <c r="W578" i="31"/>
  <c r="V578" i="31"/>
  <c r="R578" i="31"/>
  <c r="Q578" i="31"/>
  <c r="P578" i="31"/>
  <c r="O578" i="31"/>
  <c r="S577" i="31"/>
  <c r="U577" i="31"/>
  <c r="N577" i="31"/>
  <c r="W577" i="31"/>
  <c r="V577" i="31"/>
  <c r="R577" i="31"/>
  <c r="Q577" i="31"/>
  <c r="P577" i="31"/>
  <c r="O577" i="31"/>
  <c r="S576" i="31"/>
  <c r="U576" i="31"/>
  <c r="N576" i="31"/>
  <c r="W576" i="31"/>
  <c r="V576" i="31"/>
  <c r="R576" i="31"/>
  <c r="Q576" i="31"/>
  <c r="P576" i="31"/>
  <c r="O576" i="31"/>
  <c r="S575" i="31"/>
  <c r="U575" i="31"/>
  <c r="N575" i="31"/>
  <c r="W575" i="31"/>
  <c r="V575" i="31"/>
  <c r="R575" i="31"/>
  <c r="Q575" i="31"/>
  <c r="P575" i="31"/>
  <c r="O575" i="31"/>
  <c r="S574" i="31"/>
  <c r="U574" i="31"/>
  <c r="N574" i="31"/>
  <c r="W574" i="31"/>
  <c r="V574" i="31"/>
  <c r="R574" i="31"/>
  <c r="Q574" i="31"/>
  <c r="P574" i="31"/>
  <c r="O574" i="31"/>
  <c r="S573" i="31"/>
  <c r="U573" i="31"/>
  <c r="N573" i="31"/>
  <c r="W573" i="31"/>
  <c r="V573" i="31"/>
  <c r="R573" i="31"/>
  <c r="Q573" i="31"/>
  <c r="P573" i="31"/>
  <c r="O573" i="31"/>
  <c r="S572" i="31"/>
  <c r="U572" i="31"/>
  <c r="N572" i="31"/>
  <c r="W572" i="31"/>
  <c r="V572" i="31"/>
  <c r="R572" i="31"/>
  <c r="Q572" i="31"/>
  <c r="P572" i="31"/>
  <c r="O572" i="31"/>
  <c r="S571" i="31"/>
  <c r="U571" i="31"/>
  <c r="N571" i="31"/>
  <c r="W571" i="31"/>
  <c r="V571" i="31"/>
  <c r="R571" i="31"/>
  <c r="Q571" i="31"/>
  <c r="P571" i="31"/>
  <c r="O571" i="31"/>
  <c r="S570" i="31"/>
  <c r="U570" i="31"/>
  <c r="N570" i="31"/>
  <c r="W570" i="31"/>
  <c r="V570" i="31"/>
  <c r="R570" i="31"/>
  <c r="Q570" i="31"/>
  <c r="P570" i="31"/>
  <c r="O570" i="31"/>
  <c r="S569" i="31"/>
  <c r="U569" i="31"/>
  <c r="N569" i="31"/>
  <c r="W569" i="31"/>
  <c r="V569" i="31"/>
  <c r="R569" i="31"/>
  <c r="Q569" i="31"/>
  <c r="P569" i="31"/>
  <c r="O569" i="31"/>
  <c r="S568" i="31"/>
  <c r="U568" i="31"/>
  <c r="N568" i="31"/>
  <c r="W568" i="31"/>
  <c r="V568" i="31"/>
  <c r="R568" i="31"/>
  <c r="Q568" i="31"/>
  <c r="P568" i="31"/>
  <c r="O568" i="31"/>
  <c r="S567" i="31"/>
  <c r="U567" i="31"/>
  <c r="N567" i="31"/>
  <c r="W567" i="31"/>
  <c r="V567" i="31"/>
  <c r="R567" i="31"/>
  <c r="Q567" i="31"/>
  <c r="P567" i="31"/>
  <c r="O567" i="31"/>
  <c r="S566" i="31"/>
  <c r="U566" i="31"/>
  <c r="N566" i="31"/>
  <c r="W566" i="31"/>
  <c r="V566" i="31"/>
  <c r="R566" i="31"/>
  <c r="Q566" i="31"/>
  <c r="P566" i="31"/>
  <c r="O566" i="31"/>
  <c r="S565" i="31"/>
  <c r="U565" i="31"/>
  <c r="N565" i="31"/>
  <c r="W565" i="31"/>
  <c r="V565" i="31"/>
  <c r="R565" i="31"/>
  <c r="Q565" i="31"/>
  <c r="P565" i="31"/>
  <c r="O565" i="31"/>
  <c r="S564" i="31"/>
  <c r="U564" i="31"/>
  <c r="N564" i="31"/>
  <c r="W564" i="31"/>
  <c r="V564" i="31"/>
  <c r="R564" i="31"/>
  <c r="Q564" i="31"/>
  <c r="P564" i="31"/>
  <c r="O564" i="31"/>
  <c r="S563" i="31"/>
  <c r="U563" i="31"/>
  <c r="N563" i="31"/>
  <c r="W563" i="31"/>
  <c r="V563" i="31"/>
  <c r="R563" i="31"/>
  <c r="Q563" i="31"/>
  <c r="P563" i="31"/>
  <c r="O563" i="31"/>
  <c r="S562" i="31"/>
  <c r="U562" i="31"/>
  <c r="N562" i="31"/>
  <c r="W562" i="31"/>
  <c r="V562" i="31"/>
  <c r="R562" i="31"/>
  <c r="Q562" i="31"/>
  <c r="P562" i="31"/>
  <c r="O562" i="31"/>
  <c r="S561" i="31"/>
  <c r="U561" i="31"/>
  <c r="N561" i="31"/>
  <c r="W561" i="31"/>
  <c r="V561" i="31"/>
  <c r="R561" i="31"/>
  <c r="Q561" i="31"/>
  <c r="P561" i="31"/>
  <c r="O561" i="31"/>
  <c r="S560" i="31"/>
  <c r="U560" i="31"/>
  <c r="N560" i="31"/>
  <c r="W560" i="31"/>
  <c r="V560" i="31"/>
  <c r="R560" i="31"/>
  <c r="Q560" i="31"/>
  <c r="P560" i="31"/>
  <c r="O560" i="31"/>
  <c r="S559" i="31"/>
  <c r="U559" i="31"/>
  <c r="N559" i="31"/>
  <c r="W559" i="31"/>
  <c r="V559" i="31"/>
  <c r="R559" i="31"/>
  <c r="Q559" i="31"/>
  <c r="P559" i="31"/>
  <c r="O559" i="31"/>
  <c r="S558" i="31"/>
  <c r="U558" i="31"/>
  <c r="N558" i="31"/>
  <c r="W558" i="31"/>
  <c r="V558" i="31"/>
  <c r="R558" i="31"/>
  <c r="Q558" i="31"/>
  <c r="P558" i="31"/>
  <c r="O558" i="31"/>
  <c r="S557" i="31"/>
  <c r="U557" i="31"/>
  <c r="N557" i="31"/>
  <c r="W557" i="31"/>
  <c r="V557" i="31"/>
  <c r="R557" i="31"/>
  <c r="Q557" i="31"/>
  <c r="P557" i="31"/>
  <c r="O557" i="31"/>
  <c r="S556" i="31"/>
  <c r="U556" i="31"/>
  <c r="N556" i="31"/>
  <c r="W556" i="31"/>
  <c r="V556" i="31"/>
  <c r="R556" i="31"/>
  <c r="Q556" i="31"/>
  <c r="P556" i="31"/>
  <c r="O556" i="31"/>
  <c r="S555" i="31"/>
  <c r="U555" i="31"/>
  <c r="N555" i="31"/>
  <c r="W555" i="31"/>
  <c r="V555" i="31"/>
  <c r="R555" i="31"/>
  <c r="Q555" i="31"/>
  <c r="P555" i="31"/>
  <c r="O555" i="31"/>
  <c r="S554" i="31"/>
  <c r="U554" i="31"/>
  <c r="N554" i="31"/>
  <c r="W554" i="31"/>
  <c r="V554" i="31"/>
  <c r="R554" i="31"/>
  <c r="Q554" i="31"/>
  <c r="P554" i="31"/>
  <c r="O554" i="31"/>
  <c r="S553" i="31"/>
  <c r="U553" i="31"/>
  <c r="N553" i="31"/>
  <c r="W553" i="31"/>
  <c r="V553" i="31"/>
  <c r="R553" i="31"/>
  <c r="Q553" i="31"/>
  <c r="P553" i="31"/>
  <c r="O553" i="31"/>
  <c r="S552" i="31"/>
  <c r="U552" i="31"/>
  <c r="N552" i="31"/>
  <c r="W552" i="31"/>
  <c r="V552" i="31"/>
  <c r="R552" i="31"/>
  <c r="Q552" i="31"/>
  <c r="P552" i="31"/>
  <c r="O552" i="31"/>
  <c r="S551" i="31"/>
  <c r="U551" i="31"/>
  <c r="N551" i="31"/>
  <c r="W551" i="31"/>
  <c r="V551" i="31"/>
  <c r="R551" i="31"/>
  <c r="Q551" i="31"/>
  <c r="P551" i="31"/>
  <c r="O551" i="31"/>
  <c r="S550" i="31"/>
  <c r="U550" i="31"/>
  <c r="N550" i="31"/>
  <c r="W550" i="31"/>
  <c r="V550" i="31"/>
  <c r="R550" i="31"/>
  <c r="Q550" i="31"/>
  <c r="P550" i="31"/>
  <c r="O550" i="31"/>
  <c r="S549" i="31"/>
  <c r="U549" i="31"/>
  <c r="N549" i="31"/>
  <c r="W549" i="31"/>
  <c r="V549" i="31"/>
  <c r="R549" i="31"/>
  <c r="Q549" i="31"/>
  <c r="P549" i="31"/>
  <c r="O549" i="31"/>
  <c r="S548" i="31"/>
  <c r="U548" i="31"/>
  <c r="N548" i="31"/>
  <c r="W548" i="31"/>
  <c r="V548" i="31"/>
  <c r="R548" i="31"/>
  <c r="Q548" i="31"/>
  <c r="P548" i="31"/>
  <c r="O548" i="31"/>
  <c r="S547" i="31"/>
  <c r="U547" i="31"/>
  <c r="N547" i="31"/>
  <c r="W547" i="31"/>
  <c r="V547" i="31"/>
  <c r="R547" i="31"/>
  <c r="Q547" i="31"/>
  <c r="P547" i="31"/>
  <c r="O547" i="31"/>
  <c r="S546" i="31"/>
  <c r="U546" i="31"/>
  <c r="N546" i="31"/>
  <c r="W546" i="31"/>
  <c r="V546" i="31"/>
  <c r="R546" i="31"/>
  <c r="Q546" i="31"/>
  <c r="P546" i="31"/>
  <c r="O546" i="31"/>
  <c r="S545" i="31"/>
  <c r="U545" i="31"/>
  <c r="N545" i="31"/>
  <c r="W545" i="31"/>
  <c r="V545" i="31"/>
  <c r="R545" i="31"/>
  <c r="Q545" i="31"/>
  <c r="P545" i="31"/>
  <c r="O545" i="31"/>
  <c r="S544" i="31"/>
  <c r="U544" i="31"/>
  <c r="N544" i="31"/>
  <c r="W544" i="31"/>
  <c r="V544" i="31"/>
  <c r="R544" i="31"/>
  <c r="Q544" i="31"/>
  <c r="P544" i="31"/>
  <c r="O544" i="31"/>
  <c r="S543" i="31"/>
  <c r="U543" i="31"/>
  <c r="N543" i="31"/>
  <c r="W543" i="31"/>
  <c r="V543" i="31"/>
  <c r="R543" i="31"/>
  <c r="Q543" i="31"/>
  <c r="P543" i="31"/>
  <c r="O543" i="31"/>
  <c r="S542" i="31"/>
  <c r="U542" i="31"/>
  <c r="N542" i="31"/>
  <c r="W542" i="31"/>
  <c r="V542" i="31"/>
  <c r="R542" i="31"/>
  <c r="Q542" i="31"/>
  <c r="P542" i="31"/>
  <c r="O542" i="31"/>
  <c r="S541" i="31"/>
  <c r="U541" i="31"/>
  <c r="N541" i="31"/>
  <c r="W541" i="31"/>
  <c r="V541" i="31"/>
  <c r="R541" i="31"/>
  <c r="Q541" i="31"/>
  <c r="P541" i="31"/>
  <c r="O541" i="31"/>
  <c r="S540" i="31"/>
  <c r="U540" i="31"/>
  <c r="N540" i="31"/>
  <c r="W540" i="31"/>
  <c r="V540" i="31"/>
  <c r="R540" i="31"/>
  <c r="Q540" i="31"/>
  <c r="P540" i="31"/>
  <c r="O540" i="31"/>
  <c r="S539" i="31"/>
  <c r="U539" i="31"/>
  <c r="N539" i="31"/>
  <c r="W539" i="31"/>
  <c r="V539" i="31"/>
  <c r="R539" i="31"/>
  <c r="Q539" i="31"/>
  <c r="P539" i="31"/>
  <c r="O539" i="31"/>
  <c r="S538" i="31"/>
  <c r="U538" i="31"/>
  <c r="N538" i="31"/>
  <c r="W538" i="31"/>
  <c r="V538" i="31"/>
  <c r="R538" i="31"/>
  <c r="Q538" i="31"/>
  <c r="P538" i="31"/>
  <c r="O538" i="31"/>
  <c r="S537" i="31"/>
  <c r="U537" i="31"/>
  <c r="N537" i="31"/>
  <c r="W537" i="31"/>
  <c r="V537" i="31"/>
  <c r="R537" i="31"/>
  <c r="Q537" i="31"/>
  <c r="P537" i="31"/>
  <c r="O537" i="31"/>
  <c r="S536" i="31"/>
  <c r="U536" i="31"/>
  <c r="N536" i="31"/>
  <c r="W536" i="31"/>
  <c r="V536" i="31"/>
  <c r="R536" i="31"/>
  <c r="Q536" i="31"/>
  <c r="P536" i="31"/>
  <c r="O536" i="31"/>
  <c r="S535" i="31"/>
  <c r="U535" i="31"/>
  <c r="N535" i="31"/>
  <c r="W535" i="31"/>
  <c r="V535" i="31"/>
  <c r="R535" i="31"/>
  <c r="Q535" i="31"/>
  <c r="P535" i="31"/>
  <c r="O535" i="31"/>
  <c r="S534" i="31"/>
  <c r="U534" i="31"/>
  <c r="N534" i="31"/>
  <c r="W534" i="31"/>
  <c r="V534" i="31"/>
  <c r="R534" i="31"/>
  <c r="Q534" i="31"/>
  <c r="P534" i="31"/>
  <c r="O534" i="31"/>
  <c r="S533" i="31"/>
  <c r="U533" i="31"/>
  <c r="N533" i="31"/>
  <c r="W533" i="31"/>
  <c r="V533" i="31"/>
  <c r="R533" i="31"/>
  <c r="Q533" i="31"/>
  <c r="P533" i="31"/>
  <c r="O533" i="31"/>
  <c r="S532" i="31"/>
  <c r="U532" i="31"/>
  <c r="N532" i="31"/>
  <c r="W532" i="31"/>
  <c r="V532" i="31"/>
  <c r="R532" i="31"/>
  <c r="Q532" i="31"/>
  <c r="P532" i="31"/>
  <c r="O532" i="31"/>
  <c r="S531" i="31"/>
  <c r="U531" i="31"/>
  <c r="N531" i="31"/>
  <c r="W531" i="31"/>
  <c r="V531" i="31"/>
  <c r="R531" i="31"/>
  <c r="Q531" i="31"/>
  <c r="P531" i="31"/>
  <c r="O531" i="31"/>
  <c r="S530" i="31"/>
  <c r="U530" i="31"/>
  <c r="N530" i="31"/>
  <c r="W530" i="31"/>
  <c r="V530" i="31"/>
  <c r="R530" i="31"/>
  <c r="Q530" i="31"/>
  <c r="P530" i="31"/>
  <c r="O530" i="31"/>
  <c r="S529" i="31"/>
  <c r="U529" i="31"/>
  <c r="N529" i="31"/>
  <c r="W529" i="31"/>
  <c r="V529" i="31"/>
  <c r="R529" i="31"/>
  <c r="Q529" i="31"/>
  <c r="P529" i="31"/>
  <c r="O529" i="31"/>
  <c r="S528" i="31"/>
  <c r="U528" i="31"/>
  <c r="N528" i="31"/>
  <c r="W528" i="31"/>
  <c r="V528" i="31"/>
  <c r="R528" i="31"/>
  <c r="Q528" i="31"/>
  <c r="P528" i="31"/>
  <c r="O528" i="31"/>
  <c r="S527" i="31"/>
  <c r="U527" i="31"/>
  <c r="N527" i="31"/>
  <c r="W527" i="31"/>
  <c r="V527" i="31"/>
  <c r="R527" i="31"/>
  <c r="Q527" i="31"/>
  <c r="P527" i="31"/>
  <c r="O527" i="31"/>
  <c r="S526" i="31"/>
  <c r="U526" i="31"/>
  <c r="N526" i="31"/>
  <c r="W526" i="31"/>
  <c r="V526" i="31"/>
  <c r="R526" i="31"/>
  <c r="Q526" i="31"/>
  <c r="P526" i="31"/>
  <c r="O526" i="31"/>
  <c r="S525" i="31"/>
  <c r="U525" i="31"/>
  <c r="N525" i="31"/>
  <c r="W525" i="31"/>
  <c r="V525" i="31"/>
  <c r="R525" i="31"/>
  <c r="Q525" i="31"/>
  <c r="P525" i="31"/>
  <c r="O525" i="31"/>
  <c r="S524" i="31"/>
  <c r="U524" i="31"/>
  <c r="N524" i="31"/>
  <c r="W524" i="31"/>
  <c r="V524" i="31"/>
  <c r="R524" i="31"/>
  <c r="Q524" i="31"/>
  <c r="P524" i="31"/>
  <c r="O524" i="31"/>
  <c r="S523" i="31"/>
  <c r="U523" i="31"/>
  <c r="N523" i="31"/>
  <c r="W523" i="31"/>
  <c r="V523" i="31"/>
  <c r="R523" i="31"/>
  <c r="Q523" i="31"/>
  <c r="P523" i="31"/>
  <c r="O523" i="31"/>
  <c r="S522" i="31"/>
  <c r="U522" i="31"/>
  <c r="N522" i="31"/>
  <c r="W522" i="31"/>
  <c r="V522" i="31"/>
  <c r="R522" i="31"/>
  <c r="Q522" i="31"/>
  <c r="P522" i="31"/>
  <c r="O522" i="31"/>
  <c r="S521" i="31"/>
  <c r="U521" i="31"/>
  <c r="N521" i="31"/>
  <c r="W521" i="31"/>
  <c r="V521" i="31"/>
  <c r="R521" i="31"/>
  <c r="Q521" i="31"/>
  <c r="P521" i="31"/>
  <c r="O521" i="31"/>
  <c r="S520" i="31"/>
  <c r="U520" i="31"/>
  <c r="N520" i="31"/>
  <c r="W520" i="31"/>
  <c r="V520" i="31"/>
  <c r="R520" i="31"/>
  <c r="Q520" i="31"/>
  <c r="P520" i="31"/>
  <c r="O520" i="31"/>
  <c r="S519" i="31"/>
  <c r="U519" i="31"/>
  <c r="N519" i="31"/>
  <c r="W519" i="31"/>
  <c r="V519" i="31"/>
  <c r="R519" i="31"/>
  <c r="Q519" i="31"/>
  <c r="P519" i="31"/>
  <c r="O519" i="31"/>
  <c r="S518" i="31"/>
  <c r="U518" i="31"/>
  <c r="N518" i="31"/>
  <c r="W518" i="31"/>
  <c r="V518" i="31"/>
  <c r="R518" i="31"/>
  <c r="Q518" i="31"/>
  <c r="P518" i="31"/>
  <c r="O518" i="31"/>
  <c r="S517" i="31"/>
  <c r="U517" i="31"/>
  <c r="N517" i="31"/>
  <c r="W517" i="31"/>
  <c r="V517" i="31"/>
  <c r="R517" i="31"/>
  <c r="Q517" i="31"/>
  <c r="P517" i="31"/>
  <c r="O517" i="31"/>
  <c r="S516" i="31"/>
  <c r="U516" i="31"/>
  <c r="N516" i="31"/>
  <c r="W516" i="31"/>
  <c r="V516" i="31"/>
  <c r="R516" i="31"/>
  <c r="Q516" i="31"/>
  <c r="P516" i="31"/>
  <c r="O516" i="31"/>
  <c r="S515" i="31"/>
  <c r="U515" i="31"/>
  <c r="N515" i="31"/>
  <c r="W515" i="31"/>
  <c r="V515" i="31"/>
  <c r="R515" i="31"/>
  <c r="Q515" i="31"/>
  <c r="P515" i="31"/>
  <c r="O515" i="31"/>
  <c r="S514" i="31"/>
  <c r="U514" i="31"/>
  <c r="N514" i="31"/>
  <c r="W514" i="31"/>
  <c r="V514" i="31"/>
  <c r="R514" i="31"/>
  <c r="Q514" i="31"/>
  <c r="P514" i="31"/>
  <c r="O514" i="31"/>
  <c r="S513" i="31"/>
  <c r="U513" i="31"/>
  <c r="N513" i="31"/>
  <c r="W513" i="31"/>
  <c r="V513" i="31"/>
  <c r="R513" i="31"/>
  <c r="Q513" i="31"/>
  <c r="P513" i="31"/>
  <c r="O513" i="31"/>
  <c r="S512" i="31"/>
  <c r="U512" i="31"/>
  <c r="N512" i="31"/>
  <c r="W512" i="31"/>
  <c r="V512" i="31"/>
  <c r="R512" i="31"/>
  <c r="Q512" i="31"/>
  <c r="P512" i="31"/>
  <c r="O512" i="31"/>
  <c r="S511" i="31"/>
  <c r="U511" i="31"/>
  <c r="N511" i="31"/>
  <c r="W511" i="31"/>
  <c r="V511" i="31"/>
  <c r="R511" i="31"/>
  <c r="Q511" i="31"/>
  <c r="P511" i="31"/>
  <c r="O511" i="31"/>
  <c r="S510" i="31"/>
  <c r="U510" i="31"/>
  <c r="N510" i="31"/>
  <c r="W510" i="31"/>
  <c r="V510" i="31"/>
  <c r="R510" i="31"/>
  <c r="Q510" i="31"/>
  <c r="P510" i="31"/>
  <c r="O510" i="31"/>
  <c r="S509" i="31"/>
  <c r="U509" i="31"/>
  <c r="N509" i="31"/>
  <c r="W509" i="31"/>
  <c r="V509" i="31"/>
  <c r="R509" i="31"/>
  <c r="Q509" i="31"/>
  <c r="P509" i="31"/>
  <c r="O509" i="31"/>
  <c r="S508" i="31"/>
  <c r="U508" i="31"/>
  <c r="N508" i="31"/>
  <c r="W508" i="31"/>
  <c r="V508" i="31"/>
  <c r="R508" i="31"/>
  <c r="Q508" i="31"/>
  <c r="P508" i="31"/>
  <c r="O508" i="31"/>
  <c r="S507" i="31"/>
  <c r="U507" i="31"/>
  <c r="N507" i="31"/>
  <c r="W507" i="31"/>
  <c r="V507" i="31"/>
  <c r="R507" i="31"/>
  <c r="Q507" i="31"/>
  <c r="P507" i="31"/>
  <c r="O507" i="31"/>
  <c r="S506" i="31"/>
  <c r="U506" i="31"/>
  <c r="N506" i="31"/>
  <c r="W506" i="31"/>
  <c r="V506" i="31"/>
  <c r="R506" i="31"/>
  <c r="Q506" i="31"/>
  <c r="P506" i="31"/>
  <c r="O506" i="31"/>
  <c r="S505" i="31"/>
  <c r="U505" i="31"/>
  <c r="N505" i="31"/>
  <c r="W505" i="31"/>
  <c r="V505" i="31"/>
  <c r="R505" i="31"/>
  <c r="Q505" i="31"/>
  <c r="P505" i="31"/>
  <c r="O505" i="31"/>
  <c r="S504" i="31"/>
  <c r="U504" i="31"/>
  <c r="N504" i="31"/>
  <c r="W504" i="31"/>
  <c r="V504" i="31"/>
  <c r="R504" i="31"/>
  <c r="Q504" i="31"/>
  <c r="P504" i="31"/>
  <c r="O504" i="31"/>
  <c r="S503" i="31"/>
  <c r="U503" i="31"/>
  <c r="N503" i="31"/>
  <c r="W503" i="31"/>
  <c r="V503" i="31"/>
  <c r="R503" i="31"/>
  <c r="Q503" i="31"/>
  <c r="P503" i="31"/>
  <c r="O503" i="31"/>
  <c r="S502" i="31"/>
  <c r="U502" i="31"/>
  <c r="N502" i="31"/>
  <c r="W502" i="31"/>
  <c r="V502" i="31"/>
  <c r="R502" i="31"/>
  <c r="Q502" i="31"/>
  <c r="P502" i="31"/>
  <c r="O502" i="31"/>
  <c r="S501" i="31"/>
  <c r="U501" i="31"/>
  <c r="N501" i="31"/>
  <c r="W501" i="31"/>
  <c r="V501" i="31"/>
  <c r="R501" i="31"/>
  <c r="Q501" i="31"/>
  <c r="P501" i="31"/>
  <c r="O501" i="31"/>
  <c r="S500" i="31"/>
  <c r="U500" i="31"/>
  <c r="N500" i="31"/>
  <c r="W500" i="31"/>
  <c r="V500" i="31"/>
  <c r="R500" i="31"/>
  <c r="Q500" i="31"/>
  <c r="P500" i="31"/>
  <c r="O500" i="31"/>
  <c r="S499" i="31"/>
  <c r="U499" i="31"/>
  <c r="N499" i="31"/>
  <c r="W499" i="31"/>
  <c r="V499" i="31"/>
  <c r="R499" i="31"/>
  <c r="Q499" i="31"/>
  <c r="P499" i="31"/>
  <c r="O499" i="31"/>
  <c r="S498" i="31"/>
  <c r="U498" i="31"/>
  <c r="N498" i="31"/>
  <c r="W498" i="31"/>
  <c r="V498" i="31"/>
  <c r="R498" i="31"/>
  <c r="Q498" i="31"/>
  <c r="P498" i="31"/>
  <c r="O498" i="31"/>
  <c r="S497" i="31"/>
  <c r="U497" i="31"/>
  <c r="N497" i="31"/>
  <c r="W497" i="31"/>
  <c r="V497" i="31"/>
  <c r="R497" i="31"/>
  <c r="Q497" i="31"/>
  <c r="P497" i="31"/>
  <c r="O497" i="31"/>
  <c r="S496" i="31"/>
  <c r="U496" i="31"/>
  <c r="N496" i="31"/>
  <c r="W496" i="31"/>
  <c r="V496" i="31"/>
  <c r="R496" i="31"/>
  <c r="Q496" i="31"/>
  <c r="P496" i="31"/>
  <c r="O496" i="31"/>
  <c r="S495" i="31"/>
  <c r="U495" i="31"/>
  <c r="N495" i="31"/>
  <c r="W495" i="31"/>
  <c r="V495" i="31"/>
  <c r="R495" i="31"/>
  <c r="Q495" i="31"/>
  <c r="P495" i="31"/>
  <c r="O495" i="31"/>
  <c r="S494" i="31"/>
  <c r="U494" i="31"/>
  <c r="N494" i="31"/>
  <c r="W494" i="31"/>
  <c r="V494" i="31"/>
  <c r="R494" i="31"/>
  <c r="Q494" i="31"/>
  <c r="P494" i="31"/>
  <c r="O494" i="31"/>
  <c r="S493" i="31"/>
  <c r="U493" i="31"/>
  <c r="N493" i="31"/>
  <c r="W493" i="31"/>
  <c r="V493" i="31"/>
  <c r="R493" i="31"/>
  <c r="Q493" i="31"/>
  <c r="P493" i="31"/>
  <c r="O493" i="31"/>
  <c r="S492" i="31"/>
  <c r="U492" i="31"/>
  <c r="N492" i="31"/>
  <c r="W492" i="31"/>
  <c r="V492" i="31"/>
  <c r="R492" i="31"/>
  <c r="Q492" i="31"/>
  <c r="P492" i="31"/>
  <c r="O492" i="31"/>
  <c r="S491" i="31"/>
  <c r="U491" i="31"/>
  <c r="N491" i="31"/>
  <c r="W491" i="31"/>
  <c r="V491" i="31"/>
  <c r="R491" i="31"/>
  <c r="Q491" i="31"/>
  <c r="P491" i="31"/>
  <c r="O491" i="31"/>
  <c r="S490" i="31"/>
  <c r="U490" i="31"/>
  <c r="N490" i="31"/>
  <c r="W490" i="31"/>
  <c r="V490" i="31"/>
  <c r="R490" i="31"/>
  <c r="Q490" i="31"/>
  <c r="P490" i="31"/>
  <c r="O490" i="31"/>
  <c r="S489" i="31"/>
  <c r="U489" i="31"/>
  <c r="N489" i="31"/>
  <c r="W489" i="31"/>
  <c r="V489" i="31"/>
  <c r="R489" i="31"/>
  <c r="Q489" i="31"/>
  <c r="P489" i="31"/>
  <c r="O489" i="31"/>
  <c r="S488" i="31"/>
  <c r="U488" i="31"/>
  <c r="N488" i="31"/>
  <c r="W488" i="31"/>
  <c r="V488" i="31"/>
  <c r="R488" i="31"/>
  <c r="Q488" i="31"/>
  <c r="P488" i="31"/>
  <c r="O488" i="31"/>
  <c r="S487" i="31"/>
  <c r="U487" i="31"/>
  <c r="N487" i="31"/>
  <c r="W487" i="31"/>
  <c r="V487" i="31"/>
  <c r="R487" i="31"/>
  <c r="Q487" i="31"/>
  <c r="P487" i="31"/>
  <c r="O487" i="31"/>
  <c r="S486" i="31"/>
  <c r="U486" i="31"/>
  <c r="N486" i="31"/>
  <c r="W486" i="31"/>
  <c r="V486" i="31"/>
  <c r="R486" i="31"/>
  <c r="Q486" i="31"/>
  <c r="P486" i="31"/>
  <c r="O486" i="31"/>
  <c r="S485" i="31"/>
  <c r="U485" i="31"/>
  <c r="N485" i="31"/>
  <c r="W485" i="31"/>
  <c r="V485" i="31"/>
  <c r="R485" i="31"/>
  <c r="Q485" i="31"/>
  <c r="P485" i="31"/>
  <c r="O485" i="31"/>
  <c r="S484" i="31"/>
  <c r="U484" i="31"/>
  <c r="N484" i="31"/>
  <c r="W484" i="31"/>
  <c r="V484" i="31"/>
  <c r="R484" i="31"/>
  <c r="Q484" i="31"/>
  <c r="P484" i="31"/>
  <c r="O484" i="31"/>
  <c r="S483" i="31"/>
  <c r="U483" i="31"/>
  <c r="N483" i="31"/>
  <c r="W483" i="31"/>
  <c r="V483" i="31"/>
  <c r="R483" i="31"/>
  <c r="Q483" i="31"/>
  <c r="P483" i="31"/>
  <c r="O483" i="31"/>
  <c r="S482" i="31"/>
  <c r="U482" i="31"/>
  <c r="N482" i="31"/>
  <c r="W482" i="31"/>
  <c r="V482" i="31"/>
  <c r="R482" i="31"/>
  <c r="Q482" i="31"/>
  <c r="P482" i="31"/>
  <c r="O482" i="31"/>
  <c r="S481" i="31"/>
  <c r="U481" i="31"/>
  <c r="N481" i="31"/>
  <c r="W481" i="31"/>
  <c r="V481" i="31"/>
  <c r="R481" i="31"/>
  <c r="Q481" i="31"/>
  <c r="P481" i="31"/>
  <c r="O481" i="31"/>
  <c r="S480" i="31"/>
  <c r="U480" i="31"/>
  <c r="N480" i="31"/>
  <c r="W480" i="31"/>
  <c r="V480" i="31"/>
  <c r="R480" i="31"/>
  <c r="Q480" i="31"/>
  <c r="P480" i="31"/>
  <c r="O480" i="31"/>
  <c r="S479" i="31"/>
  <c r="U479" i="31"/>
  <c r="N479" i="31"/>
  <c r="W479" i="31"/>
  <c r="V479" i="31"/>
  <c r="R479" i="31"/>
  <c r="Q479" i="31"/>
  <c r="P479" i="31"/>
  <c r="O479" i="31"/>
  <c r="S478" i="31"/>
  <c r="U478" i="31"/>
  <c r="N478" i="31"/>
  <c r="W478" i="31"/>
  <c r="V478" i="31"/>
  <c r="R478" i="31"/>
  <c r="Q478" i="31"/>
  <c r="P478" i="31"/>
  <c r="O478" i="31"/>
  <c r="S477" i="31"/>
  <c r="U477" i="31"/>
  <c r="N477" i="31"/>
  <c r="W477" i="31"/>
  <c r="V477" i="31"/>
  <c r="R477" i="31"/>
  <c r="Q477" i="31"/>
  <c r="P477" i="31"/>
  <c r="O477" i="31"/>
  <c r="S476" i="31"/>
  <c r="U476" i="31"/>
  <c r="N476" i="31"/>
  <c r="W476" i="31"/>
  <c r="V476" i="31"/>
  <c r="R476" i="31"/>
  <c r="Q476" i="31"/>
  <c r="P476" i="31"/>
  <c r="O476" i="31"/>
  <c r="S475" i="31"/>
  <c r="U475" i="31"/>
  <c r="N475" i="31"/>
  <c r="W475" i="31"/>
  <c r="V475" i="31"/>
  <c r="R475" i="31"/>
  <c r="Q475" i="31"/>
  <c r="P475" i="31"/>
  <c r="O475" i="31"/>
  <c r="S474" i="31"/>
  <c r="U474" i="31"/>
  <c r="N474" i="31"/>
  <c r="W474" i="31"/>
  <c r="V474" i="31"/>
  <c r="R474" i="31"/>
  <c r="Q474" i="31"/>
  <c r="P474" i="31"/>
  <c r="O474" i="31"/>
  <c r="S473" i="31"/>
  <c r="U473" i="31"/>
  <c r="N473" i="31"/>
  <c r="W473" i="31"/>
  <c r="V473" i="31"/>
  <c r="R473" i="31"/>
  <c r="Q473" i="31"/>
  <c r="P473" i="31"/>
  <c r="O473" i="31"/>
  <c r="S472" i="31"/>
  <c r="U472" i="31"/>
  <c r="N472" i="31"/>
  <c r="W472" i="31"/>
  <c r="V472" i="31"/>
  <c r="R472" i="31"/>
  <c r="Q472" i="31"/>
  <c r="P472" i="31"/>
  <c r="O472" i="31"/>
  <c r="S471" i="31"/>
  <c r="U471" i="31"/>
  <c r="N471" i="31"/>
  <c r="W471" i="31"/>
  <c r="V471" i="31"/>
  <c r="R471" i="31"/>
  <c r="Q471" i="31"/>
  <c r="P471" i="31"/>
  <c r="O471" i="31"/>
  <c r="S470" i="31"/>
  <c r="U470" i="31"/>
  <c r="N470" i="31"/>
  <c r="W470" i="31"/>
  <c r="V470" i="31"/>
  <c r="R470" i="31"/>
  <c r="Q470" i="31"/>
  <c r="P470" i="31"/>
  <c r="O470" i="31"/>
  <c r="S469" i="31"/>
  <c r="U469" i="31"/>
  <c r="N469" i="31"/>
  <c r="W469" i="31"/>
  <c r="V469" i="31"/>
  <c r="R469" i="31"/>
  <c r="Q469" i="31"/>
  <c r="P469" i="31"/>
  <c r="O469" i="31"/>
  <c r="S468" i="31"/>
  <c r="U468" i="31"/>
  <c r="N468" i="31"/>
  <c r="W468" i="31"/>
  <c r="V468" i="31"/>
  <c r="R468" i="31"/>
  <c r="Q468" i="31"/>
  <c r="P468" i="31"/>
  <c r="O468" i="31"/>
  <c r="S467" i="31"/>
  <c r="U467" i="31"/>
  <c r="N467" i="31"/>
  <c r="W467" i="31"/>
  <c r="V467" i="31"/>
  <c r="R467" i="31"/>
  <c r="Q467" i="31"/>
  <c r="P467" i="31"/>
  <c r="O467" i="31"/>
  <c r="S466" i="31"/>
  <c r="U466" i="31"/>
  <c r="N466" i="31"/>
  <c r="W466" i="31"/>
  <c r="V466" i="31"/>
  <c r="R466" i="31"/>
  <c r="Q466" i="31"/>
  <c r="P466" i="31"/>
  <c r="O466" i="31"/>
  <c r="S465" i="31"/>
  <c r="U465" i="31"/>
  <c r="N465" i="31"/>
  <c r="W465" i="31"/>
  <c r="V465" i="31"/>
  <c r="R465" i="31"/>
  <c r="Q465" i="31"/>
  <c r="P465" i="31"/>
  <c r="O465" i="31"/>
  <c r="S464" i="31"/>
  <c r="U464" i="31"/>
  <c r="N464" i="31"/>
  <c r="W464" i="31"/>
  <c r="V464" i="31"/>
  <c r="R464" i="31"/>
  <c r="Q464" i="31"/>
  <c r="P464" i="31"/>
  <c r="O464" i="31"/>
  <c r="S463" i="31"/>
  <c r="U463" i="31"/>
  <c r="N463" i="31"/>
  <c r="W463" i="31"/>
  <c r="V463" i="31"/>
  <c r="R463" i="31"/>
  <c r="Q463" i="31"/>
  <c r="P463" i="31"/>
  <c r="O463" i="31"/>
  <c r="S462" i="31"/>
  <c r="U462" i="31"/>
  <c r="N462" i="31"/>
  <c r="W462" i="31"/>
  <c r="V462" i="31"/>
  <c r="R462" i="31"/>
  <c r="Q462" i="31"/>
  <c r="P462" i="31"/>
  <c r="O462" i="31"/>
  <c r="S461" i="31"/>
  <c r="U461" i="31"/>
  <c r="N461" i="31"/>
  <c r="W461" i="31"/>
  <c r="V461" i="31"/>
  <c r="R461" i="31"/>
  <c r="Q461" i="31"/>
  <c r="P461" i="31"/>
  <c r="O461" i="31"/>
  <c r="S460" i="31"/>
  <c r="U460" i="31"/>
  <c r="N460" i="31"/>
  <c r="W460" i="31"/>
  <c r="V460" i="31"/>
  <c r="R460" i="31"/>
  <c r="Q460" i="31"/>
  <c r="P460" i="31"/>
  <c r="O460" i="31"/>
  <c r="S459" i="31"/>
  <c r="U459" i="31"/>
  <c r="N459" i="31"/>
  <c r="W459" i="31"/>
  <c r="V459" i="31"/>
  <c r="R459" i="31"/>
  <c r="Q459" i="31"/>
  <c r="P459" i="31"/>
  <c r="O459" i="31"/>
  <c r="S458" i="31"/>
  <c r="U458" i="31"/>
  <c r="N458" i="31"/>
  <c r="W458" i="31"/>
  <c r="V458" i="31"/>
  <c r="R458" i="31"/>
  <c r="Q458" i="31"/>
  <c r="P458" i="31"/>
  <c r="O458" i="31"/>
  <c r="S457" i="31"/>
  <c r="U457" i="31"/>
  <c r="N457" i="31"/>
  <c r="W457" i="31"/>
  <c r="V457" i="31"/>
  <c r="R457" i="31"/>
  <c r="Q457" i="31"/>
  <c r="P457" i="31"/>
  <c r="O457" i="31"/>
  <c r="S456" i="31"/>
  <c r="U456" i="31"/>
  <c r="N456" i="31"/>
  <c r="W456" i="31"/>
  <c r="V456" i="31"/>
  <c r="R456" i="31"/>
  <c r="Q456" i="31"/>
  <c r="P456" i="31"/>
  <c r="O456" i="31"/>
  <c r="S455" i="31"/>
  <c r="U455" i="31"/>
  <c r="N455" i="31"/>
  <c r="W455" i="31"/>
  <c r="V455" i="31"/>
  <c r="R455" i="31"/>
  <c r="Q455" i="31"/>
  <c r="P455" i="31"/>
  <c r="O455" i="31"/>
  <c r="S454" i="31"/>
  <c r="U454" i="31"/>
  <c r="N454" i="31"/>
  <c r="W454" i="31"/>
  <c r="V454" i="31"/>
  <c r="R454" i="31"/>
  <c r="Q454" i="31"/>
  <c r="P454" i="31"/>
  <c r="O454" i="31"/>
  <c r="S453" i="31"/>
  <c r="U453" i="31"/>
  <c r="N453" i="31"/>
  <c r="W453" i="31"/>
  <c r="V453" i="31"/>
  <c r="R453" i="31"/>
  <c r="Q453" i="31"/>
  <c r="P453" i="31"/>
  <c r="O453" i="31"/>
  <c r="S452" i="31"/>
  <c r="U452" i="31"/>
  <c r="N452" i="31"/>
  <c r="W452" i="31"/>
  <c r="V452" i="31"/>
  <c r="R452" i="31"/>
  <c r="Q452" i="31"/>
  <c r="P452" i="31"/>
  <c r="O452" i="31"/>
  <c r="S451" i="31"/>
  <c r="U451" i="31"/>
  <c r="N451" i="31"/>
  <c r="W451" i="31"/>
  <c r="V451" i="31"/>
  <c r="R451" i="31"/>
  <c r="Q451" i="31"/>
  <c r="P451" i="31"/>
  <c r="O451" i="31"/>
  <c r="S450" i="31"/>
  <c r="U450" i="31"/>
  <c r="N450" i="31"/>
  <c r="W450" i="31"/>
  <c r="V450" i="31"/>
  <c r="R450" i="31"/>
  <c r="Q450" i="31"/>
  <c r="P450" i="31"/>
  <c r="O450" i="31"/>
  <c r="S449" i="31"/>
  <c r="U449" i="31"/>
  <c r="N449" i="31"/>
  <c r="W449" i="31"/>
  <c r="V449" i="31"/>
  <c r="R449" i="31"/>
  <c r="Q449" i="31"/>
  <c r="P449" i="31"/>
  <c r="O449" i="31"/>
  <c r="S448" i="31"/>
  <c r="U448" i="31"/>
  <c r="N448" i="31"/>
  <c r="W448" i="31"/>
  <c r="V448" i="31"/>
  <c r="R448" i="31"/>
  <c r="Q448" i="31"/>
  <c r="P448" i="31"/>
  <c r="O448" i="31"/>
  <c r="S447" i="31"/>
  <c r="U447" i="31"/>
  <c r="N447" i="31"/>
  <c r="W447" i="31"/>
  <c r="V447" i="31"/>
  <c r="R447" i="31"/>
  <c r="Q447" i="31"/>
  <c r="P447" i="31"/>
  <c r="O447" i="31"/>
  <c r="S446" i="31"/>
  <c r="U446" i="31"/>
  <c r="N446" i="31"/>
  <c r="W446" i="31"/>
  <c r="V446" i="31"/>
  <c r="R446" i="31"/>
  <c r="Q446" i="31"/>
  <c r="P446" i="31"/>
  <c r="O446" i="31"/>
  <c r="S445" i="31"/>
  <c r="U445" i="31"/>
  <c r="N445" i="31"/>
  <c r="W445" i="31"/>
  <c r="V445" i="31"/>
  <c r="R445" i="31"/>
  <c r="Q445" i="31"/>
  <c r="P445" i="31"/>
  <c r="O445" i="31"/>
  <c r="S444" i="31"/>
  <c r="U444" i="31"/>
  <c r="N444" i="31"/>
  <c r="W444" i="31"/>
  <c r="V444" i="31"/>
  <c r="R444" i="31"/>
  <c r="Q444" i="31"/>
  <c r="P444" i="31"/>
  <c r="O444" i="31"/>
  <c r="S443" i="31"/>
  <c r="U443" i="31"/>
  <c r="N443" i="31"/>
  <c r="W443" i="31"/>
  <c r="V443" i="31"/>
  <c r="R443" i="31"/>
  <c r="Q443" i="31"/>
  <c r="P443" i="31"/>
  <c r="O443" i="31"/>
  <c r="S442" i="31"/>
  <c r="U442" i="31"/>
  <c r="N442" i="31"/>
  <c r="W442" i="31"/>
  <c r="V442" i="31"/>
  <c r="R442" i="31"/>
  <c r="Q442" i="31"/>
  <c r="P442" i="31"/>
  <c r="O442" i="31"/>
  <c r="S441" i="31"/>
  <c r="U441" i="31"/>
  <c r="N441" i="31"/>
  <c r="W441" i="31"/>
  <c r="V441" i="31"/>
  <c r="R441" i="31"/>
  <c r="Q441" i="31"/>
  <c r="P441" i="31"/>
  <c r="O441" i="31"/>
  <c r="S440" i="31"/>
  <c r="U440" i="31"/>
  <c r="N440" i="31"/>
  <c r="W440" i="31"/>
  <c r="V440" i="31"/>
  <c r="R440" i="31"/>
  <c r="Q440" i="31"/>
  <c r="P440" i="31"/>
  <c r="O440" i="31"/>
  <c r="S439" i="31"/>
  <c r="U439" i="31"/>
  <c r="N439" i="31"/>
  <c r="W439" i="31"/>
  <c r="V439" i="31"/>
  <c r="R439" i="31"/>
  <c r="Q439" i="31"/>
  <c r="P439" i="31"/>
  <c r="O439" i="31"/>
  <c r="S438" i="31"/>
  <c r="U438" i="31"/>
  <c r="N438" i="31"/>
  <c r="W438" i="31"/>
  <c r="V438" i="31"/>
  <c r="R438" i="31"/>
  <c r="Q438" i="31"/>
  <c r="P438" i="31"/>
  <c r="O438" i="31"/>
  <c r="S437" i="31"/>
  <c r="U437" i="31"/>
  <c r="N437" i="31"/>
  <c r="W437" i="31"/>
  <c r="V437" i="31"/>
  <c r="R437" i="31"/>
  <c r="Q437" i="31"/>
  <c r="P437" i="31"/>
  <c r="O437" i="31"/>
  <c r="S436" i="31"/>
  <c r="U436" i="31"/>
  <c r="N436" i="31"/>
  <c r="W436" i="31"/>
  <c r="V436" i="31"/>
  <c r="R436" i="31"/>
  <c r="Q436" i="31"/>
  <c r="P436" i="31"/>
  <c r="O436" i="31"/>
  <c r="S435" i="31"/>
  <c r="U435" i="31"/>
  <c r="N435" i="31"/>
  <c r="W435" i="31"/>
  <c r="V435" i="31"/>
  <c r="R435" i="31"/>
  <c r="Q435" i="31"/>
  <c r="P435" i="31"/>
  <c r="O435" i="31"/>
  <c r="S434" i="31"/>
  <c r="U434" i="31"/>
  <c r="N434" i="31"/>
  <c r="W434" i="31"/>
  <c r="V434" i="31"/>
  <c r="R434" i="31"/>
  <c r="Q434" i="31"/>
  <c r="P434" i="31"/>
  <c r="O434" i="31"/>
  <c r="S433" i="31"/>
  <c r="U433" i="31"/>
  <c r="N433" i="31"/>
  <c r="W433" i="31"/>
  <c r="V433" i="31"/>
  <c r="R433" i="31"/>
  <c r="Q433" i="31"/>
  <c r="P433" i="31"/>
  <c r="O433" i="31"/>
  <c r="S432" i="31"/>
  <c r="U432" i="31"/>
  <c r="N432" i="31"/>
  <c r="W432" i="31"/>
  <c r="V432" i="31"/>
  <c r="R432" i="31"/>
  <c r="Q432" i="31"/>
  <c r="P432" i="31"/>
  <c r="O432" i="31"/>
  <c r="S431" i="31"/>
  <c r="U431" i="31"/>
  <c r="N431" i="31"/>
  <c r="W431" i="31"/>
  <c r="V431" i="31"/>
  <c r="R431" i="31"/>
  <c r="Q431" i="31"/>
  <c r="P431" i="31"/>
  <c r="O431" i="31"/>
  <c r="S430" i="31"/>
  <c r="U430" i="31"/>
  <c r="N430" i="31"/>
  <c r="W430" i="31"/>
  <c r="V430" i="31"/>
  <c r="R430" i="31"/>
  <c r="Q430" i="31"/>
  <c r="P430" i="31"/>
  <c r="O430" i="31"/>
  <c r="S429" i="31"/>
  <c r="U429" i="31"/>
  <c r="N429" i="31"/>
  <c r="W429" i="31"/>
  <c r="V429" i="31"/>
  <c r="R429" i="31"/>
  <c r="Q429" i="31"/>
  <c r="P429" i="31"/>
  <c r="O429" i="31"/>
  <c r="S428" i="31"/>
  <c r="U428" i="31"/>
  <c r="N428" i="31"/>
  <c r="W428" i="31"/>
  <c r="V428" i="31"/>
  <c r="R428" i="31"/>
  <c r="Q428" i="31"/>
  <c r="P428" i="31"/>
  <c r="O428" i="31"/>
  <c r="S427" i="31"/>
  <c r="U427" i="31"/>
  <c r="N427" i="31"/>
  <c r="W427" i="31"/>
  <c r="V427" i="31"/>
  <c r="R427" i="31"/>
  <c r="Q427" i="31"/>
  <c r="P427" i="31"/>
  <c r="O427" i="31"/>
  <c r="S426" i="31"/>
  <c r="U426" i="31"/>
  <c r="N426" i="31"/>
  <c r="W426" i="31"/>
  <c r="V426" i="31"/>
  <c r="R426" i="31"/>
  <c r="Q426" i="31"/>
  <c r="P426" i="31"/>
  <c r="O426" i="31"/>
  <c r="S425" i="31"/>
  <c r="U425" i="31"/>
  <c r="N425" i="31"/>
  <c r="W425" i="31"/>
  <c r="V425" i="31"/>
  <c r="R425" i="31"/>
  <c r="Q425" i="31"/>
  <c r="P425" i="31"/>
  <c r="O425" i="31"/>
  <c r="S424" i="31"/>
  <c r="U424" i="31"/>
  <c r="N424" i="31"/>
  <c r="W424" i="31"/>
  <c r="V424" i="31"/>
  <c r="R424" i="31"/>
  <c r="Q424" i="31"/>
  <c r="P424" i="31"/>
  <c r="O424" i="31"/>
  <c r="S423" i="31"/>
  <c r="U423" i="31"/>
  <c r="N423" i="31"/>
  <c r="W423" i="31"/>
  <c r="V423" i="31"/>
  <c r="R423" i="31"/>
  <c r="Q423" i="31"/>
  <c r="P423" i="31"/>
  <c r="O423" i="31"/>
  <c r="S422" i="31"/>
  <c r="U422" i="31"/>
  <c r="N422" i="31"/>
  <c r="W422" i="31"/>
  <c r="V422" i="31"/>
  <c r="R422" i="31"/>
  <c r="Q422" i="31"/>
  <c r="P422" i="31"/>
  <c r="O422" i="31"/>
  <c r="S421" i="31"/>
  <c r="U421" i="31"/>
  <c r="N421" i="31"/>
  <c r="W421" i="31"/>
  <c r="V421" i="31"/>
  <c r="R421" i="31"/>
  <c r="Q421" i="31"/>
  <c r="P421" i="31"/>
  <c r="O421" i="31"/>
  <c r="S420" i="31"/>
  <c r="U420" i="31"/>
  <c r="N420" i="31"/>
  <c r="W420" i="31"/>
  <c r="V420" i="31"/>
  <c r="R420" i="31"/>
  <c r="Q420" i="31"/>
  <c r="P420" i="31"/>
  <c r="O420" i="31"/>
  <c r="S419" i="31"/>
  <c r="U419" i="31"/>
  <c r="N419" i="31"/>
  <c r="W419" i="31"/>
  <c r="V419" i="31"/>
  <c r="R419" i="31"/>
  <c r="Q419" i="31"/>
  <c r="P419" i="31"/>
  <c r="O419" i="31"/>
  <c r="S418" i="31"/>
  <c r="U418" i="31"/>
  <c r="N418" i="31"/>
  <c r="W418" i="31"/>
  <c r="V418" i="31"/>
  <c r="R418" i="31"/>
  <c r="Q418" i="31"/>
  <c r="P418" i="31"/>
  <c r="O418" i="31"/>
  <c r="S417" i="31"/>
  <c r="U417" i="31"/>
  <c r="N417" i="31"/>
  <c r="W417" i="31"/>
  <c r="V417" i="31"/>
  <c r="R417" i="31"/>
  <c r="Q417" i="31"/>
  <c r="P417" i="31"/>
  <c r="O417" i="31"/>
  <c r="S416" i="31"/>
  <c r="U416" i="31"/>
  <c r="N416" i="31"/>
  <c r="W416" i="31"/>
  <c r="V416" i="31"/>
  <c r="R416" i="31"/>
  <c r="Q416" i="31"/>
  <c r="P416" i="31"/>
  <c r="O416" i="31"/>
  <c r="S415" i="31"/>
  <c r="U415" i="31"/>
  <c r="N415" i="31"/>
  <c r="W415" i="31"/>
  <c r="V415" i="31"/>
  <c r="R415" i="31"/>
  <c r="Q415" i="31"/>
  <c r="P415" i="31"/>
  <c r="O415" i="31"/>
  <c r="S414" i="31"/>
  <c r="U414" i="31"/>
  <c r="N414" i="31"/>
  <c r="W414" i="31"/>
  <c r="V414" i="31"/>
  <c r="R414" i="31"/>
  <c r="Q414" i="31"/>
  <c r="P414" i="31"/>
  <c r="O414" i="31"/>
  <c r="S413" i="31"/>
  <c r="U413" i="31"/>
  <c r="N413" i="31"/>
  <c r="W413" i="31"/>
  <c r="V413" i="31"/>
  <c r="R413" i="31"/>
  <c r="Q413" i="31"/>
  <c r="P413" i="31"/>
  <c r="O413" i="31"/>
  <c r="S412" i="31"/>
  <c r="U412" i="31"/>
  <c r="N412" i="31"/>
  <c r="W412" i="31"/>
  <c r="V412" i="31"/>
  <c r="R412" i="31"/>
  <c r="Q412" i="31"/>
  <c r="P412" i="31"/>
  <c r="O412" i="31"/>
  <c r="S411" i="31"/>
  <c r="U411" i="31"/>
  <c r="N411" i="31"/>
  <c r="W411" i="31"/>
  <c r="V411" i="31"/>
  <c r="R411" i="31"/>
  <c r="Q411" i="31"/>
  <c r="P411" i="31"/>
  <c r="O411" i="31"/>
  <c r="S410" i="31"/>
  <c r="U410" i="31"/>
  <c r="N410" i="31"/>
  <c r="W410" i="31"/>
  <c r="V410" i="31"/>
  <c r="R410" i="31"/>
  <c r="Q410" i="31"/>
  <c r="P410" i="31"/>
  <c r="O410" i="31"/>
  <c r="S409" i="31"/>
  <c r="U409" i="31"/>
  <c r="N409" i="31"/>
  <c r="W409" i="31"/>
  <c r="V409" i="31"/>
  <c r="R409" i="31"/>
  <c r="Q409" i="31"/>
  <c r="P409" i="31"/>
  <c r="O409" i="31"/>
  <c r="S408" i="31"/>
  <c r="U408" i="31"/>
  <c r="N408" i="31"/>
  <c r="W408" i="31"/>
  <c r="V408" i="31"/>
  <c r="R408" i="31"/>
  <c r="Q408" i="31"/>
  <c r="P408" i="31"/>
  <c r="O408" i="31"/>
  <c r="S407" i="31"/>
  <c r="U407" i="31"/>
  <c r="N407" i="31"/>
  <c r="W407" i="31"/>
  <c r="V407" i="31"/>
  <c r="R407" i="31"/>
  <c r="Q407" i="31"/>
  <c r="P407" i="31"/>
  <c r="O407" i="31"/>
  <c r="S406" i="31"/>
  <c r="U406" i="31"/>
  <c r="N406" i="31"/>
  <c r="W406" i="31"/>
  <c r="V406" i="31"/>
  <c r="R406" i="31"/>
  <c r="Q406" i="31"/>
  <c r="P406" i="31"/>
  <c r="O406" i="31"/>
  <c r="S405" i="31"/>
  <c r="U405" i="31"/>
  <c r="N405" i="31"/>
  <c r="W405" i="31"/>
  <c r="V405" i="31"/>
  <c r="R405" i="31"/>
  <c r="Q405" i="31"/>
  <c r="P405" i="31"/>
  <c r="O405" i="31"/>
  <c r="S404" i="31"/>
  <c r="U404" i="31"/>
  <c r="N404" i="31"/>
  <c r="W404" i="31"/>
  <c r="V404" i="31"/>
  <c r="R404" i="31"/>
  <c r="Q404" i="31"/>
  <c r="P404" i="31"/>
  <c r="O404" i="31"/>
  <c r="S403" i="31"/>
  <c r="U403" i="31"/>
  <c r="N403" i="31"/>
  <c r="W403" i="31"/>
  <c r="V403" i="31"/>
  <c r="R403" i="31"/>
  <c r="Q403" i="31"/>
  <c r="P403" i="31"/>
  <c r="O403" i="31"/>
  <c r="S402" i="31"/>
  <c r="U402" i="31"/>
  <c r="N402" i="31"/>
  <c r="W402" i="31"/>
  <c r="V402" i="31"/>
  <c r="R402" i="31"/>
  <c r="Q402" i="31"/>
  <c r="P402" i="31"/>
  <c r="O402" i="31"/>
  <c r="S401" i="31"/>
  <c r="U401" i="31"/>
  <c r="N401" i="31"/>
  <c r="W401" i="31"/>
  <c r="V401" i="31"/>
  <c r="R401" i="31"/>
  <c r="Q401" i="31"/>
  <c r="P401" i="31"/>
  <c r="O401" i="31"/>
  <c r="S400" i="31"/>
  <c r="U400" i="31"/>
  <c r="N400" i="31"/>
  <c r="W400" i="31"/>
  <c r="V400" i="31"/>
  <c r="R400" i="31"/>
  <c r="Q400" i="31"/>
  <c r="P400" i="31"/>
  <c r="O400" i="31"/>
  <c r="S399" i="31"/>
  <c r="U399" i="31"/>
  <c r="N399" i="31"/>
  <c r="W399" i="31"/>
  <c r="V399" i="31"/>
  <c r="R399" i="31"/>
  <c r="Q399" i="31"/>
  <c r="P399" i="31"/>
  <c r="O399" i="31"/>
  <c r="S398" i="31"/>
  <c r="U398" i="31"/>
  <c r="N398" i="31"/>
  <c r="W398" i="31"/>
  <c r="V398" i="31"/>
  <c r="R398" i="31"/>
  <c r="Q398" i="31"/>
  <c r="P398" i="31"/>
  <c r="O398" i="31"/>
  <c r="S397" i="31"/>
  <c r="U397" i="31"/>
  <c r="N397" i="31"/>
  <c r="W397" i="31"/>
  <c r="V397" i="31"/>
  <c r="R397" i="31"/>
  <c r="Q397" i="31"/>
  <c r="P397" i="31"/>
  <c r="O397" i="31"/>
  <c r="S396" i="31"/>
  <c r="U396" i="31"/>
  <c r="N396" i="31"/>
  <c r="W396" i="31"/>
  <c r="V396" i="31"/>
  <c r="R396" i="31"/>
  <c r="Q396" i="31"/>
  <c r="P396" i="31"/>
  <c r="O396" i="31"/>
  <c r="S395" i="31"/>
  <c r="U395" i="31"/>
  <c r="N395" i="31"/>
  <c r="W395" i="31"/>
  <c r="V395" i="31"/>
  <c r="R395" i="31"/>
  <c r="Q395" i="31"/>
  <c r="P395" i="31"/>
  <c r="O395" i="31"/>
  <c r="S394" i="31"/>
  <c r="U394" i="31"/>
  <c r="N394" i="31"/>
  <c r="W394" i="31"/>
  <c r="V394" i="31"/>
  <c r="R394" i="31"/>
  <c r="Q394" i="31"/>
  <c r="P394" i="31"/>
  <c r="O394" i="31"/>
  <c r="S393" i="31"/>
  <c r="U393" i="31"/>
  <c r="N393" i="31"/>
  <c r="W393" i="31"/>
  <c r="V393" i="31"/>
  <c r="R393" i="31"/>
  <c r="Q393" i="31"/>
  <c r="P393" i="31"/>
  <c r="O393" i="31"/>
  <c r="S392" i="31"/>
  <c r="U392" i="31"/>
  <c r="N392" i="31"/>
  <c r="W392" i="31"/>
  <c r="V392" i="31"/>
  <c r="R392" i="31"/>
  <c r="Q392" i="31"/>
  <c r="P392" i="31"/>
  <c r="O392" i="31"/>
  <c r="S391" i="31"/>
  <c r="U391" i="31"/>
  <c r="N391" i="31"/>
  <c r="W391" i="31"/>
  <c r="V391" i="31"/>
  <c r="R391" i="31"/>
  <c r="Q391" i="31"/>
  <c r="P391" i="31"/>
  <c r="O391" i="31"/>
  <c r="S390" i="31"/>
  <c r="U390" i="31"/>
  <c r="N390" i="31"/>
  <c r="W390" i="31"/>
  <c r="V390" i="31"/>
  <c r="R390" i="31"/>
  <c r="Q390" i="31"/>
  <c r="P390" i="31"/>
  <c r="O390" i="31"/>
  <c r="S389" i="31"/>
  <c r="U389" i="31"/>
  <c r="N389" i="31"/>
  <c r="W389" i="31"/>
  <c r="V389" i="31"/>
  <c r="R389" i="31"/>
  <c r="Q389" i="31"/>
  <c r="P389" i="31"/>
  <c r="O389" i="31"/>
  <c r="S388" i="31"/>
  <c r="U388" i="31"/>
  <c r="N388" i="31"/>
  <c r="W388" i="31"/>
  <c r="V388" i="31"/>
  <c r="R388" i="31"/>
  <c r="Q388" i="31"/>
  <c r="P388" i="31"/>
  <c r="O388" i="31"/>
  <c r="S387" i="31"/>
  <c r="U387" i="31"/>
  <c r="N387" i="31"/>
  <c r="W387" i="31"/>
  <c r="V387" i="31"/>
  <c r="R387" i="31"/>
  <c r="Q387" i="31"/>
  <c r="P387" i="31"/>
  <c r="O387" i="31"/>
  <c r="S386" i="31"/>
  <c r="U386" i="31"/>
  <c r="N386" i="31"/>
  <c r="W386" i="31"/>
  <c r="V386" i="31"/>
  <c r="R386" i="31"/>
  <c r="Q386" i="31"/>
  <c r="P386" i="31"/>
  <c r="O386" i="31"/>
  <c r="S385" i="31"/>
  <c r="U385" i="31"/>
  <c r="N385" i="31"/>
  <c r="W385" i="31"/>
  <c r="V385" i="31"/>
  <c r="R385" i="31"/>
  <c r="Q385" i="31"/>
  <c r="P385" i="31"/>
  <c r="O385" i="31"/>
  <c r="S384" i="31"/>
  <c r="U384" i="31"/>
  <c r="N384" i="31"/>
  <c r="W384" i="31"/>
  <c r="V384" i="31"/>
  <c r="R384" i="31"/>
  <c r="Q384" i="31"/>
  <c r="P384" i="31"/>
  <c r="O384" i="31"/>
  <c r="S383" i="31"/>
  <c r="U383" i="31"/>
  <c r="N383" i="31"/>
  <c r="W383" i="31"/>
  <c r="V383" i="31"/>
  <c r="R383" i="31"/>
  <c r="Q383" i="31"/>
  <c r="P383" i="31"/>
  <c r="O383" i="31"/>
  <c r="S382" i="31"/>
  <c r="U382" i="31"/>
  <c r="N382" i="31"/>
  <c r="W382" i="31"/>
  <c r="V382" i="31"/>
  <c r="R382" i="31"/>
  <c r="Q382" i="31"/>
  <c r="P382" i="31"/>
  <c r="O382" i="31"/>
  <c r="S381" i="31"/>
  <c r="U381" i="31"/>
  <c r="N381" i="31"/>
  <c r="W381" i="31"/>
  <c r="V381" i="31"/>
  <c r="R381" i="31"/>
  <c r="Q381" i="31"/>
  <c r="P381" i="31"/>
  <c r="O381" i="31"/>
  <c r="S380" i="31"/>
  <c r="U380" i="31"/>
  <c r="N380" i="31"/>
  <c r="W380" i="31"/>
  <c r="V380" i="31"/>
  <c r="R380" i="31"/>
  <c r="Q380" i="31"/>
  <c r="P380" i="31"/>
  <c r="O380" i="31"/>
  <c r="S379" i="31"/>
  <c r="U379" i="31"/>
  <c r="N379" i="31"/>
  <c r="W379" i="31"/>
  <c r="V379" i="31"/>
  <c r="R379" i="31"/>
  <c r="Q379" i="31"/>
  <c r="P379" i="31"/>
  <c r="O379" i="31"/>
  <c r="S378" i="31"/>
  <c r="U378" i="31"/>
  <c r="N378" i="31"/>
  <c r="W378" i="31"/>
  <c r="V378" i="31"/>
  <c r="R378" i="31"/>
  <c r="Q378" i="31"/>
  <c r="P378" i="31"/>
  <c r="O378" i="31"/>
  <c r="S377" i="31"/>
  <c r="U377" i="31"/>
  <c r="N377" i="31"/>
  <c r="W377" i="31"/>
  <c r="V377" i="31"/>
  <c r="R377" i="31"/>
  <c r="Q377" i="31"/>
  <c r="P377" i="31"/>
  <c r="O377" i="31"/>
  <c r="S376" i="31"/>
  <c r="U376" i="31"/>
  <c r="N376" i="31"/>
  <c r="W376" i="31"/>
  <c r="V376" i="31"/>
  <c r="R376" i="31"/>
  <c r="Q376" i="31"/>
  <c r="P376" i="31"/>
  <c r="O376" i="31"/>
  <c r="S375" i="31"/>
  <c r="U375" i="31"/>
  <c r="N375" i="31"/>
  <c r="W375" i="31"/>
  <c r="V375" i="31"/>
  <c r="R375" i="31"/>
  <c r="Q375" i="31"/>
  <c r="P375" i="31"/>
  <c r="O375" i="31"/>
  <c r="S374" i="31"/>
  <c r="U374" i="31"/>
  <c r="N374" i="31"/>
  <c r="W374" i="31"/>
  <c r="V374" i="31"/>
  <c r="R374" i="31"/>
  <c r="Q374" i="31"/>
  <c r="P374" i="31"/>
  <c r="O374" i="31"/>
  <c r="S373" i="31"/>
  <c r="U373" i="31"/>
  <c r="N373" i="31"/>
  <c r="W373" i="31"/>
  <c r="V373" i="31"/>
  <c r="R373" i="31"/>
  <c r="Q373" i="31"/>
  <c r="P373" i="31"/>
  <c r="O373" i="31"/>
  <c r="S372" i="31"/>
  <c r="U372" i="31"/>
  <c r="N372" i="31"/>
  <c r="W372" i="31"/>
  <c r="V372" i="31"/>
  <c r="R372" i="31"/>
  <c r="Q372" i="31"/>
  <c r="P372" i="31"/>
  <c r="O372" i="31"/>
  <c r="S371" i="31"/>
  <c r="U371" i="31"/>
  <c r="N371" i="31"/>
  <c r="W371" i="31"/>
  <c r="V371" i="31"/>
  <c r="R371" i="31"/>
  <c r="Q371" i="31"/>
  <c r="P371" i="31"/>
  <c r="O371" i="31"/>
  <c r="S370" i="31"/>
  <c r="U370" i="31"/>
  <c r="N370" i="31"/>
  <c r="W370" i="31"/>
  <c r="V370" i="31"/>
  <c r="R370" i="31"/>
  <c r="Q370" i="31"/>
  <c r="P370" i="31"/>
  <c r="O370" i="31"/>
  <c r="S369" i="31"/>
  <c r="U369" i="31"/>
  <c r="N369" i="31"/>
  <c r="W369" i="31"/>
  <c r="V369" i="31"/>
  <c r="R369" i="31"/>
  <c r="Q369" i="31"/>
  <c r="P369" i="31"/>
  <c r="O369" i="31"/>
  <c r="S368" i="31"/>
  <c r="U368" i="31"/>
  <c r="N368" i="31"/>
  <c r="W368" i="31"/>
  <c r="V368" i="31"/>
  <c r="R368" i="31"/>
  <c r="Q368" i="31"/>
  <c r="P368" i="31"/>
  <c r="O368" i="31"/>
  <c r="S367" i="31"/>
  <c r="U367" i="31"/>
  <c r="N367" i="31"/>
  <c r="W367" i="31"/>
  <c r="V367" i="31"/>
  <c r="R367" i="31"/>
  <c r="Q367" i="31"/>
  <c r="P367" i="31"/>
  <c r="O367" i="31"/>
  <c r="S366" i="31"/>
  <c r="U366" i="31"/>
  <c r="N366" i="31"/>
  <c r="W366" i="31"/>
  <c r="V366" i="31"/>
  <c r="R366" i="31"/>
  <c r="Q366" i="31"/>
  <c r="P366" i="31"/>
  <c r="O366" i="31"/>
  <c r="S365" i="31"/>
  <c r="U365" i="31"/>
  <c r="N365" i="31"/>
  <c r="W365" i="31"/>
  <c r="V365" i="31"/>
  <c r="R365" i="31"/>
  <c r="Q365" i="31"/>
  <c r="P365" i="31"/>
  <c r="O365" i="31"/>
  <c r="S364" i="31"/>
  <c r="U364" i="31"/>
  <c r="N364" i="31"/>
  <c r="W364" i="31"/>
  <c r="V364" i="31"/>
  <c r="R364" i="31"/>
  <c r="Q364" i="31"/>
  <c r="P364" i="31"/>
  <c r="O364" i="31"/>
  <c r="S363" i="31"/>
  <c r="U363" i="31"/>
  <c r="N363" i="31"/>
  <c r="W363" i="31"/>
  <c r="V363" i="31"/>
  <c r="R363" i="31"/>
  <c r="Q363" i="31"/>
  <c r="P363" i="31"/>
  <c r="O363" i="31"/>
  <c r="S362" i="31"/>
  <c r="U362" i="31"/>
  <c r="N362" i="31"/>
  <c r="W362" i="31"/>
  <c r="V362" i="31"/>
  <c r="R362" i="31"/>
  <c r="Q362" i="31"/>
  <c r="P362" i="31"/>
  <c r="O362" i="31"/>
  <c r="S361" i="31"/>
  <c r="U361" i="31"/>
  <c r="N361" i="31"/>
  <c r="W361" i="31"/>
  <c r="V361" i="31"/>
  <c r="R361" i="31"/>
  <c r="Q361" i="31"/>
  <c r="P361" i="31"/>
  <c r="O361" i="31"/>
  <c r="S360" i="31"/>
  <c r="U360" i="31"/>
  <c r="N360" i="31"/>
  <c r="W360" i="31"/>
  <c r="V360" i="31"/>
  <c r="R360" i="31"/>
  <c r="Q360" i="31"/>
  <c r="P360" i="31"/>
  <c r="O360" i="31"/>
  <c r="S359" i="31"/>
  <c r="U359" i="31"/>
  <c r="N359" i="31"/>
  <c r="W359" i="31"/>
  <c r="V359" i="31"/>
  <c r="R359" i="31"/>
  <c r="Q359" i="31"/>
  <c r="P359" i="31"/>
  <c r="O359" i="31"/>
  <c r="S358" i="31"/>
  <c r="U358" i="31"/>
  <c r="N358" i="31"/>
  <c r="W358" i="31"/>
  <c r="V358" i="31"/>
  <c r="R358" i="31"/>
  <c r="Q358" i="31"/>
  <c r="P358" i="31"/>
  <c r="O358" i="31"/>
  <c r="S357" i="31"/>
  <c r="U357" i="31"/>
  <c r="N357" i="31"/>
  <c r="W357" i="31"/>
  <c r="V357" i="31"/>
  <c r="R357" i="31"/>
  <c r="Q357" i="31"/>
  <c r="P357" i="31"/>
  <c r="O357" i="31"/>
  <c r="S356" i="31"/>
  <c r="U356" i="31"/>
  <c r="N356" i="31"/>
  <c r="W356" i="31"/>
  <c r="V356" i="31"/>
  <c r="R356" i="31"/>
  <c r="Q356" i="31"/>
  <c r="P356" i="31"/>
  <c r="O356" i="31"/>
  <c r="S355" i="31"/>
  <c r="U355" i="31"/>
  <c r="N355" i="31"/>
  <c r="W355" i="31"/>
  <c r="V355" i="31"/>
  <c r="R355" i="31"/>
  <c r="Q355" i="31"/>
  <c r="P355" i="31"/>
  <c r="O355" i="31"/>
  <c r="S354" i="31"/>
  <c r="U354" i="31"/>
  <c r="N354" i="31"/>
  <c r="W354" i="31"/>
  <c r="V354" i="31"/>
  <c r="R354" i="31"/>
  <c r="Q354" i="31"/>
  <c r="P354" i="31"/>
  <c r="O354" i="31"/>
  <c r="S353" i="31"/>
  <c r="U353" i="31"/>
  <c r="N353" i="31"/>
  <c r="W353" i="31"/>
  <c r="V353" i="31"/>
  <c r="R353" i="31"/>
  <c r="Q353" i="31"/>
  <c r="P353" i="31"/>
  <c r="O353" i="31"/>
  <c r="S352" i="31"/>
  <c r="U352" i="31"/>
  <c r="N352" i="31"/>
  <c r="W352" i="31"/>
  <c r="V352" i="31"/>
  <c r="R352" i="31"/>
  <c r="Q352" i="31"/>
  <c r="P352" i="31"/>
  <c r="O352" i="31"/>
  <c r="S351" i="31"/>
  <c r="U351" i="31"/>
  <c r="N351" i="31"/>
  <c r="W351" i="31"/>
  <c r="V351" i="31"/>
  <c r="R351" i="31"/>
  <c r="Q351" i="31"/>
  <c r="P351" i="31"/>
  <c r="O351" i="31"/>
  <c r="S350" i="31"/>
  <c r="U350" i="31"/>
  <c r="N350" i="31"/>
  <c r="W350" i="31"/>
  <c r="V350" i="31"/>
  <c r="R350" i="31"/>
  <c r="Q350" i="31"/>
  <c r="P350" i="31"/>
  <c r="O350" i="31"/>
  <c r="S349" i="31"/>
  <c r="U349" i="31"/>
  <c r="N349" i="31"/>
  <c r="W349" i="31"/>
  <c r="V349" i="31"/>
  <c r="R349" i="31"/>
  <c r="Q349" i="31"/>
  <c r="P349" i="31"/>
  <c r="O349" i="31"/>
  <c r="S348" i="31"/>
  <c r="U348" i="31"/>
  <c r="N348" i="31"/>
  <c r="W348" i="31"/>
  <c r="V348" i="31"/>
  <c r="R348" i="31"/>
  <c r="Q348" i="31"/>
  <c r="P348" i="31"/>
  <c r="O348" i="31"/>
  <c r="S347" i="31"/>
  <c r="U347" i="31"/>
  <c r="N347" i="31"/>
  <c r="W347" i="31"/>
  <c r="V347" i="31"/>
  <c r="R347" i="31"/>
  <c r="Q347" i="31"/>
  <c r="P347" i="31"/>
  <c r="O347" i="31"/>
  <c r="S346" i="31"/>
  <c r="U346" i="31"/>
  <c r="N346" i="31"/>
  <c r="W346" i="31"/>
  <c r="V346" i="31"/>
  <c r="R346" i="31"/>
  <c r="Q346" i="31"/>
  <c r="P346" i="31"/>
  <c r="O346" i="31"/>
  <c r="S345" i="31"/>
  <c r="U345" i="31"/>
  <c r="N345" i="31"/>
  <c r="W345" i="31"/>
  <c r="V345" i="31"/>
  <c r="R345" i="31"/>
  <c r="Q345" i="31"/>
  <c r="P345" i="31"/>
  <c r="O345" i="31"/>
  <c r="S344" i="31"/>
  <c r="U344" i="31"/>
  <c r="N344" i="31"/>
  <c r="W344" i="31"/>
  <c r="V344" i="31"/>
  <c r="R344" i="31"/>
  <c r="Q344" i="31"/>
  <c r="P344" i="31"/>
  <c r="O344" i="31"/>
  <c r="S343" i="31"/>
  <c r="U343" i="31"/>
  <c r="N343" i="31"/>
  <c r="W343" i="31"/>
  <c r="V343" i="31"/>
  <c r="R343" i="31"/>
  <c r="Q343" i="31"/>
  <c r="P343" i="31"/>
  <c r="O343" i="31"/>
  <c r="S342" i="31"/>
  <c r="U342" i="31"/>
  <c r="N342" i="31"/>
  <c r="W342" i="31"/>
  <c r="V342" i="31"/>
  <c r="R342" i="31"/>
  <c r="Q342" i="31"/>
  <c r="P342" i="31"/>
  <c r="O342" i="31"/>
  <c r="S341" i="31"/>
  <c r="U341" i="31"/>
  <c r="N341" i="31"/>
  <c r="W341" i="31"/>
  <c r="V341" i="31"/>
  <c r="R341" i="31"/>
  <c r="Q341" i="31"/>
  <c r="P341" i="31"/>
  <c r="O341" i="31"/>
  <c r="S340" i="31"/>
  <c r="U340" i="31"/>
  <c r="N340" i="31"/>
  <c r="W340" i="31"/>
  <c r="V340" i="31"/>
  <c r="R340" i="31"/>
  <c r="Q340" i="31"/>
  <c r="P340" i="31"/>
  <c r="O340" i="31"/>
  <c r="S339" i="31"/>
  <c r="U339" i="31"/>
  <c r="N339" i="31"/>
  <c r="W339" i="31"/>
  <c r="V339" i="31"/>
  <c r="R339" i="31"/>
  <c r="Q339" i="31"/>
  <c r="P339" i="31"/>
  <c r="O339" i="31"/>
  <c r="S338" i="31"/>
  <c r="U338" i="31"/>
  <c r="N338" i="31"/>
  <c r="W338" i="31"/>
  <c r="V338" i="31"/>
  <c r="R338" i="31"/>
  <c r="Q338" i="31"/>
  <c r="P338" i="31"/>
  <c r="O338" i="31"/>
  <c r="S337" i="31"/>
  <c r="U337" i="31"/>
  <c r="N337" i="31"/>
  <c r="W337" i="31"/>
  <c r="V337" i="31"/>
  <c r="R337" i="31"/>
  <c r="Q337" i="31"/>
  <c r="P337" i="31"/>
  <c r="O337" i="31"/>
  <c r="S336" i="31"/>
  <c r="U336" i="31"/>
  <c r="N336" i="31"/>
  <c r="W336" i="31"/>
  <c r="V336" i="31"/>
  <c r="R336" i="31"/>
  <c r="Q336" i="31"/>
  <c r="P336" i="31"/>
  <c r="O336" i="31"/>
  <c r="S335" i="31"/>
  <c r="U335" i="31"/>
  <c r="N335" i="31"/>
  <c r="W335" i="31"/>
  <c r="V335" i="31"/>
  <c r="R335" i="31"/>
  <c r="Q335" i="31"/>
  <c r="P335" i="31"/>
  <c r="O335" i="31"/>
  <c r="S334" i="31"/>
  <c r="U334" i="31"/>
  <c r="N334" i="31"/>
  <c r="W334" i="31"/>
  <c r="V334" i="31"/>
  <c r="R334" i="31"/>
  <c r="Q334" i="31"/>
  <c r="P334" i="31"/>
  <c r="O334" i="31"/>
  <c r="S333" i="31"/>
  <c r="U333" i="31"/>
  <c r="N333" i="31"/>
  <c r="W333" i="31"/>
  <c r="V333" i="31"/>
  <c r="R333" i="31"/>
  <c r="Q333" i="31"/>
  <c r="P333" i="31"/>
  <c r="O333" i="31"/>
  <c r="S332" i="31"/>
  <c r="U332" i="31"/>
  <c r="N332" i="31"/>
  <c r="W332" i="31"/>
  <c r="V332" i="31"/>
  <c r="R332" i="31"/>
  <c r="Q332" i="31"/>
  <c r="P332" i="31"/>
  <c r="O332" i="31"/>
  <c r="S331" i="31"/>
  <c r="U331" i="31"/>
  <c r="N331" i="31"/>
  <c r="W331" i="31"/>
  <c r="V331" i="31"/>
  <c r="R331" i="31"/>
  <c r="Q331" i="31"/>
  <c r="P331" i="31"/>
  <c r="O331" i="31"/>
  <c r="S330" i="31"/>
  <c r="U330" i="31"/>
  <c r="N330" i="31"/>
  <c r="W330" i="31"/>
  <c r="V330" i="31"/>
  <c r="R330" i="31"/>
  <c r="Q330" i="31"/>
  <c r="P330" i="31"/>
  <c r="O330" i="31"/>
  <c r="S329" i="31"/>
  <c r="U329" i="31"/>
  <c r="N329" i="31"/>
  <c r="W329" i="31"/>
  <c r="V329" i="31"/>
  <c r="R329" i="31"/>
  <c r="Q329" i="31"/>
  <c r="P329" i="31"/>
  <c r="O329" i="31"/>
  <c r="S328" i="31"/>
  <c r="U328" i="31"/>
  <c r="N328" i="31"/>
  <c r="W328" i="31"/>
  <c r="V328" i="31"/>
  <c r="R328" i="31"/>
  <c r="Q328" i="31"/>
  <c r="P328" i="31"/>
  <c r="O328" i="31"/>
  <c r="S327" i="31"/>
  <c r="U327" i="31"/>
  <c r="N327" i="31"/>
  <c r="W327" i="31"/>
  <c r="V327" i="31"/>
  <c r="R327" i="31"/>
  <c r="Q327" i="31"/>
  <c r="P327" i="31"/>
  <c r="O327" i="31"/>
  <c r="S326" i="31"/>
  <c r="U326" i="31"/>
  <c r="N326" i="31"/>
  <c r="W326" i="31"/>
  <c r="V326" i="31"/>
  <c r="R326" i="31"/>
  <c r="Q326" i="31"/>
  <c r="P326" i="31"/>
  <c r="O326" i="31"/>
  <c r="S325" i="31"/>
  <c r="U325" i="31"/>
  <c r="N325" i="31"/>
  <c r="W325" i="31"/>
  <c r="V325" i="31"/>
  <c r="R325" i="31"/>
  <c r="Q325" i="31"/>
  <c r="P325" i="31"/>
  <c r="O325" i="31"/>
  <c r="S324" i="31"/>
  <c r="U324" i="31"/>
  <c r="N324" i="31"/>
  <c r="W324" i="31"/>
  <c r="V324" i="31"/>
  <c r="R324" i="31"/>
  <c r="Q324" i="31"/>
  <c r="P324" i="31"/>
  <c r="O324" i="31"/>
  <c r="S323" i="31"/>
  <c r="U323" i="31"/>
  <c r="N323" i="31"/>
  <c r="W323" i="31"/>
  <c r="V323" i="31"/>
  <c r="R323" i="31"/>
  <c r="Q323" i="31"/>
  <c r="P323" i="31"/>
  <c r="O323" i="31"/>
  <c r="S322" i="31"/>
  <c r="U322" i="31"/>
  <c r="N322" i="31"/>
  <c r="W322" i="31"/>
  <c r="V322" i="31"/>
  <c r="R322" i="31"/>
  <c r="Q322" i="31"/>
  <c r="P322" i="31"/>
  <c r="O322" i="31"/>
  <c r="S321" i="31"/>
  <c r="U321" i="31"/>
  <c r="N321" i="31"/>
  <c r="W321" i="31"/>
  <c r="V321" i="31"/>
  <c r="R321" i="31"/>
  <c r="Q321" i="31"/>
  <c r="P321" i="31"/>
  <c r="O321" i="31"/>
  <c r="S320" i="31"/>
  <c r="U320" i="31"/>
  <c r="N320" i="31"/>
  <c r="W320" i="31"/>
  <c r="V320" i="31"/>
  <c r="R320" i="31"/>
  <c r="Q320" i="31"/>
  <c r="P320" i="31"/>
  <c r="O320" i="31"/>
  <c r="S319" i="31"/>
  <c r="U319" i="31"/>
  <c r="N319" i="31"/>
  <c r="W319" i="31"/>
  <c r="V319" i="31"/>
  <c r="R319" i="31"/>
  <c r="Q319" i="31"/>
  <c r="P319" i="31"/>
  <c r="O319" i="31"/>
  <c r="S318" i="31"/>
  <c r="U318" i="31"/>
  <c r="N318" i="31"/>
  <c r="W318" i="31"/>
  <c r="V318" i="31"/>
  <c r="R318" i="31"/>
  <c r="Q318" i="31"/>
  <c r="P318" i="31"/>
  <c r="O318" i="31"/>
  <c r="S317" i="31"/>
  <c r="U317" i="31"/>
  <c r="N317" i="31"/>
  <c r="W317" i="31"/>
  <c r="V317" i="31"/>
  <c r="R317" i="31"/>
  <c r="Q317" i="31"/>
  <c r="P317" i="31"/>
  <c r="O317" i="31"/>
  <c r="S316" i="31"/>
  <c r="U316" i="31"/>
  <c r="N316" i="31"/>
  <c r="W316" i="31"/>
  <c r="V316" i="31"/>
  <c r="R316" i="31"/>
  <c r="Q316" i="31"/>
  <c r="P316" i="31"/>
  <c r="O316" i="31"/>
  <c r="S315" i="31"/>
  <c r="U315" i="31"/>
  <c r="N315" i="31"/>
  <c r="W315" i="31"/>
  <c r="V315" i="31"/>
  <c r="R315" i="31"/>
  <c r="Q315" i="31"/>
  <c r="P315" i="31"/>
  <c r="O315" i="31"/>
  <c r="S314" i="31"/>
  <c r="U314" i="31"/>
  <c r="N314" i="31"/>
  <c r="W314" i="31"/>
  <c r="V314" i="31"/>
  <c r="R314" i="31"/>
  <c r="Q314" i="31"/>
  <c r="P314" i="31"/>
  <c r="O314" i="31"/>
  <c r="S313" i="31"/>
  <c r="U313" i="31"/>
  <c r="N313" i="31"/>
  <c r="W313" i="31"/>
  <c r="V313" i="31"/>
  <c r="R313" i="31"/>
  <c r="Q313" i="31"/>
  <c r="P313" i="31"/>
  <c r="O313" i="31"/>
  <c r="S312" i="31"/>
  <c r="U312" i="31"/>
  <c r="N312" i="31"/>
  <c r="W312" i="31"/>
  <c r="V312" i="31"/>
  <c r="R312" i="31"/>
  <c r="Q312" i="31"/>
  <c r="P312" i="31"/>
  <c r="O312" i="31"/>
  <c r="S311" i="31"/>
  <c r="U311" i="31"/>
  <c r="N311" i="31"/>
  <c r="W311" i="31"/>
  <c r="V311" i="31"/>
  <c r="R311" i="31"/>
  <c r="Q311" i="31"/>
  <c r="P311" i="31"/>
  <c r="O311" i="31"/>
  <c r="S310" i="31"/>
  <c r="U310" i="31"/>
  <c r="N310" i="31"/>
  <c r="W310" i="31"/>
  <c r="V310" i="31"/>
  <c r="R310" i="31"/>
  <c r="Q310" i="31"/>
  <c r="P310" i="31"/>
  <c r="O310" i="31"/>
  <c r="S309" i="31"/>
  <c r="U309" i="31"/>
  <c r="N309" i="31"/>
  <c r="W309" i="31"/>
  <c r="V309" i="31"/>
  <c r="R309" i="31"/>
  <c r="Q309" i="31"/>
  <c r="P309" i="31"/>
  <c r="O309" i="31"/>
  <c r="S308" i="31"/>
  <c r="U308" i="31"/>
  <c r="N308" i="31"/>
  <c r="W308" i="31"/>
  <c r="V308" i="31"/>
  <c r="R308" i="31"/>
  <c r="Q308" i="31"/>
  <c r="P308" i="31"/>
  <c r="O308" i="31"/>
  <c r="S307" i="31"/>
  <c r="U307" i="31"/>
  <c r="N307" i="31"/>
  <c r="W307" i="31"/>
  <c r="V307" i="31"/>
  <c r="R307" i="31"/>
  <c r="Q307" i="31"/>
  <c r="P307" i="31"/>
  <c r="O307" i="31"/>
  <c r="S306" i="31"/>
  <c r="U306" i="31"/>
  <c r="N306" i="31"/>
  <c r="W306" i="31"/>
  <c r="V306" i="31"/>
  <c r="R306" i="31"/>
  <c r="Q306" i="31"/>
  <c r="P306" i="31"/>
  <c r="O306" i="31"/>
  <c r="S305" i="31"/>
  <c r="U305" i="31"/>
  <c r="N305" i="31"/>
  <c r="W305" i="31"/>
  <c r="V305" i="31"/>
  <c r="R305" i="31"/>
  <c r="Q305" i="31"/>
  <c r="P305" i="31"/>
  <c r="O305" i="31"/>
  <c r="S304" i="31"/>
  <c r="U304" i="31"/>
  <c r="N304" i="31"/>
  <c r="W304" i="31"/>
  <c r="V304" i="31"/>
  <c r="R304" i="31"/>
  <c r="Q304" i="31"/>
  <c r="P304" i="31"/>
  <c r="O304" i="31"/>
  <c r="S303" i="31"/>
  <c r="U303" i="31"/>
  <c r="N303" i="31"/>
  <c r="W303" i="31"/>
  <c r="V303" i="31"/>
  <c r="R303" i="31"/>
  <c r="Q303" i="31"/>
  <c r="P303" i="31"/>
  <c r="O303" i="31"/>
  <c r="S302" i="31"/>
  <c r="U302" i="31"/>
  <c r="N302" i="31"/>
  <c r="W302" i="31"/>
  <c r="V302" i="31"/>
  <c r="R302" i="31"/>
  <c r="Q302" i="31"/>
  <c r="P302" i="31"/>
  <c r="O302" i="31"/>
  <c r="S301" i="31"/>
  <c r="U301" i="31"/>
  <c r="N301" i="31"/>
  <c r="W301" i="31"/>
  <c r="V301" i="31"/>
  <c r="R301" i="31"/>
  <c r="Q301" i="31"/>
  <c r="P301" i="31"/>
  <c r="O301" i="31"/>
  <c r="S300" i="31"/>
  <c r="U300" i="31"/>
  <c r="N300" i="31"/>
  <c r="W300" i="31"/>
  <c r="V300" i="31"/>
  <c r="R300" i="31"/>
  <c r="Q300" i="31"/>
  <c r="P300" i="31"/>
  <c r="O300" i="31"/>
  <c r="S299" i="31"/>
  <c r="U299" i="31"/>
  <c r="N299" i="31"/>
  <c r="W299" i="31"/>
  <c r="V299" i="31"/>
  <c r="R299" i="31"/>
  <c r="Q299" i="31"/>
  <c r="P299" i="31"/>
  <c r="O299" i="31"/>
  <c r="S298" i="31"/>
  <c r="U298" i="31"/>
  <c r="N298" i="31"/>
  <c r="W298" i="31"/>
  <c r="V298" i="31"/>
  <c r="R298" i="31"/>
  <c r="Q298" i="31"/>
  <c r="P298" i="31"/>
  <c r="O298" i="31"/>
  <c r="S297" i="31"/>
  <c r="U297" i="31"/>
  <c r="N297" i="31"/>
  <c r="W297" i="31"/>
  <c r="V297" i="31"/>
  <c r="R297" i="31"/>
  <c r="Q297" i="31"/>
  <c r="P297" i="31"/>
  <c r="O297" i="31"/>
  <c r="S296" i="31"/>
  <c r="U296" i="31"/>
  <c r="N296" i="31"/>
  <c r="W296" i="31"/>
  <c r="V296" i="31"/>
  <c r="R296" i="31"/>
  <c r="Q296" i="31"/>
  <c r="P296" i="31"/>
  <c r="O296" i="31"/>
  <c r="S295" i="31"/>
  <c r="U295" i="31"/>
  <c r="N295" i="31"/>
  <c r="W295" i="31"/>
  <c r="V295" i="31"/>
  <c r="R295" i="31"/>
  <c r="Q295" i="31"/>
  <c r="P295" i="31"/>
  <c r="O295" i="31"/>
  <c r="S294" i="31"/>
  <c r="U294" i="31"/>
  <c r="N294" i="31"/>
  <c r="W294" i="31"/>
  <c r="V294" i="31"/>
  <c r="R294" i="31"/>
  <c r="Q294" i="31"/>
  <c r="P294" i="31"/>
  <c r="O294" i="31"/>
  <c r="S293" i="31"/>
  <c r="U293" i="31"/>
  <c r="N293" i="31"/>
  <c r="W293" i="31"/>
  <c r="V293" i="31"/>
  <c r="R293" i="31"/>
  <c r="Q293" i="31"/>
  <c r="P293" i="31"/>
  <c r="O293" i="31"/>
  <c r="S292" i="31"/>
  <c r="U292" i="31"/>
  <c r="N292" i="31"/>
  <c r="W292" i="31"/>
  <c r="V292" i="31"/>
  <c r="R292" i="31"/>
  <c r="Q292" i="31"/>
  <c r="P292" i="31"/>
  <c r="O292" i="31"/>
  <c r="S291" i="31"/>
  <c r="U291" i="31"/>
  <c r="N291" i="31"/>
  <c r="W291" i="31"/>
  <c r="V291" i="31"/>
  <c r="R291" i="31"/>
  <c r="Q291" i="31"/>
  <c r="P291" i="31"/>
  <c r="O291" i="31"/>
  <c r="S290" i="31"/>
  <c r="U290" i="31"/>
  <c r="N290" i="31"/>
  <c r="W290" i="31"/>
  <c r="V290" i="31"/>
  <c r="R290" i="31"/>
  <c r="Q290" i="31"/>
  <c r="P290" i="31"/>
  <c r="O290" i="31"/>
  <c r="S289" i="31"/>
  <c r="U289" i="31"/>
  <c r="N289" i="31"/>
  <c r="W289" i="31"/>
  <c r="V289" i="31"/>
  <c r="R289" i="31"/>
  <c r="Q289" i="31"/>
  <c r="P289" i="31"/>
  <c r="O289" i="31"/>
  <c r="S288" i="31"/>
  <c r="U288" i="31"/>
  <c r="N288" i="31"/>
  <c r="W288" i="31"/>
  <c r="V288" i="31"/>
  <c r="R288" i="31"/>
  <c r="Q288" i="31"/>
  <c r="P288" i="31"/>
  <c r="O288" i="31"/>
  <c r="S287" i="31"/>
  <c r="U287" i="31"/>
  <c r="N287" i="31"/>
  <c r="W287" i="31"/>
  <c r="V287" i="31"/>
  <c r="R287" i="31"/>
  <c r="Q287" i="31"/>
  <c r="P287" i="31"/>
  <c r="O287" i="31"/>
  <c r="S286" i="31"/>
  <c r="U286" i="31"/>
  <c r="N286" i="31"/>
  <c r="W286" i="31"/>
  <c r="V286" i="31"/>
  <c r="R286" i="31"/>
  <c r="Q286" i="31"/>
  <c r="P286" i="31"/>
  <c r="O286" i="31"/>
  <c r="S285" i="31"/>
  <c r="U285" i="31"/>
  <c r="N285" i="31"/>
  <c r="W285" i="31"/>
  <c r="V285" i="31"/>
  <c r="R285" i="31"/>
  <c r="Q285" i="31"/>
  <c r="P285" i="31"/>
  <c r="O285" i="31"/>
  <c r="S284" i="31"/>
  <c r="U284" i="31"/>
  <c r="N284" i="31"/>
  <c r="W284" i="31"/>
  <c r="V284" i="31"/>
  <c r="R284" i="31"/>
  <c r="Q284" i="31"/>
  <c r="P284" i="31"/>
  <c r="O284" i="31"/>
  <c r="S283" i="31"/>
  <c r="U283" i="31"/>
  <c r="N283" i="31"/>
  <c r="W283" i="31"/>
  <c r="V283" i="31"/>
  <c r="R283" i="31"/>
  <c r="Q283" i="31"/>
  <c r="P283" i="31"/>
  <c r="O283" i="31"/>
  <c r="S282" i="31"/>
  <c r="U282" i="31"/>
  <c r="N282" i="31"/>
  <c r="W282" i="31"/>
  <c r="V282" i="31"/>
  <c r="R282" i="31"/>
  <c r="Q282" i="31"/>
  <c r="P282" i="31"/>
  <c r="O282" i="31"/>
  <c r="S281" i="31"/>
  <c r="U281" i="31"/>
  <c r="N281" i="31"/>
  <c r="W281" i="31"/>
  <c r="V281" i="31"/>
  <c r="R281" i="31"/>
  <c r="Q281" i="31"/>
  <c r="P281" i="31"/>
  <c r="O281" i="31"/>
  <c r="S280" i="31"/>
  <c r="U280" i="31"/>
  <c r="N280" i="31"/>
  <c r="W280" i="31"/>
  <c r="V280" i="31"/>
  <c r="R280" i="31"/>
  <c r="Q280" i="31"/>
  <c r="P280" i="31"/>
  <c r="O280" i="31"/>
  <c r="S279" i="31"/>
  <c r="U279" i="31"/>
  <c r="N279" i="31"/>
  <c r="W279" i="31"/>
  <c r="V279" i="31"/>
  <c r="R279" i="31"/>
  <c r="Q279" i="31"/>
  <c r="P279" i="31"/>
  <c r="O279" i="31"/>
  <c r="S278" i="31"/>
  <c r="U278" i="31"/>
  <c r="N278" i="31"/>
  <c r="W278" i="31"/>
  <c r="V278" i="31"/>
  <c r="R278" i="31"/>
  <c r="Q278" i="31"/>
  <c r="P278" i="31"/>
  <c r="O278" i="31"/>
  <c r="S277" i="31"/>
  <c r="U277" i="31"/>
  <c r="N277" i="31"/>
  <c r="W277" i="31"/>
  <c r="V277" i="31"/>
  <c r="R277" i="31"/>
  <c r="Q277" i="31"/>
  <c r="P277" i="31"/>
  <c r="O277" i="31"/>
  <c r="S276" i="31"/>
  <c r="U276" i="31"/>
  <c r="N276" i="31"/>
  <c r="W276" i="31"/>
  <c r="V276" i="31"/>
  <c r="R276" i="31"/>
  <c r="Q276" i="31"/>
  <c r="P276" i="31"/>
  <c r="O276" i="31"/>
  <c r="S275" i="31"/>
  <c r="U275" i="31"/>
  <c r="N275" i="31"/>
  <c r="W275" i="31"/>
  <c r="V275" i="31"/>
  <c r="R275" i="31"/>
  <c r="Q275" i="31"/>
  <c r="P275" i="31"/>
  <c r="O275" i="31"/>
  <c r="S274" i="31"/>
  <c r="U274" i="31"/>
  <c r="N274" i="31"/>
  <c r="W274" i="31"/>
  <c r="V274" i="31"/>
  <c r="R274" i="31"/>
  <c r="Q274" i="31"/>
  <c r="P274" i="31"/>
  <c r="O274" i="31"/>
  <c r="S273" i="31"/>
  <c r="U273" i="31"/>
  <c r="N273" i="31"/>
  <c r="W273" i="31"/>
  <c r="V273" i="31"/>
  <c r="R273" i="31"/>
  <c r="Q273" i="31"/>
  <c r="P273" i="31"/>
  <c r="O273" i="31"/>
  <c r="S272" i="31"/>
  <c r="U272" i="31"/>
  <c r="N272" i="31"/>
  <c r="W272" i="31"/>
  <c r="V272" i="31"/>
  <c r="R272" i="31"/>
  <c r="Q272" i="31"/>
  <c r="P272" i="31"/>
  <c r="O272" i="31"/>
  <c r="S271" i="31"/>
  <c r="U271" i="31"/>
  <c r="N271" i="31"/>
  <c r="W271" i="31"/>
  <c r="V271" i="31"/>
  <c r="R271" i="31"/>
  <c r="Q271" i="31"/>
  <c r="P271" i="31"/>
  <c r="O271" i="31"/>
  <c r="S270" i="31"/>
  <c r="U270" i="31"/>
  <c r="N270" i="31"/>
  <c r="W270" i="31"/>
  <c r="V270" i="31"/>
  <c r="R270" i="31"/>
  <c r="Q270" i="31"/>
  <c r="P270" i="31"/>
  <c r="O270" i="31"/>
  <c r="S269" i="31"/>
  <c r="U269" i="31"/>
  <c r="N269" i="31"/>
  <c r="W269" i="31"/>
  <c r="V269" i="31"/>
  <c r="R269" i="31"/>
  <c r="Q269" i="31"/>
  <c r="P269" i="31"/>
  <c r="O269" i="31"/>
  <c r="S268" i="31"/>
  <c r="U268" i="31"/>
  <c r="N268" i="31"/>
  <c r="W268" i="31"/>
  <c r="V268" i="31"/>
  <c r="R268" i="31"/>
  <c r="Q268" i="31"/>
  <c r="P268" i="31"/>
  <c r="O268" i="31"/>
  <c r="S267" i="31"/>
  <c r="U267" i="31"/>
  <c r="N267" i="31"/>
  <c r="W267" i="31"/>
  <c r="V267" i="31"/>
  <c r="R267" i="31"/>
  <c r="Q267" i="31"/>
  <c r="P267" i="31"/>
  <c r="O267" i="31"/>
  <c r="S266" i="31"/>
  <c r="U266" i="31"/>
  <c r="N266" i="31"/>
  <c r="W266" i="31"/>
  <c r="V266" i="31"/>
  <c r="R266" i="31"/>
  <c r="Q266" i="31"/>
  <c r="P266" i="31"/>
  <c r="O266" i="31"/>
  <c r="S265" i="31"/>
  <c r="U265" i="31"/>
  <c r="N265" i="31"/>
  <c r="W265" i="31"/>
  <c r="V265" i="31"/>
  <c r="R265" i="31"/>
  <c r="Q265" i="31"/>
  <c r="P265" i="31"/>
  <c r="O265" i="31"/>
  <c r="S264" i="31"/>
  <c r="U264" i="31"/>
  <c r="N264" i="31"/>
  <c r="W264" i="31"/>
  <c r="V264" i="31"/>
  <c r="R264" i="31"/>
  <c r="Q264" i="31"/>
  <c r="P264" i="31"/>
  <c r="O264" i="31"/>
  <c r="S263" i="31"/>
  <c r="U263" i="31"/>
  <c r="N263" i="31"/>
  <c r="W263" i="31"/>
  <c r="V263" i="31"/>
  <c r="R263" i="31"/>
  <c r="Q263" i="31"/>
  <c r="P263" i="31"/>
  <c r="O263" i="31"/>
  <c r="S262" i="31"/>
  <c r="U262" i="31"/>
  <c r="N262" i="31"/>
  <c r="W262" i="31"/>
  <c r="V262" i="31"/>
  <c r="R262" i="31"/>
  <c r="Q262" i="31"/>
  <c r="P262" i="31"/>
  <c r="O262" i="31"/>
  <c r="S261" i="31"/>
  <c r="U261" i="31"/>
  <c r="N261" i="31"/>
  <c r="W261" i="31"/>
  <c r="V261" i="31"/>
  <c r="R261" i="31"/>
  <c r="Q261" i="31"/>
  <c r="P261" i="31"/>
  <c r="O261" i="31"/>
  <c r="S260" i="31"/>
  <c r="U260" i="31"/>
  <c r="N260" i="31"/>
  <c r="W260" i="31"/>
  <c r="V260" i="31"/>
  <c r="R260" i="31"/>
  <c r="Q260" i="31"/>
  <c r="P260" i="31"/>
  <c r="O260" i="31"/>
  <c r="S259" i="31"/>
  <c r="U259" i="31"/>
  <c r="N259" i="31"/>
  <c r="W259" i="31"/>
  <c r="V259" i="31"/>
  <c r="R259" i="31"/>
  <c r="Q259" i="31"/>
  <c r="P259" i="31"/>
  <c r="O259" i="31"/>
  <c r="S258" i="31"/>
  <c r="U258" i="31"/>
  <c r="N258" i="31"/>
  <c r="W258" i="31"/>
  <c r="V258" i="31"/>
  <c r="R258" i="31"/>
  <c r="Q258" i="31"/>
  <c r="P258" i="31"/>
  <c r="O258" i="31"/>
  <c r="S257" i="31"/>
  <c r="U257" i="31"/>
  <c r="N257" i="31"/>
  <c r="W257" i="31"/>
  <c r="V257" i="31"/>
  <c r="R257" i="31"/>
  <c r="Q257" i="31"/>
  <c r="P257" i="31"/>
  <c r="O257" i="31"/>
  <c r="S256" i="31"/>
  <c r="U256" i="31"/>
  <c r="N256" i="31"/>
  <c r="W256" i="31"/>
  <c r="V256" i="31"/>
  <c r="R256" i="31"/>
  <c r="Q256" i="31"/>
  <c r="P256" i="31"/>
  <c r="O256" i="31"/>
  <c r="S255" i="31"/>
  <c r="U255" i="31"/>
  <c r="N255" i="31"/>
  <c r="W255" i="31"/>
  <c r="V255" i="31"/>
  <c r="R255" i="31"/>
  <c r="Q255" i="31"/>
  <c r="P255" i="31"/>
  <c r="O255" i="31"/>
  <c r="S254" i="31"/>
  <c r="U254" i="31"/>
  <c r="N254" i="31"/>
  <c r="W254" i="31"/>
  <c r="V254" i="31"/>
  <c r="R254" i="31"/>
  <c r="Q254" i="31"/>
  <c r="P254" i="31"/>
  <c r="O254" i="31"/>
  <c r="S253" i="31"/>
  <c r="U253" i="31"/>
  <c r="N253" i="31"/>
  <c r="W253" i="31"/>
  <c r="V253" i="31"/>
  <c r="R253" i="31"/>
  <c r="Q253" i="31"/>
  <c r="P253" i="31"/>
  <c r="O253" i="31"/>
  <c r="S252" i="31"/>
  <c r="U252" i="31"/>
  <c r="N252" i="31"/>
  <c r="W252" i="31"/>
  <c r="V252" i="31"/>
  <c r="R252" i="31"/>
  <c r="Q252" i="31"/>
  <c r="P252" i="31"/>
  <c r="O252" i="31"/>
  <c r="S251" i="31"/>
  <c r="U251" i="31"/>
  <c r="N251" i="31"/>
  <c r="W251" i="31"/>
  <c r="V251" i="31"/>
  <c r="R251" i="31"/>
  <c r="Q251" i="31"/>
  <c r="P251" i="31"/>
  <c r="O251" i="31"/>
  <c r="S250" i="31"/>
  <c r="U250" i="31"/>
  <c r="N250" i="31"/>
  <c r="W250" i="31"/>
  <c r="V250" i="31"/>
  <c r="R250" i="31"/>
  <c r="Q250" i="31"/>
  <c r="P250" i="31"/>
  <c r="O250" i="31"/>
  <c r="S249" i="31"/>
  <c r="U249" i="31"/>
  <c r="N249" i="31"/>
  <c r="W249" i="31"/>
  <c r="V249" i="31"/>
  <c r="R249" i="31"/>
  <c r="Q249" i="31"/>
  <c r="P249" i="31"/>
  <c r="O249" i="31"/>
  <c r="S248" i="31"/>
  <c r="U248" i="31"/>
  <c r="N248" i="31"/>
  <c r="W248" i="31"/>
  <c r="V248" i="31"/>
  <c r="R248" i="31"/>
  <c r="Q248" i="31"/>
  <c r="P248" i="31"/>
  <c r="O248" i="31"/>
  <c r="S247" i="31"/>
  <c r="U247" i="31"/>
  <c r="N247" i="31"/>
  <c r="W247" i="31"/>
  <c r="V247" i="31"/>
  <c r="R247" i="31"/>
  <c r="Q247" i="31"/>
  <c r="P247" i="31"/>
  <c r="O247" i="31"/>
  <c r="S246" i="31"/>
  <c r="U246" i="31"/>
  <c r="N246" i="31"/>
  <c r="W246" i="31"/>
  <c r="V246" i="31"/>
  <c r="R246" i="31"/>
  <c r="Q246" i="31"/>
  <c r="P246" i="31"/>
  <c r="O246" i="31"/>
  <c r="S245" i="31"/>
  <c r="U245" i="31"/>
  <c r="N245" i="31"/>
  <c r="W245" i="31"/>
  <c r="V245" i="31"/>
  <c r="R245" i="31"/>
  <c r="Q245" i="31"/>
  <c r="P245" i="31"/>
  <c r="O245" i="31"/>
  <c r="S244" i="31"/>
  <c r="U244" i="31"/>
  <c r="N244" i="31"/>
  <c r="W244" i="31"/>
  <c r="V244" i="31"/>
  <c r="R244" i="31"/>
  <c r="Q244" i="31"/>
  <c r="P244" i="31"/>
  <c r="O244" i="31"/>
  <c r="S243" i="31"/>
  <c r="U243" i="31"/>
  <c r="N243" i="31"/>
  <c r="W243" i="31"/>
  <c r="V243" i="31"/>
  <c r="R243" i="31"/>
  <c r="Q243" i="31"/>
  <c r="P243" i="31"/>
  <c r="O243" i="31"/>
  <c r="S242" i="31"/>
  <c r="U242" i="31"/>
  <c r="N242" i="31"/>
  <c r="W242" i="31"/>
  <c r="V242" i="31"/>
  <c r="R242" i="31"/>
  <c r="Q242" i="31"/>
  <c r="P242" i="31"/>
  <c r="O242" i="31"/>
  <c r="S241" i="31"/>
  <c r="U241" i="31"/>
  <c r="N241" i="31"/>
  <c r="W241" i="31"/>
  <c r="V241" i="31"/>
  <c r="R241" i="31"/>
  <c r="Q241" i="31"/>
  <c r="P241" i="31"/>
  <c r="O241" i="31"/>
  <c r="S240" i="31"/>
  <c r="U240" i="31"/>
  <c r="N240" i="31"/>
  <c r="W240" i="31"/>
  <c r="V240" i="31"/>
  <c r="R240" i="31"/>
  <c r="Q240" i="31"/>
  <c r="P240" i="31"/>
  <c r="O240" i="31"/>
  <c r="S239" i="31"/>
  <c r="U239" i="31"/>
  <c r="N239" i="31"/>
  <c r="W239" i="31"/>
  <c r="V239" i="31"/>
  <c r="R239" i="31"/>
  <c r="Q239" i="31"/>
  <c r="P239" i="31"/>
  <c r="O239" i="31"/>
  <c r="S238" i="31"/>
  <c r="U238" i="31"/>
  <c r="N238" i="31"/>
  <c r="W238" i="31"/>
  <c r="V238" i="31"/>
  <c r="R238" i="31"/>
  <c r="Q238" i="31"/>
  <c r="P238" i="31"/>
  <c r="O238" i="31"/>
  <c r="S237" i="31"/>
  <c r="U237" i="31"/>
  <c r="N237" i="31"/>
  <c r="W237" i="31"/>
  <c r="V237" i="31"/>
  <c r="R237" i="31"/>
  <c r="Q237" i="31"/>
  <c r="P237" i="31"/>
  <c r="O237" i="31"/>
  <c r="S236" i="31"/>
  <c r="U236" i="31"/>
  <c r="N236" i="31"/>
  <c r="W236" i="31"/>
  <c r="V236" i="31"/>
  <c r="R236" i="31"/>
  <c r="Q236" i="31"/>
  <c r="P236" i="31"/>
  <c r="O236" i="31"/>
  <c r="S235" i="31"/>
  <c r="U235" i="31"/>
  <c r="N235" i="31"/>
  <c r="W235" i="31"/>
  <c r="V235" i="31"/>
  <c r="R235" i="31"/>
  <c r="Q235" i="31"/>
  <c r="P235" i="31"/>
  <c r="O235" i="31"/>
  <c r="S234" i="31"/>
  <c r="U234" i="31"/>
  <c r="N234" i="31"/>
  <c r="W234" i="31"/>
  <c r="V234" i="31"/>
  <c r="R234" i="31"/>
  <c r="Q234" i="31"/>
  <c r="P234" i="31"/>
  <c r="O234" i="31"/>
  <c r="S233" i="31"/>
  <c r="U233" i="31"/>
  <c r="N233" i="31"/>
  <c r="W233" i="31"/>
  <c r="V233" i="31"/>
  <c r="R233" i="31"/>
  <c r="Q233" i="31"/>
  <c r="P233" i="31"/>
  <c r="O233" i="31"/>
  <c r="S232" i="31"/>
  <c r="U232" i="31"/>
  <c r="N232" i="31"/>
  <c r="W232" i="31"/>
  <c r="V232" i="31"/>
  <c r="R232" i="31"/>
  <c r="Q232" i="31"/>
  <c r="P232" i="31"/>
  <c r="O232" i="31"/>
  <c r="S231" i="31"/>
  <c r="U231" i="31"/>
  <c r="N231" i="31"/>
  <c r="W231" i="31"/>
  <c r="V231" i="31"/>
  <c r="R231" i="31"/>
  <c r="Q231" i="31"/>
  <c r="P231" i="31"/>
  <c r="O231" i="31"/>
  <c r="S230" i="31"/>
  <c r="U230" i="31"/>
  <c r="N230" i="31"/>
  <c r="W230" i="31"/>
  <c r="V230" i="31"/>
  <c r="R230" i="31"/>
  <c r="Q230" i="31"/>
  <c r="P230" i="31"/>
  <c r="O230" i="31"/>
  <c r="S229" i="31"/>
  <c r="U229" i="31"/>
  <c r="N229" i="31"/>
  <c r="W229" i="31"/>
  <c r="V229" i="31"/>
  <c r="R229" i="31"/>
  <c r="Q229" i="31"/>
  <c r="P229" i="31"/>
  <c r="O229" i="31"/>
  <c r="S228" i="31"/>
  <c r="U228" i="31"/>
  <c r="N228" i="31"/>
  <c r="W228" i="31"/>
  <c r="V228" i="31"/>
  <c r="R228" i="31"/>
  <c r="Q228" i="31"/>
  <c r="P228" i="31"/>
  <c r="O228" i="31"/>
  <c r="S227" i="31"/>
  <c r="U227" i="31"/>
  <c r="N227" i="31"/>
  <c r="W227" i="31"/>
  <c r="V227" i="31"/>
  <c r="R227" i="31"/>
  <c r="Q227" i="31"/>
  <c r="P227" i="31"/>
  <c r="O227" i="31"/>
  <c r="S226" i="31"/>
  <c r="U226" i="31"/>
  <c r="N226" i="31"/>
  <c r="W226" i="31"/>
  <c r="V226" i="31"/>
  <c r="R226" i="31"/>
  <c r="Q226" i="31"/>
  <c r="P226" i="31"/>
  <c r="O226" i="31"/>
  <c r="S225" i="31"/>
  <c r="U225" i="31"/>
  <c r="N225" i="31"/>
  <c r="W225" i="31"/>
  <c r="V225" i="31"/>
  <c r="R225" i="31"/>
  <c r="Q225" i="31"/>
  <c r="P225" i="31"/>
  <c r="O225" i="31"/>
  <c r="S224" i="31"/>
  <c r="U224" i="31"/>
  <c r="N224" i="31"/>
  <c r="W224" i="31"/>
  <c r="V224" i="31"/>
  <c r="R224" i="31"/>
  <c r="Q224" i="31"/>
  <c r="P224" i="31"/>
  <c r="O224" i="31"/>
  <c r="S223" i="31"/>
  <c r="U223" i="31"/>
  <c r="N223" i="31"/>
  <c r="W223" i="31"/>
  <c r="V223" i="31"/>
  <c r="R223" i="31"/>
  <c r="Q223" i="31"/>
  <c r="P223" i="31"/>
  <c r="O223" i="31"/>
  <c r="S222" i="31"/>
  <c r="U222" i="31"/>
  <c r="N222" i="31"/>
  <c r="W222" i="31"/>
  <c r="V222" i="31"/>
  <c r="R222" i="31"/>
  <c r="Q222" i="31"/>
  <c r="P222" i="31"/>
  <c r="O222" i="31"/>
  <c r="S221" i="31"/>
  <c r="U221" i="31"/>
  <c r="N221" i="31"/>
  <c r="W221" i="31"/>
  <c r="V221" i="31"/>
  <c r="R221" i="31"/>
  <c r="Q221" i="31"/>
  <c r="P221" i="31"/>
  <c r="O221" i="31"/>
  <c r="S220" i="31"/>
  <c r="U220" i="31"/>
  <c r="N220" i="31"/>
  <c r="W220" i="31"/>
  <c r="V220" i="31"/>
  <c r="R220" i="31"/>
  <c r="Q220" i="31"/>
  <c r="P220" i="31"/>
  <c r="O220" i="31"/>
  <c r="S219" i="31"/>
  <c r="U219" i="31"/>
  <c r="N219" i="31"/>
  <c r="W219" i="31"/>
  <c r="V219" i="31"/>
  <c r="R219" i="31"/>
  <c r="Q219" i="31"/>
  <c r="P219" i="31"/>
  <c r="O219" i="31"/>
  <c r="S218" i="31"/>
  <c r="U218" i="31"/>
  <c r="N218" i="31"/>
  <c r="W218" i="31"/>
  <c r="V218" i="31"/>
  <c r="R218" i="31"/>
  <c r="Q218" i="31"/>
  <c r="P218" i="31"/>
  <c r="O218" i="31"/>
  <c r="S217" i="31"/>
  <c r="U217" i="31"/>
  <c r="N217" i="31"/>
  <c r="W217" i="31"/>
  <c r="V217" i="31"/>
  <c r="R217" i="31"/>
  <c r="Q217" i="31"/>
  <c r="P217" i="31"/>
  <c r="O217" i="31"/>
  <c r="S216" i="31"/>
  <c r="U216" i="31"/>
  <c r="N216" i="31"/>
  <c r="W216" i="31"/>
  <c r="V216" i="31"/>
  <c r="R216" i="31"/>
  <c r="Q216" i="31"/>
  <c r="P216" i="31"/>
  <c r="O216" i="31"/>
  <c r="S215" i="31"/>
  <c r="U215" i="31"/>
  <c r="N215" i="31"/>
  <c r="W215" i="31"/>
  <c r="V215" i="31"/>
  <c r="R215" i="31"/>
  <c r="Q215" i="31"/>
  <c r="P215" i="31"/>
  <c r="O215" i="31"/>
  <c r="S214" i="31"/>
  <c r="U214" i="31"/>
  <c r="N214" i="31"/>
  <c r="W214" i="31"/>
  <c r="V214" i="31"/>
  <c r="R214" i="31"/>
  <c r="Q214" i="31"/>
  <c r="P214" i="31"/>
  <c r="O214" i="31"/>
  <c r="S213" i="31"/>
  <c r="U213" i="31"/>
  <c r="N213" i="31"/>
  <c r="W213" i="31"/>
  <c r="V213" i="31"/>
  <c r="R213" i="31"/>
  <c r="Q213" i="31"/>
  <c r="P213" i="31"/>
  <c r="O213" i="31"/>
  <c r="S212" i="31"/>
  <c r="U212" i="31"/>
  <c r="N212" i="31"/>
  <c r="W212" i="31"/>
  <c r="V212" i="31"/>
  <c r="R212" i="31"/>
  <c r="Q212" i="31"/>
  <c r="P212" i="31"/>
  <c r="O212" i="31"/>
  <c r="S211" i="31"/>
  <c r="U211" i="31"/>
  <c r="N211" i="31"/>
  <c r="W211" i="31"/>
  <c r="V211" i="31"/>
  <c r="R211" i="31"/>
  <c r="Q211" i="31"/>
  <c r="P211" i="31"/>
  <c r="O211" i="31"/>
  <c r="S210" i="31"/>
  <c r="U210" i="31"/>
  <c r="N210" i="31"/>
  <c r="W210" i="31"/>
  <c r="V210" i="31"/>
  <c r="R210" i="31"/>
  <c r="Q210" i="31"/>
  <c r="P210" i="31"/>
  <c r="O210" i="31"/>
  <c r="S209" i="31"/>
  <c r="U209" i="31"/>
  <c r="N209" i="31"/>
  <c r="W209" i="31"/>
  <c r="V209" i="31"/>
  <c r="R209" i="31"/>
  <c r="Q209" i="31"/>
  <c r="P209" i="31"/>
  <c r="O209" i="31"/>
  <c r="S208" i="31"/>
  <c r="U208" i="31"/>
  <c r="N208" i="31"/>
  <c r="W208" i="31"/>
  <c r="V208" i="31"/>
  <c r="R208" i="31"/>
  <c r="Q208" i="31"/>
  <c r="P208" i="31"/>
  <c r="O208" i="31"/>
  <c r="S207" i="31"/>
  <c r="U207" i="31"/>
  <c r="N207" i="31"/>
  <c r="W207" i="31"/>
  <c r="V207" i="31"/>
  <c r="R207" i="31"/>
  <c r="Q207" i="31"/>
  <c r="P207" i="31"/>
  <c r="O207" i="31"/>
  <c r="S206" i="31"/>
  <c r="U206" i="31"/>
  <c r="N206" i="31"/>
  <c r="W206" i="31"/>
  <c r="V206" i="31"/>
  <c r="R206" i="31"/>
  <c r="Q206" i="31"/>
  <c r="P206" i="31"/>
  <c r="O206" i="31"/>
  <c r="S205" i="31"/>
  <c r="U205" i="31"/>
  <c r="N205" i="31"/>
  <c r="W205" i="31"/>
  <c r="V205" i="31"/>
  <c r="R205" i="31"/>
  <c r="Q205" i="31"/>
  <c r="P205" i="31"/>
  <c r="O205" i="31"/>
  <c r="S204" i="31"/>
  <c r="U204" i="31"/>
  <c r="N204" i="31"/>
  <c r="W204" i="31"/>
  <c r="V204" i="31"/>
  <c r="R204" i="31"/>
  <c r="Q204" i="31"/>
  <c r="P204" i="31"/>
  <c r="O204" i="31"/>
  <c r="S203" i="31"/>
  <c r="U203" i="31"/>
  <c r="N203" i="31"/>
  <c r="W203" i="31"/>
  <c r="V203" i="31"/>
  <c r="R203" i="31"/>
  <c r="Q203" i="31"/>
  <c r="P203" i="31"/>
  <c r="O203" i="31"/>
  <c r="S202" i="31"/>
  <c r="U202" i="31"/>
  <c r="N202" i="31"/>
  <c r="W202" i="31"/>
  <c r="V202" i="31"/>
  <c r="R202" i="31"/>
  <c r="Q202" i="31"/>
  <c r="P202" i="31"/>
  <c r="O202" i="31"/>
  <c r="S201" i="31"/>
  <c r="U201" i="31"/>
  <c r="N201" i="31"/>
  <c r="W201" i="31"/>
  <c r="V201" i="31"/>
  <c r="R201" i="31"/>
  <c r="Q201" i="31"/>
  <c r="P201" i="31"/>
  <c r="O201" i="31"/>
  <c r="S200" i="31"/>
  <c r="U200" i="31"/>
  <c r="N200" i="31"/>
  <c r="W200" i="31"/>
  <c r="V200" i="31"/>
  <c r="R200" i="31"/>
  <c r="Q200" i="31"/>
  <c r="P200" i="31"/>
  <c r="O200" i="31"/>
  <c r="S199" i="31"/>
  <c r="U199" i="31"/>
  <c r="N199" i="31"/>
  <c r="W199" i="31"/>
  <c r="V199" i="31"/>
  <c r="R199" i="31"/>
  <c r="Q199" i="31"/>
  <c r="P199" i="31"/>
  <c r="O199" i="31"/>
  <c r="S198" i="31"/>
  <c r="U198" i="31"/>
  <c r="N198" i="31"/>
  <c r="W198" i="31"/>
  <c r="V198" i="31"/>
  <c r="R198" i="31"/>
  <c r="Q198" i="31"/>
  <c r="P198" i="31"/>
  <c r="O198" i="31"/>
  <c r="S197" i="31"/>
  <c r="U197" i="31"/>
  <c r="N197" i="31"/>
  <c r="W197" i="31"/>
  <c r="V197" i="31"/>
  <c r="R197" i="31"/>
  <c r="Q197" i="31"/>
  <c r="P197" i="31"/>
  <c r="O197" i="31"/>
  <c r="S196" i="31"/>
  <c r="U196" i="31"/>
  <c r="N196" i="31"/>
  <c r="W196" i="31"/>
  <c r="V196" i="31"/>
  <c r="R196" i="31"/>
  <c r="Q196" i="31"/>
  <c r="P196" i="31"/>
  <c r="O196" i="31"/>
  <c r="S195" i="31"/>
  <c r="U195" i="31"/>
  <c r="N195" i="31"/>
  <c r="W195" i="31"/>
  <c r="V195" i="31"/>
  <c r="R195" i="31"/>
  <c r="Q195" i="31"/>
  <c r="P195" i="31"/>
  <c r="O195" i="31"/>
  <c r="S194" i="31"/>
  <c r="U194" i="31"/>
  <c r="N194" i="31"/>
  <c r="W194" i="31"/>
  <c r="V194" i="31"/>
  <c r="R194" i="31"/>
  <c r="Q194" i="31"/>
  <c r="P194" i="31"/>
  <c r="O194" i="31"/>
  <c r="S193" i="31"/>
  <c r="U193" i="31"/>
  <c r="N193" i="31"/>
  <c r="W193" i="31"/>
  <c r="V193" i="31"/>
  <c r="R193" i="31"/>
  <c r="Q193" i="31"/>
  <c r="P193" i="31"/>
  <c r="O193" i="31"/>
  <c r="S192" i="31"/>
  <c r="U192" i="31"/>
  <c r="N192" i="31"/>
  <c r="W192" i="31"/>
  <c r="V192" i="31"/>
  <c r="R192" i="31"/>
  <c r="Q192" i="31"/>
  <c r="P192" i="31"/>
  <c r="O192" i="31"/>
  <c r="S191" i="31"/>
  <c r="U191" i="31"/>
  <c r="N191" i="31"/>
  <c r="W191" i="31"/>
  <c r="V191" i="31"/>
  <c r="R191" i="31"/>
  <c r="Q191" i="31"/>
  <c r="P191" i="31"/>
  <c r="O191" i="31"/>
  <c r="S190" i="31"/>
  <c r="U190" i="31"/>
  <c r="N190" i="31"/>
  <c r="W190" i="31"/>
  <c r="V190" i="31"/>
  <c r="R190" i="31"/>
  <c r="Q190" i="31"/>
  <c r="P190" i="31"/>
  <c r="O190" i="31"/>
  <c r="S189" i="31"/>
  <c r="U189" i="31"/>
  <c r="N189" i="31"/>
  <c r="W189" i="31"/>
  <c r="V189" i="31"/>
  <c r="R189" i="31"/>
  <c r="Q189" i="31"/>
  <c r="P189" i="31"/>
  <c r="O189" i="31"/>
  <c r="S188" i="31"/>
  <c r="U188" i="31"/>
  <c r="N188" i="31"/>
  <c r="W188" i="31"/>
  <c r="V188" i="31"/>
  <c r="R188" i="31"/>
  <c r="Q188" i="31"/>
  <c r="P188" i="31"/>
  <c r="O188" i="31"/>
  <c r="S187" i="31"/>
  <c r="U187" i="31"/>
  <c r="N187" i="31"/>
  <c r="W187" i="31"/>
  <c r="V187" i="31"/>
  <c r="R187" i="31"/>
  <c r="Q187" i="31"/>
  <c r="P187" i="31"/>
  <c r="O187" i="31"/>
  <c r="S186" i="31"/>
  <c r="U186" i="31"/>
  <c r="N186" i="31"/>
  <c r="W186" i="31"/>
  <c r="V186" i="31"/>
  <c r="R186" i="31"/>
  <c r="Q186" i="31"/>
  <c r="P186" i="31"/>
  <c r="O186" i="31"/>
  <c r="S185" i="31"/>
  <c r="U185" i="31"/>
  <c r="N185" i="31"/>
  <c r="W185" i="31"/>
  <c r="V185" i="31"/>
  <c r="R185" i="31"/>
  <c r="Q185" i="31"/>
  <c r="P185" i="31"/>
  <c r="O185" i="31"/>
  <c r="S184" i="31"/>
  <c r="U184" i="31"/>
  <c r="N184" i="31"/>
  <c r="W184" i="31"/>
  <c r="V184" i="31"/>
  <c r="R184" i="31"/>
  <c r="Q184" i="31"/>
  <c r="P184" i="31"/>
  <c r="O184" i="31"/>
  <c r="S183" i="31"/>
  <c r="U183" i="31"/>
  <c r="N183" i="31"/>
  <c r="W183" i="31"/>
  <c r="V183" i="31"/>
  <c r="R183" i="31"/>
  <c r="Q183" i="31"/>
  <c r="P183" i="31"/>
  <c r="O183" i="31"/>
  <c r="S182" i="31"/>
  <c r="U182" i="31"/>
  <c r="N182" i="31"/>
  <c r="W182" i="31"/>
  <c r="V182" i="31"/>
  <c r="R182" i="31"/>
  <c r="Q182" i="31"/>
  <c r="P182" i="31"/>
  <c r="O182" i="31"/>
  <c r="S181" i="31"/>
  <c r="U181" i="31"/>
  <c r="N181" i="31"/>
  <c r="W181" i="31"/>
  <c r="V181" i="31"/>
  <c r="R181" i="31"/>
  <c r="Q181" i="31"/>
  <c r="P181" i="31"/>
  <c r="O181" i="31"/>
  <c r="S180" i="31"/>
  <c r="U180" i="31"/>
  <c r="N180" i="31"/>
  <c r="W180" i="31"/>
  <c r="V180" i="31"/>
  <c r="R180" i="31"/>
  <c r="Q180" i="31"/>
  <c r="P180" i="31"/>
  <c r="O180" i="31"/>
  <c r="S179" i="31"/>
  <c r="U179" i="31"/>
  <c r="N179" i="31"/>
  <c r="W179" i="31"/>
  <c r="V179" i="31"/>
  <c r="R179" i="31"/>
  <c r="Q179" i="31"/>
  <c r="P179" i="31"/>
  <c r="O179" i="31"/>
  <c r="S178" i="31"/>
  <c r="U178" i="31"/>
  <c r="N178" i="31"/>
  <c r="W178" i="31"/>
  <c r="V178" i="31"/>
  <c r="R178" i="31"/>
  <c r="Q178" i="31"/>
  <c r="P178" i="31"/>
  <c r="O178" i="31"/>
  <c r="S177" i="31"/>
  <c r="U177" i="31"/>
  <c r="N177" i="31"/>
  <c r="W177" i="31"/>
  <c r="V177" i="31"/>
  <c r="R177" i="31"/>
  <c r="Q177" i="31"/>
  <c r="P177" i="31"/>
  <c r="O177" i="31"/>
  <c r="S176" i="31"/>
  <c r="U176" i="31"/>
  <c r="N176" i="31"/>
  <c r="W176" i="31"/>
  <c r="V176" i="31"/>
  <c r="R176" i="31"/>
  <c r="Q176" i="31"/>
  <c r="P176" i="31"/>
  <c r="O176" i="31"/>
  <c r="S175" i="31"/>
  <c r="U175" i="31"/>
  <c r="N175" i="31"/>
  <c r="W175" i="31"/>
  <c r="V175" i="31"/>
  <c r="R175" i="31"/>
  <c r="Q175" i="31"/>
  <c r="P175" i="31"/>
  <c r="O175" i="31"/>
  <c r="S174" i="31"/>
  <c r="U174" i="31"/>
  <c r="N174" i="31"/>
  <c r="W174" i="31"/>
  <c r="V174" i="31"/>
  <c r="R174" i="31"/>
  <c r="Q174" i="31"/>
  <c r="P174" i="31"/>
  <c r="O174" i="31"/>
  <c r="S173" i="31"/>
  <c r="U173" i="31"/>
  <c r="N173" i="31"/>
  <c r="W173" i="31"/>
  <c r="V173" i="31"/>
  <c r="R173" i="31"/>
  <c r="Q173" i="31"/>
  <c r="P173" i="31"/>
  <c r="O173" i="31"/>
  <c r="S172" i="31"/>
  <c r="U172" i="31"/>
  <c r="N172" i="31"/>
  <c r="W172" i="31"/>
  <c r="V172" i="31"/>
  <c r="R172" i="31"/>
  <c r="Q172" i="31"/>
  <c r="P172" i="31"/>
  <c r="O172" i="31"/>
  <c r="S171" i="31"/>
  <c r="U171" i="31"/>
  <c r="N171" i="31"/>
  <c r="W171" i="31"/>
  <c r="V171" i="31"/>
  <c r="R171" i="31"/>
  <c r="Q171" i="31"/>
  <c r="P171" i="31"/>
  <c r="O171" i="31"/>
  <c r="S170" i="31"/>
  <c r="U170" i="31"/>
  <c r="N170" i="31"/>
  <c r="W170" i="31"/>
  <c r="V170" i="31"/>
  <c r="R170" i="31"/>
  <c r="Q170" i="31"/>
  <c r="P170" i="31"/>
  <c r="O170" i="31"/>
  <c r="S169" i="31"/>
  <c r="U169" i="31"/>
  <c r="N169" i="31"/>
  <c r="W169" i="31"/>
  <c r="V169" i="31"/>
  <c r="R169" i="31"/>
  <c r="Q169" i="31"/>
  <c r="P169" i="31"/>
  <c r="O169" i="31"/>
  <c r="S168" i="31"/>
  <c r="U168" i="31"/>
  <c r="N168" i="31"/>
  <c r="W168" i="31"/>
  <c r="V168" i="31"/>
  <c r="R168" i="31"/>
  <c r="Q168" i="31"/>
  <c r="P168" i="31"/>
  <c r="O168" i="31"/>
  <c r="S167" i="31"/>
  <c r="U167" i="31"/>
  <c r="N167" i="31"/>
  <c r="W167" i="31"/>
  <c r="V167" i="31"/>
  <c r="R167" i="31"/>
  <c r="Q167" i="31"/>
  <c r="P167" i="31"/>
  <c r="O167" i="31"/>
  <c r="S166" i="31"/>
  <c r="U166" i="31"/>
  <c r="N166" i="31"/>
  <c r="W166" i="31"/>
  <c r="V166" i="31"/>
  <c r="R166" i="31"/>
  <c r="Q166" i="31"/>
  <c r="P166" i="31"/>
  <c r="O166" i="31"/>
  <c r="S165" i="31"/>
  <c r="U165" i="31"/>
  <c r="N165" i="31"/>
  <c r="W165" i="31"/>
  <c r="V165" i="31"/>
  <c r="R165" i="31"/>
  <c r="Q165" i="31"/>
  <c r="P165" i="31"/>
  <c r="O165" i="31"/>
  <c r="S164" i="31"/>
  <c r="U164" i="31"/>
  <c r="N164" i="31"/>
  <c r="W164" i="31"/>
  <c r="V164" i="31"/>
  <c r="R164" i="31"/>
  <c r="Q164" i="31"/>
  <c r="P164" i="31"/>
  <c r="O164" i="31"/>
  <c r="S163" i="31"/>
  <c r="U163" i="31"/>
  <c r="N163" i="31"/>
  <c r="W163" i="31"/>
  <c r="V163" i="31"/>
  <c r="R163" i="31"/>
  <c r="Q163" i="31"/>
  <c r="P163" i="31"/>
  <c r="O163" i="31"/>
  <c r="S162" i="31"/>
  <c r="U162" i="31"/>
  <c r="N162" i="31"/>
  <c r="W162" i="31"/>
  <c r="V162" i="31"/>
  <c r="R162" i="31"/>
  <c r="Q162" i="31"/>
  <c r="P162" i="31"/>
  <c r="O162" i="31"/>
  <c r="S161" i="31"/>
  <c r="U161" i="31"/>
  <c r="N161" i="31"/>
  <c r="W161" i="31"/>
  <c r="V161" i="31"/>
  <c r="R161" i="31"/>
  <c r="Q161" i="31"/>
  <c r="P161" i="31"/>
  <c r="O161" i="31"/>
  <c r="S160" i="31"/>
  <c r="U160" i="31"/>
  <c r="N160" i="31"/>
  <c r="W160" i="31"/>
  <c r="V160" i="31"/>
  <c r="R160" i="31"/>
  <c r="Q160" i="31"/>
  <c r="P160" i="31"/>
  <c r="O160" i="31"/>
  <c r="S159" i="31"/>
  <c r="U159" i="31"/>
  <c r="N159" i="31"/>
  <c r="W159" i="31"/>
  <c r="V159" i="31"/>
  <c r="R159" i="31"/>
  <c r="Q159" i="31"/>
  <c r="P159" i="31"/>
  <c r="O159" i="31"/>
  <c r="S158" i="31"/>
  <c r="U158" i="31"/>
  <c r="N158" i="31"/>
  <c r="W158" i="31"/>
  <c r="V158" i="31"/>
  <c r="R158" i="31"/>
  <c r="Q158" i="31"/>
  <c r="P158" i="31"/>
  <c r="O158" i="31"/>
  <c r="S157" i="31"/>
  <c r="U157" i="31"/>
  <c r="N157" i="31"/>
  <c r="W157" i="31"/>
  <c r="V157" i="31"/>
  <c r="R157" i="31"/>
  <c r="Q157" i="31"/>
  <c r="P157" i="31"/>
  <c r="O157" i="31"/>
  <c r="S156" i="31"/>
  <c r="U156" i="31"/>
  <c r="N156" i="31"/>
  <c r="W156" i="31"/>
  <c r="V156" i="31"/>
  <c r="R156" i="31"/>
  <c r="Q156" i="31"/>
  <c r="P156" i="31"/>
  <c r="O156" i="31"/>
  <c r="S155" i="31"/>
  <c r="U155" i="31"/>
  <c r="N155" i="31"/>
  <c r="W155" i="31"/>
  <c r="V155" i="31"/>
  <c r="R155" i="31"/>
  <c r="Q155" i="31"/>
  <c r="P155" i="31"/>
  <c r="O155" i="31"/>
  <c r="S154" i="31"/>
  <c r="U154" i="31"/>
  <c r="N154" i="31"/>
  <c r="W154" i="31"/>
  <c r="V154" i="31"/>
  <c r="R154" i="31"/>
  <c r="Q154" i="31"/>
  <c r="P154" i="31"/>
  <c r="O154" i="31"/>
  <c r="S153" i="31"/>
  <c r="U153" i="31"/>
  <c r="N153" i="31"/>
  <c r="W153" i="31"/>
  <c r="V153" i="31"/>
  <c r="R153" i="31"/>
  <c r="Q153" i="31"/>
  <c r="P153" i="31"/>
  <c r="O153" i="31"/>
  <c r="S152" i="31"/>
  <c r="U152" i="31"/>
  <c r="N152" i="31"/>
  <c r="W152" i="31"/>
  <c r="V152" i="31"/>
  <c r="R152" i="31"/>
  <c r="Q152" i="31"/>
  <c r="P152" i="31"/>
  <c r="O152" i="31"/>
  <c r="S151" i="31"/>
  <c r="U151" i="31"/>
  <c r="N151" i="31"/>
  <c r="W151" i="31"/>
  <c r="V151" i="31"/>
  <c r="R151" i="31"/>
  <c r="Q151" i="31"/>
  <c r="P151" i="31"/>
  <c r="O151" i="31"/>
  <c r="S150" i="31"/>
  <c r="U150" i="31"/>
  <c r="N150" i="31"/>
  <c r="W150" i="31"/>
  <c r="V150" i="31"/>
  <c r="R150" i="31"/>
  <c r="Q150" i="31"/>
  <c r="P150" i="31"/>
  <c r="O150" i="31"/>
  <c r="S149" i="31"/>
  <c r="U149" i="31"/>
  <c r="N149" i="31"/>
  <c r="W149" i="31"/>
  <c r="V149" i="31"/>
  <c r="R149" i="31"/>
  <c r="Q149" i="31"/>
  <c r="P149" i="31"/>
  <c r="O149" i="31"/>
  <c r="S148" i="31"/>
  <c r="U148" i="31"/>
  <c r="N148" i="31"/>
  <c r="W148" i="31"/>
  <c r="V148" i="31"/>
  <c r="R148" i="31"/>
  <c r="Q148" i="31"/>
  <c r="P148" i="31"/>
  <c r="O148" i="31"/>
  <c r="S147" i="31"/>
  <c r="U147" i="31"/>
  <c r="N147" i="31"/>
  <c r="W147" i="31"/>
  <c r="V147" i="31"/>
  <c r="R147" i="31"/>
  <c r="Q147" i="31"/>
  <c r="P147" i="31"/>
  <c r="O147" i="31"/>
  <c r="S146" i="31"/>
  <c r="U146" i="31"/>
  <c r="N146" i="31"/>
  <c r="W146" i="31"/>
  <c r="V146" i="31"/>
  <c r="R146" i="31"/>
  <c r="Q146" i="31"/>
  <c r="P146" i="31"/>
  <c r="O146" i="31"/>
  <c r="S145" i="31"/>
  <c r="U145" i="31"/>
  <c r="N145" i="31"/>
  <c r="W145" i="31"/>
  <c r="V145" i="31"/>
  <c r="R145" i="31"/>
  <c r="Q145" i="31"/>
  <c r="P145" i="31"/>
  <c r="O145" i="31"/>
  <c r="S144" i="31"/>
  <c r="U144" i="31"/>
  <c r="N144" i="31"/>
  <c r="W144" i="31"/>
  <c r="V144" i="31"/>
  <c r="R144" i="31"/>
  <c r="Q144" i="31"/>
  <c r="P144" i="31"/>
  <c r="O144" i="31"/>
  <c r="S143" i="31"/>
  <c r="U143" i="31"/>
  <c r="N143" i="31"/>
  <c r="W143" i="31"/>
  <c r="V143" i="31"/>
  <c r="R143" i="31"/>
  <c r="Q143" i="31"/>
  <c r="P143" i="31"/>
  <c r="O143" i="31"/>
  <c r="S142" i="31"/>
  <c r="U142" i="31"/>
  <c r="N142" i="31"/>
  <c r="W142" i="31"/>
  <c r="V142" i="31"/>
  <c r="R142" i="31"/>
  <c r="Q142" i="31"/>
  <c r="P142" i="31"/>
  <c r="O142" i="31"/>
  <c r="S141" i="31"/>
  <c r="U141" i="31"/>
  <c r="N141" i="31"/>
  <c r="W141" i="31"/>
  <c r="V141" i="31"/>
  <c r="R141" i="31"/>
  <c r="Q141" i="31"/>
  <c r="P141" i="31"/>
  <c r="O141" i="31"/>
  <c r="S140" i="31"/>
  <c r="U140" i="31"/>
  <c r="N140" i="31"/>
  <c r="W140" i="31"/>
  <c r="V140" i="31"/>
  <c r="R140" i="31"/>
  <c r="Q140" i="31"/>
  <c r="P140" i="31"/>
  <c r="O140" i="31"/>
  <c r="S139" i="31"/>
  <c r="U139" i="31"/>
  <c r="N139" i="31"/>
  <c r="W139" i="31"/>
  <c r="V139" i="31"/>
  <c r="R139" i="31"/>
  <c r="Q139" i="31"/>
  <c r="P139" i="31"/>
  <c r="O139" i="31"/>
  <c r="S138" i="31"/>
  <c r="U138" i="31"/>
  <c r="N138" i="31"/>
  <c r="W138" i="31"/>
  <c r="V138" i="31"/>
  <c r="R138" i="31"/>
  <c r="Q138" i="31"/>
  <c r="P138" i="31"/>
  <c r="O138" i="31"/>
  <c r="S137" i="31"/>
  <c r="U137" i="31"/>
  <c r="N137" i="31"/>
  <c r="W137" i="31"/>
  <c r="V137" i="31"/>
  <c r="R137" i="31"/>
  <c r="Q137" i="31"/>
  <c r="P137" i="31"/>
  <c r="O137" i="31"/>
  <c r="S136" i="31"/>
  <c r="U136" i="31"/>
  <c r="N136" i="31"/>
  <c r="W136" i="31"/>
  <c r="V136" i="31"/>
  <c r="R136" i="31"/>
  <c r="Q136" i="31"/>
  <c r="P136" i="31"/>
  <c r="O136" i="31"/>
  <c r="S135" i="31"/>
  <c r="U135" i="31"/>
  <c r="N135" i="31"/>
  <c r="W135" i="31"/>
  <c r="V135" i="31"/>
  <c r="R135" i="31"/>
  <c r="Q135" i="31"/>
  <c r="P135" i="31"/>
  <c r="O135" i="31"/>
  <c r="S134" i="31"/>
  <c r="U134" i="31"/>
  <c r="N134" i="31"/>
  <c r="W134" i="31"/>
  <c r="V134" i="31"/>
  <c r="R134" i="31"/>
  <c r="Q134" i="31"/>
  <c r="P134" i="31"/>
  <c r="O134" i="31"/>
  <c r="S133" i="31"/>
  <c r="U133" i="31"/>
  <c r="N133" i="31"/>
  <c r="W133" i="31"/>
  <c r="V133" i="31"/>
  <c r="R133" i="31"/>
  <c r="Q133" i="31"/>
  <c r="P133" i="31"/>
  <c r="O133" i="31"/>
  <c r="S132" i="31"/>
  <c r="U132" i="31"/>
  <c r="N132" i="31"/>
  <c r="W132" i="31"/>
  <c r="V132" i="31"/>
  <c r="R132" i="31"/>
  <c r="Q132" i="31"/>
  <c r="P132" i="31"/>
  <c r="O132" i="31"/>
  <c r="S131" i="31"/>
  <c r="U131" i="31"/>
  <c r="N131" i="31"/>
  <c r="W131" i="31"/>
  <c r="V131" i="31"/>
  <c r="R131" i="31"/>
  <c r="Q131" i="31"/>
  <c r="P131" i="31"/>
  <c r="O131" i="31"/>
  <c r="S130" i="31"/>
  <c r="U130" i="31"/>
  <c r="N130" i="31"/>
  <c r="W130" i="31"/>
  <c r="V130" i="31"/>
  <c r="R130" i="31"/>
  <c r="Q130" i="31"/>
  <c r="P130" i="31"/>
  <c r="O130" i="31"/>
  <c r="S129" i="31"/>
  <c r="U129" i="31"/>
  <c r="N129" i="31"/>
  <c r="W129" i="31"/>
  <c r="V129" i="31"/>
  <c r="R129" i="31"/>
  <c r="Q129" i="31"/>
  <c r="P129" i="31"/>
  <c r="O129" i="31"/>
  <c r="S128" i="31"/>
  <c r="U128" i="31"/>
  <c r="N128" i="31"/>
  <c r="W128" i="31"/>
  <c r="V128" i="31"/>
  <c r="R128" i="31"/>
  <c r="Q128" i="31"/>
  <c r="P128" i="31"/>
  <c r="O128" i="31"/>
  <c r="S127" i="31"/>
  <c r="U127" i="31"/>
  <c r="N127" i="31"/>
  <c r="W127" i="31"/>
  <c r="V127" i="31"/>
  <c r="R127" i="31"/>
  <c r="Q127" i="31"/>
  <c r="P127" i="31"/>
  <c r="O127" i="31"/>
  <c r="S126" i="31"/>
  <c r="U126" i="31"/>
  <c r="N126" i="31"/>
  <c r="W126" i="31"/>
  <c r="V126" i="31"/>
  <c r="R126" i="31"/>
  <c r="Q126" i="31"/>
  <c r="P126" i="31"/>
  <c r="O126" i="31"/>
  <c r="S125" i="31"/>
  <c r="U125" i="31"/>
  <c r="N125" i="31"/>
  <c r="W125" i="31"/>
  <c r="V125" i="31"/>
  <c r="R125" i="31"/>
  <c r="Q125" i="31"/>
  <c r="P125" i="31"/>
  <c r="O125" i="31"/>
  <c r="S124" i="31"/>
  <c r="U124" i="31"/>
  <c r="N124" i="31"/>
  <c r="W124" i="31"/>
  <c r="V124" i="31"/>
  <c r="R124" i="31"/>
  <c r="Q124" i="31"/>
  <c r="P124" i="31"/>
  <c r="O124" i="31"/>
  <c r="S123" i="31"/>
  <c r="U123" i="31"/>
  <c r="N123" i="31"/>
  <c r="W123" i="31"/>
  <c r="V123" i="31"/>
  <c r="R123" i="31"/>
  <c r="Q123" i="31"/>
  <c r="P123" i="31"/>
  <c r="O123" i="31"/>
  <c r="S122" i="31"/>
  <c r="U122" i="31"/>
  <c r="N122" i="31"/>
  <c r="W122" i="31"/>
  <c r="V122" i="31"/>
  <c r="R122" i="31"/>
  <c r="Q122" i="31"/>
  <c r="P122" i="31"/>
  <c r="O122" i="31"/>
  <c r="S121" i="31"/>
  <c r="U121" i="31"/>
  <c r="N121" i="31"/>
  <c r="W121" i="31"/>
  <c r="V121" i="31"/>
  <c r="R121" i="31"/>
  <c r="Q121" i="31"/>
  <c r="P121" i="31"/>
  <c r="O121" i="31"/>
  <c r="S120" i="31"/>
  <c r="U120" i="31"/>
  <c r="N120" i="31"/>
  <c r="W120" i="31"/>
  <c r="V120" i="31"/>
  <c r="R120" i="31"/>
  <c r="Q120" i="31"/>
  <c r="P120" i="31"/>
  <c r="O120" i="31"/>
  <c r="S119" i="31"/>
  <c r="U119" i="31"/>
  <c r="N119" i="31"/>
  <c r="W119" i="31"/>
  <c r="V119" i="31"/>
  <c r="R119" i="31"/>
  <c r="Q119" i="31"/>
  <c r="P119" i="31"/>
  <c r="O119" i="31"/>
  <c r="S118" i="31"/>
  <c r="U118" i="31"/>
  <c r="N118" i="31"/>
  <c r="W118" i="31"/>
  <c r="V118" i="31"/>
  <c r="R118" i="31"/>
  <c r="Q118" i="31"/>
  <c r="P118" i="31"/>
  <c r="O118" i="31"/>
  <c r="S117" i="31"/>
  <c r="U117" i="31"/>
  <c r="N117" i="31"/>
  <c r="W117" i="31"/>
  <c r="V117" i="31"/>
  <c r="R117" i="31"/>
  <c r="Q117" i="31"/>
  <c r="P117" i="31"/>
  <c r="O117" i="31"/>
  <c r="S116" i="31"/>
  <c r="U116" i="31"/>
  <c r="N116" i="31"/>
  <c r="W116" i="31"/>
  <c r="V116" i="31"/>
  <c r="R116" i="31"/>
  <c r="Q116" i="31"/>
  <c r="P116" i="31"/>
  <c r="O116" i="31"/>
  <c r="S115" i="31"/>
  <c r="U115" i="31"/>
  <c r="N115" i="31"/>
  <c r="W115" i="31"/>
  <c r="V115" i="31"/>
  <c r="R115" i="31"/>
  <c r="Q115" i="31"/>
  <c r="P115" i="31"/>
  <c r="O115" i="31"/>
  <c r="S114" i="31"/>
  <c r="U114" i="31"/>
  <c r="N114" i="31"/>
  <c r="W114" i="31"/>
  <c r="V114" i="31"/>
  <c r="R114" i="31"/>
  <c r="Q114" i="31"/>
  <c r="P114" i="31"/>
  <c r="O114" i="31"/>
  <c r="S113" i="31"/>
  <c r="U113" i="31"/>
  <c r="N113" i="31"/>
  <c r="W113" i="31"/>
  <c r="V113" i="31"/>
  <c r="R113" i="31"/>
  <c r="Q113" i="31"/>
  <c r="P113" i="31"/>
  <c r="O113" i="31"/>
  <c r="S112" i="31"/>
  <c r="U112" i="31"/>
  <c r="N112" i="31"/>
  <c r="W112" i="31"/>
  <c r="V112" i="31"/>
  <c r="R112" i="31"/>
  <c r="Q112" i="31"/>
  <c r="P112" i="31"/>
  <c r="O112" i="31"/>
  <c r="S111" i="31"/>
  <c r="U111" i="31"/>
  <c r="N111" i="31"/>
  <c r="W111" i="31"/>
  <c r="V111" i="31"/>
  <c r="R111" i="31"/>
  <c r="Q111" i="31"/>
  <c r="P111" i="31"/>
  <c r="O111" i="31"/>
  <c r="S110" i="31"/>
  <c r="U110" i="31"/>
  <c r="N110" i="31"/>
  <c r="W110" i="31"/>
  <c r="V110" i="31"/>
  <c r="R110" i="31"/>
  <c r="Q110" i="31"/>
  <c r="P110" i="31"/>
  <c r="O110" i="31"/>
  <c r="S109" i="31"/>
  <c r="U109" i="31"/>
  <c r="N109" i="31"/>
  <c r="W109" i="31"/>
  <c r="V109" i="31"/>
  <c r="R109" i="31"/>
  <c r="Q109" i="31"/>
  <c r="P109" i="31"/>
  <c r="O109" i="31"/>
  <c r="S108" i="31"/>
  <c r="U108" i="31"/>
  <c r="N108" i="31"/>
  <c r="W108" i="31"/>
  <c r="V108" i="31"/>
  <c r="R108" i="31"/>
  <c r="Q108" i="31"/>
  <c r="P108" i="31"/>
  <c r="O108" i="31"/>
  <c r="S107" i="31"/>
  <c r="U107" i="31"/>
  <c r="N107" i="31"/>
  <c r="W107" i="31"/>
  <c r="V107" i="31"/>
  <c r="R107" i="31"/>
  <c r="Q107" i="31"/>
  <c r="P107" i="31"/>
  <c r="O107" i="31"/>
  <c r="S106" i="31"/>
  <c r="U106" i="31"/>
  <c r="N106" i="31"/>
  <c r="W106" i="31"/>
  <c r="V106" i="31"/>
  <c r="R106" i="31"/>
  <c r="Q106" i="31"/>
  <c r="P106" i="31"/>
  <c r="O106" i="31"/>
  <c r="S105" i="31"/>
  <c r="U105" i="31"/>
  <c r="N105" i="31"/>
  <c r="W105" i="31"/>
  <c r="V105" i="31"/>
  <c r="R105" i="31"/>
  <c r="Q105" i="31"/>
  <c r="P105" i="31"/>
  <c r="O105" i="31"/>
  <c r="S104" i="31"/>
  <c r="U104" i="31"/>
  <c r="N104" i="31"/>
  <c r="W104" i="31"/>
  <c r="V104" i="31"/>
  <c r="R104" i="31"/>
  <c r="Q104" i="31"/>
  <c r="P104" i="31"/>
  <c r="O104" i="31"/>
  <c r="S103" i="31"/>
  <c r="U103" i="31"/>
  <c r="N103" i="31"/>
  <c r="W103" i="31"/>
  <c r="V103" i="31"/>
  <c r="R103" i="31"/>
  <c r="Q103" i="31"/>
  <c r="P103" i="31"/>
  <c r="O103" i="31"/>
  <c r="S102" i="31"/>
  <c r="U102" i="31"/>
  <c r="N102" i="31"/>
  <c r="W102" i="31"/>
  <c r="V102" i="31"/>
  <c r="R102" i="31"/>
  <c r="Q102" i="31"/>
  <c r="P102" i="31"/>
  <c r="O102" i="31"/>
  <c r="S101" i="31"/>
  <c r="U101" i="31"/>
  <c r="N101" i="31"/>
  <c r="W101" i="31"/>
  <c r="V101" i="31"/>
  <c r="R101" i="31"/>
  <c r="Q101" i="31"/>
  <c r="P101" i="31"/>
  <c r="O101" i="31"/>
  <c r="S100" i="31"/>
  <c r="U100" i="31"/>
  <c r="N100" i="31"/>
  <c r="W100" i="31"/>
  <c r="V100" i="31"/>
  <c r="R100" i="31"/>
  <c r="Q100" i="31"/>
  <c r="P100" i="31"/>
  <c r="O100" i="31"/>
  <c r="S99" i="31"/>
  <c r="U99" i="31"/>
  <c r="N99" i="31"/>
  <c r="W99" i="31"/>
  <c r="V99" i="31"/>
  <c r="R99" i="31"/>
  <c r="Q99" i="31"/>
  <c r="P99" i="31"/>
  <c r="O99" i="31"/>
  <c r="S98" i="31"/>
  <c r="U98" i="31"/>
  <c r="N98" i="31"/>
  <c r="W98" i="31"/>
  <c r="V98" i="31"/>
  <c r="R98" i="31"/>
  <c r="Q98" i="31"/>
  <c r="P98" i="31"/>
  <c r="O98" i="31"/>
  <c r="S97" i="31"/>
  <c r="U97" i="31"/>
  <c r="N97" i="31"/>
  <c r="W97" i="31"/>
  <c r="V97" i="31"/>
  <c r="R97" i="31"/>
  <c r="Q97" i="31"/>
  <c r="P97" i="31"/>
  <c r="O97" i="31"/>
  <c r="S96" i="31"/>
  <c r="U96" i="31"/>
  <c r="N96" i="31"/>
  <c r="W96" i="31"/>
  <c r="V96" i="31"/>
  <c r="R96" i="31"/>
  <c r="Q96" i="31"/>
  <c r="P96" i="31"/>
  <c r="O96" i="31"/>
  <c r="S95" i="31"/>
  <c r="U95" i="31"/>
  <c r="N95" i="31"/>
  <c r="W95" i="31"/>
  <c r="V95" i="31"/>
  <c r="R95" i="31"/>
  <c r="Q95" i="31"/>
  <c r="P95" i="31"/>
  <c r="O95" i="31"/>
  <c r="S94" i="31"/>
  <c r="U94" i="31"/>
  <c r="N94" i="31"/>
  <c r="W94" i="31"/>
  <c r="V94" i="31"/>
  <c r="R94" i="31"/>
  <c r="Q94" i="31"/>
  <c r="P94" i="31"/>
  <c r="O94" i="31"/>
  <c r="S93" i="31"/>
  <c r="U93" i="31"/>
  <c r="N93" i="31"/>
  <c r="W93" i="31"/>
  <c r="V93" i="31"/>
  <c r="R93" i="31"/>
  <c r="Q93" i="31"/>
  <c r="P93" i="31"/>
  <c r="O93" i="31"/>
  <c r="S92" i="31"/>
  <c r="U92" i="31"/>
  <c r="N92" i="31"/>
  <c r="W92" i="31"/>
  <c r="V92" i="31"/>
  <c r="R92" i="31"/>
  <c r="Q92" i="31"/>
  <c r="P92" i="31"/>
  <c r="O92" i="31"/>
  <c r="S91" i="31"/>
  <c r="U91" i="31"/>
  <c r="N91" i="31"/>
  <c r="W91" i="31"/>
  <c r="V91" i="31"/>
  <c r="R91" i="31"/>
  <c r="Q91" i="31"/>
  <c r="P91" i="31"/>
  <c r="O91" i="31"/>
  <c r="S90" i="31"/>
  <c r="U90" i="31"/>
  <c r="N90" i="31"/>
  <c r="W90" i="31"/>
  <c r="V90" i="31"/>
  <c r="R90" i="31"/>
  <c r="Q90" i="31"/>
  <c r="P90" i="31"/>
  <c r="O90" i="31"/>
  <c r="S89" i="31"/>
  <c r="U89" i="31"/>
  <c r="N89" i="31"/>
  <c r="W89" i="31"/>
  <c r="V89" i="31"/>
  <c r="R89" i="31"/>
  <c r="Q89" i="31"/>
  <c r="P89" i="31"/>
  <c r="O89" i="31"/>
  <c r="S88" i="31"/>
  <c r="U88" i="31"/>
  <c r="N88" i="31"/>
  <c r="W88" i="31"/>
  <c r="V88" i="31"/>
  <c r="R88" i="31"/>
  <c r="Q88" i="31"/>
  <c r="P88" i="31"/>
  <c r="O88" i="31"/>
  <c r="S87" i="31"/>
  <c r="U87" i="31"/>
  <c r="N87" i="31"/>
  <c r="W87" i="31"/>
  <c r="V87" i="31"/>
  <c r="R87" i="31"/>
  <c r="Q87" i="31"/>
  <c r="P87" i="31"/>
  <c r="O87" i="31"/>
  <c r="S86" i="31"/>
  <c r="U86" i="31"/>
  <c r="N86" i="31"/>
  <c r="W86" i="31"/>
  <c r="V86" i="31"/>
  <c r="R86" i="31"/>
  <c r="Q86" i="31"/>
  <c r="P86" i="31"/>
  <c r="O86" i="31"/>
  <c r="S85" i="31"/>
  <c r="U85" i="31"/>
  <c r="N85" i="31"/>
  <c r="W85" i="31"/>
  <c r="V85" i="31"/>
  <c r="R85" i="31"/>
  <c r="Q85" i="31"/>
  <c r="P85" i="31"/>
  <c r="O85" i="31"/>
  <c r="S84" i="31"/>
  <c r="U84" i="31"/>
  <c r="N84" i="31"/>
  <c r="W84" i="31"/>
  <c r="V84" i="31"/>
  <c r="R84" i="31"/>
  <c r="Q84" i="31"/>
  <c r="P84" i="31"/>
  <c r="O84" i="31"/>
  <c r="S83" i="31"/>
  <c r="U83" i="31"/>
  <c r="N83" i="31"/>
  <c r="W83" i="31"/>
  <c r="V83" i="31"/>
  <c r="R83" i="31"/>
  <c r="Q83" i="31"/>
  <c r="P83" i="31"/>
  <c r="O83" i="31"/>
  <c r="S82" i="31"/>
  <c r="U82" i="31"/>
  <c r="N82" i="31"/>
  <c r="W82" i="31"/>
  <c r="V82" i="31"/>
  <c r="R82" i="31"/>
  <c r="Q82" i="31"/>
  <c r="P82" i="31"/>
  <c r="O82" i="31"/>
  <c r="S81" i="31"/>
  <c r="U81" i="31"/>
  <c r="N81" i="31"/>
  <c r="W81" i="31"/>
  <c r="V81" i="31"/>
  <c r="R81" i="31"/>
  <c r="Q81" i="31"/>
  <c r="P81" i="31"/>
  <c r="O81" i="31"/>
  <c r="S80" i="31"/>
  <c r="U80" i="31"/>
  <c r="N80" i="31"/>
  <c r="W80" i="31"/>
  <c r="V80" i="31"/>
  <c r="R80" i="31"/>
  <c r="Q80" i="31"/>
  <c r="P80" i="31"/>
  <c r="O80" i="31"/>
  <c r="S79" i="31"/>
  <c r="U79" i="31"/>
  <c r="N79" i="31"/>
  <c r="W79" i="31"/>
  <c r="V79" i="31"/>
  <c r="R79" i="31"/>
  <c r="Q79" i="31"/>
  <c r="P79" i="31"/>
  <c r="O79" i="31"/>
  <c r="S78" i="31"/>
  <c r="U78" i="31"/>
  <c r="N78" i="31"/>
  <c r="W78" i="31"/>
  <c r="V78" i="31"/>
  <c r="R78" i="31"/>
  <c r="Q78" i="31"/>
  <c r="P78" i="31"/>
  <c r="O78" i="31"/>
  <c r="S77" i="31"/>
  <c r="U77" i="31"/>
  <c r="N77" i="31"/>
  <c r="W77" i="31"/>
  <c r="V77" i="31"/>
  <c r="R77" i="31"/>
  <c r="Q77" i="31"/>
  <c r="P77" i="31"/>
  <c r="O77" i="31"/>
  <c r="S76" i="31"/>
  <c r="U76" i="31"/>
  <c r="N76" i="31"/>
  <c r="W76" i="31"/>
  <c r="V76" i="31"/>
  <c r="R76" i="31"/>
  <c r="Q76" i="31"/>
  <c r="P76" i="31"/>
  <c r="O76" i="31"/>
  <c r="S75" i="31"/>
  <c r="U75" i="31"/>
  <c r="N75" i="31"/>
  <c r="W75" i="31"/>
  <c r="V75" i="31"/>
  <c r="R75" i="31"/>
  <c r="Q75" i="31"/>
  <c r="P75" i="31"/>
  <c r="O75" i="31"/>
  <c r="S74" i="31"/>
  <c r="U74" i="31"/>
  <c r="N74" i="31"/>
  <c r="W74" i="31"/>
  <c r="V74" i="31"/>
  <c r="R74" i="31"/>
  <c r="Q74" i="31"/>
  <c r="P74" i="31"/>
  <c r="O74" i="31"/>
  <c r="S73" i="31"/>
  <c r="U73" i="31"/>
  <c r="N73" i="31"/>
  <c r="W73" i="31"/>
  <c r="V73" i="31"/>
  <c r="R73" i="31"/>
  <c r="Q73" i="31"/>
  <c r="P73" i="31"/>
  <c r="O73" i="31"/>
  <c r="S72" i="31"/>
  <c r="U72" i="31"/>
  <c r="N72" i="31"/>
  <c r="W72" i="31"/>
  <c r="V72" i="31"/>
  <c r="R72" i="31"/>
  <c r="Q72" i="31"/>
  <c r="P72" i="31"/>
  <c r="O72" i="31"/>
  <c r="S71" i="31"/>
  <c r="U71" i="31"/>
  <c r="N71" i="31"/>
  <c r="W71" i="31"/>
  <c r="V71" i="31"/>
  <c r="R71" i="31"/>
  <c r="Q71" i="31"/>
  <c r="P71" i="31"/>
  <c r="O71" i="31"/>
  <c r="S70" i="31"/>
  <c r="U70" i="31"/>
  <c r="N70" i="31"/>
  <c r="W70" i="31"/>
  <c r="V70" i="31"/>
  <c r="R70" i="31"/>
  <c r="Q70" i="31"/>
  <c r="P70" i="31"/>
  <c r="O70" i="31"/>
  <c r="S69" i="31"/>
  <c r="U69" i="31"/>
  <c r="N69" i="31"/>
  <c r="W69" i="31"/>
  <c r="V69" i="31"/>
  <c r="R69" i="31"/>
  <c r="Q69" i="31"/>
  <c r="P69" i="31"/>
  <c r="O69" i="31"/>
  <c r="S68" i="31"/>
  <c r="U68" i="31"/>
  <c r="N68" i="31"/>
  <c r="W68" i="31"/>
  <c r="V68" i="31"/>
  <c r="R68" i="31"/>
  <c r="Q68" i="31"/>
  <c r="P68" i="31"/>
  <c r="O68" i="31"/>
  <c r="S67" i="31"/>
  <c r="U67" i="31"/>
  <c r="N67" i="31"/>
  <c r="W67" i="31"/>
  <c r="V67" i="31"/>
  <c r="R67" i="31"/>
  <c r="Q67" i="31"/>
  <c r="P67" i="31"/>
  <c r="O67" i="31"/>
  <c r="S66" i="31"/>
  <c r="U66" i="31"/>
  <c r="N66" i="31"/>
  <c r="W66" i="31"/>
  <c r="V66" i="31"/>
  <c r="R66" i="31"/>
  <c r="Q66" i="31"/>
  <c r="P66" i="31"/>
  <c r="O66" i="31"/>
  <c r="S65" i="31"/>
  <c r="U65" i="31"/>
  <c r="N65" i="31"/>
  <c r="W65" i="31"/>
  <c r="V65" i="31"/>
  <c r="R65" i="31"/>
  <c r="Q65" i="31"/>
  <c r="P65" i="31"/>
  <c r="O65" i="31"/>
  <c r="S64" i="31"/>
  <c r="U64" i="31"/>
  <c r="N64" i="31"/>
  <c r="W64" i="31"/>
  <c r="V64" i="31"/>
  <c r="R64" i="31"/>
  <c r="Q64" i="31"/>
  <c r="P64" i="31"/>
  <c r="O64" i="31"/>
  <c r="S63" i="31"/>
  <c r="U63" i="31"/>
  <c r="N63" i="31"/>
  <c r="W63" i="31"/>
  <c r="V63" i="31"/>
  <c r="R63" i="31"/>
  <c r="Q63" i="31"/>
  <c r="P63" i="31"/>
  <c r="O63" i="31"/>
  <c r="S62" i="31"/>
  <c r="U62" i="31"/>
  <c r="N62" i="31"/>
  <c r="W62" i="31"/>
  <c r="V62" i="31"/>
  <c r="R62" i="31"/>
  <c r="Q62" i="31"/>
  <c r="P62" i="31"/>
  <c r="O62" i="31"/>
  <c r="S61" i="31"/>
  <c r="U61" i="31"/>
  <c r="N61" i="31"/>
  <c r="W61" i="31"/>
  <c r="V61" i="31"/>
  <c r="R61" i="31"/>
  <c r="Q61" i="31"/>
  <c r="P61" i="31"/>
  <c r="O61" i="31"/>
  <c r="S60" i="31"/>
  <c r="U60" i="31"/>
  <c r="N60" i="31"/>
  <c r="W60" i="31"/>
  <c r="V60" i="31"/>
  <c r="R60" i="31"/>
  <c r="Q60" i="31"/>
  <c r="P60" i="31"/>
  <c r="O60" i="31"/>
  <c r="S59" i="31"/>
  <c r="U59" i="31"/>
  <c r="N59" i="31"/>
  <c r="W59" i="31"/>
  <c r="V59" i="31"/>
  <c r="R59" i="31"/>
  <c r="Q59" i="31"/>
  <c r="P59" i="31"/>
  <c r="O59" i="31"/>
  <c r="S58" i="31"/>
  <c r="U58" i="31"/>
  <c r="N58" i="31"/>
  <c r="W58" i="31"/>
  <c r="V58" i="31"/>
  <c r="R58" i="31"/>
  <c r="Q58" i="31"/>
  <c r="P58" i="31"/>
  <c r="O58" i="31"/>
  <c r="S57" i="31"/>
  <c r="U57" i="31"/>
  <c r="N57" i="31"/>
  <c r="W57" i="31"/>
  <c r="V57" i="31"/>
  <c r="R57" i="31"/>
  <c r="Q57" i="31"/>
  <c r="P57" i="31"/>
  <c r="O57" i="31"/>
  <c r="S56" i="31"/>
  <c r="U56" i="31"/>
  <c r="N56" i="31"/>
  <c r="W56" i="31"/>
  <c r="V56" i="31"/>
  <c r="R56" i="31"/>
  <c r="Q56" i="31"/>
  <c r="P56" i="31"/>
  <c r="O56" i="31"/>
  <c r="S55" i="31"/>
  <c r="U55" i="31"/>
  <c r="N55" i="31"/>
  <c r="W55" i="31"/>
  <c r="V55" i="31"/>
  <c r="R55" i="31"/>
  <c r="Q55" i="31"/>
  <c r="P55" i="31"/>
  <c r="O55" i="31"/>
  <c r="S54" i="31"/>
  <c r="U54" i="31"/>
  <c r="N54" i="31"/>
  <c r="W54" i="31"/>
  <c r="V54" i="31"/>
  <c r="R54" i="31"/>
  <c r="Q54" i="31"/>
  <c r="P54" i="31"/>
  <c r="O54" i="31"/>
  <c r="S53" i="31"/>
  <c r="U53" i="31"/>
  <c r="N53" i="31"/>
  <c r="W53" i="31"/>
  <c r="V53" i="31"/>
  <c r="R53" i="31"/>
  <c r="Q53" i="31"/>
  <c r="P53" i="31"/>
  <c r="O53" i="31"/>
  <c r="S52" i="31"/>
  <c r="U52" i="31"/>
  <c r="N52" i="31"/>
  <c r="W52" i="31"/>
  <c r="V52" i="31"/>
  <c r="R52" i="31"/>
  <c r="Q52" i="31"/>
  <c r="P52" i="31"/>
  <c r="O52" i="31"/>
  <c r="S51" i="31"/>
  <c r="U51" i="31"/>
  <c r="N51" i="31"/>
  <c r="W51" i="31"/>
  <c r="V51" i="31"/>
  <c r="R51" i="31"/>
  <c r="Q51" i="31"/>
  <c r="P51" i="31"/>
  <c r="O51" i="31"/>
  <c r="S50" i="31"/>
  <c r="U50" i="31"/>
  <c r="N50" i="31"/>
  <c r="W50" i="31"/>
  <c r="V50" i="31"/>
  <c r="R50" i="31"/>
  <c r="Q50" i="31"/>
  <c r="P50" i="31"/>
  <c r="O50" i="31"/>
  <c r="S49" i="31"/>
  <c r="U49" i="31"/>
  <c r="N49" i="31"/>
  <c r="W49" i="31"/>
  <c r="V49" i="31"/>
  <c r="R49" i="31"/>
  <c r="Q49" i="31"/>
  <c r="P49" i="31"/>
  <c r="O49" i="31"/>
  <c r="S48" i="31"/>
  <c r="U48" i="31"/>
  <c r="N48" i="31"/>
  <c r="W48" i="31"/>
  <c r="V48" i="31"/>
  <c r="R48" i="31"/>
  <c r="Q48" i="31"/>
  <c r="P48" i="31"/>
  <c r="O48" i="31"/>
  <c r="S47" i="31"/>
  <c r="U47" i="31"/>
  <c r="N47" i="31"/>
  <c r="W47" i="31"/>
  <c r="V47" i="31"/>
  <c r="R47" i="31"/>
  <c r="Q47" i="31"/>
  <c r="P47" i="31"/>
  <c r="O47" i="31"/>
  <c r="S46" i="31"/>
  <c r="U46" i="31"/>
  <c r="N46" i="31"/>
  <c r="W46" i="31"/>
  <c r="V46" i="31"/>
  <c r="R46" i="31"/>
  <c r="Q46" i="31"/>
  <c r="P46" i="31"/>
  <c r="O46" i="31"/>
  <c r="S45" i="31"/>
  <c r="U45" i="31"/>
  <c r="N45" i="31"/>
  <c r="W45" i="31"/>
  <c r="V45" i="31"/>
  <c r="R45" i="31"/>
  <c r="Q45" i="31"/>
  <c r="P45" i="31"/>
  <c r="O45" i="31"/>
  <c r="S44" i="31"/>
  <c r="U44" i="31"/>
  <c r="N44" i="31"/>
  <c r="W44" i="31"/>
  <c r="V44" i="31"/>
  <c r="R44" i="31"/>
  <c r="Q44" i="31"/>
  <c r="P44" i="31"/>
  <c r="O44" i="31"/>
  <c r="S43" i="31"/>
  <c r="U43" i="31"/>
  <c r="N43" i="31"/>
  <c r="W43" i="31"/>
  <c r="V43" i="31"/>
  <c r="R43" i="31"/>
  <c r="Q43" i="31"/>
  <c r="P43" i="31"/>
  <c r="O43" i="31"/>
  <c r="S42" i="31"/>
  <c r="U42" i="31"/>
  <c r="N42" i="31"/>
  <c r="W42" i="31"/>
  <c r="V42" i="31"/>
  <c r="R42" i="31"/>
  <c r="Q42" i="31"/>
  <c r="P42" i="31"/>
  <c r="O42" i="31"/>
  <c r="S41" i="31"/>
  <c r="U41" i="31"/>
  <c r="N41" i="31"/>
  <c r="W41" i="31"/>
  <c r="V41" i="31"/>
  <c r="R41" i="31"/>
  <c r="Q41" i="31"/>
  <c r="P41" i="31"/>
  <c r="O41" i="31"/>
  <c r="S40" i="31"/>
  <c r="U40" i="31"/>
  <c r="N40" i="31"/>
  <c r="W40" i="31"/>
  <c r="V40" i="31"/>
  <c r="R40" i="31"/>
  <c r="Q40" i="31"/>
  <c r="P40" i="31"/>
  <c r="O40" i="31"/>
  <c r="S39" i="31"/>
  <c r="U39" i="31"/>
  <c r="N39" i="31"/>
  <c r="W39" i="31"/>
  <c r="V39" i="31"/>
  <c r="R39" i="31"/>
  <c r="Q39" i="31"/>
  <c r="P39" i="31"/>
  <c r="O39" i="31"/>
  <c r="S38" i="31"/>
  <c r="U38" i="31"/>
  <c r="N38" i="31"/>
  <c r="W38" i="31"/>
  <c r="V38" i="31"/>
  <c r="R38" i="31"/>
  <c r="Q38" i="31"/>
  <c r="P38" i="31"/>
  <c r="O38" i="31"/>
  <c r="S37" i="31"/>
  <c r="U37" i="31"/>
  <c r="N37" i="31"/>
  <c r="W37" i="31"/>
  <c r="V37" i="31"/>
  <c r="R37" i="31"/>
  <c r="Q37" i="31"/>
  <c r="P37" i="31"/>
  <c r="O37" i="31"/>
  <c r="S36" i="31"/>
  <c r="U36" i="31"/>
  <c r="N36" i="31"/>
  <c r="W36" i="31"/>
  <c r="V36" i="31"/>
  <c r="R36" i="31"/>
  <c r="Q36" i="31"/>
  <c r="P36" i="31"/>
  <c r="O36" i="31"/>
  <c r="S35" i="31"/>
  <c r="U35" i="31"/>
  <c r="N35" i="31"/>
  <c r="W35" i="31"/>
  <c r="V35" i="31"/>
  <c r="R35" i="31"/>
  <c r="Q35" i="31"/>
  <c r="P35" i="31"/>
  <c r="O35" i="31"/>
  <c r="S34" i="31"/>
  <c r="U34" i="31"/>
  <c r="N34" i="31"/>
  <c r="W34" i="31"/>
  <c r="V34" i="31"/>
  <c r="R34" i="31"/>
  <c r="Q34" i="31"/>
  <c r="P34" i="31"/>
  <c r="O34" i="31"/>
  <c r="S33" i="31"/>
  <c r="U33" i="31"/>
  <c r="N33" i="31"/>
  <c r="W33" i="31"/>
  <c r="V33" i="31"/>
  <c r="R33" i="31"/>
  <c r="Q33" i="31"/>
  <c r="P33" i="31"/>
  <c r="O33" i="31"/>
  <c r="S32" i="31"/>
  <c r="U32" i="31"/>
  <c r="N32" i="31"/>
  <c r="W32" i="31"/>
  <c r="V32" i="31"/>
  <c r="R32" i="31"/>
  <c r="Q32" i="31"/>
  <c r="P32" i="31"/>
  <c r="O32" i="31"/>
  <c r="S31" i="31"/>
  <c r="U31" i="31"/>
  <c r="N31" i="31"/>
  <c r="W31" i="31"/>
  <c r="V31" i="31"/>
  <c r="R31" i="31"/>
  <c r="Q31" i="31"/>
  <c r="P31" i="31"/>
  <c r="O31" i="31"/>
  <c r="S30" i="31"/>
  <c r="U30" i="31"/>
  <c r="N30" i="31"/>
  <c r="W30" i="31"/>
  <c r="V30" i="31"/>
  <c r="R30" i="31"/>
  <c r="Q30" i="31"/>
  <c r="P30" i="31"/>
  <c r="O30" i="31"/>
  <c r="S29" i="31"/>
  <c r="U29" i="31"/>
  <c r="N29" i="31"/>
  <c r="W29" i="31"/>
  <c r="V29" i="31"/>
  <c r="R29" i="31"/>
  <c r="Q29" i="31"/>
  <c r="P29" i="31"/>
  <c r="O29" i="31"/>
  <c r="S28" i="31"/>
  <c r="U28" i="31"/>
  <c r="N28" i="31"/>
  <c r="W28" i="31"/>
  <c r="V28" i="31"/>
  <c r="R28" i="31"/>
  <c r="Q28" i="31"/>
  <c r="P28" i="31"/>
  <c r="O28" i="31"/>
  <c r="S27" i="31"/>
  <c r="U27" i="31"/>
  <c r="N27" i="31"/>
  <c r="W27" i="31"/>
  <c r="V27" i="31"/>
  <c r="R27" i="31"/>
  <c r="Q27" i="31"/>
  <c r="P27" i="31"/>
  <c r="O27" i="31"/>
  <c r="S26" i="31"/>
  <c r="U26" i="31"/>
  <c r="N26" i="31"/>
  <c r="W26" i="31"/>
  <c r="V26" i="31"/>
  <c r="R26" i="31"/>
  <c r="Q26" i="31"/>
  <c r="P26" i="31"/>
  <c r="O26" i="31"/>
  <c r="S25" i="31"/>
  <c r="U25" i="31"/>
  <c r="N25" i="31"/>
  <c r="W25" i="31"/>
  <c r="V25" i="31"/>
  <c r="R25" i="31"/>
  <c r="Q25" i="31"/>
  <c r="P25" i="31"/>
  <c r="O25" i="31"/>
  <c r="S24" i="31"/>
  <c r="U24" i="31"/>
  <c r="N24" i="31"/>
  <c r="W24" i="31"/>
  <c r="V24" i="31"/>
  <c r="R24" i="31"/>
  <c r="Q24" i="31"/>
  <c r="P24" i="31"/>
  <c r="O24" i="31"/>
  <c r="S23" i="31"/>
  <c r="U23" i="31"/>
  <c r="N23" i="31"/>
  <c r="W23" i="31"/>
  <c r="V23" i="31"/>
  <c r="R23" i="31"/>
  <c r="Q23" i="31"/>
  <c r="P23" i="31"/>
  <c r="O23" i="31"/>
  <c r="S22" i="31"/>
  <c r="U22" i="31"/>
  <c r="N22" i="31"/>
  <c r="W22" i="31"/>
  <c r="V22" i="31"/>
  <c r="R22" i="31"/>
  <c r="Q22" i="31"/>
  <c r="P22" i="31"/>
  <c r="O22" i="31"/>
  <c r="S21" i="31"/>
  <c r="U21" i="31"/>
  <c r="N21" i="31"/>
  <c r="W21" i="31"/>
  <c r="V21" i="31"/>
  <c r="R21" i="31"/>
  <c r="Q21" i="31"/>
  <c r="P21" i="31"/>
  <c r="O21" i="31"/>
  <c r="S20" i="31"/>
  <c r="U20" i="31"/>
  <c r="N20" i="31"/>
  <c r="W20" i="31"/>
  <c r="V20" i="31"/>
  <c r="R20" i="31"/>
  <c r="Q20" i="31"/>
  <c r="P20" i="31"/>
  <c r="O20" i="31"/>
  <c r="S19" i="31"/>
  <c r="U19" i="31"/>
  <c r="N19" i="31"/>
  <c r="W19" i="31"/>
  <c r="V19" i="31"/>
  <c r="R19" i="31"/>
  <c r="Q19" i="31"/>
  <c r="P19" i="31"/>
  <c r="O19" i="31"/>
  <c r="S18" i="31"/>
  <c r="U18" i="31"/>
  <c r="N18" i="31"/>
  <c r="W18" i="31"/>
  <c r="V18" i="31"/>
  <c r="R18" i="31"/>
  <c r="Q18" i="31"/>
  <c r="P18" i="31"/>
  <c r="O18" i="31"/>
  <c r="S17" i="31"/>
  <c r="U17" i="31"/>
  <c r="N17" i="31"/>
  <c r="W17" i="31"/>
  <c r="V17" i="31"/>
  <c r="R17" i="31"/>
  <c r="Q17" i="31"/>
  <c r="P17" i="31"/>
  <c r="O17" i="31"/>
  <c r="S16" i="31"/>
  <c r="U16" i="31"/>
  <c r="N16" i="31"/>
  <c r="W16" i="31"/>
  <c r="V16" i="31"/>
  <c r="R16" i="31"/>
  <c r="Q16" i="31"/>
  <c r="P16" i="31"/>
  <c r="O16" i="31"/>
  <c r="S15" i="31"/>
  <c r="U15" i="31"/>
  <c r="N15" i="31"/>
  <c r="W15" i="31"/>
  <c r="V15" i="31"/>
  <c r="R15" i="31"/>
  <c r="Q15" i="31"/>
  <c r="P15" i="31"/>
  <c r="O15" i="31"/>
  <c r="S14" i="31"/>
  <c r="U14" i="31"/>
  <c r="N14" i="31"/>
  <c r="W14" i="31"/>
  <c r="V14" i="31"/>
  <c r="R14" i="31"/>
  <c r="Q14" i="31"/>
  <c r="P14" i="31"/>
  <c r="O14" i="31"/>
  <c r="S13" i="31"/>
  <c r="U13" i="31"/>
  <c r="N13" i="31"/>
  <c r="W13" i="31"/>
  <c r="V13" i="31"/>
  <c r="R13" i="31"/>
  <c r="Q13" i="31"/>
  <c r="P13" i="31"/>
  <c r="O13" i="31"/>
  <c r="S12" i="31"/>
  <c r="U12" i="31"/>
  <c r="N12" i="31"/>
  <c r="W12" i="31"/>
  <c r="V12" i="31"/>
  <c r="R12" i="31"/>
  <c r="Q12" i="31"/>
  <c r="P12" i="31"/>
  <c r="O12" i="31"/>
  <c r="S11" i="31"/>
  <c r="U11" i="31"/>
  <c r="N11" i="31"/>
  <c r="W11" i="31"/>
  <c r="V11" i="31"/>
  <c r="R11" i="31"/>
  <c r="Q11" i="31"/>
  <c r="P11" i="31"/>
  <c r="O11" i="31"/>
  <c r="S10" i="31"/>
  <c r="U10" i="31"/>
  <c r="N10" i="31"/>
  <c r="W10" i="31"/>
  <c r="V10" i="31"/>
  <c r="R10" i="31"/>
  <c r="Q10" i="31"/>
  <c r="P10" i="31"/>
  <c r="O10" i="31"/>
  <c r="S9" i="31"/>
  <c r="U9" i="31"/>
  <c r="N9" i="31"/>
  <c r="W9" i="31"/>
  <c r="V9" i="31"/>
  <c r="R9" i="31"/>
  <c r="Q9" i="31"/>
  <c r="P9" i="31"/>
  <c r="O9" i="31"/>
  <c r="R5" i="31"/>
  <c r="Q5" i="31"/>
  <c r="P5" i="31"/>
  <c r="O5" i="31"/>
  <c r="M5" i="31"/>
  <c r="J3" i="31"/>
  <c r="J4" i="31"/>
  <c r="J5" i="31"/>
  <c r="G2" i="31"/>
  <c r="G3" i="31"/>
  <c r="G4" i="31"/>
  <c r="G5" i="31"/>
  <c r="M4" i="31"/>
</calcChain>
</file>

<file path=xl/sharedStrings.xml><?xml version="1.0" encoding="utf-8"?>
<sst xmlns="http://schemas.openxmlformats.org/spreadsheetml/2006/main" count="244" uniqueCount="90">
  <si>
    <t>Day</t>
  </si>
  <si>
    <t>Folllowed Plan</t>
  </si>
  <si>
    <t>Equity/Option</t>
  </si>
  <si>
    <t>Long/Short</t>
  </si>
  <si>
    <t>Set Up</t>
  </si>
  <si>
    <t>Exit</t>
  </si>
  <si>
    <t>Y</t>
  </si>
  <si>
    <t>Equity</t>
  </si>
  <si>
    <t>Long</t>
  </si>
  <si>
    <t>Target hit</t>
  </si>
  <si>
    <t>N</t>
  </si>
  <si>
    <t>Call</t>
  </si>
  <si>
    <t>Short</t>
  </si>
  <si>
    <t>Stopped out</t>
  </si>
  <si>
    <t>Put</t>
  </si>
  <si>
    <t>Shaken out</t>
  </si>
  <si>
    <t>Trail stop</t>
  </si>
  <si>
    <t>DATE</t>
  </si>
  <si>
    <t>DAY</t>
  </si>
  <si>
    <t>Stock</t>
  </si>
  <si>
    <t>#</t>
  </si>
  <si>
    <t>Entry</t>
  </si>
  <si>
    <t>Net $</t>
  </si>
  <si>
    <t>Return</t>
  </si>
  <si>
    <t>Gross</t>
  </si>
  <si>
    <t>Total</t>
  </si>
  <si>
    <t>Loss</t>
  </si>
  <si>
    <t>Win</t>
  </si>
  <si>
    <t>Ticker</t>
  </si>
  <si>
    <t>Options</t>
  </si>
  <si>
    <t>Bought</t>
  </si>
  <si>
    <t>$ Per</t>
  </si>
  <si>
    <t>Gain/Loss</t>
  </si>
  <si>
    <t>Rate % +</t>
  </si>
  <si>
    <t>Rate % -</t>
  </si>
  <si>
    <t>Exposure</t>
  </si>
  <si>
    <t>Comissions</t>
  </si>
  <si>
    <t>Notes</t>
  </si>
  <si>
    <t>Followed</t>
  </si>
  <si>
    <t>Set up</t>
  </si>
  <si>
    <t>Plan?</t>
  </si>
  <si>
    <t>Hold&amp;Hope</t>
  </si>
  <si>
    <t>M</t>
  </si>
  <si>
    <t>T</t>
  </si>
  <si>
    <t>W</t>
  </si>
  <si>
    <t>TH</t>
  </si>
  <si>
    <t>F</t>
  </si>
  <si>
    <t>EQ</t>
  </si>
  <si>
    <t>S</t>
  </si>
  <si>
    <t xml:space="preserve">Day/ Swing </t>
  </si>
  <si>
    <t>Trade</t>
  </si>
  <si>
    <t>Day/Swing</t>
  </si>
  <si>
    <t>D</t>
  </si>
  <si>
    <t>Average Loss</t>
  </si>
  <si>
    <t>Risk/Reward</t>
  </si>
  <si>
    <t>Largest Win</t>
  </si>
  <si>
    <t>Largest Loss</t>
  </si>
  <si>
    <t>Total Loss</t>
  </si>
  <si>
    <t>Win Rate %</t>
  </si>
  <si>
    <t>Total Win Trades</t>
  </si>
  <si>
    <t>Total Loss Traades</t>
  </si>
  <si>
    <t>Average win</t>
  </si>
  <si>
    <t>Total Trades</t>
  </si>
  <si>
    <t>Per share</t>
  </si>
  <si>
    <t>Per Share</t>
  </si>
  <si>
    <t xml:space="preserve">Total Win </t>
  </si>
  <si>
    <t>Total Win %</t>
  </si>
  <si>
    <t>Total Loss %</t>
  </si>
  <si>
    <t>Scale out</t>
  </si>
  <si>
    <t>Time of Day</t>
  </si>
  <si>
    <t>custom</t>
  </si>
  <si>
    <t>LONG</t>
  </si>
  <si>
    <t>SHORT</t>
  </si>
  <si>
    <t xml:space="preserve">Updates: </t>
  </si>
  <si>
    <t>1. Columns widths now adjustable</t>
  </si>
  <si>
    <t>2. Added time of day ( no drop down)</t>
  </si>
  <si>
    <t>4. More room to add EXIT in "DATA"</t>
  </si>
  <si>
    <t>3. More room to add SET UP in "DATA"</t>
  </si>
  <si>
    <t>5. Commission now has 2 decimals</t>
  </si>
  <si>
    <t>Scale positions need to be entered individually</t>
  </si>
  <si>
    <t>I'm no excel expert. Google is your best friend</t>
  </si>
  <si>
    <t>AAPL</t>
  </si>
  <si>
    <t>TSLA</t>
  </si>
  <si>
    <t>6. You can now format your cells</t>
  </si>
  <si>
    <t>KPTI</t>
  </si>
  <si>
    <t>test</t>
  </si>
  <si>
    <t>›</t>
  </si>
  <si>
    <t>Dip buying</t>
  </si>
  <si>
    <t>Shorting Parabolic</t>
  </si>
  <si>
    <t>Enter custom set up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</si>
</sst>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;@"/>
    <numFmt numFmtId="165" formatCode="h:mm;@"/>
    <numFmt numFmtId="166" formatCode="#,##0.0000"/>
    <numFmt numFmtId="167" formatCode="#,##0.000_);[Red]\(#,##0.000\)"/>
    <numFmt numFmtId="168" formatCode="#,##0.000"/>
    <numFmt numFmtId="169" formatCode="#,##0.00;[Red]#,##0.00"/>
    <numFmt numFmtId="170" formatCode="0.0%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4" borderId="1" xfId="0" applyFont="1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4" borderId="4" xfId="0" applyFont="1" applyFill="1" applyBorder="1" applyProtection="1">
      <protection locked="0"/>
    </xf>
    <xf numFmtId="0" fontId="0" fillId="4" borderId="0" xfId="0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4" borderId="13" xfId="0" applyFont="1" applyFill="1" applyBorder="1" applyProtection="1">
      <protection locked="0"/>
    </xf>
    <xf numFmtId="0" fontId="0" fillId="4" borderId="14" xfId="0" applyFont="1" applyFill="1" applyBorder="1" applyProtection="1">
      <protection locked="0"/>
    </xf>
    <xf numFmtId="0" fontId="0" fillId="4" borderId="15" xfId="0" applyFont="1" applyFill="1" applyBorder="1" applyProtection="1">
      <protection locked="0"/>
    </xf>
    <xf numFmtId="0" fontId="0" fillId="4" borderId="6" xfId="0" applyFont="1" applyFill="1" applyBorder="1" applyProtection="1">
      <protection locked="0"/>
    </xf>
    <xf numFmtId="0" fontId="0" fillId="4" borderId="7" xfId="0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5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" fontId="0" fillId="0" borderId="4" xfId="0" applyNumberForma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4" fillId="5" borderId="1" xfId="0" applyNumberFormat="1" applyFont="1" applyFill="1" applyBorder="1" applyAlignment="1" applyProtection="1">
      <alignment horizontal="center"/>
      <protection locked="0"/>
    </xf>
    <xf numFmtId="164" fontId="4" fillId="5" borderId="2" xfId="0" applyNumberFormat="1" applyFont="1" applyFill="1" applyBorder="1" applyAlignment="1" applyProtection="1">
      <alignment horizontal="center"/>
      <protection locked="0"/>
    </xf>
    <xf numFmtId="165" fontId="4" fillId="5" borderId="2" xfId="0" applyNumberFormat="1" applyFon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"/>
      <protection locked="0"/>
    </xf>
    <xf numFmtId="3" fontId="4" fillId="5" borderId="2" xfId="0" applyNumberFormat="1" applyFont="1" applyFill="1" applyBorder="1" applyAlignment="1" applyProtection="1">
      <alignment horizontal="center"/>
      <protection locked="0"/>
    </xf>
    <xf numFmtId="166" fontId="4" fillId="5" borderId="2" xfId="0" applyNumberFormat="1" applyFont="1" applyFill="1" applyBorder="1" applyAlignment="1" applyProtection="1">
      <alignment horizontal="center"/>
      <protection locked="0"/>
    </xf>
    <xf numFmtId="164" fontId="4" fillId="5" borderId="6" xfId="0" applyNumberFormat="1" applyFont="1" applyFill="1" applyBorder="1" applyAlignment="1" applyProtection="1">
      <alignment horizontal="center"/>
      <protection locked="0"/>
    </xf>
    <xf numFmtId="164" fontId="4" fillId="5" borderId="7" xfId="0" applyNumberFormat="1" applyFont="1" applyFill="1" applyBorder="1" applyAlignment="1" applyProtection="1">
      <alignment horizontal="center"/>
      <protection locked="0"/>
    </xf>
    <xf numFmtId="0" fontId="4" fillId="5" borderId="7" xfId="0" applyFont="1" applyFill="1" applyBorder="1" applyAlignment="1" applyProtection="1">
      <alignment horizontal="center"/>
      <protection locked="0"/>
    </xf>
    <xf numFmtId="3" fontId="4" fillId="5" borderId="7" xfId="0" applyNumberFormat="1" applyFont="1" applyFill="1" applyBorder="1" applyAlignment="1" applyProtection="1">
      <alignment horizontal="center"/>
      <protection locked="0"/>
    </xf>
    <xf numFmtId="166" fontId="4" fillId="5" borderId="7" xfId="0" applyNumberFormat="1" applyFont="1" applyFill="1" applyBorder="1" applyAlignment="1" applyProtection="1">
      <alignment horizontal="center" wrapText="1"/>
      <protection locked="0"/>
    </xf>
    <xf numFmtId="166" fontId="4" fillId="5" borderId="3" xfId="0" applyNumberFormat="1" applyFont="1" applyFill="1" applyBorder="1" applyAlignment="1" applyProtection="1">
      <alignment horizontal="center" wrapText="1"/>
      <protection locked="0"/>
    </xf>
    <xf numFmtId="166" fontId="4" fillId="5" borderId="8" xfId="0" applyNumberFormat="1" applyFont="1" applyFill="1" applyBorder="1" applyAlignment="1" applyProtection="1">
      <alignment horizontal="center" wrapText="1"/>
      <protection locked="0"/>
    </xf>
    <xf numFmtId="167" fontId="10" fillId="4" borderId="2" xfId="0" applyNumberFormat="1" applyFont="1" applyFill="1" applyBorder="1" applyAlignment="1" applyProtection="1">
      <alignment horizontal="center"/>
      <protection locked="0"/>
    </xf>
    <xf numFmtId="10" fontId="10" fillId="4" borderId="2" xfId="0" applyNumberFormat="1" applyFont="1" applyFill="1" applyBorder="1" applyAlignment="1" applyProtection="1">
      <alignment horizontal="center"/>
      <protection locked="0"/>
    </xf>
    <xf numFmtId="168" fontId="10" fillId="2" borderId="2" xfId="0" applyNumberFormat="1" applyFont="1" applyFill="1" applyBorder="1" applyAlignment="1" applyProtection="1">
      <alignment horizontal="center"/>
      <protection locked="0"/>
    </xf>
    <xf numFmtId="167" fontId="10" fillId="4" borderId="7" xfId="0" applyNumberFormat="1" applyFont="1" applyFill="1" applyBorder="1" applyAlignment="1" applyProtection="1">
      <alignment horizontal="center" wrapText="1"/>
      <protection locked="0"/>
    </xf>
    <xf numFmtId="10" fontId="10" fillId="4" borderId="7" xfId="0" applyNumberFormat="1" applyFont="1" applyFill="1" applyBorder="1" applyAlignment="1" applyProtection="1">
      <alignment horizontal="center" wrapText="1"/>
      <protection locked="0"/>
    </xf>
    <xf numFmtId="168" fontId="10" fillId="2" borderId="7" xfId="0" applyNumberFormat="1" applyFon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left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49" fontId="4" fillId="5" borderId="1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2" fontId="1" fillId="0" borderId="0" xfId="0" applyNumberFormat="1" applyFont="1" applyProtection="1">
      <protection locked="0"/>
    </xf>
    <xf numFmtId="2" fontId="4" fillId="5" borderId="9" xfId="0" applyNumberFormat="1" applyFont="1" applyFill="1" applyBorder="1" applyAlignment="1" applyProtection="1">
      <alignment horizontal="center"/>
      <protection locked="0"/>
    </xf>
    <xf numFmtId="2" fontId="4" fillId="5" borderId="11" xfId="0" applyNumberFormat="1" applyFont="1" applyFill="1" applyBorder="1" applyAlignment="1" applyProtection="1">
      <alignment horizontal="center"/>
      <protection locked="0"/>
    </xf>
    <xf numFmtId="0" fontId="9" fillId="0" borderId="9" xfId="0" applyFont="1" applyBorder="1" applyProtection="1">
      <protection hidden="1"/>
    </xf>
    <xf numFmtId="0" fontId="9" fillId="0" borderId="10" xfId="0" applyFont="1" applyBorder="1" applyProtection="1">
      <protection hidden="1"/>
    </xf>
    <xf numFmtId="170" fontId="9" fillId="3" borderId="11" xfId="0" applyNumberFormat="1" applyFont="1" applyFill="1" applyBorder="1" applyProtection="1">
      <protection hidden="1"/>
    </xf>
    <xf numFmtId="4" fontId="9" fillId="0" borderId="9" xfId="0" applyNumberFormat="1" applyFont="1" applyFill="1" applyBorder="1" applyProtection="1">
      <protection hidden="1"/>
    </xf>
    <xf numFmtId="0" fontId="9" fillId="0" borderId="10" xfId="0" applyFont="1" applyFill="1" applyBorder="1" applyProtection="1">
      <protection hidden="1"/>
    </xf>
    <xf numFmtId="2" fontId="9" fillId="3" borderId="12" xfId="0" applyNumberFormat="1" applyFont="1" applyFill="1" applyBorder="1" applyProtection="1">
      <protection hidden="1"/>
    </xf>
    <xf numFmtId="4" fontId="0" fillId="0" borderId="9" xfId="0" applyNumberFormat="1" applyBorder="1" applyProtection="1">
      <protection hidden="1"/>
    </xf>
    <xf numFmtId="4" fontId="0" fillId="0" borderId="11" xfId="0" applyNumberFormat="1" applyBorder="1" applyProtection="1">
      <protection hidden="1"/>
    </xf>
    <xf numFmtId="4" fontId="0" fillId="0" borderId="6" xfId="0" applyNumberFormat="1" applyFont="1" applyFill="1" applyBorder="1" applyProtection="1">
      <protection hidden="1"/>
    </xf>
    <xf numFmtId="4" fontId="0" fillId="0" borderId="7" xfId="0" applyNumberFormat="1" applyFont="1" applyFill="1" applyBorder="1" applyProtection="1">
      <protection hidden="1"/>
    </xf>
    <xf numFmtId="10" fontId="0" fillId="0" borderId="7" xfId="0" applyNumberFormat="1" applyFont="1" applyFill="1" applyBorder="1" applyProtection="1">
      <protection hidden="1"/>
    </xf>
    <xf numFmtId="10" fontId="0" fillId="0" borderId="8" xfId="0" applyNumberFormat="1" applyFont="1" applyFill="1" applyBorder="1" applyProtection="1">
      <protection hidden="1"/>
    </xf>
    <xf numFmtId="4" fontId="0" fillId="0" borderId="0" xfId="0" applyNumberFormat="1" applyProtection="1">
      <protection hidden="1"/>
    </xf>
    <xf numFmtId="4" fontId="6" fillId="0" borderId="0" xfId="0" applyNumberFormat="1" applyFont="1" applyProtection="1">
      <protection hidden="1"/>
    </xf>
    <xf numFmtId="4" fontId="1" fillId="0" borderId="0" xfId="0" applyNumberFormat="1" applyFont="1" applyProtection="1">
      <protection hidden="1"/>
    </xf>
    <xf numFmtId="10" fontId="6" fillId="0" borderId="0" xfId="0" applyNumberFormat="1" applyFont="1" applyProtection="1">
      <protection hidden="1"/>
    </xf>
    <xf numFmtId="10" fontId="1" fillId="0" borderId="0" xfId="0" applyNumberFormat="1" applyFont="1" applyProtection="1">
      <protection hidden="1"/>
    </xf>
    <xf numFmtId="169" fontId="0" fillId="0" borderId="0" xfId="0" applyNumberFormat="1" applyProtection="1">
      <protection hidden="1"/>
    </xf>
    <xf numFmtId="4" fontId="0" fillId="0" borderId="0" xfId="0" applyNumberFormat="1" applyFill="1" applyProtection="1">
      <protection hidden="1"/>
    </xf>
    <xf numFmtId="40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" fillId="0" borderId="4" xfId="0" applyFont="1" applyBorder="1" applyProtection="1">
      <protection locked="0"/>
    </xf>
    <xf numFmtId="16" fontId="1" fillId="0" borderId="4" xfId="0" applyNumberFormat="1" applyFont="1" applyBorder="1" applyProtection="1">
      <protection locked="0"/>
    </xf>
    <xf numFmtId="16" fontId="1" fillId="0" borderId="4" xfId="0" applyNumberFormat="1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wrapText="1"/>
      <protection locked="0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54"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8078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8078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FF80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119215</xdr:colOff>
      <xdr:row>0</xdr:row>
      <xdr:rowOff>0</xdr:rowOff>
    </xdr:from>
    <xdr:to>
      <xdr:col>0</xdr:col>
      <xdr:colOff>1339272</xdr:colOff>
      <xdr:row>5</xdr:row>
      <xdr:rowOff>157875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15" y="0"/>
          <a:ext cx="1220057" cy="119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119215</xdr:colOff>
      <xdr:row>0</xdr:row>
      <xdr:rowOff>0</xdr:rowOff>
    </xdr:from>
    <xdr:to>
      <xdr:col>0</xdr:col>
      <xdr:colOff>1339272</xdr:colOff>
      <xdr:row>5</xdr:row>
      <xdr:rowOff>157875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15" y="0"/>
          <a:ext cx="1220057" cy="1220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31"/>
  <sheetViews>
    <sheetView zoomScale="120" zoomScaleNormal="120" zoomScalePageLayoutView="120" workbookViewId="0">
      <selection activeCell="E4" sqref="E4"/>
    </sheetView>
  </sheetViews>
  <sheetFormatPr baseColWidth="10" defaultRowHeight="16" x14ac:dyDescent="0.2"/>
  <cols>
    <col min="2" max="2" width="15.33203125" customWidth="1"/>
    <col min="3" max="3" width="16.33203125" customWidth="1"/>
    <col min="4" max="4" width="12.1640625" customWidth="1"/>
    <col min="5" max="5" width="25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</row>
    <row r="2" spans="1:7" x14ac:dyDescent="0.2">
      <c r="A2" s="2" t="s">
        <v>42</v>
      </c>
      <c r="B2" s="2" t="s">
        <v>6</v>
      </c>
      <c r="C2" s="2" t="s">
        <v>47</v>
      </c>
      <c r="D2" s="2" t="s">
        <v>8</v>
      </c>
      <c r="E2" s="2" t="s">
        <v>87</v>
      </c>
      <c r="F2" s="2" t="s">
        <v>9</v>
      </c>
      <c r="G2" s="2" t="s">
        <v>52</v>
      </c>
    </row>
    <row r="3" spans="1:7" x14ac:dyDescent="0.2">
      <c r="A3" s="2" t="s">
        <v>43</v>
      </c>
      <c r="B3" s="2" t="s">
        <v>10</v>
      </c>
      <c r="C3" s="2" t="s">
        <v>11</v>
      </c>
      <c r="D3" s="2" t="s">
        <v>12</v>
      </c>
      <c r="E3" s="2" t="s">
        <v>88</v>
      </c>
      <c r="F3" s="2" t="s">
        <v>13</v>
      </c>
      <c r="G3" s="2" t="s">
        <v>48</v>
      </c>
    </row>
    <row r="4" spans="1:7" x14ac:dyDescent="0.2">
      <c r="A4" s="2" t="s">
        <v>44</v>
      </c>
      <c r="B4" s="2"/>
      <c r="C4" s="2" t="s">
        <v>14</v>
      </c>
      <c r="D4" s="2"/>
      <c r="E4" s="2" t="s">
        <v>89</v>
      </c>
      <c r="F4" s="2" t="s">
        <v>15</v>
      </c>
      <c r="G4" s="2" t="s">
        <v>70</v>
      </c>
    </row>
    <row r="5" spans="1:7" x14ac:dyDescent="0.2">
      <c r="A5" s="2" t="s">
        <v>45</v>
      </c>
      <c r="B5" s="2"/>
      <c r="C5" s="2"/>
      <c r="D5" s="2"/>
      <c r="E5" s="2">
        <v>4</v>
      </c>
      <c r="F5" s="2" t="s">
        <v>16</v>
      </c>
      <c r="G5" s="2" t="s">
        <v>70</v>
      </c>
    </row>
    <row r="6" spans="1:7" x14ac:dyDescent="0.2">
      <c r="A6" s="2" t="s">
        <v>46</v>
      </c>
      <c r="B6" s="2"/>
      <c r="C6" s="2"/>
      <c r="D6" s="2"/>
      <c r="E6" s="2">
        <v>5</v>
      </c>
      <c r="F6" s="2" t="s">
        <v>41</v>
      </c>
      <c r="G6" s="2" t="s">
        <v>70</v>
      </c>
    </row>
    <row r="7" spans="1:7" x14ac:dyDescent="0.2">
      <c r="A7" s="2"/>
      <c r="B7" s="2"/>
      <c r="C7" s="2"/>
      <c r="D7" s="2"/>
      <c r="E7" s="2">
        <v>6</v>
      </c>
      <c r="F7" s="2" t="s">
        <v>68</v>
      </c>
      <c r="G7" s="2"/>
    </row>
    <row r="8" spans="1:7" x14ac:dyDescent="0.2">
      <c r="A8" s="2"/>
      <c r="B8" s="2"/>
      <c r="C8" s="2"/>
      <c r="D8" s="2"/>
      <c r="E8" s="2">
        <v>7</v>
      </c>
      <c r="F8" s="2" t="s">
        <v>70</v>
      </c>
      <c r="G8" s="2"/>
    </row>
    <row r="9" spans="1:7" x14ac:dyDescent="0.2">
      <c r="A9" s="2"/>
      <c r="B9" s="2"/>
      <c r="C9" s="2"/>
      <c r="D9" s="2"/>
      <c r="E9" s="2">
        <v>8</v>
      </c>
      <c r="F9" s="2" t="s">
        <v>70</v>
      </c>
      <c r="G9" s="2"/>
    </row>
    <row r="10" spans="1:7" x14ac:dyDescent="0.2">
      <c r="A10" s="2"/>
      <c r="B10" s="2"/>
      <c r="C10" s="2"/>
      <c r="D10" s="2"/>
      <c r="E10" s="2">
        <v>9</v>
      </c>
      <c r="F10" s="2" t="s">
        <v>70</v>
      </c>
      <c r="G10" s="2"/>
    </row>
    <row r="11" spans="1:7" x14ac:dyDescent="0.2">
      <c r="A11" s="2"/>
      <c r="B11" s="2"/>
      <c r="C11" s="2"/>
      <c r="D11" s="2"/>
      <c r="E11" s="2">
        <v>10</v>
      </c>
      <c r="F11" s="2" t="s">
        <v>70</v>
      </c>
      <c r="G11" s="2"/>
    </row>
    <row r="12" spans="1:7" x14ac:dyDescent="0.2">
      <c r="A12" s="2"/>
      <c r="B12" s="2"/>
      <c r="C12" s="2"/>
      <c r="D12" s="2"/>
      <c r="E12" s="2">
        <v>11</v>
      </c>
      <c r="F12" s="2" t="s">
        <v>70</v>
      </c>
      <c r="G12" s="2"/>
    </row>
    <row r="13" spans="1:7" x14ac:dyDescent="0.2">
      <c r="A13" s="2"/>
      <c r="B13" s="2"/>
      <c r="C13" s="2"/>
      <c r="D13" s="2"/>
      <c r="E13" s="2">
        <v>12</v>
      </c>
      <c r="F13" s="2" t="s">
        <v>70</v>
      </c>
      <c r="G13" s="2"/>
    </row>
    <row r="14" spans="1:7" x14ac:dyDescent="0.2">
      <c r="A14" s="2"/>
      <c r="B14" s="2"/>
      <c r="C14" s="2"/>
      <c r="D14" s="2"/>
      <c r="E14" s="2">
        <v>13</v>
      </c>
      <c r="F14" s="2" t="s">
        <v>70</v>
      </c>
      <c r="G14" s="2"/>
    </row>
    <row r="15" spans="1:7" x14ac:dyDescent="0.2">
      <c r="A15" s="2"/>
      <c r="B15" s="2"/>
      <c r="C15" s="2"/>
      <c r="D15" s="2"/>
      <c r="E15" s="2">
        <v>14</v>
      </c>
      <c r="F15" s="2" t="s">
        <v>70</v>
      </c>
      <c r="G15" s="2"/>
    </row>
    <row r="16" spans="1:7" x14ac:dyDescent="0.2">
      <c r="A16" s="2"/>
      <c r="B16" s="2"/>
      <c r="C16" s="2"/>
      <c r="D16" s="2"/>
      <c r="E16" s="2">
        <v>15</v>
      </c>
      <c r="F16" s="2" t="s">
        <v>70</v>
      </c>
      <c r="G16" s="2"/>
    </row>
    <row r="17" spans="1:7" x14ac:dyDescent="0.2">
      <c r="A17" s="2"/>
      <c r="B17" s="2"/>
      <c r="C17" s="2"/>
      <c r="D17" s="2"/>
      <c r="E17" s="2" t="s">
        <v>85</v>
      </c>
      <c r="F17" s="2" t="s">
        <v>70</v>
      </c>
      <c r="G17" s="2"/>
    </row>
    <row r="18" spans="1:7" x14ac:dyDescent="0.2">
      <c r="A18" s="2"/>
      <c r="B18" s="2"/>
      <c r="C18" s="2"/>
      <c r="D18" s="2"/>
      <c r="E18" s="2" t="s">
        <v>85</v>
      </c>
      <c r="F18" s="2" t="s">
        <v>70</v>
      </c>
      <c r="G18" s="2"/>
    </row>
    <row r="19" spans="1:7" x14ac:dyDescent="0.2">
      <c r="A19" s="2"/>
      <c r="B19" s="2"/>
      <c r="C19" s="2"/>
      <c r="D19" s="2"/>
      <c r="E19" s="2" t="s">
        <v>70</v>
      </c>
      <c r="F19" s="2" t="s">
        <v>70</v>
      </c>
      <c r="G19" s="2"/>
    </row>
    <row r="20" spans="1:7" x14ac:dyDescent="0.2">
      <c r="A20" s="2"/>
      <c r="B20" s="2"/>
      <c r="C20" s="2"/>
      <c r="D20" s="2"/>
      <c r="E20" s="2" t="s">
        <v>70</v>
      </c>
      <c r="F20" s="2" t="s">
        <v>70</v>
      </c>
      <c r="G20" s="2"/>
    </row>
    <row r="21" spans="1:7" x14ac:dyDescent="0.2">
      <c r="E21" s="2" t="s">
        <v>70</v>
      </c>
      <c r="F21" s="2" t="s">
        <v>70</v>
      </c>
    </row>
    <row r="22" spans="1:7" x14ac:dyDescent="0.2">
      <c r="E22" s="2" t="s">
        <v>70</v>
      </c>
      <c r="F22" s="2" t="s">
        <v>70</v>
      </c>
    </row>
    <row r="23" spans="1:7" x14ac:dyDescent="0.2">
      <c r="E23" s="2" t="s">
        <v>70</v>
      </c>
      <c r="F23" s="2" t="s">
        <v>70</v>
      </c>
    </row>
    <row r="24" spans="1:7" x14ac:dyDescent="0.2">
      <c r="E24" s="2" t="s">
        <v>70</v>
      </c>
      <c r="F24" s="2" t="s">
        <v>70</v>
      </c>
    </row>
    <row r="25" spans="1:7" x14ac:dyDescent="0.2">
      <c r="E25" s="2" t="s">
        <v>70</v>
      </c>
      <c r="F25" s="2" t="s">
        <v>70</v>
      </c>
    </row>
    <row r="26" spans="1:7" x14ac:dyDescent="0.2">
      <c r="E26" s="2" t="s">
        <v>70</v>
      </c>
      <c r="F26" s="2" t="s">
        <v>70</v>
      </c>
    </row>
    <row r="27" spans="1:7" x14ac:dyDescent="0.2">
      <c r="E27" s="2" t="s">
        <v>70</v>
      </c>
      <c r="F27" s="2" t="s">
        <v>70</v>
      </c>
    </row>
    <row r="28" spans="1:7" x14ac:dyDescent="0.2">
      <c r="E28" s="2" t="s">
        <v>70</v>
      </c>
      <c r="F28" s="2" t="s">
        <v>70</v>
      </c>
    </row>
    <row r="29" spans="1:7" x14ac:dyDescent="0.2">
      <c r="E29" s="2" t="s">
        <v>70</v>
      </c>
      <c r="F29" s="2" t="s">
        <v>70</v>
      </c>
    </row>
    <row r="30" spans="1:7" x14ac:dyDescent="0.2">
      <c r="E30" s="2" t="s">
        <v>70</v>
      </c>
      <c r="F30" s="2" t="s">
        <v>70</v>
      </c>
    </row>
    <row r="31" spans="1:7" x14ac:dyDescent="0.2">
      <c r="E31" s="2" t="s">
        <v>70</v>
      </c>
      <c r="F31" s="2" t="s">
        <v>70</v>
      </c>
    </row>
  </sheetData>
  <dataValidations disablePrompts="1" count="1">
    <dataValidation type="list" allowBlank="1" showInputMessage="1" showErrorMessage="1" sqref="J1:J1048576">
      <formula1>$A$2:$A$6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86"/>
  <sheetViews>
    <sheetView tabSelected="1" workbookViewId="0">
      <selection activeCell="E12" sqref="E12"/>
    </sheetView>
  </sheetViews>
  <sheetFormatPr baseColWidth="10" defaultRowHeight="16" x14ac:dyDescent="0.2"/>
  <cols>
    <col min="1" max="1" width="32.1640625" style="3" customWidth="1"/>
    <col min="2" max="2" width="5.33203125" style="3" customWidth="1"/>
    <col min="3" max="3" width="6" style="3" customWidth="1"/>
    <col min="4" max="4" width="6.33203125" style="3" customWidth="1"/>
    <col min="5" max="5" width="13.33203125" style="3" customWidth="1"/>
    <col min="6" max="6" width="8.6640625" style="3" customWidth="1"/>
    <col min="7" max="7" width="7.6640625" style="3" customWidth="1"/>
    <col min="8" max="8" width="9.1640625" style="3" customWidth="1"/>
    <col min="9" max="9" width="22.33203125" style="3" customWidth="1"/>
    <col min="10" max="10" width="9.83203125" style="3" customWidth="1"/>
    <col min="11" max="11" width="10.5" style="3" customWidth="1"/>
    <col min="12" max="12" width="12" style="3" customWidth="1"/>
    <col min="13" max="14" width="10.83203125" style="3"/>
    <col min="15" max="15" width="10" style="4" customWidth="1"/>
    <col min="16" max="16" width="10" style="5" customWidth="1"/>
    <col min="17" max="17" width="11.83203125" style="4" customWidth="1"/>
    <col min="18" max="18" width="11.6640625" style="5" customWidth="1"/>
    <col min="19" max="19" width="10.6640625" style="3" customWidth="1"/>
    <col min="20" max="20" width="10.33203125" style="57" customWidth="1"/>
    <col min="21" max="21" width="12.83203125" style="3" customWidth="1"/>
    <col min="22" max="23" width="5.83203125" style="3" customWidth="1"/>
    <col min="24" max="24" width="44" style="3" customWidth="1"/>
    <col min="25" max="16384" width="10.83203125" style="3"/>
  </cols>
  <sheetData>
    <row r="2" spans="1:24" x14ac:dyDescent="0.2">
      <c r="E2" s="6" t="s">
        <v>59</v>
      </c>
      <c r="F2" s="7"/>
      <c r="G2" s="61">
        <f>COUNTIFS(N9:N795,"&gt;0")</f>
        <v>3</v>
      </c>
      <c r="O2" s="3"/>
      <c r="P2" s="3"/>
      <c r="S2" s="4"/>
      <c r="T2" s="58"/>
    </row>
    <row r="3" spans="1:24" x14ac:dyDescent="0.2">
      <c r="E3" s="8" t="s">
        <v>60</v>
      </c>
      <c r="F3" s="9"/>
      <c r="G3" s="62">
        <f>COUNTIFS(N9:N795,"&lt;0")</f>
        <v>3</v>
      </c>
      <c r="I3" s="10" t="s">
        <v>61</v>
      </c>
      <c r="J3" s="64">
        <f>SUM(SUMIFS($N$9:$N$795,$N$9:$N$795,"&gt;0"))/SUM(COUNTIFS($N$9:$N$795,"&gt;0"))</f>
        <v>1399.6000000000001</v>
      </c>
      <c r="N3" s="4"/>
      <c r="O3" s="5"/>
      <c r="P3" s="4"/>
      <c r="Q3" s="5"/>
      <c r="R3" s="3"/>
    </row>
    <row r="4" spans="1:24" ht="17" thickBot="1" x14ac:dyDescent="0.25">
      <c r="E4" s="8" t="s">
        <v>62</v>
      </c>
      <c r="F4" s="9"/>
      <c r="G4" s="62">
        <f>G2+G3</f>
        <v>6</v>
      </c>
      <c r="I4" s="11" t="s">
        <v>53</v>
      </c>
      <c r="J4" s="65">
        <f>SUM(SUMIFS($N$9:$N$795,$N$9:$N$795,"&lt;0"))/SUM(COUNTIFS($N$9:$N$795,"&lt;0"))</f>
        <v>-2201.0700000000002</v>
      </c>
      <c r="L4" s="12" t="s">
        <v>55</v>
      </c>
      <c r="M4" s="67">
        <f>MAX(N9:N795)</f>
        <v>4000</v>
      </c>
      <c r="N4" s="4"/>
      <c r="O4" s="13" t="s">
        <v>65</v>
      </c>
      <c r="P4" s="14" t="s">
        <v>57</v>
      </c>
      <c r="Q4" s="14" t="s">
        <v>66</v>
      </c>
      <c r="R4" s="15" t="s">
        <v>67</v>
      </c>
    </row>
    <row r="5" spans="1:24" ht="17" thickBot="1" x14ac:dyDescent="0.25">
      <c r="E5" s="16" t="s">
        <v>58</v>
      </c>
      <c r="F5" s="17"/>
      <c r="G5" s="63">
        <f>G2/G4</f>
        <v>0.5</v>
      </c>
      <c r="I5" s="18" t="s">
        <v>54</v>
      </c>
      <c r="J5" s="66">
        <f>J3/J4*-1</f>
        <v>0.63587255289472844</v>
      </c>
      <c r="L5" s="19" t="s">
        <v>56</v>
      </c>
      <c r="M5" s="68">
        <f>MIN(N9:N795)</f>
        <v>-6000</v>
      </c>
      <c r="N5" s="4"/>
      <c r="O5" s="69">
        <f>SUM(O9:O499)</f>
        <v>4</v>
      </c>
      <c r="P5" s="70">
        <f>SUM(P9:P499)</f>
        <v>-9</v>
      </c>
      <c r="Q5" s="71">
        <f>SUM(Q9:Q499)</f>
        <v>3.176284584980237</v>
      </c>
      <c r="R5" s="72">
        <f>SUM(R9:R499)</f>
        <v>-4.8444918128088368</v>
      </c>
    </row>
    <row r="7" spans="1:24" s="20" customFormat="1" ht="15" x14ac:dyDescent="0.2">
      <c r="A7" s="32" t="s">
        <v>17</v>
      </c>
      <c r="B7" s="33" t="s">
        <v>18</v>
      </c>
      <c r="C7" s="33" t="s">
        <v>69</v>
      </c>
      <c r="D7" s="34" t="s">
        <v>38</v>
      </c>
      <c r="E7" s="35" t="s">
        <v>19</v>
      </c>
      <c r="F7" s="35" t="s">
        <v>49</v>
      </c>
      <c r="G7" s="35" t="s">
        <v>7</v>
      </c>
      <c r="H7" s="36"/>
      <c r="I7" s="35"/>
      <c r="J7" s="35"/>
      <c r="K7" s="36" t="s">
        <v>20</v>
      </c>
      <c r="L7" s="37" t="s">
        <v>21</v>
      </c>
      <c r="M7" s="43" t="s">
        <v>5</v>
      </c>
      <c r="N7" s="45" t="s">
        <v>22</v>
      </c>
      <c r="O7" s="45" t="s">
        <v>27</v>
      </c>
      <c r="P7" s="45" t="s">
        <v>26</v>
      </c>
      <c r="Q7" s="46" t="s">
        <v>23</v>
      </c>
      <c r="R7" s="46" t="s">
        <v>23</v>
      </c>
      <c r="S7" s="47" t="s">
        <v>24</v>
      </c>
      <c r="T7" s="59" t="s">
        <v>25</v>
      </c>
      <c r="U7" s="47" t="s">
        <v>24</v>
      </c>
      <c r="V7" s="51" t="s">
        <v>26</v>
      </c>
      <c r="W7" s="52" t="s">
        <v>27</v>
      </c>
      <c r="X7" s="55"/>
    </row>
    <row r="8" spans="1:24" s="20" customFormat="1" ht="15" x14ac:dyDescent="0.2">
      <c r="A8" s="38"/>
      <c r="B8" s="39"/>
      <c r="C8" s="39"/>
      <c r="D8" s="39" t="s">
        <v>40</v>
      </c>
      <c r="E8" s="40" t="s">
        <v>28</v>
      </c>
      <c r="F8" s="40" t="s">
        <v>50</v>
      </c>
      <c r="G8" s="40" t="s">
        <v>29</v>
      </c>
      <c r="H8" s="41" t="s">
        <v>3</v>
      </c>
      <c r="I8" s="40" t="s">
        <v>39</v>
      </c>
      <c r="J8" s="40" t="s">
        <v>5</v>
      </c>
      <c r="K8" s="41" t="s">
        <v>30</v>
      </c>
      <c r="L8" s="42" t="s">
        <v>31</v>
      </c>
      <c r="M8" s="44" t="s">
        <v>31</v>
      </c>
      <c r="N8" s="48" t="s">
        <v>32</v>
      </c>
      <c r="O8" s="48" t="s">
        <v>64</v>
      </c>
      <c r="P8" s="48" t="s">
        <v>63</v>
      </c>
      <c r="Q8" s="49" t="s">
        <v>33</v>
      </c>
      <c r="R8" s="49" t="s">
        <v>34</v>
      </c>
      <c r="S8" s="50" t="s">
        <v>35</v>
      </c>
      <c r="T8" s="60" t="s">
        <v>36</v>
      </c>
      <c r="U8" s="50" t="s">
        <v>23</v>
      </c>
      <c r="V8" s="53"/>
      <c r="W8" s="54"/>
      <c r="X8" s="56" t="s">
        <v>37</v>
      </c>
    </row>
    <row r="9" spans="1:24" x14ac:dyDescent="0.2">
      <c r="A9" s="21"/>
      <c r="B9" s="22" t="s">
        <v>86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 s="73" t="str">
        <f>IF(OR($H9="-",$S9="",$U9=""),"",
IF($H9="Long",$U9-$S9,
IF($H9="Short",$S9-$U9-$T9-$T9,
IF($H9="Options",$U9-$S9,””))))</f>
        <v/>
      </c>
      <c r="O9" s="74" t="str">
        <f t="shared" ref="O9:O72" si="0">IF(OR($N9="-",$S9="",$U9=""),"",
IF($N9&lt;=-0.01,"", IF($H9="Long",(M9-L9),
IF($H9="Short",(L9-M9),
IF($H9="Options",(M9-L9))))))</f>
        <v/>
      </c>
      <c r="P9" s="75" t="str">
        <f t="shared" ref="P9:P72" si="1">IF(OR($N9="-",$S9="",$U9=""),"",
IF($N9&gt;=0.01,"", IF($H9="Long",(M9-L9),
IF($H9="Short",(L9-M9),
IF($H9="Options",(M9-L9))))))</f>
        <v/>
      </c>
      <c r="Q9" s="76" t="str">
        <f t="shared" ref="Q9:Q72" si="2">IF(OR($H9="-",$U9="",$S9=""),"",IF($N9&lt;=-0.01,"",
IF($H9="Long",(($U9-$S9)/$S9),
IF($H9="Short",(($S9-$U9)/$S9),
IF($H9="Options",(($U9-$S9)/$S9))))))</f>
        <v/>
      </c>
      <c r="R9" s="77" t="str">
        <f t="shared" ref="R9:R72" si="3">IF(OR($H9="-",$U9="",$S9=""),"",IF($N9&gt;=0.01,"",IF($H9="Long",(($U9-$S9)/$S9),
IF($H9="Short",(($S9-$U9)/$S9),
IF($H9="Options",(($U9-$S9)/$S9))))))</f>
        <v/>
      </c>
      <c r="S9" s="78" t="str">
        <f>IF(OR($H9="-",$K9="",$L9="",$T9=""),"",
IF($H9="Long",($K9*$L9)+$T9,
IF($H9="Short",($K9*$L9)+$T9,
IF($H9="Options",($K9*$L9*100)+$T9,""))))</f>
        <v/>
      </c>
      <c r="T9" s="57">
        <v>0</v>
      </c>
      <c r="U9" s="80" t="str">
        <f>IF(OR($H9="-",$K9="",$M9=""),"",
IF($H9="Long",$K9*$M9,
IF($H9="Short",$K9*$M9,
IF($H9="Options",$K9*$M9*100,””))))</f>
        <v/>
      </c>
      <c r="V9" s="81" t="str">
        <f t="shared" ref="V9:V365" si="4">IF(N9="","",IF(N9&gt;0,0,1))</f>
        <v/>
      </c>
      <c r="W9" s="81" t="str">
        <f t="shared" ref="W9:W365" si="5">IF(N9="","",IF(N9&lt;0,0,1))</f>
        <v/>
      </c>
    </row>
    <row r="10" spans="1:24" x14ac:dyDescent="0.2">
      <c r="A10" s="24"/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73" t="str">
        <f>IF(OR($H10="-",$S10="",$U10=""),"",
IF($H10="Long",$U10-$S10,
IF($H10="Short",$S10-$U10-$T10-$T10,
IF($H10="Options",$U10-$S10,””))))</f>
        <v/>
      </c>
      <c r="O10" s="74" t="str">
        <f t="shared" si="0"/>
        <v/>
      </c>
      <c r="P10" s="75" t="str">
        <f t="shared" si="1"/>
        <v/>
      </c>
      <c r="Q10" s="76" t="str">
        <f t="shared" si="2"/>
        <v/>
      </c>
      <c r="R10" s="77" t="str">
        <f t="shared" si="3"/>
        <v/>
      </c>
      <c r="S10" s="78" t="str">
        <f t="shared" ref="S10:S270" si="6">IF(OR($H10="-",$K10="",$L10="",$T10=""),"",
IF($H10="Long",($K10*$L10)+$T10,
IF($H10="Short",($K10*$L10)+$T10,
IF($H10="Options",($K10*$L10*100)+$T10,""))))</f>
        <v/>
      </c>
      <c r="T10" s="57">
        <v>0</v>
      </c>
      <c r="U10" s="80" t="str">
        <f>IF(OR($H10="-",$K10="",$M10=""),"",
IF($H10="Long",$K10*$M10,
IF($H10="Short",$K10*$M10,
IF($H10="Options",$K10*$M10*100,””))))</f>
        <v/>
      </c>
      <c r="V10" s="81" t="str">
        <f t="shared" si="4"/>
        <v/>
      </c>
      <c r="W10" s="81" t="str">
        <f t="shared" si="5"/>
        <v/>
      </c>
    </row>
    <row r="11" spans="1:24" x14ac:dyDescent="0.2">
      <c r="A11" s="82" t="s">
        <v>73</v>
      </c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73" t="str">
        <f>IF(OR($H11="-",$S11="",$U11=""),"",
IF($H11="Long",$U11-$S11,
IF($H11="Short",$S11-$U11-$T11-$T11,
IF($H11="Options",$U11-$S11,””))))</f>
        <v/>
      </c>
      <c r="O11" s="74" t="str">
        <f t="shared" si="0"/>
        <v/>
      </c>
      <c r="P11" s="75" t="str">
        <f t="shared" si="1"/>
        <v/>
      </c>
      <c r="Q11" s="76" t="str">
        <f t="shared" si="2"/>
        <v/>
      </c>
      <c r="R11" s="77" t="str">
        <f t="shared" si="3"/>
        <v/>
      </c>
      <c r="S11" s="78" t="str">
        <f t="shared" si="6"/>
        <v/>
      </c>
      <c r="T11" s="57">
        <v>0</v>
      </c>
      <c r="U11" s="80" t="str">
        <f>IF(OR($H11="-",$K11="",$M11=""),"",
IF($H11="Long",$K11*$M11,
IF($H11="Short",$K11*$M11,
IF($H11="Options",$K11*$M11*100,””))))</f>
        <v/>
      </c>
      <c r="V11" s="81" t="str">
        <f t="shared" si="4"/>
        <v/>
      </c>
      <c r="W11" s="81" t="str">
        <f t="shared" si="5"/>
        <v/>
      </c>
    </row>
    <row r="12" spans="1:24" x14ac:dyDescent="0.2">
      <c r="A12" s="83" t="s">
        <v>74</v>
      </c>
      <c r="B12" s="25"/>
      <c r="C12" s="25"/>
      <c r="D12" s="26"/>
      <c r="E12" s="26" t="s">
        <v>81</v>
      </c>
      <c r="F12" s="26" t="s">
        <v>48</v>
      </c>
      <c r="G12" s="26" t="s">
        <v>47</v>
      </c>
      <c r="H12" s="26" t="s">
        <v>71</v>
      </c>
      <c r="I12" s="26" t="s">
        <v>87</v>
      </c>
      <c r="J12" s="26" t="s">
        <v>70</v>
      </c>
      <c r="K12" s="26">
        <v>100</v>
      </c>
      <c r="L12" s="26">
        <v>1</v>
      </c>
      <c r="M12" s="27">
        <v>2</v>
      </c>
      <c r="N12" s="73">
        <f>IF(OR($H12="-",$S12="",$U12=""),"",
IF($H12="Long",$U12-$S12,
IF($H12="Short",$S12-$U12-$T12-$T12,
IF($H12="Options",$U12-$S12,””))))</f>
        <v>98.8</v>
      </c>
      <c r="O12" s="74">
        <f t="shared" si="0"/>
        <v>1</v>
      </c>
      <c r="P12" s="75" t="str">
        <f t="shared" si="1"/>
        <v/>
      </c>
      <c r="Q12" s="76">
        <f t="shared" si="2"/>
        <v>0.97628458498023707</v>
      </c>
      <c r="R12" s="77" t="str">
        <f t="shared" si="3"/>
        <v/>
      </c>
      <c r="S12" s="78">
        <f t="shared" si="6"/>
        <v>101.2</v>
      </c>
      <c r="T12" s="57">
        <v>1.2</v>
      </c>
      <c r="U12" s="80">
        <f>IF(OR($H12="-",$K12="",$M12=""),"",
IF($H12="Long",$K12*$M12,
IF($H12="Short",$K12*$M12,
IF($H12="Options",$K12*$M12*100,””))))</f>
        <v>200</v>
      </c>
      <c r="V12" s="81">
        <f t="shared" si="4"/>
        <v>0</v>
      </c>
      <c r="W12" s="81">
        <f t="shared" si="5"/>
        <v>1</v>
      </c>
    </row>
    <row r="13" spans="1:24" x14ac:dyDescent="0.2">
      <c r="A13" s="83" t="s">
        <v>75</v>
      </c>
      <c r="B13" s="25"/>
      <c r="C13" s="25"/>
      <c r="D13" s="26"/>
      <c r="E13" s="26" t="s">
        <v>82</v>
      </c>
      <c r="F13" s="26" t="s">
        <v>52</v>
      </c>
      <c r="G13" s="26" t="s">
        <v>47</v>
      </c>
      <c r="H13" s="26" t="s">
        <v>72</v>
      </c>
      <c r="I13" s="26" t="s">
        <v>87</v>
      </c>
      <c r="J13" s="26" t="s">
        <v>70</v>
      </c>
      <c r="K13" s="26">
        <v>100</v>
      </c>
      <c r="L13" s="26">
        <v>1</v>
      </c>
      <c r="M13" s="27">
        <v>5</v>
      </c>
      <c r="N13" s="73">
        <f>IF(OR($H13="-",$S13="",$U13=""),"",
IF($H13="Long",$U13-$S13,
IF($H13="Short",$S13-$U13-$T13-$T13,
IF($H13="Options",$U13-$S13,””))))</f>
        <v>-403.21</v>
      </c>
      <c r="O13" s="74" t="str">
        <f t="shared" si="0"/>
        <v/>
      </c>
      <c r="P13" s="75">
        <f t="shared" si="1"/>
        <v>-4</v>
      </c>
      <c r="Q13" s="76" t="str">
        <f t="shared" si="2"/>
        <v/>
      </c>
      <c r="R13" s="77">
        <f t="shared" si="3"/>
        <v>-3.8444918128088368</v>
      </c>
      <c r="S13" s="78">
        <f t="shared" si="6"/>
        <v>103.21</v>
      </c>
      <c r="T13" s="57">
        <v>3.21</v>
      </c>
      <c r="U13" s="80">
        <f>IF(OR($H13="-",$K13="",$M13=""),"",
IF($H13="Long",$K13*$M13,
IF($H13="Short",$K13*$M13,
IF($H13="Options",$K13*$M13*100,””))))</f>
        <v>500</v>
      </c>
      <c r="V13" s="81">
        <f t="shared" si="4"/>
        <v>1</v>
      </c>
      <c r="W13" s="81">
        <f t="shared" si="5"/>
        <v>0</v>
      </c>
    </row>
    <row r="14" spans="1:24" x14ac:dyDescent="0.2">
      <c r="A14" s="82" t="s">
        <v>77</v>
      </c>
      <c r="B14" s="25"/>
      <c r="C14" s="25"/>
      <c r="D14" s="26"/>
      <c r="E14" s="26" t="s">
        <v>84</v>
      </c>
      <c r="F14" s="26"/>
      <c r="G14" s="26"/>
      <c r="H14" s="26" t="s">
        <v>71</v>
      </c>
      <c r="I14" s="26" t="s">
        <v>88</v>
      </c>
      <c r="J14" s="26"/>
      <c r="K14" s="26">
        <v>100</v>
      </c>
      <c r="L14" s="26">
        <v>5</v>
      </c>
      <c r="M14" s="27">
        <v>6</v>
      </c>
      <c r="N14" s="73">
        <f>IF(OR($H14="-",$S14="",$U14=""),"",
IF($H14="Long",$U14-$S14,
IF($H14="Short",$S14-$U14-$T14-$T14,
IF($H14="Options",$U14-$S14,””))))</f>
        <v>100</v>
      </c>
      <c r="O14" s="74">
        <f t="shared" si="0"/>
        <v>1</v>
      </c>
      <c r="P14" s="75" t="str">
        <f t="shared" si="1"/>
        <v/>
      </c>
      <c r="Q14" s="76">
        <f t="shared" si="2"/>
        <v>0.2</v>
      </c>
      <c r="R14" s="77" t="str">
        <f t="shared" si="3"/>
        <v/>
      </c>
      <c r="S14" s="78">
        <f t="shared" si="6"/>
        <v>500</v>
      </c>
      <c r="T14" s="57">
        <v>0</v>
      </c>
      <c r="U14" s="80">
        <f>IF(OR($H14="-",$K14="",$M14=""),"",
IF($H14="Long",$K14*$M14,
IF($H14="Short",$K14*$M14,
IF($H14="Options",$K14*$M14*100,””))))</f>
        <v>600</v>
      </c>
      <c r="V14" s="81">
        <f t="shared" si="4"/>
        <v>0</v>
      </c>
      <c r="W14" s="81">
        <f t="shared" si="5"/>
        <v>1</v>
      </c>
    </row>
    <row r="15" spans="1:24" x14ac:dyDescent="0.2">
      <c r="A15" s="82" t="s">
        <v>76</v>
      </c>
      <c r="B15" s="25"/>
      <c r="C15" s="25"/>
      <c r="D15" s="26"/>
      <c r="E15" s="26" t="s">
        <v>81</v>
      </c>
      <c r="F15" s="26"/>
      <c r="G15" s="26"/>
      <c r="H15" s="26" t="s">
        <v>8</v>
      </c>
      <c r="I15" s="26" t="s">
        <v>87</v>
      </c>
      <c r="J15" s="26"/>
      <c r="K15" s="26">
        <v>100</v>
      </c>
      <c r="L15" s="26">
        <v>5</v>
      </c>
      <c r="M15" s="27">
        <v>3</v>
      </c>
      <c r="N15" s="73">
        <f>IF(OR($H15="-",$S15="",$U15=""),"",
IF($H15="Long",$U15-$S15,
IF($H15="Short",$S15-$U15-$T15-$T15,
IF($H15="Options",$U15-$S15,””))))</f>
        <v>-200</v>
      </c>
      <c r="O15" s="74" t="str">
        <f t="shared" si="0"/>
        <v/>
      </c>
      <c r="P15" s="75">
        <f t="shared" si="1"/>
        <v>-2</v>
      </c>
      <c r="Q15" s="76" t="str">
        <f t="shared" si="2"/>
        <v/>
      </c>
      <c r="R15" s="77">
        <f t="shared" si="3"/>
        <v>-0.4</v>
      </c>
      <c r="S15" s="78">
        <f t="shared" si="6"/>
        <v>500</v>
      </c>
      <c r="T15" s="57">
        <v>0</v>
      </c>
      <c r="U15" s="80">
        <f>IF(OR($H15="-",$K15="",$M15=""),"",
IF($H15="Long",$K15*$M15,
IF($H15="Short",$K15*$M15,
IF($H15="Options",$K15*$M15*100,””))))</f>
        <v>300</v>
      </c>
      <c r="V15" s="81">
        <f t="shared" si="4"/>
        <v>1</v>
      </c>
      <c r="W15" s="81">
        <f t="shared" si="5"/>
        <v>0</v>
      </c>
    </row>
    <row r="16" spans="1:24" x14ac:dyDescent="0.2">
      <c r="A16" s="84" t="s">
        <v>78</v>
      </c>
      <c r="B16" s="26"/>
      <c r="C16" s="26"/>
      <c r="D16" s="26"/>
      <c r="E16" s="26" t="s">
        <v>81</v>
      </c>
      <c r="F16" s="26"/>
      <c r="G16" s="26"/>
      <c r="H16" s="26" t="s">
        <v>71</v>
      </c>
      <c r="I16" s="26" t="s">
        <v>89</v>
      </c>
      <c r="J16" s="26"/>
      <c r="K16" s="26">
        <v>2000</v>
      </c>
      <c r="L16" s="26">
        <v>5</v>
      </c>
      <c r="M16" s="27">
        <v>2</v>
      </c>
      <c r="N16" s="73">
        <f>IF(OR($H16="-",$S16="",$U16=""),"",
IF($H16="Long",$U16-$S16,
IF($H16="Short",$S16-$U16-$T16-$T16,
IF($H16="Options",$U16-$S16,””))))</f>
        <v>-6000</v>
      </c>
      <c r="O16" s="74" t="str">
        <f t="shared" si="0"/>
        <v/>
      </c>
      <c r="P16" s="75">
        <f t="shared" si="1"/>
        <v>-3</v>
      </c>
      <c r="Q16" s="76" t="str">
        <f t="shared" si="2"/>
        <v/>
      </c>
      <c r="R16" s="77">
        <f t="shared" si="3"/>
        <v>-0.6</v>
      </c>
      <c r="S16" s="78">
        <f t="shared" si="6"/>
        <v>10000</v>
      </c>
      <c r="T16" s="57">
        <v>0</v>
      </c>
      <c r="U16" s="80">
        <f>IF(OR($H16="-",$K16="",$M16=""),"",
IF($H16="Long",$K16*$M16,
IF($H16="Short",$K16*$M16,
IF($H16="Options",$K16*$M16*100,””))))</f>
        <v>4000</v>
      </c>
      <c r="V16" s="81">
        <f t="shared" si="4"/>
        <v>1</v>
      </c>
      <c r="W16" s="81">
        <f t="shared" si="5"/>
        <v>0</v>
      </c>
    </row>
    <row r="17" spans="1:23" x14ac:dyDescent="0.2">
      <c r="A17" s="85" t="s">
        <v>83</v>
      </c>
      <c r="B17" s="26"/>
      <c r="C17" s="26"/>
      <c r="D17" s="26"/>
      <c r="E17" s="26"/>
      <c r="F17" s="26"/>
      <c r="G17" s="26"/>
      <c r="H17" s="26" t="s">
        <v>71</v>
      </c>
      <c r="I17" s="26"/>
      <c r="J17" s="26"/>
      <c r="K17" s="26">
        <v>2000</v>
      </c>
      <c r="L17" s="26">
        <v>1</v>
      </c>
      <c r="M17" s="27">
        <v>3</v>
      </c>
      <c r="N17" s="73">
        <f>IF(OR($H17="-",$S17="",$U17=""),"",
IF($H17="Long",$U17-$S17,
IF($H17="Short",$S17-$U17-$T17-$T17,
IF($H17="Options",$U17-$S17,””))))</f>
        <v>4000</v>
      </c>
      <c r="O17" s="74">
        <f t="shared" si="0"/>
        <v>2</v>
      </c>
      <c r="P17" s="75" t="str">
        <f t="shared" si="1"/>
        <v/>
      </c>
      <c r="Q17" s="76">
        <f t="shared" si="2"/>
        <v>2</v>
      </c>
      <c r="R17" s="77" t="str">
        <f t="shared" si="3"/>
        <v/>
      </c>
      <c r="S17" s="78">
        <f>IF(OR($H17="-",$K17="",$L17="",$T17=""),"",
IF($H17="Long",($K17*$L17)+$T17,
IF($H17="Short",($K17*$L17)+$T17,
IF($H17="Options",($K17*$L17*100)+$T17,""))))</f>
        <v>2000</v>
      </c>
      <c r="T17" s="57">
        <v>0</v>
      </c>
      <c r="U17" s="80">
        <f>IF(OR($H17="-",$K17="",$M17=""),"",
IF($H17="Long",$K17*$M17,
IF($H17="Short",$K17*$M17,
IF($H17="Options",$K17*$M17*100,””))))</f>
        <v>6000</v>
      </c>
      <c r="V17" s="81">
        <f t="shared" si="4"/>
        <v>0</v>
      </c>
      <c r="W17" s="81">
        <f t="shared" si="5"/>
        <v>1</v>
      </c>
    </row>
    <row r="18" spans="1:23" x14ac:dyDescent="0.2">
      <c r="A18" s="84"/>
      <c r="B18" s="26"/>
      <c r="C18" s="26"/>
      <c r="D18" s="26"/>
      <c r="E18" s="26"/>
      <c r="F18" s="26"/>
      <c r="G18" s="26"/>
      <c r="H18" s="26" t="s">
        <v>8</v>
      </c>
      <c r="I18" s="26" t="s">
        <v>89</v>
      </c>
      <c r="J18" s="26"/>
      <c r="K18" s="26"/>
      <c r="L18" s="26"/>
      <c r="M18" s="27"/>
      <c r="N18" s="73" t="str">
        <f>IF(OR($H18="-",$S18="",$U18=""),"",
IF($H18="Long",$U18-$S18,
IF($H18="Short",$S18-$U18-$T18-$T18,
IF($H18="Options",$U18-$S18,””))))</f>
        <v/>
      </c>
      <c r="O18" s="74" t="str">
        <f t="shared" si="0"/>
        <v/>
      </c>
      <c r="P18" s="75" t="str">
        <f t="shared" si="1"/>
        <v/>
      </c>
      <c r="Q18" s="76" t="str">
        <f t="shared" si="2"/>
        <v/>
      </c>
      <c r="R18" s="77" t="str">
        <f t="shared" si="3"/>
        <v/>
      </c>
      <c r="S18" s="78" t="str">
        <f t="shared" si="6"/>
        <v/>
      </c>
      <c r="T18" s="57">
        <v>0</v>
      </c>
      <c r="U18" s="80" t="str">
        <f>IF(OR($H18="-",$K18="",$M18=""),"",
IF($H18="Long",$K18*$M18,
IF($H18="Short",$K18*$M18,
IF($H18="Options",$K18*$M18*100,””))))</f>
        <v/>
      </c>
      <c r="V18" s="81" t="str">
        <f t="shared" si="4"/>
        <v/>
      </c>
      <c r="W18" s="81" t="str">
        <f t="shared" si="5"/>
        <v/>
      </c>
    </row>
    <row r="19" spans="1:23" ht="32" x14ac:dyDescent="0.2">
      <c r="A19" s="85" t="s">
        <v>79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  <c r="N19" s="73" t="str">
        <f>IF(OR($H19="-",$S19="",$U19=""),"",
IF($H19="Long",$U19-$S19,
IF($H19="Short",$S19-$U19-$T19-$T19,
IF($H19="Options",$U19-$S19,””))))</f>
        <v/>
      </c>
      <c r="O19" s="74" t="str">
        <f t="shared" si="0"/>
        <v/>
      </c>
      <c r="P19" s="75" t="str">
        <f t="shared" si="1"/>
        <v/>
      </c>
      <c r="Q19" s="76" t="str">
        <f t="shared" si="2"/>
        <v/>
      </c>
      <c r="R19" s="77" t="str">
        <f t="shared" si="3"/>
        <v/>
      </c>
      <c r="S19" s="78" t="str">
        <f t="shared" si="6"/>
        <v/>
      </c>
      <c r="T19" s="57">
        <v>0</v>
      </c>
      <c r="U19" s="80" t="str">
        <f>IF(OR($H19="-",$K19="",$M19=""),"",
IF($H19="Long",$K19*$M19,
IF($H19="Short",$K19*$M19,
IF($H19="Options",$K19*$M19*100,””))))</f>
        <v/>
      </c>
      <c r="V19" s="81" t="str">
        <f t="shared" si="4"/>
        <v/>
      </c>
      <c r="W19" s="81" t="str">
        <f t="shared" si="5"/>
        <v/>
      </c>
    </row>
    <row r="20" spans="1:23" ht="32" x14ac:dyDescent="0.2">
      <c r="A20" s="84" t="s">
        <v>80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7"/>
      <c r="N20" s="73" t="str">
        <f>IF(OR($H20="-",$S20="",$U20=""),"",
IF($H20="Long",$U20-$S20,
IF($H20="Short",$S20-$U20-$T20-$T20,
IF($H20="Options",$U20-$S20,””))))</f>
        <v/>
      </c>
      <c r="O20" s="74" t="str">
        <f t="shared" si="0"/>
        <v/>
      </c>
      <c r="P20" s="75" t="str">
        <f t="shared" si="1"/>
        <v/>
      </c>
      <c r="Q20" s="76" t="str">
        <f t="shared" si="2"/>
        <v/>
      </c>
      <c r="R20" s="77" t="str">
        <f t="shared" si="3"/>
        <v/>
      </c>
      <c r="S20" s="78" t="str">
        <f t="shared" si="6"/>
        <v/>
      </c>
      <c r="T20" s="57">
        <v>0</v>
      </c>
      <c r="U20" s="80" t="str">
        <f>IF(OR($H20="-",$K20="",$M20=""),"",
IF($H20="Long",$K20*$M20,
IF($H20="Short",$K20*$M20,
IF($H20="Options",$K20*$M20*100,””))))</f>
        <v/>
      </c>
      <c r="V20" s="81" t="str">
        <f t="shared" si="4"/>
        <v/>
      </c>
      <c r="W20" s="81" t="str">
        <f t="shared" si="5"/>
        <v/>
      </c>
    </row>
    <row r="21" spans="1:23" x14ac:dyDescent="0.2">
      <c r="A21" s="84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/>
      <c r="N21" s="73" t="str">
        <f>IF(OR($H21="-",$S21="",$U21=""),"",
IF($H21="Long",$U21-$S21,
IF($H21="Short",$S21-$U21-$T21-$T21,
IF($H21="Options",$U21-$S21,””))))</f>
        <v/>
      </c>
      <c r="O21" s="74" t="str">
        <f t="shared" si="0"/>
        <v/>
      </c>
      <c r="P21" s="75" t="str">
        <f t="shared" si="1"/>
        <v/>
      </c>
      <c r="Q21" s="76" t="str">
        <f t="shared" si="2"/>
        <v/>
      </c>
      <c r="R21" s="77" t="str">
        <f t="shared" si="3"/>
        <v/>
      </c>
      <c r="S21" s="78" t="str">
        <f t="shared" si="6"/>
        <v/>
      </c>
      <c r="T21" s="57">
        <v>0</v>
      </c>
      <c r="U21" s="80" t="str">
        <f>IF(OR($H21="-",$K21="",$M21=""),"",
IF($H21="Long",$K21*$M21,
IF($H21="Short",$K21*$M21,
IF($H21="Options",$K21*$M21*100,””))))</f>
        <v/>
      </c>
      <c r="V21" s="81" t="str">
        <f t="shared" si="4"/>
        <v/>
      </c>
      <c r="W21" s="81" t="str">
        <f t="shared" si="5"/>
        <v/>
      </c>
    </row>
    <row r="22" spans="1:23" x14ac:dyDescent="0.2">
      <c r="A22" s="24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  <c r="N22" s="73" t="str">
        <f>IF(OR($H22="-",$S22="",$U22=""),"",
IF($H22="Long",$U22-$S22,
IF($H22="Short",$S22-$U22-$T22-$T22,
IF($H22="Options",$U22-$S22,””))))</f>
        <v/>
      </c>
      <c r="O22" s="74" t="str">
        <f t="shared" si="0"/>
        <v/>
      </c>
      <c r="P22" s="75" t="str">
        <f t="shared" si="1"/>
        <v/>
      </c>
      <c r="Q22" s="76" t="str">
        <f t="shared" si="2"/>
        <v/>
      </c>
      <c r="R22" s="77" t="str">
        <f t="shared" si="3"/>
        <v/>
      </c>
      <c r="S22" s="78" t="str">
        <f t="shared" si="6"/>
        <v/>
      </c>
      <c r="T22" s="57">
        <v>0</v>
      </c>
      <c r="U22" s="80" t="str">
        <f>IF(OR($H22="-",$K22="",$M22=""),"",
IF($H22="Long",$K22*$M22,
IF($H22="Short",$K22*$M22,
IF($H22="Options",$K22*$M22*100,””))))</f>
        <v/>
      </c>
      <c r="V22" s="81" t="str">
        <f t="shared" si="4"/>
        <v/>
      </c>
      <c r="W22" s="81" t="str">
        <f t="shared" si="5"/>
        <v/>
      </c>
    </row>
    <row r="23" spans="1:23" x14ac:dyDescent="0.2">
      <c r="A23" s="24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  <c r="N23" s="73" t="str">
        <f>IF(OR($H23="-",$S23="",$U23=""),"",
IF($H23="Long",$U23-$S23,
IF($H23="Short",$S23-$U23-$T23-$T23,
IF($H23="Options",$U23-$S23,””))))</f>
        <v/>
      </c>
      <c r="O23" s="74" t="str">
        <f t="shared" si="0"/>
        <v/>
      </c>
      <c r="P23" s="75" t="str">
        <f t="shared" si="1"/>
        <v/>
      </c>
      <c r="Q23" s="76" t="str">
        <f t="shared" si="2"/>
        <v/>
      </c>
      <c r="R23" s="77" t="str">
        <f t="shared" si="3"/>
        <v/>
      </c>
      <c r="S23" s="78" t="str">
        <f t="shared" si="6"/>
        <v/>
      </c>
      <c r="T23" s="57">
        <v>0</v>
      </c>
      <c r="U23" s="80" t="str">
        <f>IF(OR($H23="-",$K23="",$M23=""),"",
IF($H23="Long",$K23*$M23,
IF($H23="Short",$K23*$M23,
IF($H23="Options",$K23*$M23*100,””))))</f>
        <v/>
      </c>
      <c r="V23" s="81" t="str">
        <f t="shared" si="4"/>
        <v/>
      </c>
      <c r="W23" s="81" t="str">
        <f t="shared" si="5"/>
        <v/>
      </c>
    </row>
    <row r="24" spans="1:23" x14ac:dyDescent="0.2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7"/>
      <c r="N24" s="73" t="str">
        <f>IF(OR($H24="-",$S24="",$U24=""),"",
IF($H24="Long",$U24-$S24,
IF($H24="Short",$S24-$U24-$T24-$T24,
IF($H24="Options",$U24-$S24,””))))</f>
        <v/>
      </c>
      <c r="O24" s="74" t="str">
        <f t="shared" si="0"/>
        <v/>
      </c>
      <c r="P24" s="75" t="str">
        <f t="shared" si="1"/>
        <v/>
      </c>
      <c r="Q24" s="76" t="str">
        <f t="shared" si="2"/>
        <v/>
      </c>
      <c r="R24" s="77" t="str">
        <f t="shared" si="3"/>
        <v/>
      </c>
      <c r="S24" s="78" t="str">
        <f t="shared" si="6"/>
        <v/>
      </c>
      <c r="T24" s="57">
        <v>0</v>
      </c>
      <c r="U24" s="80" t="str">
        <f>IF(OR($H24="-",$K24="",$M24=""),"",
IF($H24="Long",$K24*$M24,
IF($H24="Short",$K24*$M24,
IF($H24="Options",$K24*$M24*100,””))))</f>
        <v/>
      </c>
      <c r="V24" s="81" t="str">
        <f t="shared" si="4"/>
        <v/>
      </c>
      <c r="W24" s="81" t="str">
        <f t="shared" si="5"/>
        <v/>
      </c>
    </row>
    <row r="25" spans="1:23" x14ac:dyDescent="0.2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  <c r="N25" s="73" t="str">
        <f>IF(OR($H25="-",$S25="",$U25=""),"",
IF($H25="Long",$U25-$S25,
IF($H25="Short",$S25-$U25-$T25-$T25,
IF($H25="Options",$U25-$S25,””))))</f>
        <v/>
      </c>
      <c r="O25" s="74" t="str">
        <f t="shared" si="0"/>
        <v/>
      </c>
      <c r="P25" s="75" t="str">
        <f t="shared" si="1"/>
        <v/>
      </c>
      <c r="Q25" s="76" t="str">
        <f t="shared" si="2"/>
        <v/>
      </c>
      <c r="R25" s="77" t="str">
        <f t="shared" si="3"/>
        <v/>
      </c>
      <c r="S25" s="78" t="str">
        <f t="shared" si="6"/>
        <v/>
      </c>
      <c r="T25" s="57">
        <v>0</v>
      </c>
      <c r="U25" s="80" t="str">
        <f>IF(OR($H25="-",$K25="",$M25=""),"",
IF($H25="Long",$K25*$M25,
IF($H25="Short",$K25*$M25,
IF($H25="Options",$K25*$M25*100,””))))</f>
        <v/>
      </c>
      <c r="V25" s="81" t="str">
        <f t="shared" si="4"/>
        <v/>
      </c>
      <c r="W25" s="81" t="str">
        <f t="shared" si="5"/>
        <v/>
      </c>
    </row>
    <row r="26" spans="1:23" x14ac:dyDescent="0.2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  <c r="N26" s="73" t="str">
        <f>IF(OR($H26="-",$S26="",$U26=""),"",
IF($H26="Long",$U26-$S26,
IF($H26="Short",$S26-$U26-$T26-$T26,
IF($H26="Options",$U26-$S26,””))))</f>
        <v/>
      </c>
      <c r="O26" s="74" t="str">
        <f t="shared" si="0"/>
        <v/>
      </c>
      <c r="P26" s="75" t="str">
        <f t="shared" si="1"/>
        <v/>
      </c>
      <c r="Q26" s="76" t="str">
        <f t="shared" si="2"/>
        <v/>
      </c>
      <c r="R26" s="77" t="str">
        <f t="shared" si="3"/>
        <v/>
      </c>
      <c r="S26" s="78" t="str">
        <f t="shared" si="6"/>
        <v/>
      </c>
      <c r="T26" s="57">
        <v>0</v>
      </c>
      <c r="U26" s="80" t="str">
        <f>IF(OR($H26="-",$K26="",$M26=""),"",
IF($H26="Long",$K26*$M26,
IF($H26="Short",$K26*$M26,
IF($H26="Options",$K26*$M26*100,””))))</f>
        <v/>
      </c>
      <c r="V26" s="81" t="str">
        <f t="shared" si="4"/>
        <v/>
      </c>
      <c r="W26" s="81" t="str">
        <f t="shared" si="5"/>
        <v/>
      </c>
    </row>
    <row r="27" spans="1:23" x14ac:dyDescent="0.2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  <c r="N27" s="73" t="str">
        <f>IF(OR($H27="-",$S27="",$U27=""),"",
IF($H27="Long",$U27-$S27,
IF($H27="Short",$S27-$U27-$T27-$T27,
IF($H27="Options",$U27-$S27,””))))</f>
        <v/>
      </c>
      <c r="O27" s="74" t="str">
        <f t="shared" si="0"/>
        <v/>
      </c>
      <c r="P27" s="75" t="str">
        <f t="shared" si="1"/>
        <v/>
      </c>
      <c r="Q27" s="76" t="str">
        <f t="shared" si="2"/>
        <v/>
      </c>
      <c r="R27" s="77" t="str">
        <f t="shared" si="3"/>
        <v/>
      </c>
      <c r="S27" s="78" t="str">
        <f t="shared" si="6"/>
        <v/>
      </c>
      <c r="T27" s="57">
        <v>0</v>
      </c>
      <c r="U27" s="80" t="str">
        <f>IF(OR($H27="-",$K27="",$M27=""),"",
IF($H27="Long",$K27*$M27,
IF($H27="Short",$K27*$M27,
IF($H27="Options",$K27*$M27*100,””))))</f>
        <v/>
      </c>
      <c r="V27" s="81" t="str">
        <f>IF(N27="","",IF(N27&gt;0,0,1))</f>
        <v/>
      </c>
      <c r="W27" s="81" t="str">
        <f>IF(N27="","",IF(N27&lt;0,0,1))</f>
        <v/>
      </c>
    </row>
    <row r="28" spans="1:23" x14ac:dyDescent="0.2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  <c r="N28" s="73" t="str">
        <f>IF(OR($H28="-",$S28="",$U28=""),"",
IF($H28="Long",$U28-$S28,
IF($H28="Short",$S28-$U28-$T28-$T28,
IF($H28="Options",$U28-$S28,””))))</f>
        <v/>
      </c>
      <c r="O28" s="74" t="str">
        <f t="shared" si="0"/>
        <v/>
      </c>
      <c r="P28" s="75" t="str">
        <f t="shared" si="1"/>
        <v/>
      </c>
      <c r="Q28" s="76" t="str">
        <f t="shared" si="2"/>
        <v/>
      </c>
      <c r="R28" s="77" t="str">
        <f t="shared" si="3"/>
        <v/>
      </c>
      <c r="S28" s="78" t="str">
        <f t="shared" si="6"/>
        <v/>
      </c>
      <c r="T28" s="57">
        <v>0</v>
      </c>
      <c r="U28" s="80" t="str">
        <f>IF(OR($H28="-",$K28="",$M28=""),"",
IF($H28="Long",$K28*$M28,
IF($H28="Short",$K28*$M28,
IF($H28="Options",$K28*$M28*100,””))))</f>
        <v/>
      </c>
      <c r="V28" s="81" t="str">
        <f t="shared" ref="V28:V101" si="7">IF(N28="","",IF(N28&gt;0,0,1))</f>
        <v/>
      </c>
      <c r="W28" s="81" t="str">
        <f t="shared" ref="W28:W101" si="8">IF(N28="","",IF(N28&lt;0,0,1))</f>
        <v/>
      </c>
    </row>
    <row r="29" spans="1:23" x14ac:dyDescent="0.2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7"/>
      <c r="N29" s="73" t="str">
        <f>IF(OR($H29="-",$S29="",$U29=""),"",
IF($H29="Long",$U29-$S29,
IF($H29="Short",$S29-$U29-$T29-$T29,
IF($H29="Options",$U29-$S29,””))))</f>
        <v/>
      </c>
      <c r="O29" s="74" t="str">
        <f t="shared" si="0"/>
        <v/>
      </c>
      <c r="P29" s="75" t="str">
        <f t="shared" si="1"/>
        <v/>
      </c>
      <c r="Q29" s="76" t="str">
        <f t="shared" si="2"/>
        <v/>
      </c>
      <c r="R29" s="77" t="str">
        <f t="shared" si="3"/>
        <v/>
      </c>
      <c r="S29" s="78" t="str">
        <f t="shared" si="6"/>
        <v/>
      </c>
      <c r="T29" s="57">
        <v>0</v>
      </c>
      <c r="U29" s="80" t="str">
        <f>IF(OR($H29="-",$K29="",$M29=""),"",
IF($H29="Long",$K29*$M29,
IF($H29="Short",$K29*$M29,
IF($H29="Options",$K29*$M29*100,””))))</f>
        <v/>
      </c>
      <c r="V29" s="81" t="str">
        <f t="shared" si="7"/>
        <v/>
      </c>
      <c r="W29" s="81" t="str">
        <f t="shared" si="8"/>
        <v/>
      </c>
    </row>
    <row r="30" spans="1:23" x14ac:dyDescent="0.2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73" t="str">
        <f>IF(OR($H30="-",$S30="",$U30=""),"",
IF($H30="Long",$U30-$S30,
IF($H30="Short",$S30-$U30-$T30-$T30,
IF($H30="Options",$U30-$S30,””))))</f>
        <v/>
      </c>
      <c r="O30" s="74" t="str">
        <f t="shared" si="0"/>
        <v/>
      </c>
      <c r="P30" s="75" t="str">
        <f t="shared" si="1"/>
        <v/>
      </c>
      <c r="Q30" s="76" t="str">
        <f t="shared" si="2"/>
        <v/>
      </c>
      <c r="R30" s="77" t="str">
        <f t="shared" si="3"/>
        <v/>
      </c>
      <c r="S30" s="78" t="str">
        <f t="shared" si="6"/>
        <v/>
      </c>
      <c r="T30" s="57">
        <v>0</v>
      </c>
      <c r="U30" s="80" t="str">
        <f>IF(OR($H30="-",$K30="",$M30=""),"",
IF($H30="Long",$K30*$M30,
IF($H30="Short",$K30*$M30,
IF($H30="Options",$K30*$M30*100,””))))</f>
        <v/>
      </c>
      <c r="V30" s="81" t="str">
        <f t="shared" si="7"/>
        <v/>
      </c>
      <c r="W30" s="81" t="str">
        <f t="shared" si="8"/>
        <v/>
      </c>
    </row>
    <row r="31" spans="1:23" x14ac:dyDescent="0.2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73" t="str">
        <f>IF(OR($H31="-",$S31="",$U31=""),"",
IF($H31="Long",$U31-$S31,
IF($H31="Short",$S31-$U31-$T31-$T31,
IF($H31="Options",$U31-$S31,””))))</f>
        <v/>
      </c>
      <c r="O31" s="74" t="str">
        <f t="shared" si="0"/>
        <v/>
      </c>
      <c r="P31" s="75" t="str">
        <f t="shared" si="1"/>
        <v/>
      </c>
      <c r="Q31" s="76" t="str">
        <f t="shared" si="2"/>
        <v/>
      </c>
      <c r="R31" s="77" t="str">
        <f t="shared" si="3"/>
        <v/>
      </c>
      <c r="S31" s="78" t="str">
        <f t="shared" si="6"/>
        <v/>
      </c>
      <c r="T31" s="57">
        <v>0</v>
      </c>
      <c r="U31" s="80" t="str">
        <f>IF(OR($H31="-",$K31="",$M31=""),"",
IF($H31="Long",$K31*$M31,
IF($H31="Short",$K31*$M31,
IF($H31="Options",$K31*$M31*100,””))))</f>
        <v/>
      </c>
      <c r="V31" s="81" t="str">
        <f t="shared" si="7"/>
        <v/>
      </c>
      <c r="W31" s="81" t="str">
        <f t="shared" si="8"/>
        <v/>
      </c>
    </row>
    <row r="32" spans="1:23" x14ac:dyDescent="0.2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73" t="str">
        <f>IF(OR($H32="-",$S32="",$U32=""),"",
IF($H32="Long",$U32-$S32,
IF($H32="Short",$S32-$U32-$T32-$T32,
IF($H32="Options",$U32-$S32,””))))</f>
        <v/>
      </c>
      <c r="O32" s="74" t="str">
        <f t="shared" si="0"/>
        <v/>
      </c>
      <c r="P32" s="75" t="str">
        <f t="shared" si="1"/>
        <v/>
      </c>
      <c r="Q32" s="76" t="str">
        <f t="shared" si="2"/>
        <v/>
      </c>
      <c r="R32" s="77" t="str">
        <f t="shared" si="3"/>
        <v/>
      </c>
      <c r="S32" s="78" t="str">
        <f t="shared" si="6"/>
        <v/>
      </c>
      <c r="T32" s="57">
        <v>0</v>
      </c>
      <c r="U32" s="80" t="str">
        <f>IF(OR($H32="-",$K32="",$M32=""),"",
IF($H32="Long",$K32*$M32,
IF($H32="Short",$K32*$M32,
IF($H32="Options",$K32*$M32*100,””))))</f>
        <v/>
      </c>
      <c r="V32" s="81" t="str">
        <f t="shared" si="7"/>
        <v/>
      </c>
      <c r="W32" s="81" t="str">
        <f t="shared" si="8"/>
        <v/>
      </c>
    </row>
    <row r="33" spans="1:23" x14ac:dyDescent="0.2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73" t="str">
        <f>IF(OR($H33="-",$S33="",$U33=""),"",
IF($H33="Long",$U33-$S33,
IF($H33="Short",$S33-$U33-$T33-$T33,
IF($H33="Options",$U33-$S33,””))))</f>
        <v/>
      </c>
      <c r="O33" s="74" t="str">
        <f t="shared" si="0"/>
        <v/>
      </c>
      <c r="P33" s="75" t="str">
        <f t="shared" si="1"/>
        <v/>
      </c>
      <c r="Q33" s="76" t="str">
        <f t="shared" si="2"/>
        <v/>
      </c>
      <c r="R33" s="77" t="str">
        <f t="shared" si="3"/>
        <v/>
      </c>
      <c r="S33" s="78" t="str">
        <f t="shared" si="6"/>
        <v/>
      </c>
      <c r="T33" s="57">
        <v>0</v>
      </c>
      <c r="U33" s="80" t="str">
        <f>IF(OR($H33="-",$K33="",$M33=""),"",
IF($H33="Long",$K33*$M33,
IF($H33="Short",$K33*$M33,
IF($H33="Options",$K33*$M33*100,””))))</f>
        <v/>
      </c>
      <c r="V33" s="81" t="str">
        <f t="shared" si="7"/>
        <v/>
      </c>
      <c r="W33" s="81" t="str">
        <f t="shared" si="8"/>
        <v/>
      </c>
    </row>
    <row r="34" spans="1:23" x14ac:dyDescent="0.2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73" t="str">
        <f>IF(OR($H34="-",$S34="",$U34=""),"",
IF($H34="Long",$U34-$S34,
IF($H34="Short",$S34-$U34-$T34-$T34,
IF($H34="Options",$U34-$S34,””))))</f>
        <v/>
      </c>
      <c r="O34" s="74" t="str">
        <f t="shared" si="0"/>
        <v/>
      </c>
      <c r="P34" s="75" t="str">
        <f t="shared" si="1"/>
        <v/>
      </c>
      <c r="Q34" s="76" t="str">
        <f t="shared" si="2"/>
        <v/>
      </c>
      <c r="R34" s="77" t="str">
        <f t="shared" si="3"/>
        <v/>
      </c>
      <c r="S34" s="78" t="str">
        <f t="shared" si="6"/>
        <v/>
      </c>
      <c r="T34" s="57">
        <v>0</v>
      </c>
      <c r="U34" s="80" t="str">
        <f>IF(OR($H34="-",$K34="",$M34=""),"",
IF($H34="Long",$K34*$M34,
IF($H34="Short",$K34*$M34,
IF($H34="Options",$K34*$M34*100,””))))</f>
        <v/>
      </c>
      <c r="V34" s="81" t="str">
        <f t="shared" si="7"/>
        <v/>
      </c>
      <c r="W34" s="81" t="str">
        <f t="shared" si="8"/>
        <v/>
      </c>
    </row>
    <row r="35" spans="1:23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/>
      <c r="N35" s="73" t="str">
        <f>IF(OR($H35="-",$S35="",$U35=""),"",
IF($H35="Long",$U35-$S35,
IF($H35="Short",$S35-$U35-$T35-$T35,
IF($H35="Options",$U35-$S35,””))))</f>
        <v/>
      </c>
      <c r="O35" s="74" t="str">
        <f t="shared" si="0"/>
        <v/>
      </c>
      <c r="P35" s="75" t="str">
        <f t="shared" si="1"/>
        <v/>
      </c>
      <c r="Q35" s="76" t="str">
        <f t="shared" si="2"/>
        <v/>
      </c>
      <c r="R35" s="77" t="str">
        <f t="shared" si="3"/>
        <v/>
      </c>
      <c r="S35" s="78" t="str">
        <f t="shared" si="6"/>
        <v/>
      </c>
      <c r="T35" s="57">
        <v>0</v>
      </c>
      <c r="U35" s="80" t="str">
        <f>IF(OR($H35="-",$K35="",$M35=""),"",
IF($H35="Long",$K35*$M35,
IF($H35="Short",$K35*$M35,
IF($H35="Options",$K35*$M35*100,””))))</f>
        <v/>
      </c>
      <c r="V35" s="81" t="str">
        <f t="shared" si="7"/>
        <v/>
      </c>
      <c r="W35" s="81" t="str">
        <f t="shared" si="8"/>
        <v/>
      </c>
    </row>
    <row r="36" spans="1:23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73" t="str">
        <f>IF(OR($H36="-",$S36="",$U36=""),"",
IF($H36="Long",$U36-$S36,
IF($H36="Short",$S36-$U36-$T36-$T36,
IF($H36="Options",$U36-$S36,””))))</f>
        <v/>
      </c>
      <c r="O36" s="74" t="str">
        <f t="shared" si="0"/>
        <v/>
      </c>
      <c r="P36" s="75" t="str">
        <f t="shared" si="1"/>
        <v/>
      </c>
      <c r="Q36" s="76" t="str">
        <f t="shared" si="2"/>
        <v/>
      </c>
      <c r="R36" s="77" t="str">
        <f t="shared" si="3"/>
        <v/>
      </c>
      <c r="S36" s="78" t="str">
        <f t="shared" si="6"/>
        <v/>
      </c>
      <c r="T36" s="57">
        <v>0</v>
      </c>
      <c r="U36" s="80" t="str">
        <f>IF(OR($H36="-",$K36="",$M36=""),"",
IF($H36="Long",$K36*$M36,
IF($H36="Short",$K36*$M36,
IF($H36="Options",$K36*$M36*100,””))))</f>
        <v/>
      </c>
      <c r="V36" s="81" t="str">
        <f t="shared" si="7"/>
        <v/>
      </c>
      <c r="W36" s="81" t="str">
        <f t="shared" si="8"/>
        <v/>
      </c>
    </row>
    <row r="37" spans="1:23" x14ac:dyDescent="0.2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  <c r="N37" s="73" t="str">
        <f>IF(OR($H37="-",$S37="",$U37=""),"",
IF($H37="Long",$U37-$S37,
IF($H37="Short",$S37-$U37-$T37-$T37,
IF($H37="Options",$U37-$S37,””))))</f>
        <v/>
      </c>
      <c r="O37" s="74" t="str">
        <f t="shared" si="0"/>
        <v/>
      </c>
      <c r="P37" s="75" t="str">
        <f t="shared" si="1"/>
        <v/>
      </c>
      <c r="Q37" s="76" t="str">
        <f t="shared" si="2"/>
        <v/>
      </c>
      <c r="R37" s="77" t="str">
        <f t="shared" si="3"/>
        <v/>
      </c>
      <c r="S37" s="78" t="str">
        <f t="shared" si="6"/>
        <v/>
      </c>
      <c r="T37" s="57">
        <v>0</v>
      </c>
      <c r="U37" s="80" t="str">
        <f>IF(OR($H37="-",$K37="",$M37=""),"",
IF($H37="Long",$K37*$M37,
IF($H37="Short",$K37*$M37,
IF($H37="Options",$K37*$M37*100,””))))</f>
        <v/>
      </c>
      <c r="V37" s="81" t="str">
        <f t="shared" si="7"/>
        <v/>
      </c>
      <c r="W37" s="81" t="str">
        <f t="shared" si="8"/>
        <v/>
      </c>
    </row>
    <row r="38" spans="1:23" x14ac:dyDescent="0.2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/>
      <c r="N38" s="73" t="str">
        <f>IF(OR($H38="-",$S38="",$U38=""),"",
IF($H38="Long",$U38-$S38,
IF($H38="Short",$S38-$U38-$T38-$T38,
IF($H38="Options",$U38-$S38,””))))</f>
        <v/>
      </c>
      <c r="O38" s="74" t="str">
        <f t="shared" si="0"/>
        <v/>
      </c>
      <c r="P38" s="75" t="str">
        <f t="shared" si="1"/>
        <v/>
      </c>
      <c r="Q38" s="76" t="str">
        <f t="shared" si="2"/>
        <v/>
      </c>
      <c r="R38" s="77" t="str">
        <f t="shared" si="3"/>
        <v/>
      </c>
      <c r="S38" s="78" t="str">
        <f t="shared" si="6"/>
        <v/>
      </c>
      <c r="T38" s="57">
        <v>0</v>
      </c>
      <c r="U38" s="80" t="str">
        <f>IF(OR($H38="-",$K38="",$M38=""),"",
IF($H38="Long",$K38*$M38,
IF($H38="Short",$K38*$M38,
IF($H38="Options",$K38*$M38*100,””))))</f>
        <v/>
      </c>
      <c r="V38" s="81" t="str">
        <f t="shared" si="7"/>
        <v/>
      </c>
      <c r="W38" s="81" t="str">
        <f t="shared" si="8"/>
        <v/>
      </c>
    </row>
    <row r="39" spans="1:23" x14ac:dyDescent="0.2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73" t="str">
        <f>IF(OR($H39="-",$S39="",$U39=""),"",
IF($H39="Long",$U39-$S39,
IF($H39="Short",$S39-$U39-$T39-$T39,
IF($H39="Options",$U39-$S39,””))))</f>
        <v/>
      </c>
      <c r="O39" s="74" t="str">
        <f t="shared" si="0"/>
        <v/>
      </c>
      <c r="P39" s="75" t="str">
        <f t="shared" si="1"/>
        <v/>
      </c>
      <c r="Q39" s="76" t="str">
        <f t="shared" si="2"/>
        <v/>
      </c>
      <c r="R39" s="77" t="str">
        <f t="shared" si="3"/>
        <v/>
      </c>
      <c r="S39" s="78" t="str">
        <f t="shared" si="6"/>
        <v/>
      </c>
      <c r="T39" s="57">
        <v>0</v>
      </c>
      <c r="U39" s="80" t="str">
        <f>IF(OR($H39="-",$K39="",$M39=""),"",
IF($H39="Long",$K39*$M39,
IF($H39="Short",$K39*$M39,
IF($H39="Options",$K39*$M39*100,””))))</f>
        <v/>
      </c>
      <c r="V39" s="81" t="str">
        <f t="shared" si="7"/>
        <v/>
      </c>
      <c r="W39" s="81" t="str">
        <f t="shared" si="8"/>
        <v/>
      </c>
    </row>
    <row r="40" spans="1:23" x14ac:dyDescent="0.2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7"/>
      <c r="N40" s="73" t="str">
        <f>IF(OR($H40="-",$S40="",$U40=""),"",
IF($H40="Long",$U40-$S40,
IF($H40="Short",$S40-$U40-$T40-$T40,
IF($H40="Options",$U40-$S40,””))))</f>
        <v/>
      </c>
      <c r="O40" s="74" t="str">
        <f t="shared" si="0"/>
        <v/>
      </c>
      <c r="P40" s="75" t="str">
        <f t="shared" si="1"/>
        <v/>
      </c>
      <c r="Q40" s="76" t="str">
        <f t="shared" si="2"/>
        <v/>
      </c>
      <c r="R40" s="77" t="str">
        <f t="shared" si="3"/>
        <v/>
      </c>
      <c r="S40" s="78" t="str">
        <f t="shared" si="6"/>
        <v/>
      </c>
      <c r="T40" s="57">
        <v>0</v>
      </c>
      <c r="U40" s="80" t="str">
        <f>IF(OR($H40="-",$K40="",$M40=""),"",
IF($H40="Long",$K40*$M40,
IF($H40="Short",$K40*$M40,
IF($H40="Options",$K40*$M40*100,””))))</f>
        <v/>
      </c>
      <c r="V40" s="81" t="str">
        <f t="shared" si="7"/>
        <v/>
      </c>
      <c r="W40" s="81" t="str">
        <f t="shared" si="8"/>
        <v/>
      </c>
    </row>
    <row r="41" spans="1:23" x14ac:dyDescent="0.2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7"/>
      <c r="N41" s="73" t="str">
        <f>IF(OR($H41="-",$S41="",$U41=""),"",
IF($H41="Long",$U41-$S41,
IF($H41="Short",$S41-$U41-$T41-$T41,
IF($H41="Options",$U41-$S41,””))))</f>
        <v/>
      </c>
      <c r="O41" s="74" t="str">
        <f t="shared" si="0"/>
        <v/>
      </c>
      <c r="P41" s="75" t="str">
        <f t="shared" si="1"/>
        <v/>
      </c>
      <c r="Q41" s="76" t="str">
        <f t="shared" si="2"/>
        <v/>
      </c>
      <c r="R41" s="77" t="str">
        <f t="shared" si="3"/>
        <v/>
      </c>
      <c r="S41" s="78" t="str">
        <f t="shared" si="6"/>
        <v/>
      </c>
      <c r="T41" s="57">
        <v>0</v>
      </c>
      <c r="U41" s="80" t="str">
        <f>IF(OR($H41="-",$K41="",$M41=""),"",
IF($H41="Long",$K41*$M41,
IF($H41="Short",$K41*$M41,
IF($H41="Options",$K41*$M41*100,””))))</f>
        <v/>
      </c>
      <c r="V41" s="81" t="str">
        <f t="shared" si="7"/>
        <v/>
      </c>
      <c r="W41" s="81" t="str">
        <f t="shared" si="8"/>
        <v/>
      </c>
    </row>
    <row r="42" spans="1:23" x14ac:dyDescent="0.2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  <c r="N42" s="73" t="str">
        <f>IF(OR($H42="-",$S42="",$U42=""),"",
IF($H42="Long",$U42-$S42,
IF($H42="Short",$S42-$U42-$T42-$T42,
IF($H42="Options",$U42-$S42,””))))</f>
        <v/>
      </c>
      <c r="O42" s="74" t="str">
        <f t="shared" si="0"/>
        <v/>
      </c>
      <c r="P42" s="75" t="str">
        <f t="shared" si="1"/>
        <v/>
      </c>
      <c r="Q42" s="76" t="str">
        <f t="shared" si="2"/>
        <v/>
      </c>
      <c r="R42" s="77" t="str">
        <f t="shared" si="3"/>
        <v/>
      </c>
      <c r="S42" s="78" t="str">
        <f t="shared" si="6"/>
        <v/>
      </c>
      <c r="T42" s="57">
        <v>0</v>
      </c>
      <c r="U42" s="80" t="str">
        <f>IF(OR($H42="-",$K42="",$M42=""),"",
IF($H42="Long",$K42*$M42,
IF($H42="Short",$K42*$M42,
IF($H42="Options",$K42*$M42*100,””))))</f>
        <v/>
      </c>
      <c r="V42" s="81" t="str">
        <f t="shared" si="7"/>
        <v/>
      </c>
      <c r="W42" s="81" t="str">
        <f t="shared" si="8"/>
        <v/>
      </c>
    </row>
    <row r="43" spans="1:23" x14ac:dyDescent="0.2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7"/>
      <c r="N43" s="73" t="str">
        <f>IF(OR($H43="-",$S43="",$U43=""),"",
IF($H43="Long",$U43-$S43,
IF($H43="Short",$S43-$U43-$T43-$T43,
IF($H43="Options",$U43-$S43,””))))</f>
        <v/>
      </c>
      <c r="O43" s="74" t="str">
        <f t="shared" si="0"/>
        <v/>
      </c>
      <c r="P43" s="75" t="str">
        <f t="shared" si="1"/>
        <v/>
      </c>
      <c r="Q43" s="76" t="str">
        <f t="shared" si="2"/>
        <v/>
      </c>
      <c r="R43" s="77" t="str">
        <f t="shared" si="3"/>
        <v/>
      </c>
      <c r="S43" s="78" t="str">
        <f t="shared" si="6"/>
        <v/>
      </c>
      <c r="T43" s="57">
        <v>0</v>
      </c>
      <c r="U43" s="80" t="str">
        <f>IF(OR($H43="-",$K43="",$M43=""),"",
IF($H43="Long",$K43*$M43,
IF($H43="Short",$K43*$M43,
IF($H43="Options",$K43*$M43*100,””))))</f>
        <v/>
      </c>
      <c r="V43" s="81" t="str">
        <f t="shared" si="7"/>
        <v/>
      </c>
      <c r="W43" s="81" t="str">
        <f t="shared" si="8"/>
        <v/>
      </c>
    </row>
    <row r="44" spans="1:23" x14ac:dyDescent="0.2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7"/>
      <c r="N44" s="73" t="str">
        <f>IF(OR($H44="-",$S44="",$U44=""),"",
IF($H44="Long",$U44-$S44,
IF($H44="Short",$S44-$U44-$T44-$T44,
IF($H44="Options",$U44-$S44,””))))</f>
        <v/>
      </c>
      <c r="O44" s="74" t="str">
        <f t="shared" si="0"/>
        <v/>
      </c>
      <c r="P44" s="75" t="str">
        <f t="shared" si="1"/>
        <v/>
      </c>
      <c r="Q44" s="76" t="str">
        <f t="shared" si="2"/>
        <v/>
      </c>
      <c r="R44" s="77" t="str">
        <f t="shared" si="3"/>
        <v/>
      </c>
      <c r="S44" s="78" t="str">
        <f t="shared" si="6"/>
        <v/>
      </c>
      <c r="T44" s="57">
        <v>0</v>
      </c>
      <c r="U44" s="80" t="str">
        <f>IF(OR($H44="-",$K44="",$M44=""),"",
IF($H44="Long",$K44*$M44,
IF($H44="Short",$K44*$M44,
IF($H44="Options",$K44*$M44*100,””))))</f>
        <v/>
      </c>
      <c r="V44" s="81" t="str">
        <f t="shared" si="7"/>
        <v/>
      </c>
      <c r="W44" s="81" t="str">
        <f t="shared" si="8"/>
        <v/>
      </c>
    </row>
    <row r="45" spans="1:23" x14ac:dyDescent="0.2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7"/>
      <c r="N45" s="73" t="str">
        <f>IF(OR($H45="-",$S45="",$U45=""),"",
IF($H45="Long",$U45-$S45,
IF($H45="Short",$S45-$U45-$T45-$T45,
IF($H45="Options",$U45-$S45,””))))</f>
        <v/>
      </c>
      <c r="O45" s="74" t="str">
        <f t="shared" si="0"/>
        <v/>
      </c>
      <c r="P45" s="75" t="str">
        <f t="shared" si="1"/>
        <v/>
      </c>
      <c r="Q45" s="76" t="str">
        <f t="shared" si="2"/>
        <v/>
      </c>
      <c r="R45" s="77" t="str">
        <f t="shared" si="3"/>
        <v/>
      </c>
      <c r="S45" s="78" t="str">
        <f t="shared" si="6"/>
        <v/>
      </c>
      <c r="T45" s="57">
        <v>0</v>
      </c>
      <c r="U45" s="80" t="str">
        <f>IF(OR($H45="-",$K45="",$M45=""),"",
IF($H45="Long",$K45*$M45,
IF($H45="Short",$K45*$M45,
IF($H45="Options",$K45*$M45*100,””))))</f>
        <v/>
      </c>
      <c r="V45" s="81" t="str">
        <f t="shared" si="7"/>
        <v/>
      </c>
      <c r="W45" s="81" t="str">
        <f t="shared" si="8"/>
        <v/>
      </c>
    </row>
    <row r="46" spans="1:23" x14ac:dyDescent="0.2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7"/>
      <c r="N46" s="73" t="str">
        <f>IF(OR($H46="-",$S46="",$U46=""),"",
IF($H46="Long",$U46-$S46,
IF($H46="Short",$S46-$U46-$T46-$T46,
IF($H46="Options",$U46-$S46,””))))</f>
        <v/>
      </c>
      <c r="O46" s="74" t="str">
        <f t="shared" si="0"/>
        <v/>
      </c>
      <c r="P46" s="75" t="str">
        <f t="shared" si="1"/>
        <v/>
      </c>
      <c r="Q46" s="76" t="str">
        <f t="shared" si="2"/>
        <v/>
      </c>
      <c r="R46" s="77" t="str">
        <f t="shared" si="3"/>
        <v/>
      </c>
      <c r="S46" s="78" t="str">
        <f t="shared" si="6"/>
        <v/>
      </c>
      <c r="T46" s="57">
        <v>0</v>
      </c>
      <c r="U46" s="80" t="str">
        <f>IF(OR($H46="-",$K46="",$M46=""),"",
IF($H46="Long",$K46*$M46,
IF($H46="Short",$K46*$M46,
IF($H46="Options",$K46*$M46*100,””))))</f>
        <v/>
      </c>
      <c r="V46" s="81" t="str">
        <f t="shared" si="7"/>
        <v/>
      </c>
      <c r="W46" s="81" t="str">
        <f t="shared" si="8"/>
        <v/>
      </c>
    </row>
    <row r="47" spans="1:23" x14ac:dyDescent="0.2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7"/>
      <c r="N47" s="73" t="str">
        <f>IF(OR($H47="-",$S47="",$U47=""),"",
IF($H47="Long",$U47-$S47,
IF($H47="Short",$S47-$U47-$T47-$T47,
IF($H47="Options",$U47-$S47,””))))</f>
        <v/>
      </c>
      <c r="O47" s="74" t="str">
        <f t="shared" si="0"/>
        <v/>
      </c>
      <c r="P47" s="75" t="str">
        <f t="shared" si="1"/>
        <v/>
      </c>
      <c r="Q47" s="76" t="str">
        <f t="shared" si="2"/>
        <v/>
      </c>
      <c r="R47" s="77" t="str">
        <f t="shared" si="3"/>
        <v/>
      </c>
      <c r="S47" s="78" t="str">
        <f t="shared" si="6"/>
        <v/>
      </c>
      <c r="T47" s="57">
        <v>0</v>
      </c>
      <c r="U47" s="80" t="str">
        <f>IF(OR($H47="-",$K47="",$M47=""),"",
IF($H47="Long",$K47*$M47,
IF($H47="Short",$K47*$M47,
IF($H47="Options",$K47*$M47*100,””))))</f>
        <v/>
      </c>
      <c r="V47" s="81" t="str">
        <f t="shared" si="7"/>
        <v/>
      </c>
      <c r="W47" s="81" t="str">
        <f t="shared" si="8"/>
        <v/>
      </c>
    </row>
    <row r="48" spans="1:23" x14ac:dyDescent="0.2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  <c r="N48" s="73" t="str">
        <f>IF(OR($H48="-",$S48="",$U48=""),"",
IF($H48="Long",$U48-$S48,
IF($H48="Short",$S48-$U48-$T48-$T48,
IF($H48="Options",$U48-$S48,””))))</f>
        <v/>
      </c>
      <c r="O48" s="74" t="str">
        <f t="shared" si="0"/>
        <v/>
      </c>
      <c r="P48" s="75" t="str">
        <f t="shared" si="1"/>
        <v/>
      </c>
      <c r="Q48" s="76" t="str">
        <f t="shared" si="2"/>
        <v/>
      </c>
      <c r="R48" s="77" t="str">
        <f t="shared" si="3"/>
        <v/>
      </c>
      <c r="S48" s="78" t="str">
        <f t="shared" si="6"/>
        <v/>
      </c>
      <c r="T48" s="57">
        <v>0</v>
      </c>
      <c r="U48" s="80" t="str">
        <f>IF(OR($H48="-",$K48="",$M48=""),"",
IF($H48="Long",$K48*$M48,
IF($H48="Short",$K48*$M48,
IF($H48="Options",$K48*$M48*100,””))))</f>
        <v/>
      </c>
      <c r="V48" s="81" t="str">
        <f t="shared" si="7"/>
        <v/>
      </c>
      <c r="W48" s="81" t="str">
        <f t="shared" si="8"/>
        <v/>
      </c>
    </row>
    <row r="49" spans="1:23" x14ac:dyDescent="0.2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7"/>
      <c r="N49" s="73" t="str">
        <f>IF(OR($H49="-",$S49="",$U49=""),"",
IF($H49="Long",$U49-$S49,
IF($H49="Short",$S49-$U49-$T49-$T49,
IF($H49="Options",$U49-$S49,””))))</f>
        <v/>
      </c>
      <c r="O49" s="74" t="str">
        <f t="shared" si="0"/>
        <v/>
      </c>
      <c r="P49" s="75" t="str">
        <f t="shared" si="1"/>
        <v/>
      </c>
      <c r="Q49" s="76" t="str">
        <f t="shared" si="2"/>
        <v/>
      </c>
      <c r="R49" s="77" t="str">
        <f t="shared" si="3"/>
        <v/>
      </c>
      <c r="S49" s="78" t="str">
        <f t="shared" si="6"/>
        <v/>
      </c>
      <c r="T49" s="57">
        <v>0</v>
      </c>
      <c r="U49" s="80" t="str">
        <f>IF(OR($H49="-",$K49="",$M49=""),"",
IF($H49="Long",$K49*$M49,
IF($H49="Short",$K49*$M49,
IF($H49="Options",$K49*$M49*100,””))))</f>
        <v/>
      </c>
      <c r="V49" s="81" t="str">
        <f t="shared" si="7"/>
        <v/>
      </c>
      <c r="W49" s="81" t="str">
        <f t="shared" si="8"/>
        <v/>
      </c>
    </row>
    <row r="50" spans="1:23" x14ac:dyDescent="0.2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7"/>
      <c r="N50" s="73" t="str">
        <f>IF(OR($H50="-",$S50="",$U50=""),"",
IF($H50="Long",$U50-$S50,
IF($H50="Short",$S50-$U50-$T50-$T50,
IF($H50="Options",$U50-$S50,””))))</f>
        <v/>
      </c>
      <c r="O50" s="74" t="str">
        <f t="shared" si="0"/>
        <v/>
      </c>
      <c r="P50" s="75" t="str">
        <f t="shared" si="1"/>
        <v/>
      </c>
      <c r="Q50" s="76" t="str">
        <f t="shared" si="2"/>
        <v/>
      </c>
      <c r="R50" s="77" t="str">
        <f t="shared" si="3"/>
        <v/>
      </c>
      <c r="S50" s="78" t="str">
        <f t="shared" si="6"/>
        <v/>
      </c>
      <c r="T50" s="57">
        <v>0</v>
      </c>
      <c r="U50" s="80" t="str">
        <f>IF(OR($H50="-",$K50="",$M50=""),"",
IF($H50="Long",$K50*$M50,
IF($H50="Short",$K50*$M50,
IF($H50="Options",$K50*$M50*100,””))))</f>
        <v/>
      </c>
      <c r="V50" s="81" t="str">
        <f t="shared" si="7"/>
        <v/>
      </c>
      <c r="W50" s="81" t="str">
        <f t="shared" si="8"/>
        <v/>
      </c>
    </row>
    <row r="51" spans="1:23" x14ac:dyDescent="0.2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N51" s="73" t="str">
        <f>IF(OR($H51="-",$S51="",$U51=""),"",
IF($H51="Long",$U51-$S51,
IF($H51="Short",$S51-$U51-$T51-$T51,
IF($H51="Options",$U51-$S51,””))))</f>
        <v/>
      </c>
      <c r="O51" s="74" t="str">
        <f t="shared" si="0"/>
        <v/>
      </c>
      <c r="P51" s="75" t="str">
        <f t="shared" si="1"/>
        <v/>
      </c>
      <c r="Q51" s="76" t="str">
        <f t="shared" si="2"/>
        <v/>
      </c>
      <c r="R51" s="77" t="str">
        <f t="shared" si="3"/>
        <v/>
      </c>
      <c r="S51" s="78" t="str">
        <f t="shared" si="6"/>
        <v/>
      </c>
      <c r="T51" s="57">
        <v>0</v>
      </c>
      <c r="U51" s="80" t="str">
        <f>IF(OR($H51="-",$K51="",$M51=""),"",
IF($H51="Long",$K51*$M51,
IF($H51="Short",$K51*$M51,
IF($H51="Options",$K51*$M51*100,””))))</f>
        <v/>
      </c>
      <c r="V51" s="81" t="str">
        <f t="shared" si="7"/>
        <v/>
      </c>
      <c r="W51" s="81" t="str">
        <f t="shared" si="8"/>
        <v/>
      </c>
    </row>
    <row r="52" spans="1:23" x14ac:dyDescent="0.2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7"/>
      <c r="N52" s="73" t="str">
        <f>IF(OR($H52="-",$S52="",$U52=""),"",
IF($H52="Long",$U52-$S52,
IF($H52="Short",$S52-$U52-$T52-$T52,
IF($H52="Options",$U52-$S52,””))))</f>
        <v/>
      </c>
      <c r="O52" s="74" t="str">
        <f t="shared" si="0"/>
        <v/>
      </c>
      <c r="P52" s="75" t="str">
        <f t="shared" si="1"/>
        <v/>
      </c>
      <c r="Q52" s="76" t="str">
        <f t="shared" si="2"/>
        <v/>
      </c>
      <c r="R52" s="77" t="str">
        <f t="shared" si="3"/>
        <v/>
      </c>
      <c r="S52" s="78" t="str">
        <f t="shared" si="6"/>
        <v/>
      </c>
      <c r="T52" s="57">
        <v>0</v>
      </c>
      <c r="U52" s="80" t="str">
        <f>IF(OR($H52="-",$K52="",$M52=""),"",
IF($H52="Long",$K52*$M52,
IF($H52="Short",$K52*$M52,
IF($H52="Options",$K52*$M52*100,””))))</f>
        <v/>
      </c>
      <c r="V52" s="81" t="str">
        <f t="shared" si="7"/>
        <v/>
      </c>
      <c r="W52" s="81" t="str">
        <f t="shared" si="8"/>
        <v/>
      </c>
    </row>
    <row r="53" spans="1:23" x14ac:dyDescent="0.2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73" t="str">
        <f>IF(OR($H53="-",$S53="",$U53=""),"",
IF($H53="Long",$U53-$S53,
IF($H53="Short",$S53-$U53-$T53-$T53,
IF($H53="Options",$U53-$S53,””))))</f>
        <v/>
      </c>
      <c r="O53" s="74" t="str">
        <f t="shared" si="0"/>
        <v/>
      </c>
      <c r="P53" s="75" t="str">
        <f t="shared" si="1"/>
        <v/>
      </c>
      <c r="Q53" s="76" t="str">
        <f t="shared" si="2"/>
        <v/>
      </c>
      <c r="R53" s="77" t="str">
        <f t="shared" si="3"/>
        <v/>
      </c>
      <c r="S53" s="78" t="str">
        <f t="shared" si="6"/>
        <v/>
      </c>
      <c r="T53" s="57">
        <v>0</v>
      </c>
      <c r="U53" s="80" t="str">
        <f>IF(OR($H53="-",$K53="",$M53=""),"",
IF($H53="Long",$K53*$M53,
IF($H53="Short",$K53*$M53,
IF($H53="Options",$K53*$M53*100,””))))</f>
        <v/>
      </c>
      <c r="V53" s="81" t="str">
        <f t="shared" si="7"/>
        <v/>
      </c>
      <c r="W53" s="81" t="str">
        <f t="shared" si="8"/>
        <v/>
      </c>
    </row>
    <row r="54" spans="1:23" x14ac:dyDescent="0.2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/>
      <c r="N54" s="73" t="str">
        <f>IF(OR($H54="-",$S54="",$U54=""),"",
IF($H54="Long",$U54-$S54,
IF($H54="Short",$S54-$U54-$T54-$T54,
IF($H54="Options",$U54-$S54,””))))</f>
        <v/>
      </c>
      <c r="O54" s="74" t="str">
        <f t="shared" si="0"/>
        <v/>
      </c>
      <c r="P54" s="75" t="str">
        <f t="shared" si="1"/>
        <v/>
      </c>
      <c r="Q54" s="76" t="str">
        <f t="shared" si="2"/>
        <v/>
      </c>
      <c r="R54" s="77" t="str">
        <f t="shared" si="3"/>
        <v/>
      </c>
      <c r="S54" s="78" t="str">
        <f t="shared" si="6"/>
        <v/>
      </c>
      <c r="T54" s="57">
        <v>0</v>
      </c>
      <c r="U54" s="80" t="str">
        <f>IF(OR($H54="-",$K54="",$M54=""),"",
IF($H54="Long",$K54*$M54,
IF($H54="Short",$K54*$M54,
IF($H54="Options",$K54*$M54*100,””))))</f>
        <v/>
      </c>
      <c r="V54" s="81" t="str">
        <f t="shared" si="7"/>
        <v/>
      </c>
      <c r="W54" s="81" t="str">
        <f t="shared" si="8"/>
        <v/>
      </c>
    </row>
    <row r="55" spans="1:23" x14ac:dyDescent="0.2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7"/>
      <c r="N55" s="73" t="str">
        <f>IF(OR($H55="-",$S55="",$U55=""),"",
IF($H55="Long",$U55-$S55,
IF($H55="Short",$S55-$U55-$T55-$T55,
IF($H55="Options",$U55-$S55,””))))</f>
        <v/>
      </c>
      <c r="O55" s="74" t="str">
        <f t="shared" si="0"/>
        <v/>
      </c>
      <c r="P55" s="75" t="str">
        <f t="shared" si="1"/>
        <v/>
      </c>
      <c r="Q55" s="76" t="str">
        <f t="shared" si="2"/>
        <v/>
      </c>
      <c r="R55" s="77" t="str">
        <f t="shared" si="3"/>
        <v/>
      </c>
      <c r="S55" s="78" t="str">
        <f t="shared" si="6"/>
        <v/>
      </c>
      <c r="T55" s="57">
        <v>0</v>
      </c>
      <c r="U55" s="80" t="str">
        <f>IF(OR($H55="-",$K55="",$M55=""),"",
IF($H55="Long",$K55*$M55,
IF($H55="Short",$K55*$M55,
IF($H55="Options",$K55*$M55*100,””))))</f>
        <v/>
      </c>
      <c r="V55" s="81" t="str">
        <f t="shared" si="7"/>
        <v/>
      </c>
      <c r="W55" s="81" t="str">
        <f t="shared" si="8"/>
        <v/>
      </c>
    </row>
    <row r="56" spans="1:23" x14ac:dyDescent="0.2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/>
      <c r="N56" s="73" t="str">
        <f>IF(OR($H56="-",$S56="",$U56=""),"",
IF($H56="Long",$U56-$S56,
IF($H56="Short",$S56-$U56-$T56-$T56,
IF($H56="Options",$U56-$S56,””))))</f>
        <v/>
      </c>
      <c r="O56" s="74" t="str">
        <f t="shared" si="0"/>
        <v/>
      </c>
      <c r="P56" s="75" t="str">
        <f t="shared" si="1"/>
        <v/>
      </c>
      <c r="Q56" s="76" t="str">
        <f t="shared" si="2"/>
        <v/>
      </c>
      <c r="R56" s="77" t="str">
        <f t="shared" si="3"/>
        <v/>
      </c>
      <c r="S56" s="78" t="str">
        <f t="shared" si="6"/>
        <v/>
      </c>
      <c r="T56" s="57">
        <v>0</v>
      </c>
      <c r="U56" s="80" t="str">
        <f>IF(OR($H56="-",$K56="",$M56=""),"",
IF($H56="Long",$K56*$M56,
IF($H56="Short",$K56*$M56,
IF($H56="Options",$K56*$M56*100,””))))</f>
        <v/>
      </c>
      <c r="V56" s="81" t="str">
        <f t="shared" si="7"/>
        <v/>
      </c>
      <c r="W56" s="81" t="str">
        <f t="shared" si="8"/>
        <v/>
      </c>
    </row>
    <row r="57" spans="1:23" x14ac:dyDescent="0.2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  <c r="N57" s="73" t="str">
        <f>IF(OR($H57="-",$S57="",$U57=""),"",
IF($H57="Long",$U57-$S57,
IF($H57="Short",$S57-$U57-$T57-$T57,
IF($H57="Options",$U57-$S57,””))))</f>
        <v/>
      </c>
      <c r="O57" s="74" t="str">
        <f t="shared" si="0"/>
        <v/>
      </c>
      <c r="P57" s="75" t="str">
        <f t="shared" si="1"/>
        <v/>
      </c>
      <c r="Q57" s="76" t="str">
        <f t="shared" si="2"/>
        <v/>
      </c>
      <c r="R57" s="77" t="str">
        <f t="shared" si="3"/>
        <v/>
      </c>
      <c r="S57" s="78" t="str">
        <f t="shared" si="6"/>
        <v/>
      </c>
      <c r="T57" s="57">
        <v>0</v>
      </c>
      <c r="U57" s="80" t="str">
        <f>IF(OR($H57="-",$K57="",$M57=""),"",
IF($H57="Long",$K57*$M57,
IF($H57="Short",$K57*$M57,
IF($H57="Options",$K57*$M57*100,””))))</f>
        <v/>
      </c>
      <c r="V57" s="81" t="str">
        <f t="shared" si="7"/>
        <v/>
      </c>
      <c r="W57" s="81" t="str">
        <f t="shared" si="8"/>
        <v/>
      </c>
    </row>
    <row r="58" spans="1:23" x14ac:dyDescent="0.2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7"/>
      <c r="N58" s="73" t="str">
        <f>IF(OR($H58="-",$S58="",$U58=""),"",
IF($H58="Long",$U58-$S58,
IF($H58="Short",$S58-$U58-$T58-$T58,
IF($H58="Options",$U58-$S58,””))))</f>
        <v/>
      </c>
      <c r="O58" s="74" t="str">
        <f t="shared" si="0"/>
        <v/>
      </c>
      <c r="P58" s="75" t="str">
        <f t="shared" si="1"/>
        <v/>
      </c>
      <c r="Q58" s="76" t="str">
        <f t="shared" si="2"/>
        <v/>
      </c>
      <c r="R58" s="77" t="str">
        <f t="shared" si="3"/>
        <v/>
      </c>
      <c r="S58" s="78" t="str">
        <f t="shared" si="6"/>
        <v/>
      </c>
      <c r="T58" s="57">
        <v>0</v>
      </c>
      <c r="U58" s="80" t="str">
        <f>IF(OR($H58="-",$K58="",$M58=""),"",
IF($H58="Long",$K58*$M58,
IF($H58="Short",$K58*$M58,
IF($H58="Options",$K58*$M58*100,””))))</f>
        <v/>
      </c>
      <c r="V58" s="81" t="str">
        <f t="shared" si="7"/>
        <v/>
      </c>
      <c r="W58" s="81" t="str">
        <f t="shared" si="8"/>
        <v/>
      </c>
    </row>
    <row r="59" spans="1:23" x14ac:dyDescent="0.2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7"/>
      <c r="N59" s="73" t="str">
        <f>IF(OR($H59="-",$S59="",$U59=""),"",
IF($H59="Long",$U59-$S59,
IF($H59="Short",$S59-$U59-$T59-$T59,
IF($H59="Options",$U59-$S59,””))))</f>
        <v/>
      </c>
      <c r="O59" s="74" t="str">
        <f t="shared" si="0"/>
        <v/>
      </c>
      <c r="P59" s="75" t="str">
        <f t="shared" si="1"/>
        <v/>
      </c>
      <c r="Q59" s="76" t="str">
        <f t="shared" si="2"/>
        <v/>
      </c>
      <c r="R59" s="77" t="str">
        <f t="shared" si="3"/>
        <v/>
      </c>
      <c r="S59" s="78" t="str">
        <f t="shared" si="6"/>
        <v/>
      </c>
      <c r="T59" s="57">
        <v>0</v>
      </c>
      <c r="U59" s="80" t="str">
        <f>IF(OR($H59="-",$K59="",$M59=""),"",
IF($H59="Long",$K59*$M59,
IF($H59="Short",$K59*$M59,
IF($H59="Options",$K59*$M59*100,””))))</f>
        <v/>
      </c>
      <c r="V59" s="81" t="str">
        <f t="shared" si="7"/>
        <v/>
      </c>
      <c r="W59" s="81" t="str">
        <f t="shared" si="8"/>
        <v/>
      </c>
    </row>
    <row r="60" spans="1:23" x14ac:dyDescent="0.2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7"/>
      <c r="N60" s="73" t="str">
        <f>IF(OR($H60="-",$S60="",$U60=""),"",
IF($H60="Long",$U60-$S60,
IF($H60="Short",$S60-$U60-$T60-$T60,
IF($H60="Options",$U60-$S60,””))))</f>
        <v/>
      </c>
      <c r="O60" s="74" t="str">
        <f t="shared" si="0"/>
        <v/>
      </c>
      <c r="P60" s="75" t="str">
        <f t="shared" si="1"/>
        <v/>
      </c>
      <c r="Q60" s="76" t="str">
        <f t="shared" si="2"/>
        <v/>
      </c>
      <c r="R60" s="77" t="str">
        <f t="shared" si="3"/>
        <v/>
      </c>
      <c r="S60" s="78" t="str">
        <f t="shared" si="6"/>
        <v/>
      </c>
      <c r="T60" s="57">
        <v>0</v>
      </c>
      <c r="U60" s="80" t="str">
        <f>IF(OR($H60="-",$K60="",$M60=""),"",
IF($H60="Long",$K60*$M60,
IF($H60="Short",$K60*$M60,
IF($H60="Options",$K60*$M60*100,””))))</f>
        <v/>
      </c>
      <c r="V60" s="81" t="str">
        <f t="shared" si="7"/>
        <v/>
      </c>
      <c r="W60" s="81" t="str">
        <f t="shared" si="8"/>
        <v/>
      </c>
    </row>
    <row r="61" spans="1:23" x14ac:dyDescent="0.2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/>
      <c r="N61" s="73" t="str">
        <f>IF(OR($H61="-",$S61="",$U61=""),"",
IF($H61="Long",$U61-$S61,
IF($H61="Short",$S61-$U61-$T61-$T61,
IF($H61="Options",$U61-$S61,””))))</f>
        <v/>
      </c>
      <c r="O61" s="74" t="str">
        <f t="shared" si="0"/>
        <v/>
      </c>
      <c r="P61" s="75" t="str">
        <f t="shared" si="1"/>
        <v/>
      </c>
      <c r="Q61" s="76" t="str">
        <f t="shared" si="2"/>
        <v/>
      </c>
      <c r="R61" s="77" t="str">
        <f t="shared" si="3"/>
        <v/>
      </c>
      <c r="S61" s="78" t="str">
        <f t="shared" si="6"/>
        <v/>
      </c>
      <c r="T61" s="57">
        <v>0</v>
      </c>
      <c r="U61" s="80" t="str">
        <f>IF(OR($H61="-",$K61="",$M61=""),"",
IF($H61="Long",$K61*$M61,
IF($H61="Short",$K61*$M61,
IF($H61="Options",$K61*$M61*100,””))))</f>
        <v/>
      </c>
      <c r="V61" s="81" t="str">
        <f t="shared" si="7"/>
        <v/>
      </c>
      <c r="W61" s="81" t="str">
        <f t="shared" si="8"/>
        <v/>
      </c>
    </row>
    <row r="62" spans="1:23" x14ac:dyDescent="0.2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7"/>
      <c r="N62" s="73" t="str">
        <f>IF(OR($H62="-",$S62="",$U62=""),"",
IF($H62="Long",$U62-$S62,
IF($H62="Short",$S62-$U62-$T62-$T62,
IF($H62="Options",$U62-$S62,””))))</f>
        <v/>
      </c>
      <c r="O62" s="74" t="str">
        <f t="shared" si="0"/>
        <v/>
      </c>
      <c r="P62" s="75" t="str">
        <f t="shared" si="1"/>
        <v/>
      </c>
      <c r="Q62" s="76" t="str">
        <f t="shared" si="2"/>
        <v/>
      </c>
      <c r="R62" s="77" t="str">
        <f t="shared" si="3"/>
        <v/>
      </c>
      <c r="S62" s="78" t="str">
        <f t="shared" si="6"/>
        <v/>
      </c>
      <c r="T62" s="57">
        <v>0</v>
      </c>
      <c r="U62" s="80" t="str">
        <f>IF(OR($H62="-",$K62="",$M62=""),"",
IF($H62="Long",$K62*$M62,
IF($H62="Short",$K62*$M62,
IF($H62="Options",$K62*$M62*100,””))))</f>
        <v/>
      </c>
      <c r="V62" s="81" t="str">
        <f t="shared" si="7"/>
        <v/>
      </c>
      <c r="W62" s="81" t="str">
        <f t="shared" si="8"/>
        <v/>
      </c>
    </row>
    <row r="63" spans="1:23" x14ac:dyDescent="0.2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7"/>
      <c r="N63" s="73" t="str">
        <f>IF(OR($H63="-",$S63="",$U63=""),"",
IF($H63="Long",$U63-$S63,
IF($H63="Short",$S63-$U63-$T63-$T63,
IF($H63="Options",$U63-$S63,””))))</f>
        <v/>
      </c>
      <c r="O63" s="74" t="str">
        <f t="shared" si="0"/>
        <v/>
      </c>
      <c r="P63" s="75" t="str">
        <f t="shared" si="1"/>
        <v/>
      </c>
      <c r="Q63" s="76" t="str">
        <f t="shared" si="2"/>
        <v/>
      </c>
      <c r="R63" s="77" t="str">
        <f t="shared" si="3"/>
        <v/>
      </c>
      <c r="S63" s="78" t="str">
        <f t="shared" si="6"/>
        <v/>
      </c>
      <c r="T63" s="57">
        <v>0</v>
      </c>
      <c r="U63" s="80" t="str">
        <f>IF(OR($H63="-",$K63="",$M63=""),"",
IF($H63="Long",$K63*$M63,
IF($H63="Short",$K63*$M63,
IF($H63="Options",$K63*$M63*100,””))))</f>
        <v/>
      </c>
      <c r="V63" s="81" t="str">
        <f t="shared" si="7"/>
        <v/>
      </c>
      <c r="W63" s="81" t="str">
        <f t="shared" si="8"/>
        <v/>
      </c>
    </row>
    <row r="64" spans="1:23" x14ac:dyDescent="0.2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  <c r="N64" s="73" t="str">
        <f>IF(OR($H64="-",$S64="",$U64=""),"",
IF($H64="Long",$U64-$S64,
IF($H64="Short",$S64-$U64-$T64-$T64,
IF($H64="Options",$U64-$S64,””))))</f>
        <v/>
      </c>
      <c r="O64" s="74" t="str">
        <f t="shared" si="0"/>
        <v/>
      </c>
      <c r="P64" s="75" t="str">
        <f t="shared" si="1"/>
        <v/>
      </c>
      <c r="Q64" s="76" t="str">
        <f t="shared" si="2"/>
        <v/>
      </c>
      <c r="R64" s="77" t="str">
        <f t="shared" si="3"/>
        <v/>
      </c>
      <c r="S64" s="78" t="str">
        <f t="shared" si="6"/>
        <v/>
      </c>
      <c r="T64" s="57">
        <v>0</v>
      </c>
      <c r="U64" s="80" t="str">
        <f>IF(OR($H64="-",$K64="",$M64=""),"",
IF($H64="Long",$K64*$M64,
IF($H64="Short",$K64*$M64,
IF($H64="Options",$K64*$M64*100,””))))</f>
        <v/>
      </c>
      <c r="V64" s="81" t="str">
        <f t="shared" si="7"/>
        <v/>
      </c>
      <c r="W64" s="81" t="str">
        <f t="shared" si="8"/>
        <v/>
      </c>
    </row>
    <row r="65" spans="1:23" x14ac:dyDescent="0.2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7"/>
      <c r="N65" s="73" t="str">
        <f>IF(OR($H65="-",$S65="",$U65=""),"",
IF($H65="Long",$U65-$S65,
IF($H65="Short",$S65-$U65-$T65-$T65,
IF($H65="Options",$U65-$S65,””))))</f>
        <v/>
      </c>
      <c r="O65" s="74" t="str">
        <f t="shared" si="0"/>
        <v/>
      </c>
      <c r="P65" s="75" t="str">
        <f t="shared" si="1"/>
        <v/>
      </c>
      <c r="Q65" s="76" t="str">
        <f t="shared" si="2"/>
        <v/>
      </c>
      <c r="R65" s="77" t="str">
        <f t="shared" si="3"/>
        <v/>
      </c>
      <c r="S65" s="78" t="str">
        <f t="shared" si="6"/>
        <v/>
      </c>
      <c r="T65" s="57">
        <v>0</v>
      </c>
      <c r="U65" s="80" t="str">
        <f>IF(OR($H65="-",$K65="",$M65=""),"",
IF($H65="Long",$K65*$M65,
IF($H65="Short",$K65*$M65,
IF($H65="Options",$K65*$M65*100,””))))</f>
        <v/>
      </c>
      <c r="V65" s="81" t="str">
        <f t="shared" si="7"/>
        <v/>
      </c>
      <c r="W65" s="81" t="str">
        <f t="shared" si="8"/>
        <v/>
      </c>
    </row>
    <row r="66" spans="1:23" x14ac:dyDescent="0.2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73" t="str">
        <f>IF(OR($H66="-",$S66="",$U66=""),"",
IF($H66="Long",$U66-$S66,
IF($H66="Short",$S66-$U66-$T66-$T66,
IF($H66="Options",$U66-$S66,””))))</f>
        <v/>
      </c>
      <c r="O66" s="74" t="str">
        <f t="shared" si="0"/>
        <v/>
      </c>
      <c r="P66" s="75" t="str">
        <f t="shared" si="1"/>
        <v/>
      </c>
      <c r="Q66" s="76" t="str">
        <f t="shared" si="2"/>
        <v/>
      </c>
      <c r="R66" s="77" t="str">
        <f t="shared" si="3"/>
        <v/>
      </c>
      <c r="S66" s="78" t="str">
        <f t="shared" si="6"/>
        <v/>
      </c>
      <c r="T66" s="57">
        <v>0</v>
      </c>
      <c r="U66" s="80" t="str">
        <f>IF(OR($H66="-",$K66="",$M66=""),"",
IF($H66="Long",$K66*$M66,
IF($H66="Short",$K66*$M66,
IF($H66="Options",$K66*$M66*100,””))))</f>
        <v/>
      </c>
      <c r="V66" s="81" t="str">
        <f t="shared" si="7"/>
        <v/>
      </c>
      <c r="W66" s="81" t="str">
        <f t="shared" si="8"/>
        <v/>
      </c>
    </row>
    <row r="67" spans="1:23" x14ac:dyDescent="0.2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7"/>
      <c r="N67" s="73" t="str">
        <f>IF(OR($H67="-",$S67="",$U67=""),"",
IF($H67="Long",$U67-$S67,
IF($H67="Short",$S67-$U67-$T67-$T67,
IF($H67="Options",$U67-$S67,””))))</f>
        <v/>
      </c>
      <c r="O67" s="74" t="str">
        <f t="shared" si="0"/>
        <v/>
      </c>
      <c r="P67" s="75" t="str">
        <f t="shared" si="1"/>
        <v/>
      </c>
      <c r="Q67" s="76" t="str">
        <f t="shared" si="2"/>
        <v/>
      </c>
      <c r="R67" s="77" t="str">
        <f t="shared" si="3"/>
        <v/>
      </c>
      <c r="S67" s="78" t="str">
        <f t="shared" si="6"/>
        <v/>
      </c>
      <c r="T67" s="57">
        <v>0</v>
      </c>
      <c r="U67" s="80" t="str">
        <f>IF(OR($H67="-",$K67="",$M67=""),"",
IF($H67="Long",$K67*$M67,
IF($H67="Short",$K67*$M67,
IF($H67="Options",$K67*$M67*100,””))))</f>
        <v/>
      </c>
      <c r="V67" s="81" t="str">
        <f t="shared" si="7"/>
        <v/>
      </c>
      <c r="W67" s="81" t="str">
        <f t="shared" si="8"/>
        <v/>
      </c>
    </row>
    <row r="68" spans="1:23" x14ac:dyDescent="0.2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7"/>
      <c r="N68" s="73" t="str">
        <f>IF(OR($H68="-",$S68="",$U68=""),"",
IF($H68="Long",$U68-$S68,
IF($H68="Short",$S68-$U68-$T68-$T68,
IF($H68="Options",$U68-$S68,””))))</f>
        <v/>
      </c>
      <c r="O68" s="74" t="str">
        <f t="shared" si="0"/>
        <v/>
      </c>
      <c r="P68" s="75" t="str">
        <f t="shared" si="1"/>
        <v/>
      </c>
      <c r="Q68" s="76" t="str">
        <f t="shared" si="2"/>
        <v/>
      </c>
      <c r="R68" s="77" t="str">
        <f t="shared" si="3"/>
        <v/>
      </c>
      <c r="S68" s="78" t="str">
        <f t="shared" si="6"/>
        <v/>
      </c>
      <c r="T68" s="57">
        <v>0</v>
      </c>
      <c r="U68" s="80" t="str">
        <f>IF(OR($H68="-",$K68="",$M68=""),"",
IF($H68="Long",$K68*$M68,
IF($H68="Short",$K68*$M68,
IF($H68="Options",$K68*$M68*100,””))))</f>
        <v/>
      </c>
      <c r="V68" s="81" t="str">
        <f t="shared" si="7"/>
        <v/>
      </c>
      <c r="W68" s="81" t="str">
        <f t="shared" si="8"/>
        <v/>
      </c>
    </row>
    <row r="69" spans="1:23" x14ac:dyDescent="0.2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7"/>
      <c r="N69" s="73" t="str">
        <f>IF(OR($H69="-",$S69="",$U69=""),"",
IF($H69="Long",$U69-$S69,
IF($H69="Short",$S69-$U69-$T69-$T69,
IF($H69="Options",$U69-$S69,””))))</f>
        <v/>
      </c>
      <c r="O69" s="74" t="str">
        <f t="shared" si="0"/>
        <v/>
      </c>
      <c r="P69" s="75" t="str">
        <f t="shared" si="1"/>
        <v/>
      </c>
      <c r="Q69" s="76" t="str">
        <f t="shared" si="2"/>
        <v/>
      </c>
      <c r="R69" s="77" t="str">
        <f t="shared" si="3"/>
        <v/>
      </c>
      <c r="S69" s="78" t="str">
        <f t="shared" si="6"/>
        <v/>
      </c>
      <c r="T69" s="57">
        <v>0</v>
      </c>
      <c r="U69" s="80" t="str">
        <f>IF(OR($H69="-",$K69="",$M69=""),"",
IF($H69="Long",$K69*$M69,
IF($H69="Short",$K69*$M69,
IF($H69="Options",$K69*$M69*100,””))))</f>
        <v/>
      </c>
      <c r="V69" s="81" t="str">
        <f t="shared" si="7"/>
        <v/>
      </c>
      <c r="W69" s="81" t="str">
        <f t="shared" si="8"/>
        <v/>
      </c>
    </row>
    <row r="70" spans="1:23" x14ac:dyDescent="0.2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N70" s="73" t="str">
        <f>IF(OR($H70="-",$S70="",$U70=""),"",
IF($H70="Long",$U70-$S70,
IF($H70="Short",$S70-$U70-$T70-$T70,
IF($H70="Options",$U70-$S70,””))))</f>
        <v/>
      </c>
      <c r="O70" s="74" t="str">
        <f t="shared" si="0"/>
        <v/>
      </c>
      <c r="P70" s="75" t="str">
        <f t="shared" si="1"/>
        <v/>
      </c>
      <c r="Q70" s="76" t="str">
        <f t="shared" si="2"/>
        <v/>
      </c>
      <c r="R70" s="77" t="str">
        <f t="shared" si="3"/>
        <v/>
      </c>
      <c r="S70" s="78" t="str">
        <f t="shared" si="6"/>
        <v/>
      </c>
      <c r="T70" s="57">
        <v>0</v>
      </c>
      <c r="U70" s="80" t="str">
        <f>IF(OR($H70="-",$K70="",$M70=""),"",
IF($H70="Long",$K70*$M70,
IF($H70="Short",$K70*$M70,
IF($H70="Options",$K70*$M70*100,””))))</f>
        <v/>
      </c>
      <c r="V70" s="81" t="str">
        <f t="shared" si="7"/>
        <v/>
      </c>
      <c r="W70" s="81" t="str">
        <f t="shared" si="8"/>
        <v/>
      </c>
    </row>
    <row r="71" spans="1:23" x14ac:dyDescent="0.2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7"/>
      <c r="N71" s="73" t="str">
        <f>IF(OR($H71="-",$S71="",$U71=""),"",
IF($H71="Long",$U71-$S71,
IF($H71="Short",$S71-$U71-$T71-$T71,
IF($H71="Options",$U71-$S71,””))))</f>
        <v/>
      </c>
      <c r="O71" s="74" t="str">
        <f t="shared" si="0"/>
        <v/>
      </c>
      <c r="P71" s="75" t="str">
        <f t="shared" si="1"/>
        <v/>
      </c>
      <c r="Q71" s="76" t="str">
        <f t="shared" si="2"/>
        <v/>
      </c>
      <c r="R71" s="77" t="str">
        <f t="shared" si="3"/>
        <v/>
      </c>
      <c r="S71" s="78" t="str">
        <f t="shared" si="6"/>
        <v/>
      </c>
      <c r="T71" s="57">
        <v>0</v>
      </c>
      <c r="U71" s="80" t="str">
        <f>IF(OR($H71="-",$K71="",$M71=""),"",
IF($H71="Long",$K71*$M71,
IF($H71="Short",$K71*$M71,
IF($H71="Options",$K71*$M71*100,””))))</f>
        <v/>
      </c>
      <c r="V71" s="81" t="str">
        <f t="shared" si="7"/>
        <v/>
      </c>
      <c r="W71" s="81" t="str">
        <f t="shared" si="8"/>
        <v/>
      </c>
    </row>
    <row r="72" spans="1:23" x14ac:dyDescent="0.2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7"/>
      <c r="N72" s="73" t="str">
        <f>IF(OR($H72="-",$S72="",$U72=""),"",
IF($H72="Long",$U72-$S72,
IF($H72="Short",$S72-$U72-$T72-$T72,
IF($H72="Options",$U72-$S72,””))))</f>
        <v/>
      </c>
      <c r="O72" s="74" t="str">
        <f t="shared" si="0"/>
        <v/>
      </c>
      <c r="P72" s="75" t="str">
        <f t="shared" si="1"/>
        <v/>
      </c>
      <c r="Q72" s="76" t="str">
        <f t="shared" si="2"/>
        <v/>
      </c>
      <c r="R72" s="77" t="str">
        <f t="shared" si="3"/>
        <v/>
      </c>
      <c r="S72" s="78" t="str">
        <f t="shared" si="6"/>
        <v/>
      </c>
      <c r="T72" s="57">
        <v>0</v>
      </c>
      <c r="U72" s="80" t="str">
        <f>IF(OR($H72="-",$K72="",$M72=""),"",
IF($H72="Long",$K72*$M72,
IF($H72="Short",$K72*$M72,
IF($H72="Options",$K72*$M72*100,””))))</f>
        <v/>
      </c>
      <c r="V72" s="81" t="str">
        <f t="shared" si="7"/>
        <v/>
      </c>
      <c r="W72" s="81" t="str">
        <f t="shared" si="8"/>
        <v/>
      </c>
    </row>
    <row r="73" spans="1:23" x14ac:dyDescent="0.2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7"/>
      <c r="N73" s="73" t="str">
        <f>IF(OR($H73="-",$S73="",$U73=""),"",
IF($H73="Long",$U73-$S73,
IF($H73="Short",$S73-$U73-$T73-$T73,
IF($H73="Options",$U73-$S73,””))))</f>
        <v/>
      </c>
      <c r="O73" s="74" t="str">
        <f t="shared" ref="O73:O136" si="9">IF(OR($N73="-",$S73="",$U73=""),"",
IF($N73&lt;=-0.01,"", IF($H73="Long",(M73-L73),
IF($H73="Short",(L73-M73),
IF($H73="Options",(M73-L73))))))</f>
        <v/>
      </c>
      <c r="P73" s="75" t="str">
        <f t="shared" ref="P73:P136" si="10">IF(OR($N73="-",$S73="",$U73=""),"",
IF($N73&gt;=0.01,"", IF($H73="Long",(M73-L73),
IF($H73="Short",(L73-M73),
IF($H73="Options",(M73-L73))))))</f>
        <v/>
      </c>
      <c r="Q73" s="76" t="str">
        <f t="shared" ref="Q73:Q136" si="11">IF(OR($H73="-",$U73="",$S73=""),"",IF($N73&lt;=-0.01,"",
IF($H73="Long",(($U73-$S73)/$S73),
IF($H73="Short",(($S73-$U73)/$S73),
IF($H73="Options",(($U73-$S73)/$S73))))))</f>
        <v/>
      </c>
      <c r="R73" s="77" t="str">
        <f t="shared" ref="R73:R136" si="12">IF(OR($H73="-",$U73="",$S73=""),"",IF($N73&gt;=0.01,"",IF($H73="Long",(($U73-$S73)/$S73),
IF($H73="Short",(($S73-$U73)/$S73),
IF($H73="Options",(($U73-$S73)/$S73))))))</f>
        <v/>
      </c>
      <c r="S73" s="78" t="str">
        <f t="shared" si="6"/>
        <v/>
      </c>
      <c r="T73" s="57">
        <v>0</v>
      </c>
      <c r="U73" s="80" t="str">
        <f>IF(OR($H73="-",$K73="",$M73=""),"",
IF($H73="Long",$K73*$M73,
IF($H73="Short",$K73*$M73,
IF($H73="Options",$K73*$M73*100,””))))</f>
        <v/>
      </c>
      <c r="V73" s="81" t="str">
        <f t="shared" si="7"/>
        <v/>
      </c>
      <c r="W73" s="81" t="str">
        <f t="shared" si="8"/>
        <v/>
      </c>
    </row>
    <row r="74" spans="1:23" x14ac:dyDescent="0.2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7"/>
      <c r="N74" s="73" t="str">
        <f>IF(OR($H74="-",$S74="",$U74=""),"",
IF($H74="Long",$U74-$S74,
IF($H74="Short",$S74-$U74-$T74-$T74,
IF($H74="Options",$U74-$S74,””))))</f>
        <v/>
      </c>
      <c r="O74" s="74" t="str">
        <f t="shared" si="9"/>
        <v/>
      </c>
      <c r="P74" s="75" t="str">
        <f t="shared" si="10"/>
        <v/>
      </c>
      <c r="Q74" s="76" t="str">
        <f t="shared" si="11"/>
        <v/>
      </c>
      <c r="R74" s="77" t="str">
        <f t="shared" si="12"/>
        <v/>
      </c>
      <c r="S74" s="78" t="str">
        <f t="shared" si="6"/>
        <v/>
      </c>
      <c r="T74" s="57">
        <v>0</v>
      </c>
      <c r="U74" s="80" t="str">
        <f>IF(OR($H74="-",$K74="",$M74=""),"",
IF($H74="Long",$K74*$M74,
IF($H74="Short",$K74*$M74,
IF($H74="Options",$K74*$M74*100,””))))</f>
        <v/>
      </c>
      <c r="V74" s="81" t="str">
        <f t="shared" si="7"/>
        <v/>
      </c>
      <c r="W74" s="81" t="str">
        <f t="shared" si="8"/>
        <v/>
      </c>
    </row>
    <row r="75" spans="1:23" x14ac:dyDescent="0.2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7"/>
      <c r="N75" s="73" t="str">
        <f>IF(OR($H75="-",$S75="",$U75=""),"",
IF($H75="Long",$U75-$S75,
IF($H75="Short",$S75-$U75-$T75-$T75,
IF($H75="Options",$U75-$S75,””))))</f>
        <v/>
      </c>
      <c r="O75" s="74" t="str">
        <f t="shared" si="9"/>
        <v/>
      </c>
      <c r="P75" s="75" t="str">
        <f t="shared" si="10"/>
        <v/>
      </c>
      <c r="Q75" s="76" t="str">
        <f t="shared" si="11"/>
        <v/>
      </c>
      <c r="R75" s="77" t="str">
        <f t="shared" si="12"/>
        <v/>
      </c>
      <c r="S75" s="78" t="str">
        <f t="shared" si="6"/>
        <v/>
      </c>
      <c r="T75" s="57">
        <v>0</v>
      </c>
      <c r="U75" s="80" t="str">
        <f>IF(OR($H75="-",$K75="",$M75=""),"",
IF($H75="Long",$K75*$M75,
IF($H75="Short",$K75*$M75,
IF($H75="Options",$K75*$M75*100,””))))</f>
        <v/>
      </c>
      <c r="V75" s="81" t="str">
        <f t="shared" si="7"/>
        <v/>
      </c>
      <c r="W75" s="81" t="str">
        <f t="shared" si="8"/>
        <v/>
      </c>
    </row>
    <row r="76" spans="1:23" x14ac:dyDescent="0.2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7"/>
      <c r="N76" s="73" t="str">
        <f>IF(OR($H76="-",$S76="",$U76=""),"",
IF($H76="Long",$U76-$S76,
IF($H76="Short",$S76-$U76-$T76-$T76,
IF($H76="Options",$U76-$S76,””))))</f>
        <v/>
      </c>
      <c r="O76" s="74" t="str">
        <f t="shared" si="9"/>
        <v/>
      </c>
      <c r="P76" s="75" t="str">
        <f t="shared" si="10"/>
        <v/>
      </c>
      <c r="Q76" s="76" t="str">
        <f t="shared" si="11"/>
        <v/>
      </c>
      <c r="R76" s="77" t="str">
        <f t="shared" si="12"/>
        <v/>
      </c>
      <c r="S76" s="78" t="str">
        <f t="shared" si="6"/>
        <v/>
      </c>
      <c r="T76" s="57">
        <v>0</v>
      </c>
      <c r="U76" s="80" t="str">
        <f>IF(OR($H76="-",$K76="",$M76=""),"",
IF($H76="Long",$K76*$M76,
IF($H76="Short",$K76*$M76,
IF($H76="Options",$K76*$M76*100,””))))</f>
        <v/>
      </c>
      <c r="V76" s="81" t="str">
        <f t="shared" si="7"/>
        <v/>
      </c>
      <c r="W76" s="81" t="str">
        <f t="shared" si="8"/>
        <v/>
      </c>
    </row>
    <row r="77" spans="1:23" x14ac:dyDescent="0.2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7"/>
      <c r="N77" s="73" t="str">
        <f>IF(OR($H77="-",$S77="",$U77=""),"",
IF($H77="Long",$U77-$S77,
IF($H77="Short",$S77-$U77-$T77-$T77,
IF($H77="Options",$U77-$S77,””))))</f>
        <v/>
      </c>
      <c r="O77" s="74" t="str">
        <f t="shared" si="9"/>
        <v/>
      </c>
      <c r="P77" s="75" t="str">
        <f t="shared" si="10"/>
        <v/>
      </c>
      <c r="Q77" s="76" t="str">
        <f t="shared" si="11"/>
        <v/>
      </c>
      <c r="R77" s="77" t="str">
        <f t="shared" si="12"/>
        <v/>
      </c>
      <c r="S77" s="78" t="str">
        <f t="shared" si="6"/>
        <v/>
      </c>
      <c r="T77" s="57">
        <v>0</v>
      </c>
      <c r="U77" s="80" t="str">
        <f>IF(OR($H77="-",$K77="",$M77=""),"",
IF($H77="Long",$K77*$M77,
IF($H77="Short",$K77*$M77,
IF($H77="Options",$K77*$M77*100,””))))</f>
        <v/>
      </c>
      <c r="V77" s="81" t="str">
        <f t="shared" si="7"/>
        <v/>
      </c>
      <c r="W77" s="81" t="str">
        <f t="shared" si="8"/>
        <v/>
      </c>
    </row>
    <row r="78" spans="1:23" x14ac:dyDescent="0.2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7"/>
      <c r="N78" s="73" t="str">
        <f>IF(OR($H78="-",$S78="",$U78=""),"",
IF($H78="Long",$U78-$S78,
IF($H78="Short",$S78-$U78-$T78-$T78,
IF($H78="Options",$U78-$S78,””))))</f>
        <v/>
      </c>
      <c r="O78" s="74" t="str">
        <f t="shared" si="9"/>
        <v/>
      </c>
      <c r="P78" s="75" t="str">
        <f t="shared" si="10"/>
        <v/>
      </c>
      <c r="Q78" s="76" t="str">
        <f t="shared" si="11"/>
        <v/>
      </c>
      <c r="R78" s="77" t="str">
        <f t="shared" si="12"/>
        <v/>
      </c>
      <c r="S78" s="78" t="str">
        <f t="shared" si="6"/>
        <v/>
      </c>
      <c r="T78" s="57">
        <v>0</v>
      </c>
      <c r="U78" s="80" t="str">
        <f>IF(OR($H78="-",$K78="",$M78=""),"",
IF($H78="Long",$K78*$M78,
IF($H78="Short",$K78*$M78,
IF($H78="Options",$K78*$M78*100,””))))</f>
        <v/>
      </c>
      <c r="V78" s="81" t="str">
        <f t="shared" si="7"/>
        <v/>
      </c>
      <c r="W78" s="81" t="str">
        <f t="shared" si="8"/>
        <v/>
      </c>
    </row>
    <row r="79" spans="1:23" x14ac:dyDescent="0.2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7"/>
      <c r="N79" s="73" t="str">
        <f>IF(OR($H79="-",$S79="",$U79=""),"",
IF($H79="Long",$U79-$S79,
IF($H79="Short",$S79-$U79-$T79-$T79,
IF($H79="Options",$U79-$S79,””))))</f>
        <v/>
      </c>
      <c r="O79" s="74" t="str">
        <f t="shared" si="9"/>
        <v/>
      </c>
      <c r="P79" s="75" t="str">
        <f t="shared" si="10"/>
        <v/>
      </c>
      <c r="Q79" s="76" t="str">
        <f t="shared" si="11"/>
        <v/>
      </c>
      <c r="R79" s="77" t="str">
        <f t="shared" si="12"/>
        <v/>
      </c>
      <c r="S79" s="78" t="str">
        <f t="shared" si="6"/>
        <v/>
      </c>
      <c r="T79" s="57">
        <v>0</v>
      </c>
      <c r="U79" s="80" t="str">
        <f>IF(OR($H79="-",$K79="",$M79=""),"",
IF($H79="Long",$K79*$M79,
IF($H79="Short",$K79*$M79,
IF($H79="Options",$K79*$M79*100,””))))</f>
        <v/>
      </c>
      <c r="V79" s="81" t="str">
        <f t="shared" si="7"/>
        <v/>
      </c>
      <c r="W79" s="81" t="str">
        <f t="shared" si="8"/>
        <v/>
      </c>
    </row>
    <row r="80" spans="1:23" x14ac:dyDescent="0.2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7"/>
      <c r="N80" s="73" t="str">
        <f>IF(OR($H80="-",$S80="",$U80=""),"",
IF($H80="Long",$U80-$S80,
IF($H80="Short",$S80-$U80-$T80-$T80,
IF($H80="Options",$U80-$S80,””))))</f>
        <v/>
      </c>
      <c r="O80" s="74" t="str">
        <f t="shared" si="9"/>
        <v/>
      </c>
      <c r="P80" s="75" t="str">
        <f t="shared" si="10"/>
        <v/>
      </c>
      <c r="Q80" s="76" t="str">
        <f t="shared" si="11"/>
        <v/>
      </c>
      <c r="R80" s="77" t="str">
        <f t="shared" si="12"/>
        <v/>
      </c>
      <c r="S80" s="78" t="str">
        <f t="shared" si="6"/>
        <v/>
      </c>
      <c r="T80" s="57">
        <v>0</v>
      </c>
      <c r="U80" s="80" t="str">
        <f>IF(OR($H80="-",$K80="",$M80=""),"",
IF($H80="Long",$K80*$M80,
IF($H80="Short",$K80*$M80,
IF($H80="Options",$K80*$M80*100,””))))</f>
        <v/>
      </c>
      <c r="V80" s="81" t="str">
        <f t="shared" si="7"/>
        <v/>
      </c>
      <c r="W80" s="81" t="str">
        <f t="shared" si="8"/>
        <v/>
      </c>
    </row>
    <row r="81" spans="1:23" x14ac:dyDescent="0.2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7"/>
      <c r="N81" s="73" t="str">
        <f>IF(OR($H81="-",$S81="",$U81=""),"",
IF($H81="Long",$U81-$S81,
IF($H81="Short",$S81-$U81-$T81-$T81,
IF($H81="Options",$U81-$S81,””))))</f>
        <v/>
      </c>
      <c r="O81" s="74" t="str">
        <f t="shared" si="9"/>
        <v/>
      </c>
      <c r="P81" s="75" t="str">
        <f t="shared" si="10"/>
        <v/>
      </c>
      <c r="Q81" s="76" t="str">
        <f t="shared" si="11"/>
        <v/>
      </c>
      <c r="R81" s="77" t="str">
        <f t="shared" si="12"/>
        <v/>
      </c>
      <c r="S81" s="78" t="str">
        <f t="shared" si="6"/>
        <v/>
      </c>
      <c r="T81" s="57">
        <v>0</v>
      </c>
      <c r="U81" s="80" t="str">
        <f>IF(OR($H81="-",$K81="",$M81=""),"",
IF($H81="Long",$K81*$M81,
IF($H81="Short",$K81*$M81,
IF($H81="Options",$K81*$M81*100,””))))</f>
        <v/>
      </c>
      <c r="V81" s="81" t="str">
        <f t="shared" si="7"/>
        <v/>
      </c>
      <c r="W81" s="81" t="str">
        <f t="shared" si="8"/>
        <v/>
      </c>
    </row>
    <row r="82" spans="1:23" x14ac:dyDescent="0.2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/>
      <c r="N82" s="73" t="str">
        <f>IF(OR($H82="-",$S82="",$U82=""),"",
IF($H82="Long",$U82-$S82,
IF($H82="Short",$S82-$U82-$T82-$T82,
IF($H82="Options",$U82-$S82,””))))</f>
        <v/>
      </c>
      <c r="O82" s="74" t="str">
        <f t="shared" si="9"/>
        <v/>
      </c>
      <c r="P82" s="75" t="str">
        <f t="shared" si="10"/>
        <v/>
      </c>
      <c r="Q82" s="76" t="str">
        <f t="shared" si="11"/>
        <v/>
      </c>
      <c r="R82" s="77" t="str">
        <f t="shared" si="12"/>
        <v/>
      </c>
      <c r="S82" s="78" t="str">
        <f t="shared" si="6"/>
        <v/>
      </c>
      <c r="T82" s="57">
        <v>0</v>
      </c>
      <c r="U82" s="80" t="str">
        <f>IF(OR($H82="-",$K82="",$M82=""),"",
IF($H82="Long",$K82*$M82,
IF($H82="Short",$K82*$M82,
IF($H82="Options",$K82*$M82*100,””))))</f>
        <v/>
      </c>
      <c r="V82" s="81" t="str">
        <f t="shared" si="7"/>
        <v/>
      </c>
      <c r="W82" s="81" t="str">
        <f t="shared" si="8"/>
        <v/>
      </c>
    </row>
    <row r="83" spans="1:23" x14ac:dyDescent="0.2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7"/>
      <c r="N83" s="73" t="str">
        <f>IF(OR($H83="-",$S83="",$U83=""),"",
IF($H83="Long",$U83-$S83,
IF($H83="Short",$S83-$U83-$T83-$T83,
IF($H83="Options",$U83-$S83,””))))</f>
        <v/>
      </c>
      <c r="O83" s="74" t="str">
        <f t="shared" si="9"/>
        <v/>
      </c>
      <c r="P83" s="75" t="str">
        <f t="shared" si="10"/>
        <v/>
      </c>
      <c r="Q83" s="76" t="str">
        <f t="shared" si="11"/>
        <v/>
      </c>
      <c r="R83" s="77" t="str">
        <f t="shared" si="12"/>
        <v/>
      </c>
      <c r="S83" s="78" t="str">
        <f t="shared" si="6"/>
        <v/>
      </c>
      <c r="T83" s="57">
        <v>0</v>
      </c>
      <c r="U83" s="80" t="str">
        <f>IF(OR($H83="-",$K83="",$M83=""),"",
IF($H83="Long",$K83*$M83,
IF($H83="Short",$K83*$M83,
IF($H83="Options",$K83*$M83*100,””))))</f>
        <v/>
      </c>
      <c r="V83" s="81" t="str">
        <f t="shared" si="7"/>
        <v/>
      </c>
      <c r="W83" s="81" t="str">
        <f t="shared" si="8"/>
        <v/>
      </c>
    </row>
    <row r="84" spans="1:23" x14ac:dyDescent="0.2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7"/>
      <c r="N84" s="73" t="str">
        <f>IF(OR($H84="-",$S84="",$U84=""),"",
IF($H84="Long",$U84-$S84,
IF($H84="Short",$S84-$U84-$T84-$T84,
IF($H84="Options",$U84-$S84,””))))</f>
        <v/>
      </c>
      <c r="O84" s="74" t="str">
        <f t="shared" si="9"/>
        <v/>
      </c>
      <c r="P84" s="75" t="str">
        <f t="shared" si="10"/>
        <v/>
      </c>
      <c r="Q84" s="76" t="str">
        <f t="shared" si="11"/>
        <v/>
      </c>
      <c r="R84" s="77" t="str">
        <f t="shared" si="12"/>
        <v/>
      </c>
      <c r="S84" s="78" t="str">
        <f t="shared" si="6"/>
        <v/>
      </c>
      <c r="T84" s="57">
        <v>0</v>
      </c>
      <c r="U84" s="80" t="str">
        <f>IF(OR($H84="-",$K84="",$M84=""),"",
IF($H84="Long",$K84*$M84,
IF($H84="Short",$K84*$M84,
IF($H84="Options",$K84*$M84*100,””))))</f>
        <v/>
      </c>
      <c r="V84" s="81" t="str">
        <f t="shared" si="7"/>
        <v/>
      </c>
      <c r="W84" s="81" t="str">
        <f t="shared" si="8"/>
        <v/>
      </c>
    </row>
    <row r="85" spans="1:23" x14ac:dyDescent="0.2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7"/>
      <c r="N85" s="73" t="str">
        <f>IF(OR($H85="-",$S85="",$U85=""),"",
IF($H85="Long",$U85-$S85,
IF($H85="Short",$S85-$U85-$T85-$T85,
IF($H85="Options",$U85-$S85,””))))</f>
        <v/>
      </c>
      <c r="O85" s="74" t="str">
        <f t="shared" si="9"/>
        <v/>
      </c>
      <c r="P85" s="75" t="str">
        <f t="shared" si="10"/>
        <v/>
      </c>
      <c r="Q85" s="76" t="str">
        <f t="shared" si="11"/>
        <v/>
      </c>
      <c r="R85" s="77" t="str">
        <f t="shared" si="12"/>
        <v/>
      </c>
      <c r="S85" s="78" t="str">
        <f t="shared" si="6"/>
        <v/>
      </c>
      <c r="T85" s="57">
        <v>0</v>
      </c>
      <c r="U85" s="80" t="str">
        <f>IF(OR($H85="-",$K85="",$M85=""),"",
IF($H85="Long",$K85*$M85,
IF($H85="Short",$K85*$M85,
IF($H85="Options",$K85*$M85*100,””))))</f>
        <v/>
      </c>
      <c r="V85" s="81" t="str">
        <f t="shared" si="7"/>
        <v/>
      </c>
      <c r="W85" s="81" t="str">
        <f t="shared" si="8"/>
        <v/>
      </c>
    </row>
    <row r="86" spans="1:23" x14ac:dyDescent="0.2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  <c r="N86" s="73" t="str">
        <f>IF(OR($H86="-",$S86="",$U86=""),"",
IF($H86="Long",$U86-$S86,
IF($H86="Short",$S86-$U86-$T86-$T86,
IF($H86="Options",$U86-$S86,””))))</f>
        <v/>
      </c>
      <c r="O86" s="74" t="str">
        <f t="shared" si="9"/>
        <v/>
      </c>
      <c r="P86" s="75" t="str">
        <f t="shared" si="10"/>
        <v/>
      </c>
      <c r="Q86" s="76" t="str">
        <f t="shared" si="11"/>
        <v/>
      </c>
      <c r="R86" s="77" t="str">
        <f t="shared" si="12"/>
        <v/>
      </c>
      <c r="S86" s="78" t="str">
        <f t="shared" si="6"/>
        <v/>
      </c>
      <c r="T86" s="57">
        <v>0</v>
      </c>
      <c r="U86" s="80" t="str">
        <f>IF(OR($H86="-",$K86="",$M86=""),"",
IF($H86="Long",$K86*$M86,
IF($H86="Short",$K86*$M86,
IF($H86="Options",$K86*$M86*100,””))))</f>
        <v/>
      </c>
      <c r="V86" s="81" t="str">
        <f t="shared" si="7"/>
        <v/>
      </c>
      <c r="W86" s="81" t="str">
        <f t="shared" si="8"/>
        <v/>
      </c>
    </row>
    <row r="87" spans="1:23" x14ac:dyDescent="0.2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7"/>
      <c r="N87" s="73" t="str">
        <f>IF(OR($H87="-",$S87="",$U87=""),"",
IF($H87="Long",$U87-$S87,
IF($H87="Short",$S87-$U87-$T87-$T87,
IF($H87="Options",$U87-$S87,””))))</f>
        <v/>
      </c>
      <c r="O87" s="74" t="str">
        <f t="shared" si="9"/>
        <v/>
      </c>
      <c r="P87" s="75" t="str">
        <f t="shared" si="10"/>
        <v/>
      </c>
      <c r="Q87" s="76" t="str">
        <f t="shared" si="11"/>
        <v/>
      </c>
      <c r="R87" s="77" t="str">
        <f t="shared" si="12"/>
        <v/>
      </c>
      <c r="S87" s="78" t="str">
        <f t="shared" si="6"/>
        <v/>
      </c>
      <c r="T87" s="57">
        <v>0</v>
      </c>
      <c r="U87" s="80" t="str">
        <f>IF(OR($H87="-",$K87="",$M87=""),"",
IF($H87="Long",$K87*$M87,
IF($H87="Short",$K87*$M87,
IF($H87="Options",$K87*$M87*100,””))))</f>
        <v/>
      </c>
      <c r="V87" s="81" t="str">
        <f t="shared" si="7"/>
        <v/>
      </c>
      <c r="W87" s="81" t="str">
        <f t="shared" si="8"/>
        <v/>
      </c>
    </row>
    <row r="88" spans="1:23" x14ac:dyDescent="0.2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7"/>
      <c r="N88" s="73" t="str">
        <f>IF(OR($H88="-",$S88="",$U88=""),"",
IF($H88="Long",$U88-$S88,
IF($H88="Short",$S88-$U88-$T88-$T88,
IF($H88="Options",$U88-$S88,””))))</f>
        <v/>
      </c>
      <c r="O88" s="74" t="str">
        <f t="shared" si="9"/>
        <v/>
      </c>
      <c r="P88" s="75" t="str">
        <f t="shared" si="10"/>
        <v/>
      </c>
      <c r="Q88" s="76" t="str">
        <f t="shared" si="11"/>
        <v/>
      </c>
      <c r="R88" s="77" t="str">
        <f t="shared" si="12"/>
        <v/>
      </c>
      <c r="S88" s="78" t="str">
        <f t="shared" si="6"/>
        <v/>
      </c>
      <c r="T88" s="57">
        <v>0</v>
      </c>
      <c r="U88" s="80" t="str">
        <f>IF(OR($H88="-",$K88="",$M88=""),"",
IF($H88="Long",$K88*$M88,
IF($H88="Short",$K88*$M88,
IF($H88="Options",$K88*$M88*100,””))))</f>
        <v/>
      </c>
      <c r="V88" s="81" t="str">
        <f t="shared" si="7"/>
        <v/>
      </c>
      <c r="W88" s="81" t="str">
        <f t="shared" si="8"/>
        <v/>
      </c>
    </row>
    <row r="89" spans="1:23" x14ac:dyDescent="0.2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7"/>
      <c r="N89" s="73" t="str">
        <f>IF(OR($H89="-",$S89="",$U89=""),"",
IF($H89="Long",$U89-$S89,
IF($H89="Short",$S89-$U89-$T89-$T89,
IF($H89="Options",$U89-$S89,””))))</f>
        <v/>
      </c>
      <c r="O89" s="74" t="str">
        <f t="shared" si="9"/>
        <v/>
      </c>
      <c r="P89" s="75" t="str">
        <f t="shared" si="10"/>
        <v/>
      </c>
      <c r="Q89" s="76" t="str">
        <f t="shared" si="11"/>
        <v/>
      </c>
      <c r="R89" s="77" t="str">
        <f t="shared" si="12"/>
        <v/>
      </c>
      <c r="S89" s="78" t="str">
        <f t="shared" si="6"/>
        <v/>
      </c>
      <c r="T89" s="57">
        <v>0</v>
      </c>
      <c r="U89" s="80" t="str">
        <f>IF(OR($H89="-",$K89="",$M89=""),"",
IF($H89="Long",$K89*$M89,
IF($H89="Short",$K89*$M89,
IF($H89="Options",$K89*$M89*100,””))))</f>
        <v/>
      </c>
      <c r="V89" s="81" t="str">
        <f t="shared" si="7"/>
        <v/>
      </c>
      <c r="W89" s="81" t="str">
        <f t="shared" si="8"/>
        <v/>
      </c>
    </row>
    <row r="90" spans="1:23" x14ac:dyDescent="0.2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7"/>
      <c r="N90" s="73" t="str">
        <f>IF(OR($H90="-",$S90="",$U90=""),"",
IF($H90="Long",$U90-$S90,
IF($H90="Short",$S90-$U90-$T90-$T90,
IF($H90="Options",$U90-$S90,””))))</f>
        <v/>
      </c>
      <c r="O90" s="74" t="str">
        <f t="shared" si="9"/>
        <v/>
      </c>
      <c r="P90" s="75" t="str">
        <f t="shared" si="10"/>
        <v/>
      </c>
      <c r="Q90" s="76" t="str">
        <f t="shared" si="11"/>
        <v/>
      </c>
      <c r="R90" s="77" t="str">
        <f t="shared" si="12"/>
        <v/>
      </c>
      <c r="S90" s="78" t="str">
        <f t="shared" si="6"/>
        <v/>
      </c>
      <c r="T90" s="57">
        <v>0</v>
      </c>
      <c r="U90" s="80" t="str">
        <f>IF(OR($H90="-",$K90="",$M90=""),"",
IF($H90="Long",$K90*$M90,
IF($H90="Short",$K90*$M90,
IF($H90="Options",$K90*$M90*100,””))))</f>
        <v/>
      </c>
      <c r="V90" s="81" t="str">
        <f t="shared" si="7"/>
        <v/>
      </c>
      <c r="W90" s="81" t="str">
        <f t="shared" si="8"/>
        <v/>
      </c>
    </row>
    <row r="91" spans="1:23" x14ac:dyDescent="0.2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7"/>
      <c r="N91" s="73" t="str">
        <f>IF(OR($H91="-",$S91="",$U91=""),"",
IF($H91="Long",$U91-$S91,
IF($H91="Short",$S91-$U91-$T91-$T91,
IF($H91="Options",$U91-$S91,””))))</f>
        <v/>
      </c>
      <c r="O91" s="74" t="str">
        <f t="shared" si="9"/>
        <v/>
      </c>
      <c r="P91" s="75" t="str">
        <f t="shared" si="10"/>
        <v/>
      </c>
      <c r="Q91" s="76" t="str">
        <f t="shared" si="11"/>
        <v/>
      </c>
      <c r="R91" s="77" t="str">
        <f t="shared" si="12"/>
        <v/>
      </c>
      <c r="S91" s="78" t="str">
        <f t="shared" si="6"/>
        <v/>
      </c>
      <c r="T91" s="57">
        <v>0</v>
      </c>
      <c r="U91" s="80" t="str">
        <f>IF(OR($H91="-",$K91="",$M91=""),"",
IF($H91="Long",$K91*$M91,
IF($H91="Short",$K91*$M91,
IF($H91="Options",$K91*$M91*100,””))))</f>
        <v/>
      </c>
      <c r="V91" s="81" t="str">
        <f t="shared" si="7"/>
        <v/>
      </c>
      <c r="W91" s="81" t="str">
        <f t="shared" si="8"/>
        <v/>
      </c>
    </row>
    <row r="92" spans="1:23" x14ac:dyDescent="0.2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7"/>
      <c r="N92" s="73" t="str">
        <f>IF(OR($H92="-",$S92="",$U92=""),"",
IF($H92="Long",$U92-$S92,
IF($H92="Short",$S92-$U92-$T92-$T92,
IF($H92="Options",$U92-$S92,””))))</f>
        <v/>
      </c>
      <c r="O92" s="74" t="str">
        <f t="shared" si="9"/>
        <v/>
      </c>
      <c r="P92" s="75" t="str">
        <f t="shared" si="10"/>
        <v/>
      </c>
      <c r="Q92" s="76" t="str">
        <f t="shared" si="11"/>
        <v/>
      </c>
      <c r="R92" s="77" t="str">
        <f t="shared" si="12"/>
        <v/>
      </c>
      <c r="S92" s="78" t="str">
        <f t="shared" si="6"/>
        <v/>
      </c>
      <c r="T92" s="57">
        <v>0</v>
      </c>
      <c r="U92" s="80" t="str">
        <f>IF(OR($H92="-",$K92="",$M92=""),"",
IF($H92="Long",$K92*$M92,
IF($H92="Short",$K92*$M92,
IF($H92="Options",$K92*$M92*100,””))))</f>
        <v/>
      </c>
      <c r="V92" s="81" t="str">
        <f t="shared" si="7"/>
        <v/>
      </c>
      <c r="W92" s="81" t="str">
        <f t="shared" si="8"/>
        <v/>
      </c>
    </row>
    <row r="93" spans="1:23" x14ac:dyDescent="0.2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7"/>
      <c r="N93" s="73" t="str">
        <f>IF(OR($H93="-",$S93="",$U93=""),"",
IF($H93="Long",$U93-$S93,
IF($H93="Short",$S93-$U93-$T93-$T93,
IF($H93="Options",$U93-$S93,””))))</f>
        <v/>
      </c>
      <c r="O93" s="74" t="str">
        <f t="shared" si="9"/>
        <v/>
      </c>
      <c r="P93" s="75" t="str">
        <f t="shared" si="10"/>
        <v/>
      </c>
      <c r="Q93" s="76" t="str">
        <f t="shared" si="11"/>
        <v/>
      </c>
      <c r="R93" s="77" t="str">
        <f t="shared" si="12"/>
        <v/>
      </c>
      <c r="S93" s="78" t="str">
        <f t="shared" si="6"/>
        <v/>
      </c>
      <c r="T93" s="57">
        <v>0</v>
      </c>
      <c r="U93" s="80" t="str">
        <f>IF(OR($H93="-",$K93="",$M93=""),"",
IF($H93="Long",$K93*$M93,
IF($H93="Short",$K93*$M93,
IF($H93="Options",$K93*$M93*100,””))))</f>
        <v/>
      </c>
      <c r="V93" s="81" t="str">
        <f t="shared" si="7"/>
        <v/>
      </c>
      <c r="W93" s="81" t="str">
        <f t="shared" si="8"/>
        <v/>
      </c>
    </row>
    <row r="94" spans="1:23" x14ac:dyDescent="0.2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7"/>
      <c r="N94" s="73" t="str">
        <f>IF(OR($H94="-",$S94="",$U94=""),"",
IF($H94="Long",$U94-$S94,
IF($H94="Short",$S94-$U94-$T94-$T94,
IF($H94="Options",$U94-$S94,””))))</f>
        <v/>
      </c>
      <c r="O94" s="74" t="str">
        <f t="shared" si="9"/>
        <v/>
      </c>
      <c r="P94" s="75" t="str">
        <f t="shared" si="10"/>
        <v/>
      </c>
      <c r="Q94" s="76" t="str">
        <f t="shared" si="11"/>
        <v/>
      </c>
      <c r="R94" s="77" t="str">
        <f t="shared" si="12"/>
        <v/>
      </c>
      <c r="S94" s="78" t="str">
        <f t="shared" si="6"/>
        <v/>
      </c>
      <c r="T94" s="57">
        <v>0</v>
      </c>
      <c r="U94" s="80" t="str">
        <f>IF(OR($H94="-",$K94="",$M94=""),"",
IF($H94="Long",$K94*$M94,
IF($H94="Short",$K94*$M94,
IF($H94="Options",$K94*$M94*100,””))))</f>
        <v/>
      </c>
      <c r="V94" s="81" t="str">
        <f t="shared" si="7"/>
        <v/>
      </c>
      <c r="W94" s="81" t="str">
        <f t="shared" si="8"/>
        <v/>
      </c>
    </row>
    <row r="95" spans="1:23" x14ac:dyDescent="0.2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7"/>
      <c r="N95" s="73" t="str">
        <f>IF(OR($H95="-",$S95="",$U95=""),"",
IF($H95="Long",$U95-$S95,
IF($H95="Short",$S95-$U95-$T95-$T95,
IF($H95="Options",$U95-$S95,””))))</f>
        <v/>
      </c>
      <c r="O95" s="74" t="str">
        <f t="shared" si="9"/>
        <v/>
      </c>
      <c r="P95" s="75" t="str">
        <f t="shared" si="10"/>
        <v/>
      </c>
      <c r="Q95" s="76" t="str">
        <f t="shared" si="11"/>
        <v/>
      </c>
      <c r="R95" s="77" t="str">
        <f t="shared" si="12"/>
        <v/>
      </c>
      <c r="S95" s="78" t="str">
        <f t="shared" si="6"/>
        <v/>
      </c>
      <c r="T95" s="57">
        <v>0</v>
      </c>
      <c r="U95" s="80" t="str">
        <f>IF(OR($H95="-",$K95="",$M95=""),"",
IF($H95="Long",$K95*$M95,
IF($H95="Short",$K95*$M95,
IF($H95="Options",$K95*$M95*100,””))))</f>
        <v/>
      </c>
      <c r="V95" s="81" t="str">
        <f t="shared" si="7"/>
        <v/>
      </c>
      <c r="W95" s="81" t="str">
        <f t="shared" si="8"/>
        <v/>
      </c>
    </row>
    <row r="96" spans="1:23" x14ac:dyDescent="0.2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7"/>
      <c r="N96" s="73" t="str">
        <f>IF(OR($H96="-",$S96="",$U96=""),"",
IF($H96="Long",$U96-$S96,
IF($H96="Short",$S96-$U96-$T96-$T96,
IF($H96="Options",$U96-$S96,””))))</f>
        <v/>
      </c>
      <c r="O96" s="74" t="str">
        <f t="shared" si="9"/>
        <v/>
      </c>
      <c r="P96" s="75" t="str">
        <f t="shared" si="10"/>
        <v/>
      </c>
      <c r="Q96" s="76" t="str">
        <f t="shared" si="11"/>
        <v/>
      </c>
      <c r="R96" s="77" t="str">
        <f t="shared" si="12"/>
        <v/>
      </c>
      <c r="S96" s="78" t="str">
        <f t="shared" si="6"/>
        <v/>
      </c>
      <c r="T96" s="57">
        <v>0</v>
      </c>
      <c r="U96" s="80" t="str">
        <f>IF(OR($H96="-",$K96="",$M96=""),"",
IF($H96="Long",$K96*$M96,
IF($H96="Short",$K96*$M96,
IF($H96="Options",$K96*$M96*100,””))))</f>
        <v/>
      </c>
      <c r="V96" s="81" t="str">
        <f t="shared" si="7"/>
        <v/>
      </c>
      <c r="W96" s="81" t="str">
        <f t="shared" si="8"/>
        <v/>
      </c>
    </row>
    <row r="97" spans="1:23" x14ac:dyDescent="0.2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7"/>
      <c r="N97" s="73" t="str">
        <f>IF(OR($H97="-",$S97="",$U97=""),"",
IF($H97="Long",$U97-$S97,
IF($H97="Short",$S97-$U97-$T97-$T97,
IF($H97="Options",$U97-$S97,””))))</f>
        <v/>
      </c>
      <c r="O97" s="74" t="str">
        <f t="shared" si="9"/>
        <v/>
      </c>
      <c r="P97" s="75" t="str">
        <f t="shared" si="10"/>
        <v/>
      </c>
      <c r="Q97" s="76" t="str">
        <f t="shared" si="11"/>
        <v/>
      </c>
      <c r="R97" s="77" t="str">
        <f t="shared" si="12"/>
        <v/>
      </c>
      <c r="S97" s="78" t="str">
        <f t="shared" si="6"/>
        <v/>
      </c>
      <c r="T97" s="57">
        <v>0</v>
      </c>
      <c r="U97" s="80" t="str">
        <f>IF(OR($H97="-",$K97="",$M97=""),"",
IF($H97="Long",$K97*$M97,
IF($H97="Short",$K97*$M97,
IF($H97="Options",$K97*$M97*100,””))))</f>
        <v/>
      </c>
      <c r="V97" s="81" t="str">
        <f t="shared" si="7"/>
        <v/>
      </c>
      <c r="W97" s="81" t="str">
        <f t="shared" si="8"/>
        <v/>
      </c>
    </row>
    <row r="98" spans="1:23" x14ac:dyDescent="0.2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7"/>
      <c r="N98" s="73" t="str">
        <f>IF(OR($H98="-",$S98="",$U98=""),"",
IF($H98="Long",$U98-$S98,
IF($H98="Short",$S98-$U98-$T98-$T98,
IF($H98="Options",$U98-$S98,””))))</f>
        <v/>
      </c>
      <c r="O98" s="74" t="str">
        <f t="shared" si="9"/>
        <v/>
      </c>
      <c r="P98" s="75" t="str">
        <f t="shared" si="10"/>
        <v/>
      </c>
      <c r="Q98" s="76" t="str">
        <f t="shared" si="11"/>
        <v/>
      </c>
      <c r="R98" s="77" t="str">
        <f t="shared" si="12"/>
        <v/>
      </c>
      <c r="S98" s="78" t="str">
        <f t="shared" si="6"/>
        <v/>
      </c>
      <c r="T98" s="57">
        <v>0</v>
      </c>
      <c r="U98" s="80" t="str">
        <f>IF(OR($H98="-",$K98="",$M98=""),"",
IF($H98="Long",$K98*$M98,
IF($H98="Short",$K98*$M98,
IF($H98="Options",$K98*$M98*100,””))))</f>
        <v/>
      </c>
      <c r="V98" s="81" t="str">
        <f t="shared" si="7"/>
        <v/>
      </c>
      <c r="W98" s="81" t="str">
        <f t="shared" si="8"/>
        <v/>
      </c>
    </row>
    <row r="99" spans="1:23" x14ac:dyDescent="0.2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7"/>
      <c r="N99" s="73" t="str">
        <f>IF(OR($H99="-",$S99="",$U99=""),"",
IF($H99="Long",$U99-$S99,
IF($H99="Short",$S99-$U99-$T99-$T99,
IF($H99="Options",$U99-$S99,””))))</f>
        <v/>
      </c>
      <c r="O99" s="74" t="str">
        <f t="shared" si="9"/>
        <v/>
      </c>
      <c r="P99" s="75" t="str">
        <f t="shared" si="10"/>
        <v/>
      </c>
      <c r="Q99" s="76" t="str">
        <f t="shared" si="11"/>
        <v/>
      </c>
      <c r="R99" s="77" t="str">
        <f t="shared" si="12"/>
        <v/>
      </c>
      <c r="S99" s="78" t="str">
        <f t="shared" si="6"/>
        <v/>
      </c>
      <c r="T99" s="57">
        <v>0</v>
      </c>
      <c r="U99" s="80" t="str">
        <f>IF(OR($H99="-",$K99="",$M99=""),"",
IF($H99="Long",$K99*$M99,
IF($H99="Short",$K99*$M99,
IF($H99="Options",$K99*$M99*100,””))))</f>
        <v/>
      </c>
      <c r="V99" s="81" t="str">
        <f t="shared" si="7"/>
        <v/>
      </c>
      <c r="W99" s="81" t="str">
        <f t="shared" si="8"/>
        <v/>
      </c>
    </row>
    <row r="100" spans="1:23" x14ac:dyDescent="0.2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7"/>
      <c r="N100" s="73" t="str">
        <f>IF(OR($H100="-",$S100="",$U100=""),"",
IF($H100="Long",$U100-$S100,
IF($H100="Short",$S100-$U100-$T100-$T100,
IF($H100="Options",$U100-$S100,””))))</f>
        <v/>
      </c>
      <c r="O100" s="74" t="str">
        <f t="shared" si="9"/>
        <v/>
      </c>
      <c r="P100" s="75" t="str">
        <f t="shared" si="10"/>
        <v/>
      </c>
      <c r="Q100" s="76" t="str">
        <f t="shared" si="11"/>
        <v/>
      </c>
      <c r="R100" s="77" t="str">
        <f t="shared" si="12"/>
        <v/>
      </c>
      <c r="S100" s="78" t="str">
        <f t="shared" si="6"/>
        <v/>
      </c>
      <c r="T100" s="57">
        <v>0</v>
      </c>
      <c r="U100" s="80" t="str">
        <f>IF(OR($H100="-",$K100="",$M100=""),"",
IF($H100="Long",$K100*$M100,
IF($H100="Short",$K100*$M100,
IF($H100="Options",$K100*$M100*100,””))))</f>
        <v/>
      </c>
      <c r="V100" s="81" t="str">
        <f t="shared" si="7"/>
        <v/>
      </c>
      <c r="W100" s="81" t="str">
        <f t="shared" si="8"/>
        <v/>
      </c>
    </row>
    <row r="101" spans="1:23" x14ac:dyDescent="0.2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7"/>
      <c r="N101" s="73" t="str">
        <f>IF(OR($H101="-",$S101="",$U101=""),"",
IF($H101="Long",$U101-$S101,
IF($H101="Short",$S101-$U101-$T101-$T101,
IF($H101="Options",$U101-$S101,””))))</f>
        <v/>
      </c>
      <c r="O101" s="74" t="str">
        <f t="shared" si="9"/>
        <v/>
      </c>
      <c r="P101" s="75" t="str">
        <f t="shared" si="10"/>
        <v/>
      </c>
      <c r="Q101" s="76" t="str">
        <f t="shared" si="11"/>
        <v/>
      </c>
      <c r="R101" s="77" t="str">
        <f t="shared" si="12"/>
        <v/>
      </c>
      <c r="S101" s="78" t="str">
        <f t="shared" si="6"/>
        <v/>
      </c>
      <c r="T101" s="57">
        <v>0</v>
      </c>
      <c r="U101" s="80" t="str">
        <f>IF(OR($H101="-",$K101="",$M101=""),"",
IF($H101="Long",$K101*$M101,
IF($H101="Short",$K101*$M101,
IF($H101="Options",$K101*$M101*100,””))))</f>
        <v/>
      </c>
      <c r="V101" s="81" t="str">
        <f t="shared" si="7"/>
        <v/>
      </c>
      <c r="W101" s="81" t="str">
        <f t="shared" si="8"/>
        <v/>
      </c>
    </row>
    <row r="102" spans="1:23" x14ac:dyDescent="0.2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7"/>
      <c r="N102" s="73" t="str">
        <f>IF(OR($H102="-",$S102="",$U102=""),"",
IF($H102="Long",$U102-$S102,
IF($H102="Short",$S102-$U102-$T102-$T102,
IF($H102="Options",$U102-$S102,””))))</f>
        <v/>
      </c>
      <c r="O102" s="74" t="str">
        <f t="shared" si="9"/>
        <v/>
      </c>
      <c r="P102" s="75" t="str">
        <f t="shared" si="10"/>
        <v/>
      </c>
      <c r="Q102" s="76" t="str">
        <f t="shared" si="11"/>
        <v/>
      </c>
      <c r="R102" s="77" t="str">
        <f t="shared" si="12"/>
        <v/>
      </c>
      <c r="S102" s="78" t="str">
        <f t="shared" si="6"/>
        <v/>
      </c>
      <c r="T102" s="57">
        <v>0</v>
      </c>
      <c r="U102" s="80" t="str">
        <f>IF(OR($H102="-",$K102="",$M102=""),"",
IF($H102="Long",$K102*$M102,
IF($H102="Short",$K102*$M102,
IF($H102="Options",$K102*$M102*100,””))))</f>
        <v/>
      </c>
      <c r="V102" s="81" t="str">
        <f>IF(N102="","",IF(N102&gt;0,0,1))</f>
        <v/>
      </c>
      <c r="W102" s="81" t="str">
        <f>IF(N102="","",IF(N102&lt;0,0,1))</f>
        <v/>
      </c>
    </row>
    <row r="103" spans="1:23" x14ac:dyDescent="0.2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7"/>
      <c r="N103" s="73" t="str">
        <f>IF(OR($H103="-",$S103="",$U103=""),"",
IF($H103="Long",$U103-$S103,
IF($H103="Short",$S103-$U103-$T103-$T103,
IF($H103="Options",$U103-$S103,””))))</f>
        <v/>
      </c>
      <c r="O103" s="74" t="str">
        <f t="shared" si="9"/>
        <v/>
      </c>
      <c r="P103" s="75" t="str">
        <f t="shared" si="10"/>
        <v/>
      </c>
      <c r="Q103" s="76" t="str">
        <f t="shared" si="11"/>
        <v/>
      </c>
      <c r="R103" s="77" t="str">
        <f t="shared" si="12"/>
        <v/>
      </c>
      <c r="S103" s="78" t="str">
        <f t="shared" si="6"/>
        <v/>
      </c>
      <c r="T103" s="57">
        <v>0</v>
      </c>
      <c r="U103" s="80" t="str">
        <f>IF(OR($H103="-",$K103="",$M103=""),"",
IF($H103="Long",$K103*$M103,
IF($H103="Short",$K103*$M103,
IF($H103="Options",$K103*$M103*100,””))))</f>
        <v/>
      </c>
      <c r="V103" s="81" t="str">
        <f t="shared" ref="V103:V166" si="13">IF(N103="","",IF(N103&gt;0,0,1))</f>
        <v/>
      </c>
      <c r="W103" s="81" t="str">
        <f t="shared" ref="W103:W166" si="14">IF(N103="","",IF(N103&lt;0,0,1))</f>
        <v/>
      </c>
    </row>
    <row r="104" spans="1:23" x14ac:dyDescent="0.2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7"/>
      <c r="N104" s="73" t="str">
        <f>IF(OR($H104="-",$S104="",$U104=""),"",
IF($H104="Long",$U104-$S104,
IF($H104="Short",$S104-$U104-$T104-$T104,
IF($H104="Options",$U104-$S104,””))))</f>
        <v/>
      </c>
      <c r="O104" s="74" t="str">
        <f t="shared" si="9"/>
        <v/>
      </c>
      <c r="P104" s="75" t="str">
        <f t="shared" si="10"/>
        <v/>
      </c>
      <c r="Q104" s="76" t="str">
        <f t="shared" si="11"/>
        <v/>
      </c>
      <c r="R104" s="77" t="str">
        <f t="shared" si="12"/>
        <v/>
      </c>
      <c r="S104" s="78" t="str">
        <f t="shared" si="6"/>
        <v/>
      </c>
      <c r="T104" s="57">
        <v>0</v>
      </c>
      <c r="U104" s="80" t="str">
        <f>IF(OR($H104="-",$K104="",$M104=""),"",
IF($H104="Long",$K104*$M104,
IF($H104="Short",$K104*$M104,
IF($H104="Options",$K104*$M104*100,””))))</f>
        <v/>
      </c>
      <c r="V104" s="81" t="str">
        <f t="shared" si="13"/>
        <v/>
      </c>
      <c r="W104" s="81" t="str">
        <f t="shared" si="14"/>
        <v/>
      </c>
    </row>
    <row r="105" spans="1:23" x14ac:dyDescent="0.2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7"/>
      <c r="N105" s="73" t="str">
        <f>IF(OR($H105="-",$S105="",$U105=""),"",
IF($H105="Long",$U105-$S105,
IF($H105="Short",$S105-$U105-$T105-$T105,
IF($H105="Options",$U105-$S105,””))))</f>
        <v/>
      </c>
      <c r="O105" s="74" t="str">
        <f t="shared" si="9"/>
        <v/>
      </c>
      <c r="P105" s="75" t="str">
        <f t="shared" si="10"/>
        <v/>
      </c>
      <c r="Q105" s="76" t="str">
        <f t="shared" si="11"/>
        <v/>
      </c>
      <c r="R105" s="77" t="str">
        <f t="shared" si="12"/>
        <v/>
      </c>
      <c r="S105" s="78" t="str">
        <f t="shared" si="6"/>
        <v/>
      </c>
      <c r="T105" s="57">
        <v>0</v>
      </c>
      <c r="U105" s="80" t="str">
        <f>IF(OR($H105="-",$K105="",$M105=""),"",
IF($H105="Long",$K105*$M105,
IF($H105="Short",$K105*$M105,
IF($H105="Options",$K105*$M105*100,””))))</f>
        <v/>
      </c>
      <c r="V105" s="81" t="str">
        <f t="shared" si="13"/>
        <v/>
      </c>
      <c r="W105" s="81" t="str">
        <f t="shared" si="14"/>
        <v/>
      </c>
    </row>
    <row r="106" spans="1:23" x14ac:dyDescent="0.2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7"/>
      <c r="N106" s="73" t="str">
        <f>IF(OR($H106="-",$S106="",$U106=""),"",
IF($H106="Long",$U106-$S106,
IF($H106="Short",$S106-$U106-$T106-$T106,
IF($H106="Options",$U106-$S106,””))))</f>
        <v/>
      </c>
      <c r="O106" s="74" t="str">
        <f t="shared" si="9"/>
        <v/>
      </c>
      <c r="P106" s="75" t="str">
        <f t="shared" si="10"/>
        <v/>
      </c>
      <c r="Q106" s="76" t="str">
        <f t="shared" si="11"/>
        <v/>
      </c>
      <c r="R106" s="77" t="str">
        <f t="shared" si="12"/>
        <v/>
      </c>
      <c r="S106" s="78" t="str">
        <f t="shared" si="6"/>
        <v/>
      </c>
      <c r="T106" s="57">
        <v>0</v>
      </c>
      <c r="U106" s="80" t="str">
        <f>IF(OR($H106="-",$K106="",$M106=""),"",
IF($H106="Long",$K106*$M106,
IF($H106="Short",$K106*$M106,
IF($H106="Options",$K106*$M106*100,””))))</f>
        <v/>
      </c>
      <c r="V106" s="81" t="str">
        <f t="shared" si="13"/>
        <v/>
      </c>
      <c r="W106" s="81" t="str">
        <f t="shared" si="14"/>
        <v/>
      </c>
    </row>
    <row r="107" spans="1:23" x14ac:dyDescent="0.2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7"/>
      <c r="N107" s="73" t="str">
        <f>IF(OR($H107="-",$S107="",$U107=""),"",
IF($H107="Long",$U107-$S107,
IF($H107="Short",$S107-$U107-$T107-$T107,
IF($H107="Options",$U107-$S107,””))))</f>
        <v/>
      </c>
      <c r="O107" s="74" t="str">
        <f t="shared" si="9"/>
        <v/>
      </c>
      <c r="P107" s="75" t="str">
        <f t="shared" si="10"/>
        <v/>
      </c>
      <c r="Q107" s="76" t="str">
        <f t="shared" si="11"/>
        <v/>
      </c>
      <c r="R107" s="77" t="str">
        <f t="shared" si="12"/>
        <v/>
      </c>
      <c r="S107" s="78" t="str">
        <f t="shared" si="6"/>
        <v/>
      </c>
      <c r="T107" s="57">
        <v>0</v>
      </c>
      <c r="U107" s="80" t="str">
        <f>IF(OR($H107="-",$K107="",$M107=""),"",
IF($H107="Long",$K107*$M107,
IF($H107="Short",$K107*$M107,
IF($H107="Options",$K107*$M107*100,””))))</f>
        <v/>
      </c>
      <c r="V107" s="81" t="str">
        <f t="shared" si="13"/>
        <v/>
      </c>
      <c r="W107" s="81" t="str">
        <f t="shared" si="14"/>
        <v/>
      </c>
    </row>
    <row r="108" spans="1:23" x14ac:dyDescent="0.2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7"/>
      <c r="N108" s="73" t="str">
        <f>IF(OR($H108="-",$S108="",$U108=""),"",
IF($H108="Long",$U108-$S108,
IF($H108="Short",$S108-$U108-$T108-$T108,
IF($H108="Options",$U108-$S108,””))))</f>
        <v/>
      </c>
      <c r="O108" s="74" t="str">
        <f t="shared" si="9"/>
        <v/>
      </c>
      <c r="P108" s="75" t="str">
        <f t="shared" si="10"/>
        <v/>
      </c>
      <c r="Q108" s="76" t="str">
        <f t="shared" si="11"/>
        <v/>
      </c>
      <c r="R108" s="77" t="str">
        <f t="shared" si="12"/>
        <v/>
      </c>
      <c r="S108" s="78" t="str">
        <f t="shared" si="6"/>
        <v/>
      </c>
      <c r="T108" s="57">
        <v>0</v>
      </c>
      <c r="U108" s="80" t="str">
        <f>IF(OR($H108="-",$K108="",$M108=""),"",
IF($H108="Long",$K108*$M108,
IF($H108="Short",$K108*$M108,
IF($H108="Options",$K108*$M108*100,””))))</f>
        <v/>
      </c>
      <c r="V108" s="81" t="str">
        <f t="shared" si="13"/>
        <v/>
      </c>
      <c r="W108" s="81" t="str">
        <f t="shared" si="14"/>
        <v/>
      </c>
    </row>
    <row r="109" spans="1:23" x14ac:dyDescent="0.2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7"/>
      <c r="N109" s="73" t="str">
        <f>IF(OR($H109="-",$S109="",$U109=""),"",
IF($H109="Long",$U109-$S109,
IF($H109="Short",$S109-$U109-$T109-$T109,
IF($H109="Options",$U109-$S109,””))))</f>
        <v/>
      </c>
      <c r="O109" s="74" t="str">
        <f t="shared" si="9"/>
        <v/>
      </c>
      <c r="P109" s="75" t="str">
        <f t="shared" si="10"/>
        <v/>
      </c>
      <c r="Q109" s="76" t="str">
        <f t="shared" si="11"/>
        <v/>
      </c>
      <c r="R109" s="77" t="str">
        <f t="shared" si="12"/>
        <v/>
      </c>
      <c r="S109" s="78" t="str">
        <f t="shared" si="6"/>
        <v/>
      </c>
      <c r="T109" s="57">
        <v>0</v>
      </c>
      <c r="U109" s="80" t="str">
        <f>IF(OR($H109="-",$K109="",$M109=""),"",
IF($H109="Long",$K109*$M109,
IF($H109="Short",$K109*$M109,
IF($H109="Options",$K109*$M109*100,””))))</f>
        <v/>
      </c>
      <c r="V109" s="81" t="str">
        <f t="shared" si="13"/>
        <v/>
      </c>
      <c r="W109" s="81" t="str">
        <f t="shared" si="14"/>
        <v/>
      </c>
    </row>
    <row r="110" spans="1:23" x14ac:dyDescent="0.2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7"/>
      <c r="N110" s="73" t="str">
        <f>IF(OR($H110="-",$S110="",$U110=""),"",
IF($H110="Long",$U110-$S110,
IF($H110="Short",$S110-$U110-$T110-$T110,
IF($H110="Options",$U110-$S110,””))))</f>
        <v/>
      </c>
      <c r="O110" s="74" t="str">
        <f t="shared" si="9"/>
        <v/>
      </c>
      <c r="P110" s="75" t="str">
        <f t="shared" si="10"/>
        <v/>
      </c>
      <c r="Q110" s="76" t="str">
        <f t="shared" si="11"/>
        <v/>
      </c>
      <c r="R110" s="77" t="str">
        <f t="shared" si="12"/>
        <v/>
      </c>
      <c r="S110" s="78" t="str">
        <f t="shared" si="6"/>
        <v/>
      </c>
      <c r="T110" s="57">
        <v>0</v>
      </c>
      <c r="U110" s="80" t="str">
        <f>IF(OR($H110="-",$K110="",$M110=""),"",
IF($H110="Long",$K110*$M110,
IF($H110="Short",$K110*$M110,
IF($H110="Options",$K110*$M110*100,””))))</f>
        <v/>
      </c>
      <c r="V110" s="81" t="str">
        <f t="shared" si="13"/>
        <v/>
      </c>
      <c r="W110" s="81" t="str">
        <f t="shared" si="14"/>
        <v/>
      </c>
    </row>
    <row r="111" spans="1:23" x14ac:dyDescent="0.2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7"/>
      <c r="N111" s="73" t="str">
        <f>IF(OR($H111="-",$S111="",$U111=""),"",
IF($H111="Long",$U111-$S111,
IF($H111="Short",$S111-$U111-$T111-$T111,
IF($H111="Options",$U111-$S111,””))))</f>
        <v/>
      </c>
      <c r="O111" s="74" t="str">
        <f t="shared" si="9"/>
        <v/>
      </c>
      <c r="P111" s="75" t="str">
        <f t="shared" si="10"/>
        <v/>
      </c>
      <c r="Q111" s="76" t="str">
        <f t="shared" si="11"/>
        <v/>
      </c>
      <c r="R111" s="77" t="str">
        <f t="shared" si="12"/>
        <v/>
      </c>
      <c r="S111" s="78" t="str">
        <f t="shared" si="6"/>
        <v/>
      </c>
      <c r="T111" s="57">
        <v>0</v>
      </c>
      <c r="U111" s="80" t="str">
        <f>IF(OR($H111="-",$K111="",$M111=""),"",
IF($H111="Long",$K111*$M111,
IF($H111="Short",$K111*$M111,
IF($H111="Options",$K111*$M111*100,””))))</f>
        <v/>
      </c>
      <c r="V111" s="81" t="str">
        <f t="shared" si="13"/>
        <v/>
      </c>
      <c r="W111" s="81" t="str">
        <f t="shared" si="14"/>
        <v/>
      </c>
    </row>
    <row r="112" spans="1:23" x14ac:dyDescent="0.2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7"/>
      <c r="N112" s="73" t="str">
        <f>IF(OR($H112="-",$S112="",$U112=""),"",
IF($H112="Long",$U112-$S112,
IF($H112="Short",$S112-$U112-$T112-$T112,
IF($H112="Options",$U112-$S112,””))))</f>
        <v/>
      </c>
      <c r="O112" s="74" t="str">
        <f t="shared" si="9"/>
        <v/>
      </c>
      <c r="P112" s="75" t="str">
        <f t="shared" si="10"/>
        <v/>
      </c>
      <c r="Q112" s="76" t="str">
        <f t="shared" si="11"/>
        <v/>
      </c>
      <c r="R112" s="77" t="str">
        <f t="shared" si="12"/>
        <v/>
      </c>
      <c r="S112" s="78" t="str">
        <f t="shared" si="6"/>
        <v/>
      </c>
      <c r="T112" s="57">
        <v>0</v>
      </c>
      <c r="U112" s="80" t="str">
        <f>IF(OR($H112="-",$K112="",$M112=""),"",
IF($H112="Long",$K112*$M112,
IF($H112="Short",$K112*$M112,
IF($H112="Options",$K112*$M112*100,””))))</f>
        <v/>
      </c>
      <c r="V112" s="81" t="str">
        <f t="shared" si="13"/>
        <v/>
      </c>
      <c r="W112" s="81" t="str">
        <f t="shared" si="14"/>
        <v/>
      </c>
    </row>
    <row r="113" spans="1:23" x14ac:dyDescent="0.2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7"/>
      <c r="N113" s="73" t="str">
        <f>IF(OR($H113="-",$S113="",$U113=""),"",
IF($H113="Long",$U113-$S113,
IF($H113="Short",$S113-$U113-$T113-$T113,
IF($H113="Options",$U113-$S113,””))))</f>
        <v/>
      </c>
      <c r="O113" s="74" t="str">
        <f t="shared" si="9"/>
        <v/>
      </c>
      <c r="P113" s="75" t="str">
        <f t="shared" si="10"/>
        <v/>
      </c>
      <c r="Q113" s="76" t="str">
        <f t="shared" si="11"/>
        <v/>
      </c>
      <c r="R113" s="77" t="str">
        <f t="shared" si="12"/>
        <v/>
      </c>
      <c r="S113" s="78" t="str">
        <f t="shared" si="6"/>
        <v/>
      </c>
      <c r="T113" s="57">
        <v>0</v>
      </c>
      <c r="U113" s="80" t="str">
        <f>IF(OR($H113="-",$K113="",$M113=""),"",
IF($H113="Long",$K113*$M113,
IF($H113="Short",$K113*$M113,
IF($H113="Options",$K113*$M113*100,””))))</f>
        <v/>
      </c>
      <c r="V113" s="81" t="str">
        <f t="shared" si="13"/>
        <v/>
      </c>
      <c r="W113" s="81" t="str">
        <f t="shared" si="14"/>
        <v/>
      </c>
    </row>
    <row r="114" spans="1:23" x14ac:dyDescent="0.2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7"/>
      <c r="N114" s="73" t="str">
        <f>IF(OR($H114="-",$S114="",$U114=""),"",
IF($H114="Long",$U114-$S114,
IF($H114="Short",$S114-$U114-$T114-$T114,
IF($H114="Options",$U114-$S114,””))))</f>
        <v/>
      </c>
      <c r="O114" s="74" t="str">
        <f t="shared" si="9"/>
        <v/>
      </c>
      <c r="P114" s="75" t="str">
        <f t="shared" si="10"/>
        <v/>
      </c>
      <c r="Q114" s="76" t="str">
        <f t="shared" si="11"/>
        <v/>
      </c>
      <c r="R114" s="77" t="str">
        <f t="shared" si="12"/>
        <v/>
      </c>
      <c r="S114" s="78" t="str">
        <f t="shared" si="6"/>
        <v/>
      </c>
      <c r="T114" s="57">
        <v>0</v>
      </c>
      <c r="U114" s="80" t="str">
        <f>IF(OR($H114="-",$K114="",$M114=""),"",
IF($H114="Long",$K114*$M114,
IF($H114="Short",$K114*$M114,
IF($H114="Options",$K114*$M114*100,””))))</f>
        <v/>
      </c>
      <c r="V114" s="81" t="str">
        <f t="shared" si="13"/>
        <v/>
      </c>
      <c r="W114" s="81" t="str">
        <f t="shared" si="14"/>
        <v/>
      </c>
    </row>
    <row r="115" spans="1:23" x14ac:dyDescent="0.2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7"/>
      <c r="N115" s="73" t="str">
        <f>IF(OR($H115="-",$S115="",$U115=""),"",
IF($H115="Long",$U115-$S115,
IF($H115="Short",$S115-$U115-$T115-$T115,
IF($H115="Options",$U115-$S115,””))))</f>
        <v/>
      </c>
      <c r="O115" s="74" t="str">
        <f t="shared" si="9"/>
        <v/>
      </c>
      <c r="P115" s="75" t="str">
        <f t="shared" si="10"/>
        <v/>
      </c>
      <c r="Q115" s="76" t="str">
        <f t="shared" si="11"/>
        <v/>
      </c>
      <c r="R115" s="77" t="str">
        <f t="shared" si="12"/>
        <v/>
      </c>
      <c r="S115" s="78" t="str">
        <f t="shared" si="6"/>
        <v/>
      </c>
      <c r="T115" s="57">
        <v>0</v>
      </c>
      <c r="U115" s="80" t="str">
        <f>IF(OR($H115="-",$K115="",$M115=""),"",
IF($H115="Long",$K115*$M115,
IF($H115="Short",$K115*$M115,
IF($H115="Options",$K115*$M115*100,””))))</f>
        <v/>
      </c>
      <c r="V115" s="81" t="str">
        <f t="shared" si="13"/>
        <v/>
      </c>
      <c r="W115" s="81" t="str">
        <f t="shared" si="14"/>
        <v/>
      </c>
    </row>
    <row r="116" spans="1:23" x14ac:dyDescent="0.2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7"/>
      <c r="N116" s="73" t="str">
        <f>IF(OR($H116="-",$S116="",$U116=""),"",
IF($H116="Long",$U116-$S116,
IF($H116="Short",$S116-$U116-$T116-$T116,
IF($H116="Options",$U116-$S116,””))))</f>
        <v/>
      </c>
      <c r="O116" s="74" t="str">
        <f t="shared" si="9"/>
        <v/>
      </c>
      <c r="P116" s="75" t="str">
        <f t="shared" si="10"/>
        <v/>
      </c>
      <c r="Q116" s="76" t="str">
        <f t="shared" si="11"/>
        <v/>
      </c>
      <c r="R116" s="77" t="str">
        <f t="shared" si="12"/>
        <v/>
      </c>
      <c r="S116" s="78" t="str">
        <f t="shared" si="6"/>
        <v/>
      </c>
      <c r="T116" s="57">
        <v>0</v>
      </c>
      <c r="U116" s="80" t="str">
        <f>IF(OR($H116="-",$K116="",$M116=""),"",
IF($H116="Long",$K116*$M116,
IF($H116="Short",$K116*$M116,
IF($H116="Options",$K116*$M116*100,””))))</f>
        <v/>
      </c>
      <c r="V116" s="81" t="str">
        <f t="shared" si="13"/>
        <v/>
      </c>
      <c r="W116" s="81" t="str">
        <f t="shared" si="14"/>
        <v/>
      </c>
    </row>
    <row r="117" spans="1:23" x14ac:dyDescent="0.2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7"/>
      <c r="N117" s="73" t="str">
        <f>IF(OR($H117="-",$S117="",$U117=""),"",
IF($H117="Long",$U117-$S117,
IF($H117="Short",$S117-$U117-$T117-$T117,
IF($H117="Options",$U117-$S117,””))))</f>
        <v/>
      </c>
      <c r="O117" s="74" t="str">
        <f t="shared" si="9"/>
        <v/>
      </c>
      <c r="P117" s="75" t="str">
        <f t="shared" si="10"/>
        <v/>
      </c>
      <c r="Q117" s="76" t="str">
        <f t="shared" si="11"/>
        <v/>
      </c>
      <c r="R117" s="77" t="str">
        <f t="shared" si="12"/>
        <v/>
      </c>
      <c r="S117" s="78" t="str">
        <f t="shared" si="6"/>
        <v/>
      </c>
      <c r="T117" s="57">
        <v>0</v>
      </c>
      <c r="U117" s="80" t="str">
        <f>IF(OR($H117="-",$K117="",$M117=""),"",
IF($H117="Long",$K117*$M117,
IF($H117="Short",$K117*$M117,
IF($H117="Options",$K117*$M117*100,””))))</f>
        <v/>
      </c>
      <c r="V117" s="81" t="str">
        <f t="shared" si="13"/>
        <v/>
      </c>
      <c r="W117" s="81" t="str">
        <f t="shared" si="14"/>
        <v/>
      </c>
    </row>
    <row r="118" spans="1:23" x14ac:dyDescent="0.2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7"/>
      <c r="N118" s="73" t="str">
        <f>IF(OR($H118="-",$S118="",$U118=""),"",
IF($H118="Long",$U118-$S118,
IF($H118="Short",$S118-$U118-$T118-$T118,
IF($H118="Options",$U118-$S118,””))))</f>
        <v/>
      </c>
      <c r="O118" s="74" t="str">
        <f t="shared" si="9"/>
        <v/>
      </c>
      <c r="P118" s="75" t="str">
        <f t="shared" si="10"/>
        <v/>
      </c>
      <c r="Q118" s="76" t="str">
        <f t="shared" si="11"/>
        <v/>
      </c>
      <c r="R118" s="77" t="str">
        <f t="shared" si="12"/>
        <v/>
      </c>
      <c r="S118" s="78" t="str">
        <f t="shared" si="6"/>
        <v/>
      </c>
      <c r="T118" s="57">
        <v>0</v>
      </c>
      <c r="U118" s="80" t="str">
        <f>IF(OR($H118="-",$K118="",$M118=""),"",
IF($H118="Long",$K118*$M118,
IF($H118="Short",$K118*$M118,
IF($H118="Options",$K118*$M118*100,””))))</f>
        <v/>
      </c>
      <c r="V118" s="81" t="str">
        <f t="shared" si="13"/>
        <v/>
      </c>
      <c r="W118" s="81" t="str">
        <f t="shared" si="14"/>
        <v/>
      </c>
    </row>
    <row r="119" spans="1:23" x14ac:dyDescent="0.2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7"/>
      <c r="N119" s="73" t="str">
        <f>IF(OR($H119="-",$S119="",$U119=""),"",
IF($H119="Long",$U119-$S119,
IF($H119="Short",$S119-$U119-$T119-$T119,
IF($H119="Options",$U119-$S119,””))))</f>
        <v/>
      </c>
      <c r="O119" s="74" t="str">
        <f t="shared" si="9"/>
        <v/>
      </c>
      <c r="P119" s="75" t="str">
        <f t="shared" si="10"/>
        <v/>
      </c>
      <c r="Q119" s="76" t="str">
        <f t="shared" si="11"/>
        <v/>
      </c>
      <c r="R119" s="77" t="str">
        <f t="shared" si="12"/>
        <v/>
      </c>
      <c r="S119" s="78" t="str">
        <f t="shared" si="6"/>
        <v/>
      </c>
      <c r="T119" s="57">
        <v>0</v>
      </c>
      <c r="U119" s="80" t="str">
        <f>IF(OR($H119="-",$K119="",$M119=""),"",
IF($H119="Long",$K119*$M119,
IF($H119="Short",$K119*$M119,
IF($H119="Options",$K119*$M119*100,””))))</f>
        <v/>
      </c>
      <c r="V119" s="81" t="str">
        <f t="shared" si="13"/>
        <v/>
      </c>
      <c r="W119" s="81" t="str">
        <f t="shared" si="14"/>
        <v/>
      </c>
    </row>
    <row r="120" spans="1:23" x14ac:dyDescent="0.2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7"/>
      <c r="N120" s="73" t="str">
        <f>IF(OR($H120="-",$S120="",$U120=""),"",
IF($H120="Long",$U120-$S120,
IF($H120="Short",$S120-$U120-$T120-$T120,
IF($H120="Options",$U120-$S120,””))))</f>
        <v/>
      </c>
      <c r="O120" s="74" t="str">
        <f t="shared" si="9"/>
        <v/>
      </c>
      <c r="P120" s="75" t="str">
        <f t="shared" si="10"/>
        <v/>
      </c>
      <c r="Q120" s="76" t="str">
        <f t="shared" si="11"/>
        <v/>
      </c>
      <c r="R120" s="77" t="str">
        <f t="shared" si="12"/>
        <v/>
      </c>
      <c r="S120" s="78" t="str">
        <f t="shared" si="6"/>
        <v/>
      </c>
      <c r="T120" s="57">
        <v>0</v>
      </c>
      <c r="U120" s="80" t="str">
        <f>IF(OR($H120="-",$K120="",$M120=""),"",
IF($H120="Long",$K120*$M120,
IF($H120="Short",$K120*$M120,
IF($H120="Options",$K120*$M120*100,””))))</f>
        <v/>
      </c>
      <c r="V120" s="81" t="str">
        <f t="shared" si="13"/>
        <v/>
      </c>
      <c r="W120" s="81" t="str">
        <f t="shared" si="14"/>
        <v/>
      </c>
    </row>
    <row r="121" spans="1:23" x14ac:dyDescent="0.2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7"/>
      <c r="N121" s="73" t="str">
        <f>IF(OR($H121="-",$S121="",$U121=""),"",
IF($H121="Long",$U121-$S121,
IF($H121="Short",$S121-$U121-$T121-$T121,
IF($H121="Options",$U121-$S121,””))))</f>
        <v/>
      </c>
      <c r="O121" s="74" t="str">
        <f t="shared" si="9"/>
        <v/>
      </c>
      <c r="P121" s="75" t="str">
        <f t="shared" si="10"/>
        <v/>
      </c>
      <c r="Q121" s="76" t="str">
        <f t="shared" si="11"/>
        <v/>
      </c>
      <c r="R121" s="77" t="str">
        <f t="shared" si="12"/>
        <v/>
      </c>
      <c r="S121" s="78" t="str">
        <f t="shared" si="6"/>
        <v/>
      </c>
      <c r="T121" s="57">
        <v>0</v>
      </c>
      <c r="U121" s="80" t="str">
        <f>IF(OR($H121="-",$K121="",$M121=""),"",
IF($H121="Long",$K121*$M121,
IF($H121="Short",$K121*$M121,
IF($H121="Options",$K121*$M121*100,””))))</f>
        <v/>
      </c>
      <c r="V121" s="81" t="str">
        <f t="shared" si="13"/>
        <v/>
      </c>
      <c r="W121" s="81" t="str">
        <f t="shared" si="14"/>
        <v/>
      </c>
    </row>
    <row r="122" spans="1:23" x14ac:dyDescent="0.2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7"/>
      <c r="N122" s="73" t="str">
        <f>IF(OR($H122="-",$S122="",$U122=""),"",
IF($H122="Long",$U122-$S122,
IF($H122="Short",$S122-$U122-$T122-$T122,
IF($H122="Options",$U122-$S122,””))))</f>
        <v/>
      </c>
      <c r="O122" s="74" t="str">
        <f t="shared" si="9"/>
        <v/>
      </c>
      <c r="P122" s="75" t="str">
        <f t="shared" si="10"/>
        <v/>
      </c>
      <c r="Q122" s="76" t="str">
        <f t="shared" si="11"/>
        <v/>
      </c>
      <c r="R122" s="77" t="str">
        <f t="shared" si="12"/>
        <v/>
      </c>
      <c r="S122" s="78" t="str">
        <f t="shared" si="6"/>
        <v/>
      </c>
      <c r="T122" s="57">
        <v>0</v>
      </c>
      <c r="U122" s="80" t="str">
        <f>IF(OR($H122="-",$K122="",$M122=""),"",
IF($H122="Long",$K122*$M122,
IF($H122="Short",$K122*$M122,
IF($H122="Options",$K122*$M122*100,””))))</f>
        <v/>
      </c>
      <c r="V122" s="81" t="str">
        <f t="shared" si="13"/>
        <v/>
      </c>
      <c r="W122" s="81" t="str">
        <f t="shared" si="14"/>
        <v/>
      </c>
    </row>
    <row r="123" spans="1:23" x14ac:dyDescent="0.2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7"/>
      <c r="N123" s="73" t="str">
        <f>IF(OR($H123="-",$S123="",$U123=""),"",
IF($H123="Long",$U123-$S123,
IF($H123="Short",$S123-$U123-$T123-$T123,
IF($H123="Options",$U123-$S123,””))))</f>
        <v/>
      </c>
      <c r="O123" s="74" t="str">
        <f t="shared" si="9"/>
        <v/>
      </c>
      <c r="P123" s="75" t="str">
        <f t="shared" si="10"/>
        <v/>
      </c>
      <c r="Q123" s="76" t="str">
        <f t="shared" si="11"/>
        <v/>
      </c>
      <c r="R123" s="77" t="str">
        <f t="shared" si="12"/>
        <v/>
      </c>
      <c r="S123" s="78" t="str">
        <f t="shared" si="6"/>
        <v/>
      </c>
      <c r="T123" s="57">
        <v>0</v>
      </c>
      <c r="U123" s="80" t="str">
        <f>IF(OR($H123="-",$K123="",$M123=""),"",
IF($H123="Long",$K123*$M123,
IF($H123="Short",$K123*$M123,
IF($H123="Options",$K123*$M123*100,””))))</f>
        <v/>
      </c>
      <c r="V123" s="81" t="str">
        <f t="shared" si="13"/>
        <v/>
      </c>
      <c r="W123" s="81" t="str">
        <f t="shared" si="14"/>
        <v/>
      </c>
    </row>
    <row r="124" spans="1:23" x14ac:dyDescent="0.2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7"/>
      <c r="N124" s="73" t="str">
        <f>IF(OR($H124="-",$S124="",$U124=""),"",
IF($H124="Long",$U124-$S124,
IF($H124="Short",$S124-$U124-$T124-$T124,
IF($H124="Options",$U124-$S124,””))))</f>
        <v/>
      </c>
      <c r="O124" s="74" t="str">
        <f t="shared" si="9"/>
        <v/>
      </c>
      <c r="P124" s="75" t="str">
        <f t="shared" si="10"/>
        <v/>
      </c>
      <c r="Q124" s="76" t="str">
        <f t="shared" si="11"/>
        <v/>
      </c>
      <c r="R124" s="77" t="str">
        <f t="shared" si="12"/>
        <v/>
      </c>
      <c r="S124" s="78" t="str">
        <f t="shared" si="6"/>
        <v/>
      </c>
      <c r="T124" s="57">
        <v>0</v>
      </c>
      <c r="U124" s="80" t="str">
        <f>IF(OR($H124="-",$K124="",$M124=""),"",
IF($H124="Long",$K124*$M124,
IF($H124="Short",$K124*$M124,
IF($H124="Options",$K124*$M124*100,””))))</f>
        <v/>
      </c>
      <c r="V124" s="81" t="str">
        <f t="shared" si="13"/>
        <v/>
      </c>
      <c r="W124" s="81" t="str">
        <f t="shared" si="14"/>
        <v/>
      </c>
    </row>
    <row r="125" spans="1:23" x14ac:dyDescent="0.2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7"/>
      <c r="N125" s="73" t="str">
        <f>IF(OR($H125="-",$S125="",$U125=""),"",
IF($H125="Long",$U125-$S125,
IF($H125="Short",$S125-$U125-$T125-$T125,
IF($H125="Options",$U125-$S125,””))))</f>
        <v/>
      </c>
      <c r="O125" s="74" t="str">
        <f t="shared" si="9"/>
        <v/>
      </c>
      <c r="P125" s="75" t="str">
        <f t="shared" si="10"/>
        <v/>
      </c>
      <c r="Q125" s="76" t="str">
        <f t="shared" si="11"/>
        <v/>
      </c>
      <c r="R125" s="77" t="str">
        <f t="shared" si="12"/>
        <v/>
      </c>
      <c r="S125" s="78" t="str">
        <f t="shared" si="6"/>
        <v/>
      </c>
      <c r="T125" s="57">
        <v>0</v>
      </c>
      <c r="U125" s="80" t="str">
        <f>IF(OR($H125="-",$K125="",$M125=""),"",
IF($H125="Long",$K125*$M125,
IF($H125="Short",$K125*$M125,
IF($H125="Options",$K125*$M125*100,””))))</f>
        <v/>
      </c>
      <c r="V125" s="81" t="str">
        <f t="shared" si="13"/>
        <v/>
      </c>
      <c r="W125" s="81" t="str">
        <f t="shared" si="14"/>
        <v/>
      </c>
    </row>
    <row r="126" spans="1:23" x14ac:dyDescent="0.2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7"/>
      <c r="N126" s="73" t="str">
        <f>IF(OR($H126="-",$S126="",$U126=""),"",
IF($H126="Long",$U126-$S126,
IF($H126="Short",$S126-$U126-$T126-$T126,
IF($H126="Options",$U126-$S126,””))))</f>
        <v/>
      </c>
      <c r="O126" s="74" t="str">
        <f t="shared" si="9"/>
        <v/>
      </c>
      <c r="P126" s="75" t="str">
        <f t="shared" si="10"/>
        <v/>
      </c>
      <c r="Q126" s="76" t="str">
        <f t="shared" si="11"/>
        <v/>
      </c>
      <c r="R126" s="77" t="str">
        <f t="shared" si="12"/>
        <v/>
      </c>
      <c r="S126" s="78" t="str">
        <f t="shared" si="6"/>
        <v/>
      </c>
      <c r="T126" s="57">
        <v>0</v>
      </c>
      <c r="U126" s="80" t="str">
        <f>IF(OR($H126="-",$K126="",$M126=""),"",
IF($H126="Long",$K126*$M126,
IF($H126="Short",$K126*$M126,
IF($H126="Options",$K126*$M126*100,””))))</f>
        <v/>
      </c>
      <c r="V126" s="81" t="str">
        <f t="shared" si="13"/>
        <v/>
      </c>
      <c r="W126" s="81" t="str">
        <f t="shared" si="14"/>
        <v/>
      </c>
    </row>
    <row r="127" spans="1:23" x14ac:dyDescent="0.2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/>
      <c r="N127" s="73" t="str">
        <f>IF(OR($H127="-",$S127="",$U127=""),"",
IF($H127="Long",$U127-$S127,
IF($H127="Short",$S127-$U127-$T127-$T127,
IF($H127="Options",$U127-$S127,””))))</f>
        <v/>
      </c>
      <c r="O127" s="74" t="str">
        <f t="shared" si="9"/>
        <v/>
      </c>
      <c r="P127" s="75" t="str">
        <f t="shared" si="10"/>
        <v/>
      </c>
      <c r="Q127" s="76" t="str">
        <f t="shared" si="11"/>
        <v/>
      </c>
      <c r="R127" s="77" t="str">
        <f t="shared" si="12"/>
        <v/>
      </c>
      <c r="S127" s="78" t="str">
        <f t="shared" si="6"/>
        <v/>
      </c>
      <c r="T127" s="57">
        <v>0</v>
      </c>
      <c r="U127" s="80" t="str">
        <f>IF(OR($H127="-",$K127="",$M127=""),"",
IF($H127="Long",$K127*$M127,
IF($H127="Short",$K127*$M127,
IF($H127="Options",$K127*$M127*100,””))))</f>
        <v/>
      </c>
      <c r="V127" s="81" t="str">
        <f t="shared" si="13"/>
        <v/>
      </c>
      <c r="W127" s="81" t="str">
        <f t="shared" si="14"/>
        <v/>
      </c>
    </row>
    <row r="128" spans="1:23" x14ac:dyDescent="0.2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7"/>
      <c r="N128" s="73" t="str">
        <f>IF(OR($H128="-",$S128="",$U128=""),"",
IF($H128="Long",$U128-$S128,
IF($H128="Short",$S128-$U128-$T128-$T128,
IF($H128="Options",$U128-$S128,””))))</f>
        <v/>
      </c>
      <c r="O128" s="74" t="str">
        <f t="shared" si="9"/>
        <v/>
      </c>
      <c r="P128" s="75" t="str">
        <f t="shared" si="10"/>
        <v/>
      </c>
      <c r="Q128" s="76" t="str">
        <f t="shared" si="11"/>
        <v/>
      </c>
      <c r="R128" s="77" t="str">
        <f t="shared" si="12"/>
        <v/>
      </c>
      <c r="S128" s="78" t="str">
        <f t="shared" si="6"/>
        <v/>
      </c>
      <c r="T128" s="57">
        <v>0</v>
      </c>
      <c r="U128" s="80" t="str">
        <f>IF(OR($H128="-",$K128="",$M128=""),"",
IF($H128="Long",$K128*$M128,
IF($H128="Short",$K128*$M128,
IF($H128="Options",$K128*$M128*100,””))))</f>
        <v/>
      </c>
      <c r="V128" s="81" t="str">
        <f t="shared" si="13"/>
        <v/>
      </c>
      <c r="W128" s="81" t="str">
        <f t="shared" si="14"/>
        <v/>
      </c>
    </row>
    <row r="129" spans="1:23" x14ac:dyDescent="0.2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7"/>
      <c r="N129" s="73" t="str">
        <f>IF(OR($H129="-",$S129="",$U129=""),"",
IF($H129="Long",$U129-$S129,
IF($H129="Short",$S129-$U129-$T129-$T129,
IF($H129="Options",$U129-$S129,””))))</f>
        <v/>
      </c>
      <c r="O129" s="74" t="str">
        <f t="shared" si="9"/>
        <v/>
      </c>
      <c r="P129" s="75" t="str">
        <f t="shared" si="10"/>
        <v/>
      </c>
      <c r="Q129" s="76" t="str">
        <f t="shared" si="11"/>
        <v/>
      </c>
      <c r="R129" s="77" t="str">
        <f t="shared" si="12"/>
        <v/>
      </c>
      <c r="S129" s="78" t="str">
        <f t="shared" si="6"/>
        <v/>
      </c>
      <c r="T129" s="57">
        <v>0</v>
      </c>
      <c r="U129" s="80" t="str">
        <f>IF(OR($H129="-",$K129="",$M129=""),"",
IF($H129="Long",$K129*$M129,
IF($H129="Short",$K129*$M129,
IF($H129="Options",$K129*$M129*100,””))))</f>
        <v/>
      </c>
      <c r="V129" s="81" t="str">
        <f t="shared" si="13"/>
        <v/>
      </c>
      <c r="W129" s="81" t="str">
        <f t="shared" si="14"/>
        <v/>
      </c>
    </row>
    <row r="130" spans="1:23" x14ac:dyDescent="0.2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7"/>
      <c r="N130" s="73" t="str">
        <f>IF(OR($H130="-",$S130="",$U130=""),"",
IF($H130="Long",$U130-$S130,
IF($H130="Short",$S130-$U130-$T130-$T130,
IF($H130="Options",$U130-$S130,””))))</f>
        <v/>
      </c>
      <c r="O130" s="74" t="str">
        <f t="shared" si="9"/>
        <v/>
      </c>
      <c r="P130" s="75" t="str">
        <f t="shared" si="10"/>
        <v/>
      </c>
      <c r="Q130" s="76" t="str">
        <f t="shared" si="11"/>
        <v/>
      </c>
      <c r="R130" s="77" t="str">
        <f t="shared" si="12"/>
        <v/>
      </c>
      <c r="S130" s="78" t="str">
        <f t="shared" si="6"/>
        <v/>
      </c>
      <c r="T130" s="57">
        <v>0</v>
      </c>
      <c r="U130" s="80" t="str">
        <f>IF(OR($H130="-",$K130="",$M130=""),"",
IF($H130="Long",$K130*$M130,
IF($H130="Short",$K130*$M130,
IF($H130="Options",$K130*$M130*100,””))))</f>
        <v/>
      </c>
      <c r="V130" s="81" t="str">
        <f t="shared" si="13"/>
        <v/>
      </c>
      <c r="W130" s="81" t="str">
        <f t="shared" si="14"/>
        <v/>
      </c>
    </row>
    <row r="131" spans="1:23" x14ac:dyDescent="0.2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7"/>
      <c r="N131" s="73" t="str">
        <f>IF(OR($H131="-",$S131="",$U131=""),"",
IF($H131="Long",$U131-$S131,
IF($H131="Short",$S131-$U131-$T131-$T131,
IF($H131="Options",$U131-$S131,””))))</f>
        <v/>
      </c>
      <c r="O131" s="74" t="str">
        <f t="shared" si="9"/>
        <v/>
      </c>
      <c r="P131" s="75" t="str">
        <f t="shared" si="10"/>
        <v/>
      </c>
      <c r="Q131" s="76" t="str">
        <f t="shared" si="11"/>
        <v/>
      </c>
      <c r="R131" s="77" t="str">
        <f t="shared" si="12"/>
        <v/>
      </c>
      <c r="S131" s="78" t="str">
        <f t="shared" si="6"/>
        <v/>
      </c>
      <c r="T131" s="57">
        <v>0</v>
      </c>
      <c r="U131" s="80" t="str">
        <f>IF(OR($H131="-",$K131="",$M131=""),"",
IF($H131="Long",$K131*$M131,
IF($H131="Short",$K131*$M131,
IF($H131="Options",$K131*$M131*100,””))))</f>
        <v/>
      </c>
      <c r="V131" s="81" t="str">
        <f t="shared" si="13"/>
        <v/>
      </c>
      <c r="W131" s="81" t="str">
        <f t="shared" si="14"/>
        <v/>
      </c>
    </row>
    <row r="132" spans="1:23" x14ac:dyDescent="0.2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7"/>
      <c r="N132" s="73" t="str">
        <f>IF(OR($H132="-",$S132="",$U132=""),"",
IF($H132="Long",$U132-$S132,
IF($H132="Short",$S132-$U132-$T132-$T132,
IF($H132="Options",$U132-$S132,””))))</f>
        <v/>
      </c>
      <c r="O132" s="74" t="str">
        <f t="shared" si="9"/>
        <v/>
      </c>
      <c r="P132" s="75" t="str">
        <f t="shared" si="10"/>
        <v/>
      </c>
      <c r="Q132" s="76" t="str">
        <f t="shared" si="11"/>
        <v/>
      </c>
      <c r="R132" s="77" t="str">
        <f t="shared" si="12"/>
        <v/>
      </c>
      <c r="S132" s="78" t="str">
        <f t="shared" si="6"/>
        <v/>
      </c>
      <c r="T132" s="57">
        <v>0</v>
      </c>
      <c r="U132" s="80" t="str">
        <f>IF(OR($H132="-",$K132="",$M132=""),"",
IF($H132="Long",$K132*$M132,
IF($H132="Short",$K132*$M132,
IF($H132="Options",$K132*$M132*100,””))))</f>
        <v/>
      </c>
      <c r="V132" s="81" t="str">
        <f t="shared" si="13"/>
        <v/>
      </c>
      <c r="W132" s="81" t="str">
        <f t="shared" si="14"/>
        <v/>
      </c>
    </row>
    <row r="133" spans="1:23" x14ac:dyDescent="0.2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7"/>
      <c r="N133" s="73" t="str">
        <f>IF(OR($H133="-",$S133="",$U133=""),"",
IF($H133="Long",$U133-$S133,
IF($H133="Short",$S133-$U133-$T133-$T133,
IF($H133="Options",$U133-$S133,””))))</f>
        <v/>
      </c>
      <c r="O133" s="74" t="str">
        <f t="shared" si="9"/>
        <v/>
      </c>
      <c r="P133" s="75" t="str">
        <f t="shared" si="10"/>
        <v/>
      </c>
      <c r="Q133" s="76" t="str">
        <f t="shared" si="11"/>
        <v/>
      </c>
      <c r="R133" s="77" t="str">
        <f t="shared" si="12"/>
        <v/>
      </c>
      <c r="S133" s="78" t="str">
        <f t="shared" si="6"/>
        <v/>
      </c>
      <c r="T133" s="57">
        <v>0</v>
      </c>
      <c r="U133" s="80" t="str">
        <f>IF(OR($H133="-",$K133="",$M133=""),"",
IF($H133="Long",$K133*$M133,
IF($H133="Short",$K133*$M133,
IF($H133="Options",$K133*$M133*100,””))))</f>
        <v/>
      </c>
      <c r="V133" s="81" t="str">
        <f t="shared" si="13"/>
        <v/>
      </c>
      <c r="W133" s="81" t="str">
        <f t="shared" si="14"/>
        <v/>
      </c>
    </row>
    <row r="134" spans="1:23" x14ac:dyDescent="0.2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7"/>
      <c r="N134" s="73" t="str">
        <f>IF(OR($H134="-",$S134="",$U134=""),"",
IF($H134="Long",$U134-$S134,
IF($H134="Short",$S134-$U134-$T134-$T134,
IF($H134="Options",$U134-$S134,””))))</f>
        <v/>
      </c>
      <c r="O134" s="74" t="str">
        <f t="shared" si="9"/>
        <v/>
      </c>
      <c r="P134" s="75" t="str">
        <f t="shared" si="10"/>
        <v/>
      </c>
      <c r="Q134" s="76" t="str">
        <f t="shared" si="11"/>
        <v/>
      </c>
      <c r="R134" s="77" t="str">
        <f t="shared" si="12"/>
        <v/>
      </c>
      <c r="S134" s="78" t="str">
        <f t="shared" si="6"/>
        <v/>
      </c>
      <c r="T134" s="57">
        <v>0</v>
      </c>
      <c r="U134" s="80" t="str">
        <f>IF(OR($H134="-",$K134="",$M134=""),"",
IF($H134="Long",$K134*$M134,
IF($H134="Short",$K134*$M134,
IF($H134="Options",$K134*$M134*100,””))))</f>
        <v/>
      </c>
      <c r="V134" s="81" t="str">
        <f t="shared" si="13"/>
        <v/>
      </c>
      <c r="W134" s="81" t="str">
        <f t="shared" si="14"/>
        <v/>
      </c>
    </row>
    <row r="135" spans="1:23" x14ac:dyDescent="0.2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7"/>
      <c r="N135" s="73" t="str">
        <f>IF(OR($H135="-",$S135="",$U135=""),"",
IF($H135="Long",$U135-$S135,
IF($H135="Short",$S135-$U135-$T135-$T135,
IF($H135="Options",$U135-$S135,””))))</f>
        <v/>
      </c>
      <c r="O135" s="74" t="str">
        <f t="shared" si="9"/>
        <v/>
      </c>
      <c r="P135" s="75" t="str">
        <f t="shared" si="10"/>
        <v/>
      </c>
      <c r="Q135" s="76" t="str">
        <f t="shared" si="11"/>
        <v/>
      </c>
      <c r="R135" s="77" t="str">
        <f t="shared" si="12"/>
        <v/>
      </c>
      <c r="S135" s="78" t="str">
        <f t="shared" si="6"/>
        <v/>
      </c>
      <c r="T135" s="57">
        <v>0</v>
      </c>
      <c r="U135" s="80" t="str">
        <f>IF(OR($H135="-",$K135="",$M135=""),"",
IF($H135="Long",$K135*$M135,
IF($H135="Short",$K135*$M135,
IF($H135="Options",$K135*$M135*100,””))))</f>
        <v/>
      </c>
      <c r="V135" s="81" t="str">
        <f t="shared" si="13"/>
        <v/>
      </c>
      <c r="W135" s="81" t="str">
        <f t="shared" si="14"/>
        <v/>
      </c>
    </row>
    <row r="136" spans="1:23" x14ac:dyDescent="0.2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7"/>
      <c r="N136" s="73" t="str">
        <f>IF(OR($H136="-",$S136="",$U136=""),"",
IF($H136="Long",$U136-$S136,
IF($H136="Short",$S136-$U136-$T136-$T136,
IF($H136="Options",$U136-$S136,””))))</f>
        <v/>
      </c>
      <c r="O136" s="74" t="str">
        <f t="shared" si="9"/>
        <v/>
      </c>
      <c r="P136" s="75" t="str">
        <f t="shared" si="10"/>
        <v/>
      </c>
      <c r="Q136" s="76" t="str">
        <f t="shared" si="11"/>
        <v/>
      </c>
      <c r="R136" s="77" t="str">
        <f t="shared" si="12"/>
        <v/>
      </c>
      <c r="S136" s="78" t="str">
        <f t="shared" si="6"/>
        <v/>
      </c>
      <c r="T136" s="57">
        <v>0</v>
      </c>
      <c r="U136" s="80" t="str">
        <f>IF(OR($H136="-",$K136="",$M136=""),"",
IF($H136="Long",$K136*$M136,
IF($H136="Short",$K136*$M136,
IF($H136="Options",$K136*$M136*100,””))))</f>
        <v/>
      </c>
      <c r="V136" s="81" t="str">
        <f t="shared" si="13"/>
        <v/>
      </c>
      <c r="W136" s="81" t="str">
        <f t="shared" si="14"/>
        <v/>
      </c>
    </row>
    <row r="137" spans="1:23" x14ac:dyDescent="0.2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7"/>
      <c r="N137" s="73" t="str">
        <f>IF(OR($H137="-",$S137="",$U137=""),"",
IF($H137="Long",$U137-$S137,
IF($H137="Short",$S137-$U137-$T137-$T137,
IF($H137="Options",$U137-$S137,””))))</f>
        <v/>
      </c>
      <c r="O137" s="74" t="str">
        <f t="shared" ref="O137:O200" si="15">IF(OR($N137="-",$S137="",$U137=""),"",
IF($N137&lt;=-0.01,"", IF($H137="Long",(M137-L137),
IF($H137="Short",(L137-M137),
IF($H137="Options",(M137-L137))))))</f>
        <v/>
      </c>
      <c r="P137" s="75" t="str">
        <f t="shared" ref="P137:P200" si="16">IF(OR($N137="-",$S137="",$U137=""),"",
IF($N137&gt;=0.01,"", IF($H137="Long",(M137-L137),
IF($H137="Short",(L137-M137),
IF($H137="Options",(M137-L137))))))</f>
        <v/>
      </c>
      <c r="Q137" s="76" t="str">
        <f t="shared" ref="Q137:Q200" si="17">IF(OR($H137="-",$U137="",$S137=""),"",IF($N137&lt;=-0.01,"",
IF($H137="Long",(($U137-$S137)/$S137),
IF($H137="Short",(($S137-$U137)/$S137),
IF($H137="Options",(($U137-$S137)/$S137))))))</f>
        <v/>
      </c>
      <c r="R137" s="77" t="str">
        <f t="shared" ref="R137:R200" si="18">IF(OR($H137="-",$U137="",$S137=""),"",IF($N137&gt;=0.01,"",IF($H137="Long",(($U137-$S137)/$S137),
IF($H137="Short",(($S137-$U137)/$S137),
IF($H137="Options",(($U137-$S137)/$S137))))))</f>
        <v/>
      </c>
      <c r="S137" s="78" t="str">
        <f t="shared" si="6"/>
        <v/>
      </c>
      <c r="T137" s="57">
        <v>0</v>
      </c>
      <c r="U137" s="80" t="str">
        <f>IF(OR($H137="-",$K137="",$M137=""),"",
IF($H137="Long",$K137*$M137,
IF($H137="Short",$K137*$M137,
IF($H137="Options",$K137*$M137*100,””))))</f>
        <v/>
      </c>
      <c r="V137" s="81" t="str">
        <f t="shared" si="13"/>
        <v/>
      </c>
      <c r="W137" s="81" t="str">
        <f t="shared" si="14"/>
        <v/>
      </c>
    </row>
    <row r="138" spans="1:23" x14ac:dyDescent="0.2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7"/>
      <c r="N138" s="73" t="str">
        <f>IF(OR($H138="-",$S138="",$U138=""),"",
IF($H138="Long",$U138-$S138,
IF($H138="Short",$S138-$U138-$T138-$T138,
IF($H138="Options",$U138-$S138,””))))</f>
        <v/>
      </c>
      <c r="O138" s="74" t="str">
        <f t="shared" si="15"/>
        <v/>
      </c>
      <c r="P138" s="75" t="str">
        <f t="shared" si="16"/>
        <v/>
      </c>
      <c r="Q138" s="76" t="str">
        <f t="shared" si="17"/>
        <v/>
      </c>
      <c r="R138" s="77" t="str">
        <f t="shared" si="18"/>
        <v/>
      </c>
      <c r="S138" s="78" t="str">
        <f t="shared" si="6"/>
        <v/>
      </c>
      <c r="T138" s="57">
        <v>0</v>
      </c>
      <c r="U138" s="80" t="str">
        <f>IF(OR($H138="-",$K138="",$M138=""),"",
IF($H138="Long",$K138*$M138,
IF($H138="Short",$K138*$M138,
IF($H138="Options",$K138*$M138*100,””))))</f>
        <v/>
      </c>
      <c r="V138" s="81" t="str">
        <f t="shared" si="13"/>
        <v/>
      </c>
      <c r="W138" s="81" t="str">
        <f t="shared" si="14"/>
        <v/>
      </c>
    </row>
    <row r="139" spans="1:23" x14ac:dyDescent="0.2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7"/>
      <c r="N139" s="73" t="str">
        <f>IF(OR($H139="-",$S139="",$U139=""),"",
IF($H139="Long",$U139-$S139,
IF($H139="Short",$S139-$U139-$T139-$T139,
IF($H139="Options",$U139-$S139,””))))</f>
        <v/>
      </c>
      <c r="O139" s="74" t="str">
        <f t="shared" si="15"/>
        <v/>
      </c>
      <c r="P139" s="75" t="str">
        <f t="shared" si="16"/>
        <v/>
      </c>
      <c r="Q139" s="76" t="str">
        <f t="shared" si="17"/>
        <v/>
      </c>
      <c r="R139" s="77" t="str">
        <f t="shared" si="18"/>
        <v/>
      </c>
      <c r="S139" s="78" t="str">
        <f t="shared" si="6"/>
        <v/>
      </c>
      <c r="T139" s="57">
        <v>0</v>
      </c>
      <c r="U139" s="80" t="str">
        <f>IF(OR($H139="-",$K139="",$M139=""),"",
IF($H139="Long",$K139*$M139,
IF($H139="Short",$K139*$M139,
IF($H139="Options",$K139*$M139*100,””))))</f>
        <v/>
      </c>
      <c r="V139" s="81" t="str">
        <f t="shared" si="13"/>
        <v/>
      </c>
      <c r="W139" s="81" t="str">
        <f t="shared" si="14"/>
        <v/>
      </c>
    </row>
    <row r="140" spans="1:23" x14ac:dyDescent="0.2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7"/>
      <c r="N140" s="73" t="str">
        <f>IF(OR($H140="-",$S140="",$U140=""),"",
IF($H140="Long",$U140-$S140,
IF($H140="Short",$S140-$U140-$T140-$T140,
IF($H140="Options",$U140-$S140,””))))</f>
        <v/>
      </c>
      <c r="O140" s="74" t="str">
        <f t="shared" si="15"/>
        <v/>
      </c>
      <c r="P140" s="75" t="str">
        <f t="shared" si="16"/>
        <v/>
      </c>
      <c r="Q140" s="76" t="str">
        <f t="shared" si="17"/>
        <v/>
      </c>
      <c r="R140" s="77" t="str">
        <f t="shared" si="18"/>
        <v/>
      </c>
      <c r="S140" s="78" t="str">
        <f t="shared" si="6"/>
        <v/>
      </c>
      <c r="T140" s="57">
        <v>0</v>
      </c>
      <c r="U140" s="80" t="str">
        <f>IF(OR($H140="-",$K140="",$M140=""),"",
IF($H140="Long",$K140*$M140,
IF($H140="Short",$K140*$M140,
IF($H140="Options",$K140*$M140*100,””))))</f>
        <v/>
      </c>
      <c r="V140" s="81" t="str">
        <f t="shared" si="13"/>
        <v/>
      </c>
      <c r="W140" s="81" t="str">
        <f t="shared" si="14"/>
        <v/>
      </c>
    </row>
    <row r="141" spans="1:23" x14ac:dyDescent="0.2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7"/>
      <c r="N141" s="73" t="str">
        <f>IF(OR($H141="-",$S141="",$U141=""),"",
IF($H141="Long",$U141-$S141,
IF($H141="Short",$S141-$U141-$T141-$T141,
IF($H141="Options",$U141-$S141,””))))</f>
        <v/>
      </c>
      <c r="O141" s="74" t="str">
        <f t="shared" si="15"/>
        <v/>
      </c>
      <c r="P141" s="75" t="str">
        <f t="shared" si="16"/>
        <v/>
      </c>
      <c r="Q141" s="76" t="str">
        <f t="shared" si="17"/>
        <v/>
      </c>
      <c r="R141" s="77" t="str">
        <f t="shared" si="18"/>
        <v/>
      </c>
      <c r="S141" s="78" t="str">
        <f t="shared" si="6"/>
        <v/>
      </c>
      <c r="T141" s="57">
        <v>0</v>
      </c>
      <c r="U141" s="80" t="str">
        <f>IF(OR($H141="-",$K141="",$M141=""),"",
IF($H141="Long",$K141*$M141,
IF($H141="Short",$K141*$M141,
IF($H141="Options",$K141*$M141*100,””))))</f>
        <v/>
      </c>
      <c r="V141" s="81" t="str">
        <f t="shared" si="13"/>
        <v/>
      </c>
      <c r="W141" s="81" t="str">
        <f t="shared" si="14"/>
        <v/>
      </c>
    </row>
    <row r="142" spans="1:23" x14ac:dyDescent="0.2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7"/>
      <c r="N142" s="73" t="str">
        <f>IF(OR($H142="-",$S142="",$U142=""),"",
IF($H142="Long",$U142-$S142,
IF($H142="Short",$S142-$U142-$T142-$T142,
IF($H142="Options",$U142-$S142,””))))</f>
        <v/>
      </c>
      <c r="O142" s="74" t="str">
        <f t="shared" si="15"/>
        <v/>
      </c>
      <c r="P142" s="75" t="str">
        <f t="shared" si="16"/>
        <v/>
      </c>
      <c r="Q142" s="76" t="str">
        <f t="shared" si="17"/>
        <v/>
      </c>
      <c r="R142" s="77" t="str">
        <f t="shared" si="18"/>
        <v/>
      </c>
      <c r="S142" s="78" t="str">
        <f t="shared" si="6"/>
        <v/>
      </c>
      <c r="T142" s="57">
        <v>0</v>
      </c>
      <c r="U142" s="80" t="str">
        <f>IF(OR($H142="-",$K142="",$M142=""),"",
IF($H142="Long",$K142*$M142,
IF($H142="Short",$K142*$M142,
IF($H142="Options",$K142*$M142*100,””))))</f>
        <v/>
      </c>
      <c r="V142" s="81" t="str">
        <f t="shared" si="13"/>
        <v/>
      </c>
      <c r="W142" s="81" t="str">
        <f t="shared" si="14"/>
        <v/>
      </c>
    </row>
    <row r="143" spans="1:23" x14ac:dyDescent="0.2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7"/>
      <c r="N143" s="73" t="str">
        <f>IF(OR($H143="-",$S143="",$U143=""),"",
IF($H143="Long",$U143-$S143,
IF($H143="Short",$S143-$U143-$T143-$T143,
IF($H143="Options",$U143-$S143,””))))</f>
        <v/>
      </c>
      <c r="O143" s="74" t="str">
        <f t="shared" si="15"/>
        <v/>
      </c>
      <c r="P143" s="75" t="str">
        <f t="shared" si="16"/>
        <v/>
      </c>
      <c r="Q143" s="76" t="str">
        <f t="shared" si="17"/>
        <v/>
      </c>
      <c r="R143" s="77" t="str">
        <f t="shared" si="18"/>
        <v/>
      </c>
      <c r="S143" s="78" t="str">
        <f t="shared" si="6"/>
        <v/>
      </c>
      <c r="T143" s="57">
        <v>0</v>
      </c>
      <c r="U143" s="80" t="str">
        <f>IF(OR($H143="-",$K143="",$M143=""),"",
IF($H143="Long",$K143*$M143,
IF($H143="Short",$K143*$M143,
IF($H143="Options",$K143*$M143*100,””))))</f>
        <v/>
      </c>
      <c r="V143" s="81" t="str">
        <f t="shared" si="13"/>
        <v/>
      </c>
      <c r="W143" s="81" t="str">
        <f t="shared" si="14"/>
        <v/>
      </c>
    </row>
    <row r="144" spans="1:23" x14ac:dyDescent="0.2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7"/>
      <c r="N144" s="73" t="str">
        <f>IF(OR($H144="-",$S144="",$U144=""),"",
IF($H144="Long",$U144-$S144,
IF($H144="Short",$S144-$U144-$T144-$T144,
IF($H144="Options",$U144-$S144,””))))</f>
        <v/>
      </c>
      <c r="O144" s="74" t="str">
        <f t="shared" si="15"/>
        <v/>
      </c>
      <c r="P144" s="75" t="str">
        <f t="shared" si="16"/>
        <v/>
      </c>
      <c r="Q144" s="76" t="str">
        <f t="shared" si="17"/>
        <v/>
      </c>
      <c r="R144" s="77" t="str">
        <f t="shared" si="18"/>
        <v/>
      </c>
      <c r="S144" s="78" t="str">
        <f t="shared" si="6"/>
        <v/>
      </c>
      <c r="T144" s="57">
        <v>0</v>
      </c>
      <c r="U144" s="80" t="str">
        <f>IF(OR($H144="-",$K144="",$M144=""),"",
IF($H144="Long",$K144*$M144,
IF($H144="Short",$K144*$M144,
IF($H144="Options",$K144*$M144*100,””))))</f>
        <v/>
      </c>
      <c r="V144" s="81" t="str">
        <f t="shared" si="13"/>
        <v/>
      </c>
      <c r="W144" s="81" t="str">
        <f t="shared" si="14"/>
        <v/>
      </c>
    </row>
    <row r="145" spans="1:23" x14ac:dyDescent="0.2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7"/>
      <c r="N145" s="73" t="str">
        <f>IF(OR($H145="-",$S145="",$U145=""),"",
IF($H145="Long",$U145-$S145,
IF($H145="Short",$S145-$U145-$T145-$T145,
IF($H145="Options",$U145-$S145,””))))</f>
        <v/>
      </c>
      <c r="O145" s="74" t="str">
        <f t="shared" si="15"/>
        <v/>
      </c>
      <c r="P145" s="75" t="str">
        <f t="shared" si="16"/>
        <v/>
      </c>
      <c r="Q145" s="76" t="str">
        <f t="shared" si="17"/>
        <v/>
      </c>
      <c r="R145" s="77" t="str">
        <f t="shared" si="18"/>
        <v/>
      </c>
      <c r="S145" s="78" t="str">
        <f t="shared" si="6"/>
        <v/>
      </c>
      <c r="T145" s="57">
        <v>0</v>
      </c>
      <c r="U145" s="80" t="str">
        <f>IF(OR($H145="-",$K145="",$M145=""),"",
IF($H145="Long",$K145*$M145,
IF($H145="Short",$K145*$M145,
IF($H145="Options",$K145*$M145*100,””))))</f>
        <v/>
      </c>
      <c r="V145" s="81" t="str">
        <f t="shared" si="13"/>
        <v/>
      </c>
      <c r="W145" s="81" t="str">
        <f t="shared" si="14"/>
        <v/>
      </c>
    </row>
    <row r="146" spans="1:23" x14ac:dyDescent="0.2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7"/>
      <c r="N146" s="73" t="str">
        <f>IF(OR($H146="-",$S146="",$U146=""),"",
IF($H146="Long",$U146-$S146,
IF($H146="Short",$S146-$U146-$T146-$T146,
IF($H146="Options",$U146-$S146,””))))</f>
        <v/>
      </c>
      <c r="O146" s="74" t="str">
        <f t="shared" si="15"/>
        <v/>
      </c>
      <c r="P146" s="75" t="str">
        <f t="shared" si="16"/>
        <v/>
      </c>
      <c r="Q146" s="76" t="str">
        <f t="shared" si="17"/>
        <v/>
      </c>
      <c r="R146" s="77" t="str">
        <f t="shared" si="18"/>
        <v/>
      </c>
      <c r="S146" s="78" t="str">
        <f t="shared" si="6"/>
        <v/>
      </c>
      <c r="T146" s="57">
        <v>0</v>
      </c>
      <c r="U146" s="80" t="str">
        <f>IF(OR($H146="-",$K146="",$M146=""),"",
IF($H146="Long",$K146*$M146,
IF($H146="Short",$K146*$M146,
IF($H146="Options",$K146*$M146*100,””))))</f>
        <v/>
      </c>
      <c r="V146" s="81" t="str">
        <f t="shared" si="13"/>
        <v/>
      </c>
      <c r="W146" s="81" t="str">
        <f t="shared" si="14"/>
        <v/>
      </c>
    </row>
    <row r="147" spans="1:23" x14ac:dyDescent="0.2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7"/>
      <c r="N147" s="73" t="str">
        <f>IF(OR($H147="-",$S147="",$U147=""),"",
IF($H147="Long",$U147-$S147,
IF($H147="Short",$S147-$U147-$T147-$T147,
IF($H147="Options",$U147-$S147,””))))</f>
        <v/>
      </c>
      <c r="O147" s="74" t="str">
        <f t="shared" si="15"/>
        <v/>
      </c>
      <c r="P147" s="75" t="str">
        <f t="shared" si="16"/>
        <v/>
      </c>
      <c r="Q147" s="76" t="str">
        <f t="shared" si="17"/>
        <v/>
      </c>
      <c r="R147" s="77" t="str">
        <f t="shared" si="18"/>
        <v/>
      </c>
      <c r="S147" s="78" t="str">
        <f t="shared" si="6"/>
        <v/>
      </c>
      <c r="T147" s="57">
        <v>0</v>
      </c>
      <c r="U147" s="80" t="str">
        <f>IF(OR($H147="-",$K147="",$M147=""),"",
IF($H147="Long",$K147*$M147,
IF($H147="Short",$K147*$M147,
IF($H147="Options",$K147*$M147*100,””))))</f>
        <v/>
      </c>
      <c r="V147" s="81" t="str">
        <f t="shared" si="13"/>
        <v/>
      </c>
      <c r="W147" s="81" t="str">
        <f t="shared" si="14"/>
        <v/>
      </c>
    </row>
    <row r="148" spans="1:23" x14ac:dyDescent="0.2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7"/>
      <c r="N148" s="73" t="str">
        <f>IF(OR($H148="-",$S148="",$U148=""),"",
IF($H148="Long",$U148-$S148,
IF($H148="Short",$S148-$U148-$T148-$T148,
IF($H148="Options",$U148-$S148,””))))</f>
        <v/>
      </c>
      <c r="O148" s="74" t="str">
        <f t="shared" si="15"/>
        <v/>
      </c>
      <c r="P148" s="75" t="str">
        <f t="shared" si="16"/>
        <v/>
      </c>
      <c r="Q148" s="76" t="str">
        <f t="shared" si="17"/>
        <v/>
      </c>
      <c r="R148" s="77" t="str">
        <f t="shared" si="18"/>
        <v/>
      </c>
      <c r="S148" s="78" t="str">
        <f t="shared" si="6"/>
        <v/>
      </c>
      <c r="T148" s="57">
        <v>0</v>
      </c>
      <c r="U148" s="80" t="str">
        <f>IF(OR($H148="-",$K148="",$M148=""),"",
IF($H148="Long",$K148*$M148,
IF($H148="Short",$K148*$M148,
IF($H148="Options",$K148*$M148*100,””))))</f>
        <v/>
      </c>
      <c r="V148" s="81" t="str">
        <f t="shared" si="13"/>
        <v/>
      </c>
      <c r="W148" s="81" t="str">
        <f t="shared" si="14"/>
        <v/>
      </c>
    </row>
    <row r="149" spans="1:23" x14ac:dyDescent="0.2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7"/>
      <c r="N149" s="73" t="str">
        <f>IF(OR($H149="-",$S149="",$U149=""),"",
IF($H149="Long",$U149-$S149,
IF($H149="Short",$S149-$U149-$T149-$T149,
IF($H149="Options",$U149-$S149,””))))</f>
        <v/>
      </c>
      <c r="O149" s="74" t="str">
        <f t="shared" si="15"/>
        <v/>
      </c>
      <c r="P149" s="75" t="str">
        <f t="shared" si="16"/>
        <v/>
      </c>
      <c r="Q149" s="76" t="str">
        <f t="shared" si="17"/>
        <v/>
      </c>
      <c r="R149" s="77" t="str">
        <f t="shared" si="18"/>
        <v/>
      </c>
      <c r="S149" s="78" t="str">
        <f t="shared" si="6"/>
        <v/>
      </c>
      <c r="T149" s="57">
        <v>0</v>
      </c>
      <c r="U149" s="80" t="str">
        <f>IF(OR($H149="-",$K149="",$M149=""),"",
IF($H149="Long",$K149*$M149,
IF($H149="Short",$K149*$M149,
IF($H149="Options",$K149*$M149*100,””))))</f>
        <v/>
      </c>
      <c r="V149" s="81" t="str">
        <f t="shared" si="13"/>
        <v/>
      </c>
      <c r="W149" s="81" t="str">
        <f t="shared" si="14"/>
        <v/>
      </c>
    </row>
    <row r="150" spans="1:23" x14ac:dyDescent="0.2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7"/>
      <c r="N150" s="73" t="str">
        <f>IF(OR($H150="-",$S150="",$U150=""),"",
IF($H150="Long",$U150-$S150,
IF($H150="Short",$S150-$U150-$T150-$T150,
IF($H150="Options",$U150-$S150,””))))</f>
        <v/>
      </c>
      <c r="O150" s="74" t="str">
        <f t="shared" si="15"/>
        <v/>
      </c>
      <c r="P150" s="75" t="str">
        <f t="shared" si="16"/>
        <v/>
      </c>
      <c r="Q150" s="76" t="str">
        <f t="shared" si="17"/>
        <v/>
      </c>
      <c r="R150" s="77" t="str">
        <f t="shared" si="18"/>
        <v/>
      </c>
      <c r="S150" s="78" t="str">
        <f t="shared" si="6"/>
        <v/>
      </c>
      <c r="T150" s="57">
        <v>0</v>
      </c>
      <c r="U150" s="80" t="str">
        <f>IF(OR($H150="-",$K150="",$M150=""),"",
IF($H150="Long",$K150*$M150,
IF($H150="Short",$K150*$M150,
IF($H150="Options",$K150*$M150*100,””))))</f>
        <v/>
      </c>
      <c r="V150" s="81" t="str">
        <f t="shared" si="13"/>
        <v/>
      </c>
      <c r="W150" s="81" t="str">
        <f t="shared" si="14"/>
        <v/>
      </c>
    </row>
    <row r="151" spans="1:23" x14ac:dyDescent="0.2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7"/>
      <c r="N151" s="73" t="str">
        <f>IF(OR($H151="-",$S151="",$U151=""),"",
IF($H151="Long",$U151-$S151,
IF($H151="Short",$S151-$U151-$T151-$T151,
IF($H151="Options",$U151-$S151,””))))</f>
        <v/>
      </c>
      <c r="O151" s="74" t="str">
        <f t="shared" si="15"/>
        <v/>
      </c>
      <c r="P151" s="75" t="str">
        <f t="shared" si="16"/>
        <v/>
      </c>
      <c r="Q151" s="76" t="str">
        <f t="shared" si="17"/>
        <v/>
      </c>
      <c r="R151" s="77" t="str">
        <f t="shared" si="18"/>
        <v/>
      </c>
      <c r="S151" s="78" t="str">
        <f t="shared" si="6"/>
        <v/>
      </c>
      <c r="T151" s="57">
        <v>0</v>
      </c>
      <c r="U151" s="80" t="str">
        <f>IF(OR($H151="-",$K151="",$M151=""),"",
IF($H151="Long",$K151*$M151,
IF($H151="Short",$K151*$M151,
IF($H151="Options",$K151*$M151*100,””))))</f>
        <v/>
      </c>
      <c r="V151" s="81" t="str">
        <f t="shared" si="13"/>
        <v/>
      </c>
      <c r="W151" s="81" t="str">
        <f t="shared" si="14"/>
        <v/>
      </c>
    </row>
    <row r="152" spans="1:23" x14ac:dyDescent="0.2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7"/>
      <c r="N152" s="73" t="str">
        <f>IF(OR($H152="-",$S152="",$U152=""),"",
IF($H152="Long",$U152-$S152,
IF($H152="Short",$S152-$U152-$T152-$T152,
IF($H152="Options",$U152-$S152,””))))</f>
        <v/>
      </c>
      <c r="O152" s="74" t="str">
        <f t="shared" si="15"/>
        <v/>
      </c>
      <c r="P152" s="75" t="str">
        <f t="shared" si="16"/>
        <v/>
      </c>
      <c r="Q152" s="76" t="str">
        <f t="shared" si="17"/>
        <v/>
      </c>
      <c r="R152" s="77" t="str">
        <f t="shared" si="18"/>
        <v/>
      </c>
      <c r="S152" s="78" t="str">
        <f t="shared" si="6"/>
        <v/>
      </c>
      <c r="T152" s="57">
        <v>0</v>
      </c>
      <c r="U152" s="80" t="str">
        <f>IF(OR($H152="-",$K152="",$M152=""),"",
IF($H152="Long",$K152*$M152,
IF($H152="Short",$K152*$M152,
IF($H152="Options",$K152*$M152*100,””))))</f>
        <v/>
      </c>
      <c r="V152" s="81" t="str">
        <f t="shared" si="13"/>
        <v/>
      </c>
      <c r="W152" s="81" t="str">
        <f t="shared" si="14"/>
        <v/>
      </c>
    </row>
    <row r="153" spans="1:23" x14ac:dyDescent="0.2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7"/>
      <c r="N153" s="73" t="str">
        <f>IF(OR($H153="-",$S153="",$U153=""),"",
IF($H153="Long",$U153-$S153,
IF($H153="Short",$S153-$U153-$T153-$T153,
IF($H153="Options",$U153-$S153,””))))</f>
        <v/>
      </c>
      <c r="O153" s="74" t="str">
        <f t="shared" si="15"/>
        <v/>
      </c>
      <c r="P153" s="75" t="str">
        <f t="shared" si="16"/>
        <v/>
      </c>
      <c r="Q153" s="76" t="str">
        <f t="shared" si="17"/>
        <v/>
      </c>
      <c r="R153" s="77" t="str">
        <f t="shared" si="18"/>
        <v/>
      </c>
      <c r="S153" s="78" t="str">
        <f t="shared" si="6"/>
        <v/>
      </c>
      <c r="T153" s="57">
        <v>0</v>
      </c>
      <c r="U153" s="80" t="str">
        <f>IF(OR($H153="-",$K153="",$M153=""),"",
IF($H153="Long",$K153*$M153,
IF($H153="Short",$K153*$M153,
IF($H153="Options",$K153*$M153*100,””))))</f>
        <v/>
      </c>
      <c r="V153" s="81" t="str">
        <f t="shared" si="13"/>
        <v/>
      </c>
      <c r="W153" s="81" t="str">
        <f t="shared" si="14"/>
        <v/>
      </c>
    </row>
    <row r="154" spans="1:23" x14ac:dyDescent="0.2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7"/>
      <c r="N154" s="73" t="str">
        <f>IF(OR($H154="-",$S154="",$U154=""),"",
IF($H154="Long",$U154-$S154,
IF($H154="Short",$S154-$U154-$T154-$T154,
IF($H154="Options",$U154-$S154,””))))</f>
        <v/>
      </c>
      <c r="O154" s="74" t="str">
        <f t="shared" si="15"/>
        <v/>
      </c>
      <c r="P154" s="75" t="str">
        <f t="shared" si="16"/>
        <v/>
      </c>
      <c r="Q154" s="76" t="str">
        <f t="shared" si="17"/>
        <v/>
      </c>
      <c r="R154" s="77" t="str">
        <f t="shared" si="18"/>
        <v/>
      </c>
      <c r="S154" s="78" t="str">
        <f t="shared" si="6"/>
        <v/>
      </c>
      <c r="T154" s="57">
        <v>0</v>
      </c>
      <c r="U154" s="80" t="str">
        <f>IF(OR($H154="-",$K154="",$M154=""),"",
IF($H154="Long",$K154*$M154,
IF($H154="Short",$K154*$M154,
IF($H154="Options",$K154*$M154*100,””))))</f>
        <v/>
      </c>
      <c r="V154" s="81" t="str">
        <f t="shared" si="13"/>
        <v/>
      </c>
      <c r="W154" s="81" t="str">
        <f t="shared" si="14"/>
        <v/>
      </c>
    </row>
    <row r="155" spans="1:23" x14ac:dyDescent="0.2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7"/>
      <c r="N155" s="73" t="str">
        <f>IF(OR($H155="-",$S155="",$U155=""),"",
IF($H155="Long",$U155-$S155,
IF($H155="Short",$S155-$U155-$T155-$T155,
IF($H155="Options",$U155-$S155,””))))</f>
        <v/>
      </c>
      <c r="O155" s="74" t="str">
        <f t="shared" si="15"/>
        <v/>
      </c>
      <c r="P155" s="75" t="str">
        <f t="shared" si="16"/>
        <v/>
      </c>
      <c r="Q155" s="76" t="str">
        <f t="shared" si="17"/>
        <v/>
      </c>
      <c r="R155" s="77" t="str">
        <f t="shared" si="18"/>
        <v/>
      </c>
      <c r="S155" s="78" t="str">
        <f t="shared" si="6"/>
        <v/>
      </c>
      <c r="T155" s="57">
        <v>0</v>
      </c>
      <c r="U155" s="80" t="str">
        <f>IF(OR($H155="-",$K155="",$M155=""),"",
IF($H155="Long",$K155*$M155,
IF($H155="Short",$K155*$M155,
IF($H155="Options",$K155*$M155*100,””))))</f>
        <v/>
      </c>
      <c r="V155" s="81" t="str">
        <f t="shared" si="13"/>
        <v/>
      </c>
      <c r="W155" s="81" t="str">
        <f t="shared" si="14"/>
        <v/>
      </c>
    </row>
    <row r="156" spans="1:23" x14ac:dyDescent="0.2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7"/>
      <c r="N156" s="73" t="str">
        <f>IF(OR($H156="-",$S156="",$U156=""),"",
IF($H156="Long",$U156-$S156,
IF($H156="Short",$S156-$U156-$T156-$T156,
IF($H156="Options",$U156-$S156,””))))</f>
        <v/>
      </c>
      <c r="O156" s="74" t="str">
        <f t="shared" si="15"/>
        <v/>
      </c>
      <c r="P156" s="75" t="str">
        <f t="shared" si="16"/>
        <v/>
      </c>
      <c r="Q156" s="76" t="str">
        <f t="shared" si="17"/>
        <v/>
      </c>
      <c r="R156" s="77" t="str">
        <f t="shared" si="18"/>
        <v/>
      </c>
      <c r="S156" s="78" t="str">
        <f t="shared" si="6"/>
        <v/>
      </c>
      <c r="T156" s="57">
        <v>0</v>
      </c>
      <c r="U156" s="80" t="str">
        <f>IF(OR($H156="-",$K156="",$M156=""),"",
IF($H156="Long",$K156*$M156,
IF($H156="Short",$K156*$M156,
IF($H156="Options",$K156*$M156*100,””))))</f>
        <v/>
      </c>
      <c r="V156" s="81" t="str">
        <f t="shared" si="13"/>
        <v/>
      </c>
      <c r="W156" s="81" t="str">
        <f t="shared" si="14"/>
        <v/>
      </c>
    </row>
    <row r="157" spans="1:23" x14ac:dyDescent="0.2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7"/>
      <c r="N157" s="73" t="str">
        <f>IF(OR($H157="-",$S157="",$U157=""),"",
IF($H157="Long",$U157-$S157,
IF($H157="Short",$S157-$U157-$T157-$T157,
IF($H157="Options",$U157-$S157,””))))</f>
        <v/>
      </c>
      <c r="O157" s="74" t="str">
        <f t="shared" si="15"/>
        <v/>
      </c>
      <c r="P157" s="75" t="str">
        <f t="shared" si="16"/>
        <v/>
      </c>
      <c r="Q157" s="76" t="str">
        <f t="shared" si="17"/>
        <v/>
      </c>
      <c r="R157" s="77" t="str">
        <f t="shared" si="18"/>
        <v/>
      </c>
      <c r="S157" s="78" t="str">
        <f t="shared" si="6"/>
        <v/>
      </c>
      <c r="T157" s="57">
        <v>0</v>
      </c>
      <c r="U157" s="80" t="str">
        <f>IF(OR($H157="-",$K157="",$M157=""),"",
IF($H157="Long",$K157*$M157,
IF($H157="Short",$K157*$M157,
IF($H157="Options",$K157*$M157*100,””))))</f>
        <v/>
      </c>
      <c r="V157" s="81" t="str">
        <f t="shared" si="13"/>
        <v/>
      </c>
      <c r="W157" s="81" t="str">
        <f t="shared" si="14"/>
        <v/>
      </c>
    </row>
    <row r="158" spans="1:23" x14ac:dyDescent="0.2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7"/>
      <c r="N158" s="73" t="str">
        <f>IF(OR($H158="-",$S158="",$U158=""),"",
IF($H158="Long",$U158-$S158,
IF($H158="Short",$S158-$U158-$T158-$T158,
IF($H158="Options",$U158-$S158,””))))</f>
        <v/>
      </c>
      <c r="O158" s="74" t="str">
        <f t="shared" si="15"/>
        <v/>
      </c>
      <c r="P158" s="75" t="str">
        <f t="shared" si="16"/>
        <v/>
      </c>
      <c r="Q158" s="76" t="str">
        <f t="shared" si="17"/>
        <v/>
      </c>
      <c r="R158" s="77" t="str">
        <f t="shared" si="18"/>
        <v/>
      </c>
      <c r="S158" s="78" t="str">
        <f t="shared" si="6"/>
        <v/>
      </c>
      <c r="T158" s="57">
        <v>0</v>
      </c>
      <c r="U158" s="80" t="str">
        <f>IF(OR($H158="-",$K158="",$M158=""),"",
IF($H158="Long",$K158*$M158,
IF($H158="Short",$K158*$M158,
IF($H158="Options",$K158*$M158*100,””))))</f>
        <v/>
      </c>
      <c r="V158" s="81" t="str">
        <f t="shared" si="13"/>
        <v/>
      </c>
      <c r="W158" s="81" t="str">
        <f t="shared" si="14"/>
        <v/>
      </c>
    </row>
    <row r="159" spans="1:23" x14ac:dyDescent="0.2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7"/>
      <c r="N159" s="73" t="str">
        <f>IF(OR($H159="-",$S159="",$U159=""),"",
IF($H159="Long",$U159-$S159,
IF($H159="Short",$S159-$U159-$T159-$T159,
IF($H159="Options",$U159-$S159,””))))</f>
        <v/>
      </c>
      <c r="O159" s="74" t="str">
        <f t="shared" si="15"/>
        <v/>
      </c>
      <c r="P159" s="75" t="str">
        <f t="shared" si="16"/>
        <v/>
      </c>
      <c r="Q159" s="76" t="str">
        <f t="shared" si="17"/>
        <v/>
      </c>
      <c r="R159" s="77" t="str">
        <f t="shared" si="18"/>
        <v/>
      </c>
      <c r="S159" s="78" t="str">
        <f t="shared" si="6"/>
        <v/>
      </c>
      <c r="T159" s="57">
        <v>0</v>
      </c>
      <c r="U159" s="80" t="str">
        <f>IF(OR($H159="-",$K159="",$M159=""),"",
IF($H159="Long",$K159*$M159,
IF($H159="Short",$K159*$M159,
IF($H159="Options",$K159*$M159*100,””))))</f>
        <v/>
      </c>
      <c r="V159" s="81" t="str">
        <f t="shared" si="13"/>
        <v/>
      </c>
      <c r="W159" s="81" t="str">
        <f t="shared" si="14"/>
        <v/>
      </c>
    </row>
    <row r="160" spans="1:23" x14ac:dyDescent="0.2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7"/>
      <c r="N160" s="73" t="str">
        <f>IF(OR($H160="-",$S160="",$U160=""),"",
IF($H160="Long",$U160-$S160,
IF($H160="Short",$S160-$U160-$T160-$T160,
IF($H160="Options",$U160-$S160,””))))</f>
        <v/>
      </c>
      <c r="O160" s="74" t="str">
        <f t="shared" si="15"/>
        <v/>
      </c>
      <c r="P160" s="75" t="str">
        <f t="shared" si="16"/>
        <v/>
      </c>
      <c r="Q160" s="76" t="str">
        <f t="shared" si="17"/>
        <v/>
      </c>
      <c r="R160" s="77" t="str">
        <f t="shared" si="18"/>
        <v/>
      </c>
      <c r="S160" s="78" t="str">
        <f t="shared" si="6"/>
        <v/>
      </c>
      <c r="T160" s="57">
        <v>0</v>
      </c>
      <c r="U160" s="80" t="str">
        <f>IF(OR($H160="-",$K160="",$M160=""),"",
IF($H160="Long",$K160*$M160,
IF($H160="Short",$K160*$M160,
IF($H160="Options",$K160*$M160*100,””))))</f>
        <v/>
      </c>
      <c r="V160" s="81" t="str">
        <f t="shared" si="13"/>
        <v/>
      </c>
      <c r="W160" s="81" t="str">
        <f t="shared" si="14"/>
        <v/>
      </c>
    </row>
    <row r="161" spans="1:23" x14ac:dyDescent="0.2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7"/>
      <c r="N161" s="73" t="str">
        <f>IF(OR($H161="-",$S161="",$U161=""),"",
IF($H161="Long",$U161-$S161,
IF($H161="Short",$S161-$U161-$T161-$T161,
IF($H161="Options",$U161-$S161,””))))</f>
        <v/>
      </c>
      <c r="O161" s="74" t="str">
        <f t="shared" si="15"/>
        <v/>
      </c>
      <c r="P161" s="75" t="str">
        <f t="shared" si="16"/>
        <v/>
      </c>
      <c r="Q161" s="76" t="str">
        <f t="shared" si="17"/>
        <v/>
      </c>
      <c r="R161" s="77" t="str">
        <f t="shared" si="18"/>
        <v/>
      </c>
      <c r="S161" s="78" t="str">
        <f t="shared" si="6"/>
        <v/>
      </c>
      <c r="T161" s="57">
        <v>0</v>
      </c>
      <c r="U161" s="80" t="str">
        <f>IF(OR($H161="-",$K161="",$M161=""),"",
IF($H161="Long",$K161*$M161,
IF($H161="Short",$K161*$M161,
IF($H161="Options",$K161*$M161*100,””))))</f>
        <v/>
      </c>
      <c r="V161" s="81" t="str">
        <f t="shared" si="13"/>
        <v/>
      </c>
      <c r="W161" s="81" t="str">
        <f t="shared" si="14"/>
        <v/>
      </c>
    </row>
    <row r="162" spans="1:23" x14ac:dyDescent="0.2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7"/>
      <c r="N162" s="73" t="str">
        <f>IF(OR($H162="-",$S162="",$U162=""),"",
IF($H162="Long",$U162-$S162,
IF($H162="Short",$S162-$U162-$T162-$T162,
IF($H162="Options",$U162-$S162,””))))</f>
        <v/>
      </c>
      <c r="O162" s="74" t="str">
        <f t="shared" si="15"/>
        <v/>
      </c>
      <c r="P162" s="75" t="str">
        <f t="shared" si="16"/>
        <v/>
      </c>
      <c r="Q162" s="76" t="str">
        <f t="shared" si="17"/>
        <v/>
      </c>
      <c r="R162" s="77" t="str">
        <f t="shared" si="18"/>
        <v/>
      </c>
      <c r="S162" s="78" t="str">
        <f t="shared" si="6"/>
        <v/>
      </c>
      <c r="T162" s="57">
        <v>0</v>
      </c>
      <c r="U162" s="80" t="str">
        <f>IF(OR($H162="-",$K162="",$M162=""),"",
IF($H162="Long",$K162*$M162,
IF($H162="Short",$K162*$M162,
IF($H162="Options",$K162*$M162*100,””))))</f>
        <v/>
      </c>
      <c r="V162" s="81" t="str">
        <f t="shared" si="13"/>
        <v/>
      </c>
      <c r="W162" s="81" t="str">
        <f t="shared" si="14"/>
        <v/>
      </c>
    </row>
    <row r="163" spans="1:23" x14ac:dyDescent="0.2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7"/>
      <c r="N163" s="73" t="str">
        <f>IF(OR($H163="-",$S163="",$U163=""),"",
IF($H163="Long",$U163-$S163,
IF($H163="Short",$S163-$U163-$T163-$T163,
IF($H163="Options",$U163-$S163,””))))</f>
        <v/>
      </c>
      <c r="O163" s="74" t="str">
        <f t="shared" si="15"/>
        <v/>
      </c>
      <c r="P163" s="75" t="str">
        <f t="shared" si="16"/>
        <v/>
      </c>
      <c r="Q163" s="76" t="str">
        <f t="shared" si="17"/>
        <v/>
      </c>
      <c r="R163" s="77" t="str">
        <f t="shared" si="18"/>
        <v/>
      </c>
      <c r="S163" s="78" t="str">
        <f t="shared" si="6"/>
        <v/>
      </c>
      <c r="T163" s="57">
        <v>0</v>
      </c>
      <c r="U163" s="80" t="str">
        <f>IF(OR($H163="-",$K163="",$M163=""),"",
IF($H163="Long",$K163*$M163,
IF($H163="Short",$K163*$M163,
IF($H163="Options",$K163*$M163*100,””))))</f>
        <v/>
      </c>
      <c r="V163" s="81" t="str">
        <f t="shared" si="13"/>
        <v/>
      </c>
      <c r="W163" s="81" t="str">
        <f t="shared" si="14"/>
        <v/>
      </c>
    </row>
    <row r="164" spans="1:23" x14ac:dyDescent="0.2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7"/>
      <c r="N164" s="73" t="str">
        <f>IF(OR($H164="-",$S164="",$U164=""),"",
IF($H164="Long",$U164-$S164,
IF($H164="Short",$S164-$U164-$T164-$T164,
IF($H164="Options",$U164-$S164,””))))</f>
        <v/>
      </c>
      <c r="O164" s="74" t="str">
        <f t="shared" si="15"/>
        <v/>
      </c>
      <c r="P164" s="75" t="str">
        <f t="shared" si="16"/>
        <v/>
      </c>
      <c r="Q164" s="76" t="str">
        <f t="shared" si="17"/>
        <v/>
      </c>
      <c r="R164" s="77" t="str">
        <f t="shared" si="18"/>
        <v/>
      </c>
      <c r="S164" s="78" t="str">
        <f t="shared" si="6"/>
        <v/>
      </c>
      <c r="T164" s="57">
        <v>0</v>
      </c>
      <c r="U164" s="80" t="str">
        <f>IF(OR($H164="-",$K164="",$M164=""),"",
IF($H164="Long",$K164*$M164,
IF($H164="Short",$K164*$M164,
IF($H164="Options",$K164*$M164*100,””))))</f>
        <v/>
      </c>
      <c r="V164" s="81" t="str">
        <f t="shared" si="13"/>
        <v/>
      </c>
      <c r="W164" s="81" t="str">
        <f t="shared" si="14"/>
        <v/>
      </c>
    </row>
    <row r="165" spans="1:23" x14ac:dyDescent="0.2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7"/>
      <c r="N165" s="73" t="str">
        <f>IF(OR($H165="-",$S165="",$U165=""),"",
IF($H165="Long",$U165-$S165,
IF($H165="Short",$S165-$U165-$T165-$T165,
IF($H165="Options",$U165-$S165,””))))</f>
        <v/>
      </c>
      <c r="O165" s="74" t="str">
        <f t="shared" si="15"/>
        <v/>
      </c>
      <c r="P165" s="75" t="str">
        <f t="shared" si="16"/>
        <v/>
      </c>
      <c r="Q165" s="76" t="str">
        <f t="shared" si="17"/>
        <v/>
      </c>
      <c r="R165" s="77" t="str">
        <f t="shared" si="18"/>
        <v/>
      </c>
      <c r="S165" s="78" t="str">
        <f t="shared" si="6"/>
        <v/>
      </c>
      <c r="T165" s="57">
        <v>0</v>
      </c>
      <c r="U165" s="80" t="str">
        <f>IF(OR($H165="-",$K165="",$M165=""),"",
IF($H165="Long",$K165*$M165,
IF($H165="Short",$K165*$M165,
IF($H165="Options",$K165*$M165*100,””))))</f>
        <v/>
      </c>
      <c r="V165" s="81" t="str">
        <f t="shared" si="13"/>
        <v/>
      </c>
      <c r="W165" s="81" t="str">
        <f t="shared" si="14"/>
        <v/>
      </c>
    </row>
    <row r="166" spans="1:23" x14ac:dyDescent="0.2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7"/>
      <c r="N166" s="73" t="str">
        <f>IF(OR($H166="-",$S166="",$U166=""),"",
IF($H166="Long",$U166-$S166,
IF($H166="Short",$S166-$U166-$T166-$T166,
IF($H166="Options",$U166-$S166,””))))</f>
        <v/>
      </c>
      <c r="O166" s="74" t="str">
        <f t="shared" si="15"/>
        <v/>
      </c>
      <c r="P166" s="75" t="str">
        <f t="shared" si="16"/>
        <v/>
      </c>
      <c r="Q166" s="76" t="str">
        <f t="shared" si="17"/>
        <v/>
      </c>
      <c r="R166" s="77" t="str">
        <f t="shared" si="18"/>
        <v/>
      </c>
      <c r="S166" s="78" t="str">
        <f t="shared" si="6"/>
        <v/>
      </c>
      <c r="T166" s="57">
        <v>0</v>
      </c>
      <c r="U166" s="80" t="str">
        <f>IF(OR($H166="-",$K166="",$M166=""),"",
IF($H166="Long",$K166*$M166,
IF($H166="Short",$K166*$M166,
IF($H166="Options",$K166*$M166*100,””))))</f>
        <v/>
      </c>
      <c r="V166" s="81" t="str">
        <f t="shared" si="13"/>
        <v/>
      </c>
      <c r="W166" s="81" t="str">
        <f t="shared" si="14"/>
        <v/>
      </c>
    </row>
    <row r="167" spans="1:23" x14ac:dyDescent="0.2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7"/>
      <c r="N167" s="73" t="str">
        <f>IF(OR($H167="-",$S167="",$U167=""),"",
IF($H167="Long",$U167-$S167,
IF($H167="Short",$S167-$U167-$T167-$T167,
IF($H167="Options",$U167-$S167,””))))</f>
        <v/>
      </c>
      <c r="O167" s="74" t="str">
        <f t="shared" si="15"/>
        <v/>
      </c>
      <c r="P167" s="75" t="str">
        <f t="shared" si="16"/>
        <v/>
      </c>
      <c r="Q167" s="76" t="str">
        <f t="shared" si="17"/>
        <v/>
      </c>
      <c r="R167" s="77" t="str">
        <f t="shared" si="18"/>
        <v/>
      </c>
      <c r="S167" s="78" t="str">
        <f t="shared" si="6"/>
        <v/>
      </c>
      <c r="T167" s="57">
        <v>0</v>
      </c>
      <c r="U167" s="80" t="str">
        <f>IF(OR($H167="-",$K167="",$M167=""),"",
IF($H167="Long",$K167*$M167,
IF($H167="Short",$K167*$M167,
IF($H167="Options",$K167*$M167*100,””))))</f>
        <v/>
      </c>
      <c r="V167" s="81" t="str">
        <f t="shared" ref="V167:V178" si="19">IF(N167="","",IF(N167&gt;0,0,1))</f>
        <v/>
      </c>
      <c r="W167" s="81" t="str">
        <f t="shared" ref="W167:W178" si="20">IF(N167="","",IF(N167&lt;0,0,1))</f>
        <v/>
      </c>
    </row>
    <row r="168" spans="1:23" x14ac:dyDescent="0.2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7"/>
      <c r="N168" s="73" t="str">
        <f>IF(OR($H168="-",$S168="",$U168=""),"",
IF($H168="Long",$U168-$S168,
IF($H168="Short",$S168-$U168-$T168-$T168,
IF($H168="Options",$U168-$S168,””))))</f>
        <v/>
      </c>
      <c r="O168" s="74" t="str">
        <f t="shared" si="15"/>
        <v/>
      </c>
      <c r="P168" s="75" t="str">
        <f t="shared" si="16"/>
        <v/>
      </c>
      <c r="Q168" s="76" t="str">
        <f t="shared" si="17"/>
        <v/>
      </c>
      <c r="R168" s="77" t="str">
        <f t="shared" si="18"/>
        <v/>
      </c>
      <c r="S168" s="78" t="str">
        <f>IF(OR($H168="-",$K168="",$L168="",$T168=""),"",
IF($H168="Long",($K168*$L168)+$T168,
IF($H168="Short",($K168*$L168)+$T168,
IF($H168="Options",($K168*$L168*100)+$T168,""))))</f>
        <v/>
      </c>
      <c r="T168" s="57">
        <v>0</v>
      </c>
      <c r="U168" s="80" t="str">
        <f>IF(OR($H168="-",$K168="",$M168=""),"",
IF($H168="Long",$K168*$M168,
IF($H168="Short",$K168*$M168,
IF($H168="Options",$K168*$M168*100,””))))</f>
        <v/>
      </c>
      <c r="V168" s="81" t="str">
        <f t="shared" si="19"/>
        <v/>
      </c>
      <c r="W168" s="81" t="str">
        <f t="shared" si="20"/>
        <v/>
      </c>
    </row>
    <row r="169" spans="1:23" x14ac:dyDescent="0.2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7"/>
      <c r="N169" s="73" t="str">
        <f>IF(OR($H169="-",$S169="",$U169=""),"",
IF($H169="Long",$U169-$S169,
IF($H169="Short",$S169-$U169-$T169-$T169,
IF($H169="Options",$U169-$S169,””))))</f>
        <v/>
      </c>
      <c r="O169" s="74" t="str">
        <f t="shared" si="15"/>
        <v/>
      </c>
      <c r="P169" s="75" t="str">
        <f t="shared" si="16"/>
        <v/>
      </c>
      <c r="Q169" s="76" t="str">
        <f t="shared" si="17"/>
        <v/>
      </c>
      <c r="R169" s="77" t="str">
        <f t="shared" si="18"/>
        <v/>
      </c>
      <c r="S169" s="78" t="str">
        <f t="shared" si="6"/>
        <v/>
      </c>
      <c r="T169" s="57">
        <v>0</v>
      </c>
      <c r="U169" s="80" t="str">
        <f>IF(OR($H169="-",$K169="",$M169=""),"",
IF($H169="Long",$K169*$M169,
IF($H169="Short",$K169*$M169,
IF($H169="Options",$K169*$M169*100,””))))</f>
        <v/>
      </c>
      <c r="V169" s="81" t="str">
        <f t="shared" si="19"/>
        <v/>
      </c>
      <c r="W169" s="81" t="str">
        <f t="shared" si="20"/>
        <v/>
      </c>
    </row>
    <row r="170" spans="1:23" x14ac:dyDescent="0.2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7"/>
      <c r="N170" s="73" t="str">
        <f>IF(OR($H170="-",$S170="",$U170=""),"",
IF($H170="Long",$U170-$S170,
IF($H170="Short",$S170-$U170-$T170-$T170,
IF($H170="Options",$U170-$S170,””))))</f>
        <v/>
      </c>
      <c r="O170" s="74" t="str">
        <f t="shared" si="15"/>
        <v/>
      </c>
      <c r="P170" s="75" t="str">
        <f t="shared" si="16"/>
        <v/>
      </c>
      <c r="Q170" s="76" t="str">
        <f t="shared" si="17"/>
        <v/>
      </c>
      <c r="R170" s="77" t="str">
        <f t="shared" si="18"/>
        <v/>
      </c>
      <c r="S170" s="78" t="str">
        <f t="shared" si="6"/>
        <v/>
      </c>
      <c r="T170" s="57">
        <v>0</v>
      </c>
      <c r="U170" s="80" t="str">
        <f>IF(OR($H170="-",$K170="",$M170=""),"",
IF($H170="Long",$K170*$M170,
IF($H170="Short",$K170*$M170,
IF($H170="Options",$K170*$M170*100,””))))</f>
        <v/>
      </c>
      <c r="V170" s="81" t="str">
        <f t="shared" si="19"/>
        <v/>
      </c>
      <c r="W170" s="81" t="str">
        <f t="shared" si="20"/>
        <v/>
      </c>
    </row>
    <row r="171" spans="1:23" x14ac:dyDescent="0.2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7"/>
      <c r="N171" s="73" t="str">
        <f>IF(OR($H171="-",$S171="",$U171=""),"",
IF($H171="Long",$U171-$S171,
IF($H171="Short",$S171-$U171-$T171-$T171,
IF($H171="Options",$U171-$S171,””))))</f>
        <v/>
      </c>
      <c r="O171" s="74" t="str">
        <f t="shared" si="15"/>
        <v/>
      </c>
      <c r="P171" s="75" t="str">
        <f t="shared" si="16"/>
        <v/>
      </c>
      <c r="Q171" s="76" t="str">
        <f t="shared" si="17"/>
        <v/>
      </c>
      <c r="R171" s="77" t="str">
        <f t="shared" si="18"/>
        <v/>
      </c>
      <c r="S171" s="78" t="str">
        <f t="shared" si="6"/>
        <v/>
      </c>
      <c r="T171" s="57">
        <v>0</v>
      </c>
      <c r="U171" s="80" t="str">
        <f>IF(OR($H171="-",$K171="",$M171=""),"",
IF($H171="Long",$K171*$M171,
IF($H171="Short",$K171*$M171,
IF($H171="Options",$K171*$M171*100,””))))</f>
        <v/>
      </c>
      <c r="V171" s="81" t="str">
        <f t="shared" si="19"/>
        <v/>
      </c>
      <c r="W171" s="81" t="str">
        <f t="shared" si="20"/>
        <v/>
      </c>
    </row>
    <row r="172" spans="1:23" x14ac:dyDescent="0.2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/>
      <c r="N172" s="73" t="str">
        <f>IF(OR($H172="-",$S172="",$U172=""),"",
IF($H172="Long",$U172-$S172,
IF($H172="Short",$S172-$U172-$T172-$T172,
IF($H172="Options",$U172-$S172,””))))</f>
        <v/>
      </c>
      <c r="O172" s="74" t="str">
        <f t="shared" si="15"/>
        <v/>
      </c>
      <c r="P172" s="75" t="str">
        <f t="shared" si="16"/>
        <v/>
      </c>
      <c r="Q172" s="76" t="str">
        <f t="shared" si="17"/>
        <v/>
      </c>
      <c r="R172" s="77" t="str">
        <f t="shared" si="18"/>
        <v/>
      </c>
      <c r="S172" s="78" t="str">
        <f t="shared" si="6"/>
        <v/>
      </c>
      <c r="T172" s="57">
        <v>0</v>
      </c>
      <c r="U172" s="80" t="str">
        <f>IF(OR($H172="-",$K172="",$M172=""),"",
IF($H172="Long",$K172*$M172,
IF($H172="Short",$K172*$M172,
IF($H172="Options",$K172*$M172*100,””))))</f>
        <v/>
      </c>
      <c r="V172" s="81" t="str">
        <f t="shared" si="19"/>
        <v/>
      </c>
      <c r="W172" s="81" t="str">
        <f t="shared" si="20"/>
        <v/>
      </c>
    </row>
    <row r="173" spans="1:23" x14ac:dyDescent="0.2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7"/>
      <c r="N173" s="73" t="str">
        <f>IF(OR($H173="-",$S173="",$U173=""),"",
IF($H173="Long",$U173-$S173,
IF($H173="Short",$S173-$U173-$T173-$T173,
IF($H173="Options",$U173-$S173,””))))</f>
        <v/>
      </c>
      <c r="O173" s="74" t="str">
        <f t="shared" si="15"/>
        <v/>
      </c>
      <c r="P173" s="75" t="str">
        <f t="shared" si="16"/>
        <v/>
      </c>
      <c r="Q173" s="76" t="str">
        <f t="shared" si="17"/>
        <v/>
      </c>
      <c r="R173" s="77" t="str">
        <f t="shared" si="18"/>
        <v/>
      </c>
      <c r="S173" s="78" t="str">
        <f t="shared" si="6"/>
        <v/>
      </c>
      <c r="T173" s="57">
        <v>0</v>
      </c>
      <c r="U173" s="80" t="str">
        <f>IF(OR($H173="-",$K173="",$M173=""),"",
IF($H173="Long",$K173*$M173,
IF($H173="Short",$K173*$M173,
IF($H173="Options",$K173*$M173*100,””))))</f>
        <v/>
      </c>
      <c r="V173" s="81" t="str">
        <f t="shared" si="19"/>
        <v/>
      </c>
      <c r="W173" s="81" t="str">
        <f t="shared" si="20"/>
        <v/>
      </c>
    </row>
    <row r="174" spans="1:23" x14ac:dyDescent="0.2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7"/>
      <c r="N174" s="73" t="str">
        <f>IF(OR($H174="-",$S174="",$U174=""),"",
IF($H174="Long",$U174-$S174,
IF($H174="Short",$S174-$U174-$T174-$T174,
IF($H174="Options",$U174-$S174,””))))</f>
        <v/>
      </c>
      <c r="O174" s="74" t="str">
        <f t="shared" si="15"/>
        <v/>
      </c>
      <c r="P174" s="75" t="str">
        <f t="shared" si="16"/>
        <v/>
      </c>
      <c r="Q174" s="76" t="str">
        <f t="shared" si="17"/>
        <v/>
      </c>
      <c r="R174" s="77" t="str">
        <f t="shared" si="18"/>
        <v/>
      </c>
      <c r="S174" s="78" t="str">
        <f t="shared" si="6"/>
        <v/>
      </c>
      <c r="T174" s="57">
        <v>0</v>
      </c>
      <c r="U174" s="80" t="str">
        <f>IF(OR($H174="-",$K174="",$M174=""),"",
IF($H174="Long",$K174*$M174,
IF($H174="Short",$K174*$M174,
IF($H174="Options",$K174*$M174*100,””))))</f>
        <v/>
      </c>
      <c r="V174" s="81" t="str">
        <f t="shared" si="19"/>
        <v/>
      </c>
      <c r="W174" s="81" t="str">
        <f t="shared" si="20"/>
        <v/>
      </c>
    </row>
    <row r="175" spans="1:23" x14ac:dyDescent="0.2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7"/>
      <c r="N175" s="73" t="str">
        <f>IF(OR($H175="-",$S175="",$U175=""),"",
IF($H175="Long",$U175-$S175,
IF($H175="Short",$S175-$U175-$T175-$T175,
IF($H175="Options",$U175-$S175,””))))</f>
        <v/>
      </c>
      <c r="O175" s="74" t="str">
        <f t="shared" si="15"/>
        <v/>
      </c>
      <c r="P175" s="75" t="str">
        <f t="shared" si="16"/>
        <v/>
      </c>
      <c r="Q175" s="76" t="str">
        <f t="shared" si="17"/>
        <v/>
      </c>
      <c r="R175" s="77" t="str">
        <f t="shared" si="18"/>
        <v/>
      </c>
      <c r="S175" s="78" t="str">
        <f t="shared" si="6"/>
        <v/>
      </c>
      <c r="T175" s="57">
        <v>0</v>
      </c>
      <c r="U175" s="80" t="str">
        <f>IF(OR($H175="-",$K175="",$M175=""),"",
IF($H175="Long",$K175*$M175,
IF($H175="Short",$K175*$M175,
IF($H175="Options",$K175*$M175*100,””))))</f>
        <v/>
      </c>
      <c r="V175" s="81" t="str">
        <f t="shared" si="19"/>
        <v/>
      </c>
      <c r="W175" s="81" t="str">
        <f t="shared" si="20"/>
        <v/>
      </c>
    </row>
    <row r="176" spans="1:23" x14ac:dyDescent="0.2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7"/>
      <c r="N176" s="73" t="str">
        <f>IF(OR($H176="-",$S176="",$U176=""),"",
IF($H176="Long",$U176-$S176,
IF($H176="Short",$S176-$U176-$T176-$T176,
IF($H176="Options",$U176-$S176,””))))</f>
        <v/>
      </c>
      <c r="O176" s="74" t="str">
        <f t="shared" si="15"/>
        <v/>
      </c>
      <c r="P176" s="75" t="str">
        <f t="shared" si="16"/>
        <v/>
      </c>
      <c r="Q176" s="76" t="str">
        <f t="shared" si="17"/>
        <v/>
      </c>
      <c r="R176" s="77" t="str">
        <f t="shared" si="18"/>
        <v/>
      </c>
      <c r="S176" s="78" t="str">
        <f t="shared" si="6"/>
        <v/>
      </c>
      <c r="T176" s="57">
        <v>0</v>
      </c>
      <c r="U176" s="80" t="str">
        <f>IF(OR($H176="-",$K176="",$M176=""),"",
IF($H176="Long",$K176*$M176,
IF($H176="Short",$K176*$M176,
IF($H176="Options",$K176*$M176*100,””))))</f>
        <v/>
      </c>
      <c r="V176" s="81" t="str">
        <f t="shared" si="19"/>
        <v/>
      </c>
      <c r="W176" s="81" t="str">
        <f t="shared" si="20"/>
        <v/>
      </c>
    </row>
    <row r="177" spans="1:23" x14ac:dyDescent="0.2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7"/>
      <c r="N177" s="73" t="str">
        <f>IF(OR($H177="-",$S177="",$U177=""),"",
IF($H177="Long",$U177-$S177,
IF($H177="Short",$S177-$U177-$T177-$T177,
IF($H177="Options",$U177-$S177,””))))</f>
        <v/>
      </c>
      <c r="O177" s="74" t="str">
        <f t="shared" si="15"/>
        <v/>
      </c>
      <c r="P177" s="75" t="str">
        <f t="shared" si="16"/>
        <v/>
      </c>
      <c r="Q177" s="76" t="str">
        <f t="shared" si="17"/>
        <v/>
      </c>
      <c r="R177" s="77" t="str">
        <f t="shared" si="18"/>
        <v/>
      </c>
      <c r="S177" s="78" t="str">
        <f t="shared" si="6"/>
        <v/>
      </c>
      <c r="T177" s="57">
        <v>0</v>
      </c>
      <c r="U177" s="80" t="str">
        <f>IF(OR($H177="-",$K177="",$M177=""),"",
IF($H177="Long",$K177*$M177,
IF($H177="Short",$K177*$M177,
IF($H177="Options",$K177*$M177*100,””))))</f>
        <v/>
      </c>
      <c r="V177" s="81" t="str">
        <f t="shared" si="19"/>
        <v/>
      </c>
      <c r="W177" s="81" t="str">
        <f t="shared" si="20"/>
        <v/>
      </c>
    </row>
    <row r="178" spans="1:23" x14ac:dyDescent="0.2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7"/>
      <c r="N178" s="73" t="str">
        <f>IF(OR($H178="-",$S178="",$U178=""),"",
IF($H178="Long",$U178-$S178,
IF($H178="Short",$S178-$U178-$T178-$T178,
IF($H178="Options",$U178-$S178,””))))</f>
        <v/>
      </c>
      <c r="O178" s="74" t="str">
        <f t="shared" si="15"/>
        <v/>
      </c>
      <c r="P178" s="75" t="str">
        <f t="shared" si="16"/>
        <v/>
      </c>
      <c r="Q178" s="76" t="str">
        <f t="shared" si="17"/>
        <v/>
      </c>
      <c r="R178" s="77" t="str">
        <f t="shared" si="18"/>
        <v/>
      </c>
      <c r="S178" s="78" t="str">
        <f t="shared" si="6"/>
        <v/>
      </c>
      <c r="T178" s="57">
        <v>0</v>
      </c>
      <c r="U178" s="80" t="str">
        <f>IF(OR($H178="-",$K178="",$M178=""),"",
IF($H178="Long",$K178*$M178,
IF($H178="Short",$K178*$M178,
IF($H178="Options",$K178*$M178*100,””))))</f>
        <v/>
      </c>
      <c r="V178" s="81" t="str">
        <f t="shared" si="19"/>
        <v/>
      </c>
      <c r="W178" s="81" t="str">
        <f t="shared" si="20"/>
        <v/>
      </c>
    </row>
    <row r="179" spans="1:23" x14ac:dyDescent="0.2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7"/>
      <c r="N179" s="73" t="str">
        <f>IF(OR($H179="-",$S179="",$U179=""),"",
IF($H179="Long",$U179-$S179,
IF($H179="Short",$S179-$U179-$T179-$T179,
IF($H179="Options",$U179-$S179,””))))</f>
        <v/>
      </c>
      <c r="O179" s="74" t="str">
        <f t="shared" si="15"/>
        <v/>
      </c>
      <c r="P179" s="75" t="str">
        <f t="shared" si="16"/>
        <v/>
      </c>
      <c r="Q179" s="76" t="str">
        <f t="shared" si="17"/>
        <v/>
      </c>
      <c r="R179" s="77" t="str">
        <f t="shared" si="18"/>
        <v/>
      </c>
      <c r="S179" s="78" t="str">
        <f>IF(OR($H179="-",$K179="",$L179="",$T179=""),"",
IF($H179="Long",($K179*$L179)+$T179,
IF($H179="Short",($K179*$L179)+$T179,
IF($H179="Options",($K179*$L179*100)+$T179,""))))</f>
        <v/>
      </c>
      <c r="T179" s="57">
        <v>0</v>
      </c>
      <c r="U179" s="80" t="str">
        <f>IF(OR($H179="-",$K179="",$M179=""),"",
IF($H179="Long",$K179*$M179,
IF($H179="Short",$K179*$M179,
IF($H179="Options",$K179*$M179*100,””))))</f>
        <v/>
      </c>
      <c r="V179" s="81" t="str">
        <f>IF(N179="","",IF(N179&gt;0,0,1))</f>
        <v/>
      </c>
      <c r="W179" s="81" t="str">
        <f>IF(N179="","",IF(N179&lt;0,0,1))</f>
        <v/>
      </c>
    </row>
    <row r="180" spans="1:23" x14ac:dyDescent="0.2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7"/>
      <c r="N180" s="73" t="str">
        <f>IF(OR($H180="-",$S180="",$U180=""),"",
IF($H180="Long",$U180-$S180,
IF($H180="Short",$S180-$U180-$T180-$T180,
IF($H180="Options",$U180-$S180,””))))</f>
        <v/>
      </c>
      <c r="O180" s="74" t="str">
        <f t="shared" si="15"/>
        <v/>
      </c>
      <c r="P180" s="75" t="str">
        <f t="shared" si="16"/>
        <v/>
      </c>
      <c r="Q180" s="76" t="str">
        <f t="shared" si="17"/>
        <v/>
      </c>
      <c r="R180" s="77" t="str">
        <f t="shared" si="18"/>
        <v/>
      </c>
      <c r="S180" s="78" t="str">
        <f t="shared" si="6"/>
        <v/>
      </c>
      <c r="T180" s="57">
        <v>0</v>
      </c>
      <c r="U180" s="80" t="str">
        <f>IF(OR($H180="-",$K180="",$M180=""),"",
IF($H180="Long",$K180*$M180,
IF($H180="Short",$K180*$M180,
IF($H180="Options",$K180*$M180*100,””))))</f>
        <v/>
      </c>
      <c r="V180" s="81" t="str">
        <f t="shared" ref="V180:V243" si="21">IF(N180="","",IF(N180&gt;0,0,1))</f>
        <v/>
      </c>
      <c r="W180" s="81" t="str">
        <f t="shared" ref="W180:W243" si="22">IF(N180="","",IF(N180&lt;0,0,1))</f>
        <v/>
      </c>
    </row>
    <row r="181" spans="1:23" x14ac:dyDescent="0.2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7"/>
      <c r="N181" s="73" t="str">
        <f>IF(OR($H181="-",$S181="",$U181=""),"",
IF($H181="Long",$U181-$S181,
IF($H181="Short",$S181-$U181-$T181-$T181,
IF($H181="Options",$U181-$S181,””))))</f>
        <v/>
      </c>
      <c r="O181" s="74" t="str">
        <f t="shared" si="15"/>
        <v/>
      </c>
      <c r="P181" s="75" t="str">
        <f t="shared" si="16"/>
        <v/>
      </c>
      <c r="Q181" s="76" t="str">
        <f t="shared" si="17"/>
        <v/>
      </c>
      <c r="R181" s="77" t="str">
        <f t="shared" si="18"/>
        <v/>
      </c>
      <c r="S181" s="78" t="str">
        <f t="shared" si="6"/>
        <v/>
      </c>
      <c r="T181" s="57">
        <v>0</v>
      </c>
      <c r="U181" s="80" t="str">
        <f>IF(OR($H181="-",$K181="",$M181=""),"",
IF($H181="Long",$K181*$M181,
IF($H181="Short",$K181*$M181,
IF($H181="Options",$K181*$M181*100,””))))</f>
        <v/>
      </c>
      <c r="V181" s="81" t="str">
        <f t="shared" si="21"/>
        <v/>
      </c>
      <c r="W181" s="81" t="str">
        <f t="shared" si="22"/>
        <v/>
      </c>
    </row>
    <row r="182" spans="1:23" x14ac:dyDescent="0.2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7"/>
      <c r="N182" s="73" t="str">
        <f>IF(OR($H182="-",$S182="",$U182=""),"",
IF($H182="Long",$U182-$S182,
IF($H182="Short",$S182-$U182-$T182-$T182,
IF($H182="Options",$U182-$S182,””))))</f>
        <v/>
      </c>
      <c r="O182" s="74" t="str">
        <f t="shared" si="15"/>
        <v/>
      </c>
      <c r="P182" s="75" t="str">
        <f t="shared" si="16"/>
        <v/>
      </c>
      <c r="Q182" s="76" t="str">
        <f t="shared" si="17"/>
        <v/>
      </c>
      <c r="R182" s="77" t="str">
        <f t="shared" si="18"/>
        <v/>
      </c>
      <c r="S182" s="78" t="str">
        <f t="shared" si="6"/>
        <v/>
      </c>
      <c r="T182" s="57">
        <v>0</v>
      </c>
      <c r="U182" s="80" t="str">
        <f>IF(OR($H182="-",$K182="",$M182=""),"",
IF($H182="Long",$K182*$M182,
IF($H182="Short",$K182*$M182,
IF($H182="Options",$K182*$M182*100,””))))</f>
        <v/>
      </c>
      <c r="V182" s="81" t="str">
        <f t="shared" si="21"/>
        <v/>
      </c>
      <c r="W182" s="81" t="str">
        <f t="shared" si="22"/>
        <v/>
      </c>
    </row>
    <row r="183" spans="1:23" x14ac:dyDescent="0.2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7"/>
      <c r="N183" s="73" t="str">
        <f>IF(OR($H183="-",$S183="",$U183=""),"",
IF($H183="Long",$U183-$S183,
IF($H183="Short",$S183-$U183-$T183-$T183,
IF($H183="Options",$U183-$S183,””))))</f>
        <v/>
      </c>
      <c r="O183" s="74" t="str">
        <f t="shared" si="15"/>
        <v/>
      </c>
      <c r="P183" s="75" t="str">
        <f t="shared" si="16"/>
        <v/>
      </c>
      <c r="Q183" s="76" t="str">
        <f t="shared" si="17"/>
        <v/>
      </c>
      <c r="R183" s="77" t="str">
        <f t="shared" si="18"/>
        <v/>
      </c>
      <c r="S183" s="78" t="str">
        <f t="shared" si="6"/>
        <v/>
      </c>
      <c r="T183" s="57">
        <v>0</v>
      </c>
      <c r="U183" s="80" t="str">
        <f>IF(OR($H183="-",$K183="",$M183=""),"",
IF($H183="Long",$K183*$M183,
IF($H183="Short",$K183*$M183,
IF($H183="Options",$K183*$M183*100,””))))</f>
        <v/>
      </c>
      <c r="V183" s="81" t="str">
        <f t="shared" si="21"/>
        <v/>
      </c>
      <c r="W183" s="81" t="str">
        <f t="shared" si="22"/>
        <v/>
      </c>
    </row>
    <row r="184" spans="1:23" x14ac:dyDescent="0.2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7"/>
      <c r="N184" s="73" t="str">
        <f>IF(OR($H184="-",$S184="",$U184=""),"",
IF($H184="Long",$U184-$S184,
IF($H184="Short",$S184-$U184-$T184-$T184,
IF($H184="Options",$U184-$S184,””))))</f>
        <v/>
      </c>
      <c r="O184" s="74" t="str">
        <f t="shared" si="15"/>
        <v/>
      </c>
      <c r="P184" s="75" t="str">
        <f t="shared" si="16"/>
        <v/>
      </c>
      <c r="Q184" s="76" t="str">
        <f t="shared" si="17"/>
        <v/>
      </c>
      <c r="R184" s="77" t="str">
        <f t="shared" si="18"/>
        <v/>
      </c>
      <c r="S184" s="78" t="str">
        <f t="shared" si="6"/>
        <v/>
      </c>
      <c r="T184" s="57">
        <v>0</v>
      </c>
      <c r="U184" s="80" t="str">
        <f>IF(OR($H184="-",$K184="",$M184=""),"",
IF($H184="Long",$K184*$M184,
IF($H184="Short",$K184*$M184,
IF($H184="Options",$K184*$M184*100,””))))</f>
        <v/>
      </c>
      <c r="V184" s="81" t="str">
        <f t="shared" si="21"/>
        <v/>
      </c>
      <c r="W184" s="81" t="str">
        <f t="shared" si="22"/>
        <v/>
      </c>
    </row>
    <row r="185" spans="1:23" x14ac:dyDescent="0.2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7"/>
      <c r="N185" s="73" t="str">
        <f>IF(OR($H185="-",$S185="",$U185=""),"",
IF($H185="Long",$U185-$S185,
IF($H185="Short",$S185-$U185-$T185-$T185,
IF($H185="Options",$U185-$S185,””))))</f>
        <v/>
      </c>
      <c r="O185" s="74" t="str">
        <f t="shared" si="15"/>
        <v/>
      </c>
      <c r="P185" s="75" t="str">
        <f t="shared" si="16"/>
        <v/>
      </c>
      <c r="Q185" s="76" t="str">
        <f t="shared" si="17"/>
        <v/>
      </c>
      <c r="R185" s="77" t="str">
        <f t="shared" si="18"/>
        <v/>
      </c>
      <c r="S185" s="78" t="str">
        <f t="shared" si="6"/>
        <v/>
      </c>
      <c r="T185" s="57">
        <v>0</v>
      </c>
      <c r="U185" s="80" t="str">
        <f>IF(OR($H185="-",$K185="",$M185=""),"",
IF($H185="Long",$K185*$M185,
IF($H185="Short",$K185*$M185,
IF($H185="Options",$K185*$M185*100,””))))</f>
        <v/>
      </c>
      <c r="V185" s="81" t="str">
        <f t="shared" si="21"/>
        <v/>
      </c>
      <c r="W185" s="81" t="str">
        <f t="shared" si="22"/>
        <v/>
      </c>
    </row>
    <row r="186" spans="1:23" x14ac:dyDescent="0.2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7"/>
      <c r="N186" s="73" t="str">
        <f>IF(OR($H186="-",$S186="",$U186=""),"",
IF($H186="Long",$U186-$S186,
IF($H186="Short",$S186-$U186-$T186-$T186,
IF($H186="Options",$U186-$S186,””))))</f>
        <v/>
      </c>
      <c r="O186" s="74" t="str">
        <f t="shared" si="15"/>
        <v/>
      </c>
      <c r="P186" s="75" t="str">
        <f t="shared" si="16"/>
        <v/>
      </c>
      <c r="Q186" s="76" t="str">
        <f t="shared" si="17"/>
        <v/>
      </c>
      <c r="R186" s="77" t="str">
        <f t="shared" si="18"/>
        <v/>
      </c>
      <c r="S186" s="78" t="str">
        <f t="shared" si="6"/>
        <v/>
      </c>
      <c r="T186" s="57">
        <v>0</v>
      </c>
      <c r="U186" s="80" t="str">
        <f>IF(OR($H186="-",$K186="",$M186=""),"",
IF($H186="Long",$K186*$M186,
IF($H186="Short",$K186*$M186,
IF($H186="Options",$K186*$M186*100,””))))</f>
        <v/>
      </c>
      <c r="V186" s="81" t="str">
        <f t="shared" si="21"/>
        <v/>
      </c>
      <c r="W186" s="81" t="str">
        <f t="shared" si="22"/>
        <v/>
      </c>
    </row>
    <row r="187" spans="1:23" x14ac:dyDescent="0.2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7"/>
      <c r="N187" s="73" t="str">
        <f>IF(OR($H187="-",$S187="",$U187=""),"",
IF($H187="Long",$U187-$S187,
IF($H187="Short",$S187-$U187-$T187-$T187,
IF($H187="Options",$U187-$S187,””))))</f>
        <v/>
      </c>
      <c r="O187" s="74" t="str">
        <f t="shared" si="15"/>
        <v/>
      </c>
      <c r="P187" s="75" t="str">
        <f t="shared" si="16"/>
        <v/>
      </c>
      <c r="Q187" s="76" t="str">
        <f t="shared" si="17"/>
        <v/>
      </c>
      <c r="R187" s="77" t="str">
        <f t="shared" si="18"/>
        <v/>
      </c>
      <c r="S187" s="78" t="str">
        <f t="shared" si="6"/>
        <v/>
      </c>
      <c r="T187" s="57">
        <v>0</v>
      </c>
      <c r="U187" s="80" t="str">
        <f>IF(OR($H187="-",$K187="",$M187=""),"",
IF($H187="Long",$K187*$M187,
IF($H187="Short",$K187*$M187,
IF($H187="Options",$K187*$M187*100,””))))</f>
        <v/>
      </c>
      <c r="V187" s="81" t="str">
        <f t="shared" si="21"/>
        <v/>
      </c>
      <c r="W187" s="81" t="str">
        <f t="shared" si="22"/>
        <v/>
      </c>
    </row>
    <row r="188" spans="1:23" x14ac:dyDescent="0.2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7"/>
      <c r="N188" s="73" t="str">
        <f>IF(OR($H188="-",$S188="",$U188=""),"",
IF($H188="Long",$U188-$S188,
IF($H188="Short",$S188-$U188-$T188-$T188,
IF($H188="Options",$U188-$S188,””))))</f>
        <v/>
      </c>
      <c r="O188" s="74" t="str">
        <f t="shared" si="15"/>
        <v/>
      </c>
      <c r="P188" s="75" t="str">
        <f t="shared" si="16"/>
        <v/>
      </c>
      <c r="Q188" s="76" t="str">
        <f t="shared" si="17"/>
        <v/>
      </c>
      <c r="R188" s="77" t="str">
        <f t="shared" si="18"/>
        <v/>
      </c>
      <c r="S188" s="78" t="str">
        <f t="shared" si="6"/>
        <v/>
      </c>
      <c r="T188" s="57">
        <v>0</v>
      </c>
      <c r="U188" s="80" t="str">
        <f>IF(OR($H188="-",$K188="",$M188=""),"",
IF($H188="Long",$K188*$M188,
IF($H188="Short",$K188*$M188,
IF($H188="Options",$K188*$M188*100,””))))</f>
        <v/>
      </c>
      <c r="V188" s="81" t="str">
        <f t="shared" si="21"/>
        <v/>
      </c>
      <c r="W188" s="81" t="str">
        <f t="shared" si="22"/>
        <v/>
      </c>
    </row>
    <row r="189" spans="1:23" x14ac:dyDescent="0.2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7"/>
      <c r="N189" s="73" t="str">
        <f>IF(OR($H189="-",$S189="",$U189=""),"",
IF($H189="Long",$U189-$S189,
IF($H189="Short",$S189-$U189-$T189-$T189,
IF($H189="Options",$U189-$S189,””))))</f>
        <v/>
      </c>
      <c r="O189" s="74" t="str">
        <f t="shared" si="15"/>
        <v/>
      </c>
      <c r="P189" s="75" t="str">
        <f t="shared" si="16"/>
        <v/>
      </c>
      <c r="Q189" s="76" t="str">
        <f t="shared" si="17"/>
        <v/>
      </c>
      <c r="R189" s="77" t="str">
        <f t="shared" si="18"/>
        <v/>
      </c>
      <c r="S189" s="78" t="str">
        <f t="shared" si="6"/>
        <v/>
      </c>
      <c r="T189" s="57">
        <v>0</v>
      </c>
      <c r="U189" s="80" t="str">
        <f>IF(OR($H189="-",$K189="",$M189=""),"",
IF($H189="Long",$K189*$M189,
IF($H189="Short",$K189*$M189,
IF($H189="Options",$K189*$M189*100,””))))</f>
        <v/>
      </c>
      <c r="V189" s="81" t="str">
        <f t="shared" si="21"/>
        <v/>
      </c>
      <c r="W189" s="81" t="str">
        <f t="shared" si="22"/>
        <v/>
      </c>
    </row>
    <row r="190" spans="1:23" x14ac:dyDescent="0.2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7"/>
      <c r="N190" s="73" t="str">
        <f>IF(OR($H190="-",$S190="",$U190=""),"",
IF($H190="Long",$U190-$S190,
IF($H190="Short",$S190-$U190-$T190-$T190,
IF($H190="Options",$U190-$S190,””))))</f>
        <v/>
      </c>
      <c r="O190" s="74" t="str">
        <f t="shared" si="15"/>
        <v/>
      </c>
      <c r="P190" s="75" t="str">
        <f t="shared" si="16"/>
        <v/>
      </c>
      <c r="Q190" s="76" t="str">
        <f t="shared" si="17"/>
        <v/>
      </c>
      <c r="R190" s="77" t="str">
        <f t="shared" si="18"/>
        <v/>
      </c>
      <c r="S190" s="78" t="str">
        <f t="shared" si="6"/>
        <v/>
      </c>
      <c r="T190" s="57">
        <v>0</v>
      </c>
      <c r="U190" s="80" t="str">
        <f>IF(OR($H190="-",$K190="",$M190=""),"",
IF($H190="Long",$K190*$M190,
IF($H190="Short",$K190*$M190,
IF($H190="Options",$K190*$M190*100,””))))</f>
        <v/>
      </c>
      <c r="V190" s="81" t="str">
        <f t="shared" si="21"/>
        <v/>
      </c>
      <c r="W190" s="81" t="str">
        <f t="shared" si="22"/>
        <v/>
      </c>
    </row>
    <row r="191" spans="1:23" x14ac:dyDescent="0.2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7"/>
      <c r="N191" s="73" t="str">
        <f>IF(OR($H191="-",$S191="",$U191=""),"",
IF($H191="Long",$U191-$S191,
IF($H191="Short",$S191-$U191-$T191-$T191,
IF($H191="Options",$U191-$S191,””))))</f>
        <v/>
      </c>
      <c r="O191" s="74" t="str">
        <f t="shared" si="15"/>
        <v/>
      </c>
      <c r="P191" s="75" t="str">
        <f t="shared" si="16"/>
        <v/>
      </c>
      <c r="Q191" s="76" t="str">
        <f t="shared" si="17"/>
        <v/>
      </c>
      <c r="R191" s="77" t="str">
        <f t="shared" si="18"/>
        <v/>
      </c>
      <c r="S191" s="78" t="str">
        <f t="shared" si="6"/>
        <v/>
      </c>
      <c r="T191" s="57">
        <v>0</v>
      </c>
      <c r="U191" s="80" t="str">
        <f>IF(OR($H191="-",$K191="",$M191=""),"",
IF($H191="Long",$K191*$M191,
IF($H191="Short",$K191*$M191,
IF($H191="Options",$K191*$M191*100,””))))</f>
        <v/>
      </c>
      <c r="V191" s="81" t="str">
        <f t="shared" si="21"/>
        <v/>
      </c>
      <c r="W191" s="81" t="str">
        <f t="shared" si="22"/>
        <v/>
      </c>
    </row>
    <row r="192" spans="1:23" x14ac:dyDescent="0.2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7"/>
      <c r="N192" s="73" t="str">
        <f>IF(OR($H192="-",$S192="",$U192=""),"",
IF($H192="Long",$U192-$S192,
IF($H192="Short",$S192-$U192-$T192-$T192,
IF($H192="Options",$U192-$S192,””))))</f>
        <v/>
      </c>
      <c r="O192" s="74" t="str">
        <f t="shared" si="15"/>
        <v/>
      </c>
      <c r="P192" s="75" t="str">
        <f t="shared" si="16"/>
        <v/>
      </c>
      <c r="Q192" s="76" t="str">
        <f t="shared" si="17"/>
        <v/>
      </c>
      <c r="R192" s="77" t="str">
        <f t="shared" si="18"/>
        <v/>
      </c>
      <c r="S192" s="78" t="str">
        <f t="shared" si="6"/>
        <v/>
      </c>
      <c r="T192" s="57">
        <v>0</v>
      </c>
      <c r="U192" s="80" t="str">
        <f>IF(OR($H192="-",$K192="",$M192=""),"",
IF($H192="Long",$K192*$M192,
IF($H192="Short",$K192*$M192,
IF($H192="Options",$K192*$M192*100,””))))</f>
        <v/>
      </c>
      <c r="V192" s="81" t="str">
        <f t="shared" si="21"/>
        <v/>
      </c>
      <c r="W192" s="81" t="str">
        <f t="shared" si="22"/>
        <v/>
      </c>
    </row>
    <row r="193" spans="1:23" x14ac:dyDescent="0.2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7"/>
      <c r="N193" s="73" t="str">
        <f>IF(OR($H193="-",$S193="",$U193=""),"",
IF($H193="Long",$U193-$S193,
IF($H193="Short",$S193-$U193-$T193-$T193,
IF($H193="Options",$U193-$S193,””))))</f>
        <v/>
      </c>
      <c r="O193" s="74" t="str">
        <f t="shared" si="15"/>
        <v/>
      </c>
      <c r="P193" s="75" t="str">
        <f t="shared" si="16"/>
        <v/>
      </c>
      <c r="Q193" s="76" t="str">
        <f t="shared" si="17"/>
        <v/>
      </c>
      <c r="R193" s="77" t="str">
        <f t="shared" si="18"/>
        <v/>
      </c>
      <c r="S193" s="78" t="str">
        <f t="shared" si="6"/>
        <v/>
      </c>
      <c r="T193" s="57">
        <v>0</v>
      </c>
      <c r="U193" s="80" t="str">
        <f>IF(OR($H193="-",$K193="",$M193=""),"",
IF($H193="Long",$K193*$M193,
IF($H193="Short",$K193*$M193,
IF($H193="Options",$K193*$M193*100,””))))</f>
        <v/>
      </c>
      <c r="V193" s="81" t="str">
        <f t="shared" si="21"/>
        <v/>
      </c>
      <c r="W193" s="81" t="str">
        <f t="shared" si="22"/>
        <v/>
      </c>
    </row>
    <row r="194" spans="1:23" x14ac:dyDescent="0.2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7"/>
      <c r="N194" s="73" t="str">
        <f>IF(OR($H194="-",$S194="",$U194=""),"",
IF($H194="Long",$U194-$S194,
IF($H194="Short",$S194-$U194-$T194-$T194,
IF($H194="Options",$U194-$S194,””))))</f>
        <v/>
      </c>
      <c r="O194" s="74" t="str">
        <f t="shared" si="15"/>
        <v/>
      </c>
      <c r="P194" s="75" t="str">
        <f t="shared" si="16"/>
        <v/>
      </c>
      <c r="Q194" s="76" t="str">
        <f t="shared" si="17"/>
        <v/>
      </c>
      <c r="R194" s="77" t="str">
        <f t="shared" si="18"/>
        <v/>
      </c>
      <c r="S194" s="78" t="str">
        <f t="shared" si="6"/>
        <v/>
      </c>
      <c r="T194" s="57">
        <v>0</v>
      </c>
      <c r="U194" s="80" t="str">
        <f>IF(OR($H194="-",$K194="",$M194=""),"",
IF($H194="Long",$K194*$M194,
IF($H194="Short",$K194*$M194,
IF($H194="Options",$K194*$M194*100,””))))</f>
        <v/>
      </c>
      <c r="V194" s="81" t="str">
        <f t="shared" si="21"/>
        <v/>
      </c>
      <c r="W194" s="81" t="str">
        <f t="shared" si="22"/>
        <v/>
      </c>
    </row>
    <row r="195" spans="1:23" x14ac:dyDescent="0.2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7"/>
      <c r="N195" s="73" t="str">
        <f>IF(OR($H195="-",$S195="",$U195=""),"",
IF($H195="Long",$U195-$S195,
IF($H195="Short",$S195-$U195-$T195-$T195,
IF($H195="Options",$U195-$S195,””))))</f>
        <v/>
      </c>
      <c r="O195" s="74" t="str">
        <f t="shared" si="15"/>
        <v/>
      </c>
      <c r="P195" s="75" t="str">
        <f t="shared" si="16"/>
        <v/>
      </c>
      <c r="Q195" s="76" t="str">
        <f t="shared" si="17"/>
        <v/>
      </c>
      <c r="R195" s="77" t="str">
        <f t="shared" si="18"/>
        <v/>
      </c>
      <c r="S195" s="78" t="str">
        <f t="shared" si="6"/>
        <v/>
      </c>
      <c r="T195" s="57">
        <v>0</v>
      </c>
      <c r="U195" s="80" t="str">
        <f>IF(OR($H195="-",$K195="",$M195=""),"",
IF($H195="Long",$K195*$M195,
IF($H195="Short",$K195*$M195,
IF($H195="Options",$K195*$M195*100,””))))</f>
        <v/>
      </c>
      <c r="V195" s="81" t="str">
        <f t="shared" si="21"/>
        <v/>
      </c>
      <c r="W195" s="81" t="str">
        <f t="shared" si="22"/>
        <v/>
      </c>
    </row>
    <row r="196" spans="1:23" x14ac:dyDescent="0.2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7"/>
      <c r="N196" s="73" t="str">
        <f>IF(OR($H196="-",$S196="",$U196=""),"",
IF($H196="Long",$U196-$S196,
IF($H196="Short",$S196-$U196-$T196-$T196,
IF($H196="Options",$U196-$S196,””))))</f>
        <v/>
      </c>
      <c r="O196" s="74" t="str">
        <f t="shared" si="15"/>
        <v/>
      </c>
      <c r="P196" s="75" t="str">
        <f t="shared" si="16"/>
        <v/>
      </c>
      <c r="Q196" s="76" t="str">
        <f t="shared" si="17"/>
        <v/>
      </c>
      <c r="R196" s="77" t="str">
        <f t="shared" si="18"/>
        <v/>
      </c>
      <c r="S196" s="78" t="str">
        <f t="shared" si="6"/>
        <v/>
      </c>
      <c r="T196" s="57">
        <v>0</v>
      </c>
      <c r="U196" s="80" t="str">
        <f>IF(OR($H196="-",$K196="",$M196=""),"",
IF($H196="Long",$K196*$M196,
IF($H196="Short",$K196*$M196,
IF($H196="Options",$K196*$M196*100,””))))</f>
        <v/>
      </c>
      <c r="V196" s="81" t="str">
        <f t="shared" si="21"/>
        <v/>
      </c>
      <c r="W196" s="81" t="str">
        <f t="shared" si="22"/>
        <v/>
      </c>
    </row>
    <row r="197" spans="1:23" x14ac:dyDescent="0.2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7"/>
      <c r="N197" s="73" t="str">
        <f>IF(OR($H197="-",$S197="",$U197=""),"",
IF($H197="Long",$U197-$S197,
IF($H197="Short",$S197-$U197-$T197-$T197,
IF($H197="Options",$U197-$S197,””))))</f>
        <v/>
      </c>
      <c r="O197" s="74" t="str">
        <f t="shared" si="15"/>
        <v/>
      </c>
      <c r="P197" s="75" t="str">
        <f t="shared" si="16"/>
        <v/>
      </c>
      <c r="Q197" s="76" t="str">
        <f t="shared" si="17"/>
        <v/>
      </c>
      <c r="R197" s="77" t="str">
        <f t="shared" si="18"/>
        <v/>
      </c>
      <c r="S197" s="78" t="str">
        <f t="shared" si="6"/>
        <v/>
      </c>
      <c r="T197" s="57">
        <v>0</v>
      </c>
      <c r="U197" s="80" t="str">
        <f>IF(OR($H197="-",$K197="",$M197=""),"",
IF($H197="Long",$K197*$M197,
IF($H197="Short",$K197*$M197,
IF($H197="Options",$K197*$M197*100,””))))</f>
        <v/>
      </c>
      <c r="V197" s="81" t="str">
        <f t="shared" si="21"/>
        <v/>
      </c>
      <c r="W197" s="81" t="str">
        <f t="shared" si="22"/>
        <v/>
      </c>
    </row>
    <row r="198" spans="1:23" x14ac:dyDescent="0.2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7"/>
      <c r="N198" s="73" t="str">
        <f>IF(OR($H198="-",$S198="",$U198=""),"",
IF($H198="Long",$U198-$S198,
IF($H198="Short",$S198-$U198-$T198-$T198,
IF($H198="Options",$U198-$S198,””))))</f>
        <v/>
      </c>
      <c r="O198" s="74" t="str">
        <f t="shared" si="15"/>
        <v/>
      </c>
      <c r="P198" s="75" t="str">
        <f t="shared" si="16"/>
        <v/>
      </c>
      <c r="Q198" s="76" t="str">
        <f t="shared" si="17"/>
        <v/>
      </c>
      <c r="R198" s="77" t="str">
        <f t="shared" si="18"/>
        <v/>
      </c>
      <c r="S198" s="78" t="str">
        <f t="shared" si="6"/>
        <v/>
      </c>
      <c r="T198" s="57">
        <v>0</v>
      </c>
      <c r="U198" s="80" t="str">
        <f>IF(OR($H198="-",$K198="",$M198=""),"",
IF($H198="Long",$K198*$M198,
IF($H198="Short",$K198*$M198,
IF($H198="Options",$K198*$M198*100,””))))</f>
        <v/>
      </c>
      <c r="V198" s="81" t="str">
        <f t="shared" si="21"/>
        <v/>
      </c>
      <c r="W198" s="81" t="str">
        <f t="shared" si="22"/>
        <v/>
      </c>
    </row>
    <row r="199" spans="1:23" x14ac:dyDescent="0.2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7"/>
      <c r="N199" s="73" t="str">
        <f>IF(OR($H199="-",$S199="",$U199=""),"",
IF($H199="Long",$U199-$S199,
IF($H199="Short",$S199-$U199-$T199-$T199,
IF($H199="Options",$U199-$S199,””))))</f>
        <v/>
      </c>
      <c r="O199" s="74" t="str">
        <f t="shared" si="15"/>
        <v/>
      </c>
      <c r="P199" s="75" t="str">
        <f t="shared" si="16"/>
        <v/>
      </c>
      <c r="Q199" s="76" t="str">
        <f t="shared" si="17"/>
        <v/>
      </c>
      <c r="R199" s="77" t="str">
        <f t="shared" si="18"/>
        <v/>
      </c>
      <c r="S199" s="78" t="str">
        <f t="shared" si="6"/>
        <v/>
      </c>
      <c r="T199" s="57">
        <v>0</v>
      </c>
      <c r="U199" s="80" t="str">
        <f>IF(OR($H199="-",$K199="",$M199=""),"",
IF($H199="Long",$K199*$M199,
IF($H199="Short",$K199*$M199,
IF($H199="Options",$K199*$M199*100,””))))</f>
        <v/>
      </c>
      <c r="V199" s="81" t="str">
        <f t="shared" si="21"/>
        <v/>
      </c>
      <c r="W199" s="81" t="str">
        <f t="shared" si="22"/>
        <v/>
      </c>
    </row>
    <row r="200" spans="1:23" x14ac:dyDescent="0.2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7"/>
      <c r="N200" s="73" t="str">
        <f>IF(OR($H200="-",$S200="",$U200=""),"",
IF($H200="Long",$U200-$S200,
IF($H200="Short",$S200-$U200-$T200-$T200,
IF($H200="Options",$U200-$S200,””))))</f>
        <v/>
      </c>
      <c r="O200" s="74" t="str">
        <f t="shared" si="15"/>
        <v/>
      </c>
      <c r="P200" s="75" t="str">
        <f t="shared" si="16"/>
        <v/>
      </c>
      <c r="Q200" s="76" t="str">
        <f t="shared" si="17"/>
        <v/>
      </c>
      <c r="R200" s="77" t="str">
        <f t="shared" si="18"/>
        <v/>
      </c>
      <c r="S200" s="78" t="str">
        <f t="shared" si="6"/>
        <v/>
      </c>
      <c r="T200" s="57">
        <v>0</v>
      </c>
      <c r="U200" s="80" t="str">
        <f>IF(OR($H200="-",$K200="",$M200=""),"",
IF($H200="Long",$K200*$M200,
IF($H200="Short",$K200*$M200,
IF($H200="Options",$K200*$M200*100,””))))</f>
        <v/>
      </c>
      <c r="V200" s="81" t="str">
        <f t="shared" si="21"/>
        <v/>
      </c>
      <c r="W200" s="81" t="str">
        <f t="shared" si="22"/>
        <v/>
      </c>
    </row>
    <row r="201" spans="1:23" x14ac:dyDescent="0.2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7"/>
      <c r="N201" s="73" t="str">
        <f>IF(OR($H201="-",$S201="",$U201=""),"",
IF($H201="Long",$U201-$S201,
IF($H201="Short",$S201-$U201-$T201-$T201,
IF($H201="Options",$U201-$S201,””))))</f>
        <v/>
      </c>
      <c r="O201" s="74" t="str">
        <f t="shared" ref="O201:O253" si="23">IF(OR($N201="-",$S201="",$U201=""),"",
IF($N201&lt;=-0.01,"", IF($H201="Long",(M201-L201),
IF($H201="Short",(L201-M201),
IF($H201="Options",(M201-L201))))))</f>
        <v/>
      </c>
      <c r="P201" s="75" t="str">
        <f t="shared" ref="P201:P253" si="24">IF(OR($N201="-",$S201="",$U201=""),"",
IF($N201&gt;=0.01,"", IF($H201="Long",(M201-L201),
IF($H201="Short",(L201-M201),
IF($H201="Options",(M201-L201))))))</f>
        <v/>
      </c>
      <c r="Q201" s="76" t="str">
        <f t="shared" ref="Q201:Q264" si="25">IF(OR($H201="-",$U201="",$S201=""),"",IF($N201&lt;=-0.01,"",
IF($H201="Long",(($U201-$S201)/$S201),
IF($H201="Short",(($S201-$U201)/$S201),
IF($H201="Options",(($U201-$S201)/$S201))))))</f>
        <v/>
      </c>
      <c r="R201" s="77" t="str">
        <f t="shared" ref="R201:R265" si="26">IF(OR($H201="-",$U201="",$S201=""),"",IF($N201&gt;=0.01,"",IF($H201="Long",(($U201-$S201)/$S201),
IF($H201="Short",(($S201-$U201)/$S201),
IF($H201="Options",(($U201-$S201)/$S201))))))</f>
        <v/>
      </c>
      <c r="S201" s="78" t="str">
        <f t="shared" si="6"/>
        <v/>
      </c>
      <c r="T201" s="57">
        <v>0</v>
      </c>
      <c r="U201" s="80" t="str">
        <f>IF(OR($H201="-",$K201="",$M201=""),"",
IF($H201="Long",$K201*$M201,
IF($H201="Short",$K201*$M201,
IF($H201="Options",$K201*$M201*100,””))))</f>
        <v/>
      </c>
      <c r="V201" s="81" t="str">
        <f t="shared" si="21"/>
        <v/>
      </c>
      <c r="W201" s="81" t="str">
        <f t="shared" si="22"/>
        <v/>
      </c>
    </row>
    <row r="202" spans="1:23" x14ac:dyDescent="0.2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7"/>
      <c r="N202" s="73" t="str">
        <f>IF(OR($H202="-",$S202="",$U202=""),"",
IF($H202="Long",$U202-$S202,
IF($H202="Short",$S202-$U202-$T202-$T202,
IF($H202="Options",$U202-$S202,””))))</f>
        <v/>
      </c>
      <c r="O202" s="74" t="str">
        <f t="shared" si="23"/>
        <v/>
      </c>
      <c r="P202" s="75" t="str">
        <f t="shared" si="24"/>
        <v/>
      </c>
      <c r="Q202" s="76" t="str">
        <f t="shared" si="25"/>
        <v/>
      </c>
      <c r="R202" s="77" t="str">
        <f t="shared" si="26"/>
        <v/>
      </c>
      <c r="S202" s="78" t="str">
        <f t="shared" si="6"/>
        <v/>
      </c>
      <c r="T202" s="57">
        <v>0</v>
      </c>
      <c r="U202" s="80" t="str">
        <f>IF(OR($H202="-",$K202="",$M202=""),"",
IF($H202="Long",$K202*$M202,
IF($H202="Short",$K202*$M202,
IF($H202="Options",$K202*$M202*100,””))))</f>
        <v/>
      </c>
      <c r="V202" s="81" t="str">
        <f t="shared" si="21"/>
        <v/>
      </c>
      <c r="W202" s="81" t="str">
        <f t="shared" si="22"/>
        <v/>
      </c>
    </row>
    <row r="203" spans="1:23" x14ac:dyDescent="0.2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7"/>
      <c r="N203" s="73" t="str">
        <f>IF(OR($H203="-",$S203="",$U203=""),"",
IF($H203="Long",$U203-$S203,
IF($H203="Short",$S203-$U203-$T203-$T203,
IF($H203="Options",$U203-$S203,””))))</f>
        <v/>
      </c>
      <c r="O203" s="74" t="str">
        <f t="shared" si="23"/>
        <v/>
      </c>
      <c r="P203" s="75" t="str">
        <f t="shared" si="24"/>
        <v/>
      </c>
      <c r="Q203" s="76" t="str">
        <f t="shared" si="25"/>
        <v/>
      </c>
      <c r="R203" s="77" t="str">
        <f t="shared" si="26"/>
        <v/>
      </c>
      <c r="S203" s="78" t="str">
        <f t="shared" si="6"/>
        <v/>
      </c>
      <c r="T203" s="57">
        <v>0</v>
      </c>
      <c r="U203" s="80" t="str">
        <f>IF(OR($H203="-",$K203="",$M203=""),"",
IF($H203="Long",$K203*$M203,
IF($H203="Short",$K203*$M203,
IF($H203="Options",$K203*$M203*100,””))))</f>
        <v/>
      </c>
      <c r="V203" s="81" t="str">
        <f t="shared" si="21"/>
        <v/>
      </c>
      <c r="W203" s="81" t="str">
        <f t="shared" si="22"/>
        <v/>
      </c>
    </row>
    <row r="204" spans="1:23" x14ac:dyDescent="0.2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7"/>
      <c r="N204" s="73" t="str">
        <f>IF(OR($H204="-",$S204="",$U204=""),"",
IF($H204="Long",$U204-$S204,
IF($H204="Short",$S204-$U204-$T204-$T204,
IF($H204="Options",$U204-$S204,””))))</f>
        <v/>
      </c>
      <c r="O204" s="74" t="str">
        <f t="shared" si="23"/>
        <v/>
      </c>
      <c r="P204" s="75" t="str">
        <f t="shared" si="24"/>
        <v/>
      </c>
      <c r="Q204" s="76" t="str">
        <f t="shared" si="25"/>
        <v/>
      </c>
      <c r="R204" s="77" t="str">
        <f t="shared" si="26"/>
        <v/>
      </c>
      <c r="S204" s="78" t="str">
        <f t="shared" si="6"/>
        <v/>
      </c>
      <c r="T204" s="57">
        <v>0</v>
      </c>
      <c r="U204" s="80" t="str">
        <f>IF(OR($H204="-",$K204="",$M204=""),"",
IF($H204="Long",$K204*$M204,
IF($H204="Short",$K204*$M204,
IF($H204="Options",$K204*$M204*100,””))))</f>
        <v/>
      </c>
      <c r="V204" s="81" t="str">
        <f t="shared" si="21"/>
        <v/>
      </c>
      <c r="W204" s="81" t="str">
        <f t="shared" si="22"/>
        <v/>
      </c>
    </row>
    <row r="205" spans="1:23" x14ac:dyDescent="0.2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7"/>
      <c r="N205" s="73" t="str">
        <f>IF(OR($H205="-",$S205="",$U205=""),"",
IF($H205="Long",$U205-$S205,
IF($H205="Short",$S205-$U205-$T205-$T205,
IF($H205="Options",$U205-$S205,””))))</f>
        <v/>
      </c>
      <c r="O205" s="74" t="str">
        <f t="shared" si="23"/>
        <v/>
      </c>
      <c r="P205" s="75" t="str">
        <f t="shared" si="24"/>
        <v/>
      </c>
      <c r="Q205" s="76" t="str">
        <f t="shared" si="25"/>
        <v/>
      </c>
      <c r="R205" s="77" t="str">
        <f t="shared" si="26"/>
        <v/>
      </c>
      <c r="S205" s="78" t="str">
        <f t="shared" si="6"/>
        <v/>
      </c>
      <c r="T205" s="57">
        <v>0</v>
      </c>
      <c r="U205" s="80" t="str">
        <f>IF(OR($H205="-",$K205="",$M205=""),"",
IF($H205="Long",$K205*$M205,
IF($H205="Short",$K205*$M205,
IF($H205="Options",$K205*$M205*100,””))))</f>
        <v/>
      </c>
      <c r="V205" s="81" t="str">
        <f t="shared" si="21"/>
        <v/>
      </c>
      <c r="W205" s="81" t="str">
        <f t="shared" si="22"/>
        <v/>
      </c>
    </row>
    <row r="206" spans="1:23" x14ac:dyDescent="0.2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7"/>
      <c r="N206" s="73" t="str">
        <f>IF(OR($H206="-",$S206="",$U206=""),"",
IF($H206="Long",$U206-$S206,
IF($H206="Short",$S206-$U206-$T206-$T206,
IF($H206="Options",$U206-$S206,””))))</f>
        <v/>
      </c>
      <c r="O206" s="74" t="str">
        <f t="shared" si="23"/>
        <v/>
      </c>
      <c r="P206" s="75" t="str">
        <f t="shared" si="24"/>
        <v/>
      </c>
      <c r="Q206" s="76" t="str">
        <f t="shared" si="25"/>
        <v/>
      </c>
      <c r="R206" s="77" t="str">
        <f t="shared" si="26"/>
        <v/>
      </c>
      <c r="S206" s="78" t="str">
        <f t="shared" si="6"/>
        <v/>
      </c>
      <c r="T206" s="57">
        <v>0</v>
      </c>
      <c r="U206" s="80" t="str">
        <f>IF(OR($H206="-",$K206="",$M206=""),"",
IF($H206="Long",$K206*$M206,
IF($H206="Short",$K206*$M206,
IF($H206="Options",$K206*$M206*100,””))))</f>
        <v/>
      </c>
      <c r="V206" s="81" t="str">
        <f t="shared" si="21"/>
        <v/>
      </c>
      <c r="W206" s="81" t="str">
        <f t="shared" si="22"/>
        <v/>
      </c>
    </row>
    <row r="207" spans="1:23" x14ac:dyDescent="0.2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7"/>
      <c r="N207" s="73" t="str">
        <f>IF(OR($H207="-",$S207="",$U207=""),"",
IF($H207="Long",$U207-$S207,
IF($H207="Short",$S207-$U207-$T207-$T207,
IF($H207="Options",$U207-$S207,””))))</f>
        <v/>
      </c>
      <c r="O207" s="74" t="str">
        <f t="shared" si="23"/>
        <v/>
      </c>
      <c r="P207" s="75" t="str">
        <f t="shared" si="24"/>
        <v/>
      </c>
      <c r="Q207" s="76" t="str">
        <f t="shared" si="25"/>
        <v/>
      </c>
      <c r="R207" s="77" t="str">
        <f t="shared" si="26"/>
        <v/>
      </c>
      <c r="S207" s="78" t="str">
        <f t="shared" si="6"/>
        <v/>
      </c>
      <c r="T207" s="57">
        <v>0</v>
      </c>
      <c r="U207" s="80" t="str">
        <f>IF(OR($H207="-",$K207="",$M207=""),"",
IF($H207="Long",$K207*$M207,
IF($H207="Short",$K207*$M207,
IF($H207="Options",$K207*$M207*100,””))))</f>
        <v/>
      </c>
      <c r="V207" s="81" t="str">
        <f t="shared" si="21"/>
        <v/>
      </c>
      <c r="W207" s="81" t="str">
        <f t="shared" si="22"/>
        <v/>
      </c>
    </row>
    <row r="208" spans="1:23" x14ac:dyDescent="0.2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7"/>
      <c r="N208" s="73" t="str">
        <f>IF(OR($H208="-",$S208="",$U208=""),"",
IF($H208="Long",$U208-$S208,
IF($H208="Short",$S208-$U208-$T208-$T208,
IF($H208="Options",$U208-$S208,””))))</f>
        <v/>
      </c>
      <c r="O208" s="74" t="str">
        <f t="shared" si="23"/>
        <v/>
      </c>
      <c r="P208" s="75" t="str">
        <f t="shared" si="24"/>
        <v/>
      </c>
      <c r="Q208" s="76" t="str">
        <f t="shared" si="25"/>
        <v/>
      </c>
      <c r="R208" s="77" t="str">
        <f t="shared" si="26"/>
        <v/>
      </c>
      <c r="S208" s="78" t="str">
        <f t="shared" si="6"/>
        <v/>
      </c>
      <c r="T208" s="57">
        <v>0</v>
      </c>
      <c r="U208" s="80" t="str">
        <f>IF(OR($H208="-",$K208="",$M208=""),"",
IF($H208="Long",$K208*$M208,
IF($H208="Short",$K208*$M208,
IF($H208="Options",$K208*$M208*100,””))))</f>
        <v/>
      </c>
      <c r="V208" s="81" t="str">
        <f t="shared" si="21"/>
        <v/>
      </c>
      <c r="W208" s="81" t="str">
        <f t="shared" si="22"/>
        <v/>
      </c>
    </row>
    <row r="209" spans="1:23" x14ac:dyDescent="0.2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7"/>
      <c r="N209" s="73" t="str">
        <f>IF(OR($H209="-",$S209="",$U209=""),"",
IF($H209="Long",$U209-$S209,
IF($H209="Short",$S209-$U209-$T209-$T209,
IF($H209="Options",$U209-$S209,””))))</f>
        <v/>
      </c>
      <c r="O209" s="74" t="str">
        <f t="shared" si="23"/>
        <v/>
      </c>
      <c r="P209" s="75" t="str">
        <f t="shared" si="24"/>
        <v/>
      </c>
      <c r="Q209" s="76" t="str">
        <f t="shared" si="25"/>
        <v/>
      </c>
      <c r="R209" s="77" t="str">
        <f t="shared" si="26"/>
        <v/>
      </c>
      <c r="S209" s="78" t="str">
        <f t="shared" si="6"/>
        <v/>
      </c>
      <c r="T209" s="57">
        <v>0</v>
      </c>
      <c r="U209" s="80" t="str">
        <f>IF(OR($H209="-",$K209="",$M209=""),"",
IF($H209="Long",$K209*$M209,
IF($H209="Short",$K209*$M209,
IF($H209="Options",$K209*$M209*100,””))))</f>
        <v/>
      </c>
      <c r="V209" s="81" t="str">
        <f t="shared" si="21"/>
        <v/>
      </c>
      <c r="W209" s="81" t="str">
        <f t="shared" si="22"/>
        <v/>
      </c>
    </row>
    <row r="210" spans="1:23" x14ac:dyDescent="0.2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7"/>
      <c r="N210" s="73" t="str">
        <f>IF(OR($H210="-",$S210="",$U210=""),"",
IF($H210="Long",$U210-$S210,
IF($H210="Short",$S210-$U210-$T210-$T210,
IF($H210="Options",$U210-$S210,””))))</f>
        <v/>
      </c>
      <c r="O210" s="74" t="str">
        <f t="shared" si="23"/>
        <v/>
      </c>
      <c r="P210" s="75" t="str">
        <f t="shared" si="24"/>
        <v/>
      </c>
      <c r="Q210" s="76" t="str">
        <f t="shared" si="25"/>
        <v/>
      </c>
      <c r="R210" s="77" t="str">
        <f t="shared" si="26"/>
        <v/>
      </c>
      <c r="S210" s="78" t="str">
        <f t="shared" si="6"/>
        <v/>
      </c>
      <c r="T210" s="57">
        <v>0</v>
      </c>
      <c r="U210" s="80" t="str">
        <f>IF(OR($H210="-",$K210="",$M210=""),"",
IF($H210="Long",$K210*$M210,
IF($H210="Short",$K210*$M210,
IF($H210="Options",$K210*$M210*100,””))))</f>
        <v/>
      </c>
      <c r="V210" s="81" t="str">
        <f t="shared" si="21"/>
        <v/>
      </c>
      <c r="W210" s="81" t="str">
        <f t="shared" si="22"/>
        <v/>
      </c>
    </row>
    <row r="211" spans="1:23" x14ac:dyDescent="0.2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7"/>
      <c r="N211" s="73" t="str">
        <f>IF(OR($H211="-",$S211="",$U211=""),"",
IF($H211="Long",$U211-$S211,
IF($H211="Short",$S211-$U211-$T211-$T211,
IF($H211="Options",$U211-$S211,””))))</f>
        <v/>
      </c>
      <c r="O211" s="74" t="str">
        <f t="shared" si="23"/>
        <v/>
      </c>
      <c r="P211" s="75" t="str">
        <f t="shared" si="24"/>
        <v/>
      </c>
      <c r="Q211" s="76" t="str">
        <f t="shared" si="25"/>
        <v/>
      </c>
      <c r="R211" s="77" t="str">
        <f t="shared" si="26"/>
        <v/>
      </c>
      <c r="S211" s="78" t="str">
        <f t="shared" si="6"/>
        <v/>
      </c>
      <c r="T211" s="57">
        <v>0</v>
      </c>
      <c r="U211" s="80" t="str">
        <f>IF(OR($H211="-",$K211="",$M211=""),"",
IF($H211="Long",$K211*$M211,
IF($H211="Short",$K211*$M211,
IF($H211="Options",$K211*$M211*100,””))))</f>
        <v/>
      </c>
      <c r="V211" s="81" t="str">
        <f t="shared" si="21"/>
        <v/>
      </c>
      <c r="W211" s="81" t="str">
        <f t="shared" si="22"/>
        <v/>
      </c>
    </row>
    <row r="212" spans="1:23" x14ac:dyDescent="0.2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7"/>
      <c r="N212" s="73" t="str">
        <f>IF(OR($H212="-",$S212="",$U212=""),"",
IF($H212="Long",$U212-$S212,
IF($H212="Short",$S212-$U212-$T212-$T212,
IF($H212="Options",$U212-$S212,””))))</f>
        <v/>
      </c>
      <c r="O212" s="74" t="str">
        <f t="shared" si="23"/>
        <v/>
      </c>
      <c r="P212" s="75" t="str">
        <f t="shared" si="24"/>
        <v/>
      </c>
      <c r="Q212" s="76" t="str">
        <f t="shared" si="25"/>
        <v/>
      </c>
      <c r="R212" s="77" t="str">
        <f t="shared" si="26"/>
        <v/>
      </c>
      <c r="S212" s="78" t="str">
        <f t="shared" si="6"/>
        <v/>
      </c>
      <c r="T212" s="57">
        <v>0</v>
      </c>
      <c r="U212" s="80" t="str">
        <f>IF(OR($H212="-",$K212="",$M212=""),"",
IF($H212="Long",$K212*$M212,
IF($H212="Short",$K212*$M212,
IF($H212="Options",$K212*$M212*100,””))))</f>
        <v/>
      </c>
      <c r="V212" s="81" t="str">
        <f t="shared" si="21"/>
        <v/>
      </c>
      <c r="W212" s="81" t="str">
        <f t="shared" si="22"/>
        <v/>
      </c>
    </row>
    <row r="213" spans="1:23" x14ac:dyDescent="0.2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7"/>
      <c r="N213" s="73" t="str">
        <f>IF(OR($H213="-",$S213="",$U213=""),"",
IF($H213="Long",$U213-$S213,
IF($H213="Short",$S213-$U213-$T213-$T213,
IF($H213="Options",$U213-$S213,””))))</f>
        <v/>
      </c>
      <c r="O213" s="74" t="str">
        <f t="shared" si="23"/>
        <v/>
      </c>
      <c r="P213" s="75" t="str">
        <f t="shared" si="24"/>
        <v/>
      </c>
      <c r="Q213" s="76" t="str">
        <f t="shared" si="25"/>
        <v/>
      </c>
      <c r="R213" s="77" t="str">
        <f t="shared" si="26"/>
        <v/>
      </c>
      <c r="S213" s="78" t="str">
        <f t="shared" si="6"/>
        <v/>
      </c>
      <c r="T213" s="57">
        <v>0</v>
      </c>
      <c r="U213" s="80" t="str">
        <f>IF(OR($H213="-",$K213="",$M213=""),"",
IF($H213="Long",$K213*$M213,
IF($H213="Short",$K213*$M213,
IF($H213="Options",$K213*$M213*100,””))))</f>
        <v/>
      </c>
      <c r="V213" s="81" t="str">
        <f t="shared" si="21"/>
        <v/>
      </c>
      <c r="W213" s="81" t="str">
        <f t="shared" si="22"/>
        <v/>
      </c>
    </row>
    <row r="214" spans="1:23" x14ac:dyDescent="0.2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7"/>
      <c r="N214" s="73" t="str">
        <f>IF(OR($H214="-",$S214="",$U214=""),"",
IF($H214="Long",$U214-$S214,
IF($H214="Short",$S214-$U214-$T214-$T214,
IF($H214="Options",$U214-$S214,””))))</f>
        <v/>
      </c>
      <c r="O214" s="74" t="str">
        <f t="shared" si="23"/>
        <v/>
      </c>
      <c r="P214" s="75" t="str">
        <f t="shared" si="24"/>
        <v/>
      </c>
      <c r="Q214" s="76" t="str">
        <f t="shared" si="25"/>
        <v/>
      </c>
      <c r="R214" s="77" t="str">
        <f t="shared" si="26"/>
        <v/>
      </c>
      <c r="S214" s="78" t="str">
        <f t="shared" si="6"/>
        <v/>
      </c>
      <c r="T214" s="57">
        <v>0</v>
      </c>
      <c r="U214" s="80" t="str">
        <f>IF(OR($H214="-",$K214="",$M214=""),"",
IF($H214="Long",$K214*$M214,
IF($H214="Short",$K214*$M214,
IF($H214="Options",$K214*$M214*100,””))))</f>
        <v/>
      </c>
      <c r="V214" s="81" t="str">
        <f t="shared" si="21"/>
        <v/>
      </c>
      <c r="W214" s="81" t="str">
        <f t="shared" si="22"/>
        <v/>
      </c>
    </row>
    <row r="215" spans="1:23" x14ac:dyDescent="0.2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7"/>
      <c r="N215" s="73" t="str">
        <f>IF(OR($H215="-",$S215="",$U215=""),"",
IF($H215="Long",$U215-$S215,
IF($H215="Short",$S215-$U215-$T215-$T215,
IF($H215="Options",$U215-$S215,””))))</f>
        <v/>
      </c>
      <c r="O215" s="74" t="str">
        <f t="shared" si="23"/>
        <v/>
      </c>
      <c r="P215" s="75" t="str">
        <f t="shared" si="24"/>
        <v/>
      </c>
      <c r="Q215" s="76" t="str">
        <f t="shared" si="25"/>
        <v/>
      </c>
      <c r="R215" s="77" t="str">
        <f t="shared" si="26"/>
        <v/>
      </c>
      <c r="S215" s="78" t="str">
        <f t="shared" si="6"/>
        <v/>
      </c>
      <c r="T215" s="57">
        <v>0</v>
      </c>
      <c r="U215" s="80" t="str">
        <f>IF(OR($H215="-",$K215="",$M215=""),"",
IF($H215="Long",$K215*$M215,
IF($H215="Short",$K215*$M215,
IF($H215="Options",$K215*$M215*100,””))))</f>
        <v/>
      </c>
      <c r="V215" s="81" t="str">
        <f t="shared" si="21"/>
        <v/>
      </c>
      <c r="W215" s="81" t="str">
        <f t="shared" si="22"/>
        <v/>
      </c>
    </row>
    <row r="216" spans="1:23" x14ac:dyDescent="0.2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7"/>
      <c r="N216" s="73" t="str">
        <f>IF(OR($H216="-",$S216="",$U216=""),"",
IF($H216="Long",$U216-$S216,
IF($H216="Short",$S216-$U216-$T216-$T216,
IF($H216="Options",$U216-$S216,””))))</f>
        <v/>
      </c>
      <c r="O216" s="74" t="str">
        <f t="shared" si="23"/>
        <v/>
      </c>
      <c r="P216" s="75" t="str">
        <f t="shared" si="24"/>
        <v/>
      </c>
      <c r="Q216" s="76" t="str">
        <f t="shared" si="25"/>
        <v/>
      </c>
      <c r="R216" s="77" t="str">
        <f t="shared" si="26"/>
        <v/>
      </c>
      <c r="S216" s="78" t="str">
        <f t="shared" si="6"/>
        <v/>
      </c>
      <c r="T216" s="57">
        <v>0</v>
      </c>
      <c r="U216" s="80" t="str">
        <f>IF(OR($H216="-",$K216="",$M216=""),"",
IF($H216="Long",$K216*$M216,
IF($H216="Short",$K216*$M216,
IF($H216="Options",$K216*$M216*100,””))))</f>
        <v/>
      </c>
      <c r="V216" s="81" t="str">
        <f t="shared" si="21"/>
        <v/>
      </c>
      <c r="W216" s="81" t="str">
        <f t="shared" si="22"/>
        <v/>
      </c>
    </row>
    <row r="217" spans="1:23" x14ac:dyDescent="0.2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/>
      <c r="N217" s="73" t="str">
        <f>IF(OR($H217="-",$S217="",$U217=""),"",
IF($H217="Long",$U217-$S217,
IF($H217="Short",$S217-$U217-$T217-$T217,
IF($H217="Options",$U217-$S217,””))))</f>
        <v/>
      </c>
      <c r="O217" s="74" t="str">
        <f t="shared" si="23"/>
        <v/>
      </c>
      <c r="P217" s="75" t="str">
        <f t="shared" si="24"/>
        <v/>
      </c>
      <c r="Q217" s="76" t="str">
        <f t="shared" si="25"/>
        <v/>
      </c>
      <c r="R217" s="77" t="str">
        <f t="shared" si="26"/>
        <v/>
      </c>
      <c r="S217" s="78" t="str">
        <f t="shared" si="6"/>
        <v/>
      </c>
      <c r="T217" s="57">
        <v>0</v>
      </c>
      <c r="U217" s="80" t="str">
        <f>IF(OR($H217="-",$K217="",$M217=""),"",
IF($H217="Long",$K217*$M217,
IF($H217="Short",$K217*$M217,
IF($H217="Options",$K217*$M217*100,””))))</f>
        <v/>
      </c>
      <c r="V217" s="81" t="str">
        <f t="shared" si="21"/>
        <v/>
      </c>
      <c r="W217" s="81" t="str">
        <f t="shared" si="22"/>
        <v/>
      </c>
    </row>
    <row r="218" spans="1:23" x14ac:dyDescent="0.2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7"/>
      <c r="N218" s="73" t="str">
        <f>IF(OR($H218="-",$S218="",$U218=""),"",
IF($H218="Long",$U218-$S218,
IF($H218="Short",$S218-$U218-$T218-$T218,
IF($H218="Options",$U218-$S218,””))))</f>
        <v/>
      </c>
      <c r="O218" s="74" t="str">
        <f t="shared" si="23"/>
        <v/>
      </c>
      <c r="P218" s="75" t="str">
        <f t="shared" si="24"/>
        <v/>
      </c>
      <c r="Q218" s="76" t="str">
        <f t="shared" si="25"/>
        <v/>
      </c>
      <c r="R218" s="77" t="str">
        <f t="shared" si="26"/>
        <v/>
      </c>
      <c r="S218" s="78" t="str">
        <f t="shared" si="6"/>
        <v/>
      </c>
      <c r="T218" s="57">
        <v>0</v>
      </c>
      <c r="U218" s="80" t="str">
        <f>IF(OR($H218="-",$K218="",$M218=""),"",
IF($H218="Long",$K218*$M218,
IF($H218="Short",$K218*$M218,
IF($H218="Options",$K218*$M218*100,””))))</f>
        <v/>
      </c>
      <c r="V218" s="81" t="str">
        <f t="shared" si="21"/>
        <v/>
      </c>
      <c r="W218" s="81" t="str">
        <f t="shared" si="22"/>
        <v/>
      </c>
    </row>
    <row r="219" spans="1:23" x14ac:dyDescent="0.2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7"/>
      <c r="N219" s="73" t="str">
        <f>IF(OR($H219="-",$S219="",$U219=""),"",
IF($H219="Long",$U219-$S219,
IF($H219="Short",$S219-$U219-$T219-$T219,
IF($H219="Options",$U219-$S219,””))))</f>
        <v/>
      </c>
      <c r="O219" s="74" t="str">
        <f t="shared" si="23"/>
        <v/>
      </c>
      <c r="P219" s="75" t="str">
        <f t="shared" si="24"/>
        <v/>
      </c>
      <c r="Q219" s="76" t="str">
        <f t="shared" si="25"/>
        <v/>
      </c>
      <c r="R219" s="77" t="str">
        <f t="shared" si="26"/>
        <v/>
      </c>
      <c r="S219" s="78" t="str">
        <f t="shared" si="6"/>
        <v/>
      </c>
      <c r="T219" s="57">
        <v>0</v>
      </c>
      <c r="U219" s="80" t="str">
        <f>IF(OR($H219="-",$K219="",$M219=""),"",
IF($H219="Long",$K219*$M219,
IF($H219="Short",$K219*$M219,
IF($H219="Options",$K219*$M219*100,””))))</f>
        <v/>
      </c>
      <c r="V219" s="81" t="str">
        <f t="shared" si="21"/>
        <v/>
      </c>
      <c r="W219" s="81" t="str">
        <f t="shared" si="22"/>
        <v/>
      </c>
    </row>
    <row r="220" spans="1:23" x14ac:dyDescent="0.2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7"/>
      <c r="N220" s="73" t="str">
        <f>IF(OR($H220="-",$S220="",$U220=""),"",
IF($H220="Long",$U220-$S220,
IF($H220="Short",$S220-$U220-$T220-$T220,
IF($H220="Options",$U220-$S220,””))))</f>
        <v/>
      </c>
      <c r="O220" s="74" t="str">
        <f t="shared" si="23"/>
        <v/>
      </c>
      <c r="P220" s="75" t="str">
        <f t="shared" si="24"/>
        <v/>
      </c>
      <c r="Q220" s="76" t="str">
        <f t="shared" si="25"/>
        <v/>
      </c>
      <c r="R220" s="77" t="str">
        <f t="shared" si="26"/>
        <v/>
      </c>
      <c r="S220" s="78" t="str">
        <f t="shared" si="6"/>
        <v/>
      </c>
      <c r="T220" s="57">
        <v>0</v>
      </c>
      <c r="U220" s="80" t="str">
        <f>IF(OR($H220="-",$K220="",$M220=""),"",
IF($H220="Long",$K220*$M220,
IF($H220="Short",$K220*$M220,
IF($H220="Options",$K220*$M220*100,””))))</f>
        <v/>
      </c>
      <c r="V220" s="81" t="str">
        <f t="shared" si="21"/>
        <v/>
      </c>
      <c r="W220" s="81" t="str">
        <f t="shared" si="22"/>
        <v/>
      </c>
    </row>
    <row r="221" spans="1:23" x14ac:dyDescent="0.2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7"/>
      <c r="N221" s="73" t="str">
        <f>IF(OR($H221="-",$S221="",$U221=""),"",
IF($H221="Long",$U221-$S221,
IF($H221="Short",$S221-$U221-$T221-$T221,
IF($H221="Options",$U221-$S221,””))))</f>
        <v/>
      </c>
      <c r="O221" s="74" t="str">
        <f t="shared" si="23"/>
        <v/>
      </c>
      <c r="P221" s="75" t="str">
        <f t="shared" si="24"/>
        <v/>
      </c>
      <c r="Q221" s="76" t="str">
        <f t="shared" si="25"/>
        <v/>
      </c>
      <c r="R221" s="77" t="str">
        <f t="shared" si="26"/>
        <v/>
      </c>
      <c r="S221" s="78" t="str">
        <f t="shared" si="6"/>
        <v/>
      </c>
      <c r="T221" s="57">
        <v>0</v>
      </c>
      <c r="U221" s="80" t="str">
        <f>IF(OR($H221="-",$K221="",$M221=""),"",
IF($H221="Long",$K221*$M221,
IF($H221="Short",$K221*$M221,
IF($H221="Options",$K221*$M221*100,””))))</f>
        <v/>
      </c>
      <c r="V221" s="81" t="str">
        <f t="shared" si="21"/>
        <v/>
      </c>
      <c r="W221" s="81" t="str">
        <f t="shared" si="22"/>
        <v/>
      </c>
    </row>
    <row r="222" spans="1:23" x14ac:dyDescent="0.2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/>
      <c r="N222" s="73" t="str">
        <f>IF(OR($H222="-",$S222="",$U222=""),"",
IF($H222="Long",$U222-$S222,
IF($H222="Short",$S222-$U222-$T222-$T222,
IF($H222="Options",$U222-$S222,””))))</f>
        <v/>
      </c>
      <c r="O222" s="74" t="str">
        <f t="shared" si="23"/>
        <v/>
      </c>
      <c r="P222" s="75" t="str">
        <f t="shared" si="24"/>
        <v/>
      </c>
      <c r="Q222" s="76" t="str">
        <f t="shared" si="25"/>
        <v/>
      </c>
      <c r="R222" s="77" t="str">
        <f t="shared" si="26"/>
        <v/>
      </c>
      <c r="S222" s="78" t="str">
        <f t="shared" si="6"/>
        <v/>
      </c>
      <c r="T222" s="57">
        <v>0</v>
      </c>
      <c r="U222" s="80" t="str">
        <f>IF(OR($H222="-",$K222="",$M222=""),"",
IF($H222="Long",$K222*$M222,
IF($H222="Short",$K222*$M222,
IF($H222="Options",$K222*$M222*100,””))))</f>
        <v/>
      </c>
      <c r="V222" s="81" t="str">
        <f t="shared" si="21"/>
        <v/>
      </c>
      <c r="W222" s="81" t="str">
        <f t="shared" si="22"/>
        <v/>
      </c>
    </row>
    <row r="223" spans="1:23" x14ac:dyDescent="0.2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7"/>
      <c r="N223" s="73" t="str">
        <f>IF(OR($H223="-",$S223="",$U223=""),"",
IF($H223="Long",$U223-$S223,
IF($H223="Short",$S223-$U223-$T223-$T223,
IF($H223="Options",$U223-$S223,””))))</f>
        <v/>
      </c>
      <c r="O223" s="74" t="str">
        <f t="shared" si="23"/>
        <v/>
      </c>
      <c r="P223" s="75" t="str">
        <f t="shared" si="24"/>
        <v/>
      </c>
      <c r="Q223" s="76" t="str">
        <f t="shared" si="25"/>
        <v/>
      </c>
      <c r="R223" s="77" t="str">
        <f t="shared" si="26"/>
        <v/>
      </c>
      <c r="S223" s="78" t="str">
        <f t="shared" si="6"/>
        <v/>
      </c>
      <c r="T223" s="57">
        <v>0</v>
      </c>
      <c r="U223" s="80" t="str">
        <f>IF(OR($H223="-",$K223="",$M223=""),"",
IF($H223="Long",$K223*$M223,
IF($H223="Short",$K223*$M223,
IF($H223="Options",$K223*$M223*100,””))))</f>
        <v/>
      </c>
      <c r="V223" s="81" t="str">
        <f t="shared" si="21"/>
        <v/>
      </c>
      <c r="W223" s="81" t="str">
        <f t="shared" si="22"/>
        <v/>
      </c>
    </row>
    <row r="224" spans="1:23" x14ac:dyDescent="0.2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7"/>
      <c r="N224" s="73" t="str">
        <f>IF(OR($H224="-",$S224="",$U224=""),"",
IF($H224="Long",$U224-$S224,
IF($H224="Short",$S224-$U224-$T224-$T224,
IF($H224="Options",$U224-$S224,””))))</f>
        <v/>
      </c>
      <c r="O224" s="74" t="str">
        <f t="shared" si="23"/>
        <v/>
      </c>
      <c r="P224" s="75" t="str">
        <f t="shared" si="24"/>
        <v/>
      </c>
      <c r="Q224" s="76" t="str">
        <f t="shared" si="25"/>
        <v/>
      </c>
      <c r="R224" s="77" t="str">
        <f t="shared" si="26"/>
        <v/>
      </c>
      <c r="S224" s="78" t="str">
        <f t="shared" si="6"/>
        <v/>
      </c>
      <c r="T224" s="57">
        <v>0</v>
      </c>
      <c r="U224" s="80" t="str">
        <f>IF(OR($H224="-",$K224="",$M224=""),"",
IF($H224="Long",$K224*$M224,
IF($H224="Short",$K224*$M224,
IF($H224="Options",$K224*$M224*100,””))))</f>
        <v/>
      </c>
      <c r="V224" s="81" t="str">
        <f t="shared" si="21"/>
        <v/>
      </c>
      <c r="W224" s="81" t="str">
        <f t="shared" si="22"/>
        <v/>
      </c>
    </row>
    <row r="225" spans="1:23" x14ac:dyDescent="0.2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7"/>
      <c r="N225" s="73" t="str">
        <f>IF(OR($H225="-",$S225="",$U225=""),"",
IF($H225="Long",$U225-$S225,
IF($H225="Short",$S225-$U225-$T225-$T225,
IF($H225="Options",$U225-$S225,””))))</f>
        <v/>
      </c>
      <c r="O225" s="74" t="str">
        <f t="shared" si="23"/>
        <v/>
      </c>
      <c r="P225" s="75" t="str">
        <f t="shared" si="24"/>
        <v/>
      </c>
      <c r="Q225" s="76" t="str">
        <f t="shared" si="25"/>
        <v/>
      </c>
      <c r="R225" s="77" t="str">
        <f t="shared" si="26"/>
        <v/>
      </c>
      <c r="S225" s="78" t="str">
        <f t="shared" si="6"/>
        <v/>
      </c>
      <c r="T225" s="57">
        <v>0</v>
      </c>
      <c r="U225" s="80" t="str">
        <f>IF(OR($H225="-",$K225="",$M225=""),"",
IF($H225="Long",$K225*$M225,
IF($H225="Short",$K225*$M225,
IF($H225="Options",$K225*$M225*100,””))))</f>
        <v/>
      </c>
      <c r="V225" s="81" t="str">
        <f t="shared" si="21"/>
        <v/>
      </c>
      <c r="W225" s="81" t="str">
        <f t="shared" si="22"/>
        <v/>
      </c>
    </row>
    <row r="226" spans="1:23" x14ac:dyDescent="0.2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7"/>
      <c r="N226" s="73" t="str">
        <f>IF(OR($H226="-",$S226="",$U226=""),"",
IF($H226="Long",$U226-$S226,
IF($H226="Short",$S226-$U226-$T226-$T226,
IF($H226="Options",$U226-$S226,””))))</f>
        <v/>
      </c>
      <c r="O226" s="74" t="str">
        <f t="shared" si="23"/>
        <v/>
      </c>
      <c r="P226" s="75" t="str">
        <f t="shared" si="24"/>
        <v/>
      </c>
      <c r="Q226" s="76" t="str">
        <f t="shared" si="25"/>
        <v/>
      </c>
      <c r="R226" s="77" t="str">
        <f t="shared" si="26"/>
        <v/>
      </c>
      <c r="S226" s="78" t="str">
        <f t="shared" si="6"/>
        <v/>
      </c>
      <c r="T226" s="57">
        <v>0</v>
      </c>
      <c r="U226" s="80" t="str">
        <f>IF(OR($H226="-",$K226="",$M226=""),"",
IF($H226="Long",$K226*$M226,
IF($H226="Short",$K226*$M226,
IF($H226="Options",$K226*$M226*100,””))))</f>
        <v/>
      </c>
      <c r="V226" s="81" t="str">
        <f t="shared" si="21"/>
        <v/>
      </c>
      <c r="W226" s="81" t="str">
        <f t="shared" si="22"/>
        <v/>
      </c>
    </row>
    <row r="227" spans="1:23" x14ac:dyDescent="0.2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7"/>
      <c r="N227" s="73" t="str">
        <f>IF(OR($H227="-",$S227="",$U227=""),"",
IF($H227="Long",$U227-$S227,
IF($H227="Short",$S227-$U227-$T227-$T227,
IF($H227="Options",$U227-$S227,””))))</f>
        <v/>
      </c>
      <c r="O227" s="74" t="str">
        <f t="shared" si="23"/>
        <v/>
      </c>
      <c r="P227" s="75" t="str">
        <f t="shared" si="24"/>
        <v/>
      </c>
      <c r="Q227" s="76" t="str">
        <f t="shared" si="25"/>
        <v/>
      </c>
      <c r="R227" s="77" t="str">
        <f t="shared" si="26"/>
        <v/>
      </c>
      <c r="S227" s="78" t="str">
        <f t="shared" si="6"/>
        <v/>
      </c>
      <c r="T227" s="57">
        <v>0</v>
      </c>
      <c r="U227" s="80" t="str">
        <f>IF(OR($H227="-",$K227="",$M227=""),"",
IF($H227="Long",$K227*$M227,
IF($H227="Short",$K227*$M227,
IF($H227="Options",$K227*$M227*100,””))))</f>
        <v/>
      </c>
      <c r="V227" s="81" t="str">
        <f t="shared" si="21"/>
        <v/>
      </c>
      <c r="W227" s="81" t="str">
        <f t="shared" si="22"/>
        <v/>
      </c>
    </row>
    <row r="228" spans="1:23" x14ac:dyDescent="0.2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7"/>
      <c r="N228" s="73" t="str">
        <f>IF(OR($H228="-",$S228="",$U228=""),"",
IF($H228="Long",$U228-$S228,
IF($H228="Short",$S228-$U228-$T228-$T228,
IF($H228="Options",$U228-$S228,””))))</f>
        <v/>
      </c>
      <c r="O228" s="74" t="str">
        <f t="shared" si="23"/>
        <v/>
      </c>
      <c r="P228" s="75" t="str">
        <f t="shared" si="24"/>
        <v/>
      </c>
      <c r="Q228" s="76" t="str">
        <f t="shared" si="25"/>
        <v/>
      </c>
      <c r="R228" s="77" t="str">
        <f t="shared" si="26"/>
        <v/>
      </c>
      <c r="S228" s="78" t="str">
        <f t="shared" si="6"/>
        <v/>
      </c>
      <c r="T228" s="57">
        <v>0</v>
      </c>
      <c r="U228" s="80" t="str">
        <f>IF(OR($H228="-",$K228="",$M228=""),"",
IF($H228="Long",$K228*$M228,
IF($H228="Short",$K228*$M228,
IF($H228="Options",$K228*$M228*100,””))))</f>
        <v/>
      </c>
      <c r="V228" s="81" t="str">
        <f t="shared" si="21"/>
        <v/>
      </c>
      <c r="W228" s="81" t="str">
        <f t="shared" si="22"/>
        <v/>
      </c>
    </row>
    <row r="229" spans="1:23" x14ac:dyDescent="0.2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7"/>
      <c r="N229" s="73" t="str">
        <f>IF(OR($H229="-",$S229="",$U229=""),"",
IF($H229="Long",$U229-$S229,
IF($H229="Short",$S229-$U229-$T229-$T229,
IF($H229="Options",$U229-$S229,””))))</f>
        <v/>
      </c>
      <c r="O229" s="74" t="str">
        <f t="shared" si="23"/>
        <v/>
      </c>
      <c r="P229" s="75" t="str">
        <f t="shared" si="24"/>
        <v/>
      </c>
      <c r="Q229" s="76" t="str">
        <f t="shared" si="25"/>
        <v/>
      </c>
      <c r="R229" s="77" t="str">
        <f t="shared" si="26"/>
        <v/>
      </c>
      <c r="S229" s="78" t="str">
        <f t="shared" si="6"/>
        <v/>
      </c>
      <c r="T229" s="57">
        <v>0</v>
      </c>
      <c r="U229" s="80" t="str">
        <f>IF(OR($H229="-",$K229="",$M229=""),"",
IF($H229="Long",$K229*$M229,
IF($H229="Short",$K229*$M229,
IF($H229="Options",$K229*$M229*100,””))))</f>
        <v/>
      </c>
      <c r="V229" s="81" t="str">
        <f t="shared" si="21"/>
        <v/>
      </c>
      <c r="W229" s="81" t="str">
        <f t="shared" si="22"/>
        <v/>
      </c>
    </row>
    <row r="230" spans="1:23" x14ac:dyDescent="0.2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7"/>
      <c r="N230" s="73" t="str">
        <f>IF(OR($H230="-",$S230="",$U230=""),"",
IF($H230="Long",$U230-$S230,
IF($H230="Short",$S230-$U230-$T230-$T230,
IF($H230="Options",$U230-$S230,””))))</f>
        <v/>
      </c>
      <c r="O230" s="74" t="str">
        <f t="shared" si="23"/>
        <v/>
      </c>
      <c r="P230" s="75" t="str">
        <f t="shared" si="24"/>
        <v/>
      </c>
      <c r="Q230" s="76" t="str">
        <f t="shared" si="25"/>
        <v/>
      </c>
      <c r="R230" s="77" t="str">
        <f t="shared" si="26"/>
        <v/>
      </c>
      <c r="S230" s="78" t="str">
        <f t="shared" si="6"/>
        <v/>
      </c>
      <c r="T230" s="57">
        <v>0</v>
      </c>
      <c r="U230" s="80" t="str">
        <f>IF(OR($H230="-",$K230="",$M230=""),"",
IF($H230="Long",$K230*$M230,
IF($H230="Short",$K230*$M230,
IF($H230="Options",$K230*$M230*100,””))))</f>
        <v/>
      </c>
      <c r="V230" s="81" t="str">
        <f t="shared" si="21"/>
        <v/>
      </c>
      <c r="W230" s="81" t="str">
        <f t="shared" si="22"/>
        <v/>
      </c>
    </row>
    <row r="231" spans="1:23" x14ac:dyDescent="0.2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7"/>
      <c r="N231" s="73" t="str">
        <f>IF(OR($H231="-",$S231="",$U231=""),"",
IF($H231="Long",$U231-$S231,
IF($H231="Short",$S231-$U231-$T231-$T231,
IF($H231="Options",$U231-$S231,””))))</f>
        <v/>
      </c>
      <c r="O231" s="74" t="str">
        <f t="shared" si="23"/>
        <v/>
      </c>
      <c r="P231" s="75" t="str">
        <f t="shared" si="24"/>
        <v/>
      </c>
      <c r="Q231" s="76" t="str">
        <f t="shared" si="25"/>
        <v/>
      </c>
      <c r="R231" s="77" t="str">
        <f t="shared" si="26"/>
        <v/>
      </c>
      <c r="S231" s="78" t="str">
        <f t="shared" si="6"/>
        <v/>
      </c>
      <c r="T231" s="57">
        <v>0</v>
      </c>
      <c r="U231" s="80" t="str">
        <f>IF(OR($H231="-",$K231="",$M231=""),"",
IF($H231="Long",$K231*$M231,
IF($H231="Short",$K231*$M231,
IF($H231="Options",$K231*$M231*100,””))))</f>
        <v/>
      </c>
      <c r="V231" s="81" t="str">
        <f t="shared" si="21"/>
        <v/>
      </c>
      <c r="W231" s="81" t="str">
        <f t="shared" si="22"/>
        <v/>
      </c>
    </row>
    <row r="232" spans="1:23" x14ac:dyDescent="0.2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7"/>
      <c r="N232" s="73" t="str">
        <f>IF(OR($H232="-",$S232="",$U232=""),"",
IF($H232="Long",$U232-$S232,
IF($H232="Short",$S232-$U232-$T232-$T232,
IF($H232="Options",$U232-$S232,””))))</f>
        <v/>
      </c>
      <c r="O232" s="74" t="str">
        <f t="shared" si="23"/>
        <v/>
      </c>
      <c r="P232" s="75" t="str">
        <f t="shared" si="24"/>
        <v/>
      </c>
      <c r="Q232" s="76" t="str">
        <f t="shared" si="25"/>
        <v/>
      </c>
      <c r="R232" s="77" t="str">
        <f t="shared" si="26"/>
        <v/>
      </c>
      <c r="S232" s="78" t="str">
        <f t="shared" si="6"/>
        <v/>
      </c>
      <c r="T232" s="57">
        <v>0</v>
      </c>
      <c r="U232" s="80" t="str">
        <f>IF(OR($H232="-",$K232="",$M232=""),"",
IF($H232="Long",$K232*$M232,
IF($H232="Short",$K232*$M232,
IF($H232="Options",$K232*$M232*100,””))))</f>
        <v/>
      </c>
      <c r="V232" s="81" t="str">
        <f t="shared" si="21"/>
        <v/>
      </c>
      <c r="W232" s="81" t="str">
        <f t="shared" si="22"/>
        <v/>
      </c>
    </row>
    <row r="233" spans="1:23" x14ac:dyDescent="0.2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7"/>
      <c r="N233" s="73" t="str">
        <f>IF(OR($H233="-",$S233="",$U233=""),"",
IF($H233="Long",$U233-$S233,
IF($H233="Short",$S233-$U233-$T233-$T233,
IF($H233="Options",$U233-$S233,””))))</f>
        <v/>
      </c>
      <c r="O233" s="74" t="str">
        <f t="shared" si="23"/>
        <v/>
      </c>
      <c r="P233" s="75" t="str">
        <f t="shared" si="24"/>
        <v/>
      </c>
      <c r="Q233" s="76" t="str">
        <f t="shared" si="25"/>
        <v/>
      </c>
      <c r="R233" s="77" t="str">
        <f t="shared" si="26"/>
        <v/>
      </c>
      <c r="S233" s="78" t="str">
        <f t="shared" si="6"/>
        <v/>
      </c>
      <c r="T233" s="57">
        <v>0</v>
      </c>
      <c r="U233" s="80" t="str">
        <f>IF(OR($H233="-",$K233="",$M233=""),"",
IF($H233="Long",$K233*$M233,
IF($H233="Short",$K233*$M233,
IF($H233="Options",$K233*$M233*100,””))))</f>
        <v/>
      </c>
      <c r="V233" s="81" t="str">
        <f t="shared" si="21"/>
        <v/>
      </c>
      <c r="W233" s="81" t="str">
        <f t="shared" si="22"/>
        <v/>
      </c>
    </row>
    <row r="234" spans="1:23" x14ac:dyDescent="0.2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7"/>
      <c r="N234" s="73" t="str">
        <f>IF(OR($H234="-",$S234="",$U234=""),"",
IF($H234="Long",$U234-$S234,
IF($H234="Short",$S234-$U234-$T234-$T234,
IF($H234="Options",$U234-$S234,””))))</f>
        <v/>
      </c>
      <c r="O234" s="74" t="str">
        <f t="shared" si="23"/>
        <v/>
      </c>
      <c r="P234" s="75" t="str">
        <f t="shared" si="24"/>
        <v/>
      </c>
      <c r="Q234" s="76" t="str">
        <f t="shared" si="25"/>
        <v/>
      </c>
      <c r="R234" s="77" t="str">
        <f t="shared" si="26"/>
        <v/>
      </c>
      <c r="S234" s="78" t="str">
        <f t="shared" si="6"/>
        <v/>
      </c>
      <c r="T234" s="57">
        <v>0</v>
      </c>
      <c r="U234" s="80" t="str">
        <f>IF(OR($H234="-",$K234="",$M234=""),"",
IF($H234="Long",$K234*$M234,
IF($H234="Short",$K234*$M234,
IF($H234="Options",$K234*$M234*100,””))))</f>
        <v/>
      </c>
      <c r="V234" s="81" t="str">
        <f t="shared" si="21"/>
        <v/>
      </c>
      <c r="W234" s="81" t="str">
        <f t="shared" si="22"/>
        <v/>
      </c>
    </row>
    <row r="235" spans="1:23" x14ac:dyDescent="0.2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7"/>
      <c r="N235" s="73" t="str">
        <f>IF(OR($H235="-",$S235="",$U235=""),"",
IF($H235="Long",$U235-$S235,
IF($H235="Short",$S235-$U235-$T235-$T235,
IF($H235="Options",$U235-$S235,””))))</f>
        <v/>
      </c>
      <c r="O235" s="74" t="str">
        <f t="shared" si="23"/>
        <v/>
      </c>
      <c r="P235" s="75" t="str">
        <f t="shared" si="24"/>
        <v/>
      </c>
      <c r="Q235" s="76" t="str">
        <f t="shared" si="25"/>
        <v/>
      </c>
      <c r="R235" s="77" t="str">
        <f t="shared" si="26"/>
        <v/>
      </c>
      <c r="S235" s="78" t="str">
        <f t="shared" si="6"/>
        <v/>
      </c>
      <c r="T235" s="57">
        <v>0</v>
      </c>
      <c r="U235" s="80" t="str">
        <f>IF(OR($H235="-",$K235="",$M235=""),"",
IF($H235="Long",$K235*$M235,
IF($H235="Short",$K235*$M235,
IF($H235="Options",$K235*$M235*100,””))))</f>
        <v/>
      </c>
      <c r="V235" s="81" t="str">
        <f t="shared" si="21"/>
        <v/>
      </c>
      <c r="W235" s="81" t="str">
        <f t="shared" si="22"/>
        <v/>
      </c>
    </row>
    <row r="236" spans="1:23" x14ac:dyDescent="0.2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7"/>
      <c r="N236" s="73" t="str">
        <f>IF(OR($H236="-",$S236="",$U236=""),"",
IF($H236="Long",$U236-$S236,
IF($H236="Short",$S236-$U236-$T236-$T236,
IF($H236="Options",$U236-$S236,””))))</f>
        <v/>
      </c>
      <c r="O236" s="74" t="str">
        <f t="shared" si="23"/>
        <v/>
      </c>
      <c r="P236" s="75" t="str">
        <f t="shared" si="24"/>
        <v/>
      </c>
      <c r="Q236" s="76" t="str">
        <f t="shared" si="25"/>
        <v/>
      </c>
      <c r="R236" s="77" t="str">
        <f t="shared" si="26"/>
        <v/>
      </c>
      <c r="S236" s="78" t="str">
        <f t="shared" si="6"/>
        <v/>
      </c>
      <c r="T236" s="57">
        <v>0</v>
      </c>
      <c r="U236" s="80" t="str">
        <f>IF(OR($H236="-",$K236="",$M236=""),"",
IF($H236="Long",$K236*$M236,
IF($H236="Short",$K236*$M236,
IF($H236="Options",$K236*$M236*100,””))))</f>
        <v/>
      </c>
      <c r="V236" s="81" t="str">
        <f t="shared" si="21"/>
        <v/>
      </c>
      <c r="W236" s="81" t="str">
        <f t="shared" si="22"/>
        <v/>
      </c>
    </row>
    <row r="237" spans="1:23" x14ac:dyDescent="0.2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7"/>
      <c r="N237" s="73" t="str">
        <f>IF(OR($H237="-",$S237="",$U237=""),"",
IF($H237="Long",$U237-$S237,
IF($H237="Short",$S237-$U237-$T237-$T237,
IF($H237="Options",$U237-$S237,””))))</f>
        <v/>
      </c>
      <c r="O237" s="74" t="str">
        <f t="shared" si="23"/>
        <v/>
      </c>
      <c r="P237" s="75" t="str">
        <f t="shared" si="24"/>
        <v/>
      </c>
      <c r="Q237" s="76" t="str">
        <f t="shared" si="25"/>
        <v/>
      </c>
      <c r="R237" s="77" t="str">
        <f t="shared" si="26"/>
        <v/>
      </c>
      <c r="S237" s="78" t="str">
        <f t="shared" si="6"/>
        <v/>
      </c>
      <c r="T237" s="57">
        <v>0</v>
      </c>
      <c r="U237" s="80" t="str">
        <f>IF(OR($H237="-",$K237="",$M237=""),"",
IF($H237="Long",$K237*$M237,
IF($H237="Short",$K237*$M237,
IF($H237="Options",$K237*$M237*100,””))))</f>
        <v/>
      </c>
      <c r="V237" s="81" t="str">
        <f t="shared" si="21"/>
        <v/>
      </c>
      <c r="W237" s="81" t="str">
        <f t="shared" si="22"/>
        <v/>
      </c>
    </row>
    <row r="238" spans="1:23" x14ac:dyDescent="0.2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7"/>
      <c r="N238" s="73" t="str">
        <f>IF(OR($H238="-",$S238="",$U238=""),"",
IF($H238="Long",$U238-$S238,
IF($H238="Short",$S238-$U238-$T238-$T238,
IF($H238="Options",$U238-$S238,””))))</f>
        <v/>
      </c>
      <c r="O238" s="74" t="str">
        <f t="shared" si="23"/>
        <v/>
      </c>
      <c r="P238" s="75" t="str">
        <f t="shared" si="24"/>
        <v/>
      </c>
      <c r="Q238" s="76" t="str">
        <f t="shared" si="25"/>
        <v/>
      </c>
      <c r="R238" s="77" t="str">
        <f t="shared" si="26"/>
        <v/>
      </c>
      <c r="S238" s="78" t="str">
        <f t="shared" si="6"/>
        <v/>
      </c>
      <c r="T238" s="57">
        <v>0</v>
      </c>
      <c r="U238" s="80" t="str">
        <f>IF(OR($H238="-",$K238="",$M238=""),"",
IF($H238="Long",$K238*$M238,
IF($H238="Short",$K238*$M238,
IF($H238="Options",$K238*$M238*100,””))))</f>
        <v/>
      </c>
      <c r="V238" s="81" t="str">
        <f t="shared" si="21"/>
        <v/>
      </c>
      <c r="W238" s="81" t="str">
        <f t="shared" si="22"/>
        <v/>
      </c>
    </row>
    <row r="239" spans="1:23" x14ac:dyDescent="0.2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7"/>
      <c r="N239" s="73" t="str">
        <f>IF(OR($H239="-",$S239="",$U239=""),"",
IF($H239="Long",$U239-$S239,
IF($H239="Short",$S239-$U239-$T239-$T239,
IF($H239="Options",$U239-$S239,””))))</f>
        <v/>
      </c>
      <c r="O239" s="74" t="str">
        <f t="shared" si="23"/>
        <v/>
      </c>
      <c r="P239" s="75" t="str">
        <f t="shared" si="24"/>
        <v/>
      </c>
      <c r="Q239" s="76" t="str">
        <f t="shared" si="25"/>
        <v/>
      </c>
      <c r="R239" s="77" t="str">
        <f t="shared" si="26"/>
        <v/>
      </c>
      <c r="S239" s="78" t="str">
        <f t="shared" si="6"/>
        <v/>
      </c>
      <c r="T239" s="57">
        <v>0</v>
      </c>
      <c r="U239" s="80" t="str">
        <f>IF(OR($H239="-",$K239="",$M239=""),"",
IF($H239="Long",$K239*$M239,
IF($H239="Short",$K239*$M239,
IF($H239="Options",$K239*$M239*100,””))))</f>
        <v/>
      </c>
      <c r="V239" s="81" t="str">
        <f t="shared" si="21"/>
        <v/>
      </c>
      <c r="W239" s="81" t="str">
        <f t="shared" si="22"/>
        <v/>
      </c>
    </row>
    <row r="240" spans="1:23" x14ac:dyDescent="0.2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7"/>
      <c r="N240" s="73" t="str">
        <f>IF(OR($H240="-",$S240="",$U240=""),"",
IF($H240="Long",$U240-$S240,
IF($H240="Short",$S240-$U240-$T240-$T240,
IF($H240="Options",$U240-$S240,””))))</f>
        <v/>
      </c>
      <c r="O240" s="74" t="str">
        <f t="shared" si="23"/>
        <v/>
      </c>
      <c r="P240" s="75" t="str">
        <f t="shared" si="24"/>
        <v/>
      </c>
      <c r="Q240" s="76" t="str">
        <f t="shared" si="25"/>
        <v/>
      </c>
      <c r="R240" s="77" t="str">
        <f t="shared" si="26"/>
        <v/>
      </c>
      <c r="S240" s="78" t="str">
        <f t="shared" si="6"/>
        <v/>
      </c>
      <c r="T240" s="57">
        <v>0</v>
      </c>
      <c r="U240" s="80" t="str">
        <f>IF(OR($H240="-",$K240="",$M240=""),"",
IF($H240="Long",$K240*$M240,
IF($H240="Short",$K240*$M240,
IF($H240="Options",$K240*$M240*100,””))))</f>
        <v/>
      </c>
      <c r="V240" s="81" t="str">
        <f t="shared" si="21"/>
        <v/>
      </c>
      <c r="W240" s="81" t="str">
        <f t="shared" si="22"/>
        <v/>
      </c>
    </row>
    <row r="241" spans="1:23" x14ac:dyDescent="0.2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7"/>
      <c r="N241" s="73" t="str">
        <f>IF(OR($H241="-",$S241="",$U241=""),"",
IF($H241="Long",$U241-$S241,
IF($H241="Short",$S241-$U241-$T241-$T241,
IF($H241="Options",$U241-$S241,””))))</f>
        <v/>
      </c>
      <c r="O241" s="74" t="str">
        <f t="shared" si="23"/>
        <v/>
      </c>
      <c r="P241" s="75" t="str">
        <f t="shared" si="24"/>
        <v/>
      </c>
      <c r="Q241" s="76" t="str">
        <f t="shared" si="25"/>
        <v/>
      </c>
      <c r="R241" s="77" t="str">
        <f t="shared" si="26"/>
        <v/>
      </c>
      <c r="S241" s="78" t="str">
        <f>IF(OR($H241="-",$K241="",$L241="",$T241=""),"",
IF($H241="Long",($K241*$L241)+$T241,
IF($H241="Short",($K241*$L241)+$T241,
IF($H241="Options",($K241*$L241*100)+$T241,""))))</f>
        <v/>
      </c>
      <c r="T241" s="57">
        <v>0</v>
      </c>
      <c r="U241" s="80" t="str">
        <f>IF(OR($H241="-",$K241="",$M241=""),"",
IF($H241="Long",$K241*$M241,
IF($H241="Short",$K241*$M241,
IF($H241="Options",$K241*$M241*100,””))))</f>
        <v/>
      </c>
      <c r="V241" s="81" t="str">
        <f t="shared" si="21"/>
        <v/>
      </c>
      <c r="W241" s="81" t="str">
        <f t="shared" si="22"/>
        <v/>
      </c>
    </row>
    <row r="242" spans="1:23" x14ac:dyDescent="0.2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7"/>
      <c r="N242" s="73" t="str">
        <f>IF(OR($H242="-",$S242="",$U242=""),"",
IF($H242="Long",$U242-$S242,
IF($H242="Short",$S242-$U242-$T242-$T242,
IF($H242="Options",$U242-$S242,””))))</f>
        <v/>
      </c>
      <c r="O242" s="74" t="str">
        <f t="shared" si="23"/>
        <v/>
      </c>
      <c r="P242" s="75" t="str">
        <f t="shared" si="24"/>
        <v/>
      </c>
      <c r="Q242" s="76" t="str">
        <f t="shared" si="25"/>
        <v/>
      </c>
      <c r="R242" s="77" t="str">
        <f t="shared" si="26"/>
        <v/>
      </c>
      <c r="S242" s="78" t="str">
        <f t="shared" si="6"/>
        <v/>
      </c>
      <c r="T242" s="57">
        <v>0</v>
      </c>
      <c r="U242" s="80" t="str">
        <f>IF(OR($H242="-",$K242="",$M242=""),"",
IF($H242="Long",$K242*$M242,
IF($H242="Short",$K242*$M242,
IF($H242="Options",$K242*$M242*100,””))))</f>
        <v/>
      </c>
      <c r="V242" s="81" t="str">
        <f t="shared" si="21"/>
        <v/>
      </c>
      <c r="W242" s="81" t="str">
        <f t="shared" si="22"/>
        <v/>
      </c>
    </row>
    <row r="243" spans="1:23" x14ac:dyDescent="0.2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7"/>
      <c r="N243" s="73" t="str">
        <f>IF(OR($H243="-",$S243="",$U243=""),"",
IF($H243="Long",$U243-$S243,
IF($H243="Short",$S243-$U243-$T243-$T243,
IF($H243="Options",$U243-$S243,””))))</f>
        <v/>
      </c>
      <c r="O243" s="74" t="str">
        <f t="shared" si="23"/>
        <v/>
      </c>
      <c r="P243" s="75" t="str">
        <f t="shared" si="24"/>
        <v/>
      </c>
      <c r="Q243" s="76" t="str">
        <f t="shared" si="25"/>
        <v/>
      </c>
      <c r="R243" s="77" t="str">
        <f t="shared" si="26"/>
        <v/>
      </c>
      <c r="S243" s="78" t="str">
        <f>IF(OR($H243="-",$K243="",$L243="",$T243=""),"",
IF($H243="Long",($K243*$L243)+$T243,
IF($H243="Short",($K243*$L243)+$T243,
IF($H243="Options",($K243*$L243*100)+$T243,""))))</f>
        <v/>
      </c>
      <c r="T243" s="57">
        <v>0</v>
      </c>
      <c r="U243" s="80" t="str">
        <f>IF(OR($H243="-",$K243="",$M243=""),"",
IF($H243="Long",$K243*$M243,
IF($H243="Short",$K243*$M243,
IF($H243="Options",$K243*$M243*100,””))))</f>
        <v/>
      </c>
      <c r="V243" s="81" t="str">
        <f t="shared" si="21"/>
        <v/>
      </c>
      <c r="W243" s="81" t="str">
        <f t="shared" si="22"/>
        <v/>
      </c>
    </row>
    <row r="244" spans="1:23" x14ac:dyDescent="0.2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7"/>
      <c r="N244" s="73" t="str">
        <f>IF(OR($H244="-",$S244="",$U244=""),"",
IF($H244="Long",$U244-$S244,
IF($H244="Short",$S244-$U244-$T244-$T244,
IF($H244="Options",$U244-$S244,””))))</f>
        <v/>
      </c>
      <c r="O244" s="74" t="str">
        <f t="shared" si="23"/>
        <v/>
      </c>
      <c r="P244" s="75" t="str">
        <f t="shared" si="24"/>
        <v/>
      </c>
      <c r="Q244" s="76" t="str">
        <f t="shared" si="25"/>
        <v/>
      </c>
      <c r="R244" s="77" t="str">
        <f t="shared" si="26"/>
        <v/>
      </c>
      <c r="S244" s="78" t="str">
        <f t="shared" si="6"/>
        <v/>
      </c>
      <c r="T244" s="57">
        <v>0</v>
      </c>
      <c r="U244" s="80" t="str">
        <f>IF(OR($H244="-",$K244="",$M244=""),"",
IF($H244="Long",$K244*$M244,
IF($H244="Short",$K244*$M244,
IF($H244="Options",$K244*$M244*100,””))))</f>
        <v/>
      </c>
      <c r="V244" s="81" t="str">
        <f t="shared" ref="V244:V253" si="27">IF(N244="","",IF(N244&gt;0,0,1))</f>
        <v/>
      </c>
      <c r="W244" s="81" t="str">
        <f t="shared" ref="W244:W253" si="28">IF(N244="","",IF(N244&lt;0,0,1))</f>
        <v/>
      </c>
    </row>
    <row r="245" spans="1:23" x14ac:dyDescent="0.2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7"/>
      <c r="N245" s="73" t="str">
        <f>IF(OR($H245="-",$S245="",$U245=""),"",
IF($H245="Long",$U245-$S245,
IF($H245="Short",$S245-$U245-$T245-$T245,
IF($H245="Options",$U245-$S245,””))))</f>
        <v/>
      </c>
      <c r="O245" s="74" t="str">
        <f t="shared" si="23"/>
        <v/>
      </c>
      <c r="P245" s="75" t="str">
        <f t="shared" si="24"/>
        <v/>
      </c>
      <c r="Q245" s="76" t="str">
        <f t="shared" si="25"/>
        <v/>
      </c>
      <c r="R245" s="77" t="str">
        <f t="shared" si="26"/>
        <v/>
      </c>
      <c r="S245" s="78" t="str">
        <f t="shared" si="6"/>
        <v/>
      </c>
      <c r="T245" s="57">
        <v>0</v>
      </c>
      <c r="U245" s="80" t="str">
        <f>IF(OR($H245="-",$K245="",$M245=""),"",
IF($H245="Long",$K245*$M245,
IF($H245="Short",$K245*$M245,
IF($H245="Options",$K245*$M245*100,””))))</f>
        <v/>
      </c>
      <c r="V245" s="81" t="str">
        <f t="shared" si="27"/>
        <v/>
      </c>
      <c r="W245" s="81" t="str">
        <f t="shared" si="28"/>
        <v/>
      </c>
    </row>
    <row r="246" spans="1:23" x14ac:dyDescent="0.2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7"/>
      <c r="N246" s="73" t="str">
        <f>IF(OR($H246="-",$S246="",$U246=""),"",
IF($H246="Long",$U246-$S246,
IF($H246="Short",$S246-$U246-$T246-$T246,
IF($H246="Options",$U246-$S246,””))))</f>
        <v/>
      </c>
      <c r="O246" s="74" t="str">
        <f t="shared" si="23"/>
        <v/>
      </c>
      <c r="P246" s="75" t="str">
        <f t="shared" si="24"/>
        <v/>
      </c>
      <c r="Q246" s="76" t="str">
        <f t="shared" si="25"/>
        <v/>
      </c>
      <c r="R246" s="77" t="str">
        <f t="shared" si="26"/>
        <v/>
      </c>
      <c r="S246" s="78" t="str">
        <f t="shared" si="6"/>
        <v/>
      </c>
      <c r="T246" s="57">
        <v>0</v>
      </c>
      <c r="U246" s="80" t="str">
        <f>IF(OR($H246="-",$K246="",$M246=""),"",
IF($H246="Long",$K246*$M246,
IF($H246="Short",$K246*$M246,
IF($H246="Options",$K246*$M246*100,””))))</f>
        <v/>
      </c>
      <c r="V246" s="81" t="str">
        <f t="shared" si="27"/>
        <v/>
      </c>
      <c r="W246" s="81" t="str">
        <f t="shared" si="28"/>
        <v/>
      </c>
    </row>
    <row r="247" spans="1:23" x14ac:dyDescent="0.2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7"/>
      <c r="N247" s="73" t="str">
        <f>IF(OR($H247="-",$S247="",$U247=""),"",
IF($H247="Long",$U247-$S247,
IF($H247="Short",$S247-$U247-$T247-$T247,
IF($H247="Options",$U247-$S247,””))))</f>
        <v/>
      </c>
      <c r="O247" s="74" t="str">
        <f t="shared" si="23"/>
        <v/>
      </c>
      <c r="P247" s="75" t="str">
        <f t="shared" si="24"/>
        <v/>
      </c>
      <c r="Q247" s="76" t="str">
        <f t="shared" si="25"/>
        <v/>
      </c>
      <c r="R247" s="77" t="str">
        <f t="shared" si="26"/>
        <v/>
      </c>
      <c r="S247" s="78" t="str">
        <f t="shared" si="6"/>
        <v/>
      </c>
      <c r="T247" s="57">
        <v>0</v>
      </c>
      <c r="U247" s="80" t="str">
        <f>IF(OR($H247="-",$K247="",$M247=""),"",
IF($H247="Long",$K247*$M247,
IF($H247="Short",$K247*$M247,
IF($H247="Options",$K247*$M247*100,””))))</f>
        <v/>
      </c>
      <c r="V247" s="81" t="str">
        <f t="shared" si="27"/>
        <v/>
      </c>
      <c r="W247" s="81" t="str">
        <f t="shared" si="28"/>
        <v/>
      </c>
    </row>
    <row r="248" spans="1:23" x14ac:dyDescent="0.2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7"/>
      <c r="N248" s="73" t="str">
        <f>IF(OR($H248="-",$S248="",$U248=""),"",
IF($H248="Long",$U248-$S248,
IF($H248="Short",$S248-$U248-$T248-$T248,
IF($H248="Options",$U248-$S248,””))))</f>
        <v/>
      </c>
      <c r="O248" s="74" t="str">
        <f t="shared" si="23"/>
        <v/>
      </c>
      <c r="P248" s="75" t="str">
        <f t="shared" si="24"/>
        <v/>
      </c>
      <c r="Q248" s="76" t="str">
        <f t="shared" si="25"/>
        <v/>
      </c>
      <c r="R248" s="77" t="str">
        <f t="shared" si="26"/>
        <v/>
      </c>
      <c r="S248" s="78" t="str">
        <f t="shared" si="6"/>
        <v/>
      </c>
      <c r="T248" s="57">
        <v>0</v>
      </c>
      <c r="U248" s="80" t="str">
        <f>IF(OR($H248="-",$K248="",$M248=""),"",
IF($H248="Long",$K248*$M248,
IF($H248="Short",$K248*$M248,
IF($H248="Options",$K248*$M248*100,””))))</f>
        <v/>
      </c>
      <c r="V248" s="81" t="str">
        <f t="shared" si="27"/>
        <v/>
      </c>
      <c r="W248" s="81" t="str">
        <f t="shared" si="28"/>
        <v/>
      </c>
    </row>
    <row r="249" spans="1:23" x14ac:dyDescent="0.2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7"/>
      <c r="N249" s="73" t="str">
        <f>IF(OR($H249="-",$S249="",$U249=""),"",
IF($H249="Long",$U249-$S249,
IF($H249="Short",$S249-$U249-$T249-$T249,
IF($H249="Options",$U249-$S249,””))))</f>
        <v/>
      </c>
      <c r="O249" s="74" t="str">
        <f t="shared" si="23"/>
        <v/>
      </c>
      <c r="P249" s="75" t="str">
        <f t="shared" si="24"/>
        <v/>
      </c>
      <c r="Q249" s="76" t="str">
        <f t="shared" si="25"/>
        <v/>
      </c>
      <c r="R249" s="77" t="str">
        <f t="shared" si="26"/>
        <v/>
      </c>
      <c r="S249" s="78" t="str">
        <f t="shared" si="6"/>
        <v/>
      </c>
      <c r="T249" s="57">
        <v>0</v>
      </c>
      <c r="U249" s="80" t="str">
        <f>IF(OR($H249="-",$K249="",$M249=""),"",
IF($H249="Long",$K249*$M249,
IF($H249="Short",$K249*$M249,
IF($H249="Options",$K249*$M249*100,””))))</f>
        <v/>
      </c>
      <c r="V249" s="81" t="str">
        <f t="shared" si="27"/>
        <v/>
      </c>
      <c r="W249" s="81" t="str">
        <f t="shared" si="28"/>
        <v/>
      </c>
    </row>
    <row r="250" spans="1:23" x14ac:dyDescent="0.2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7"/>
      <c r="N250" s="73" t="str">
        <f>IF(OR($H250="-",$S250="",$U250=""),"",
IF($H250="Long",$U250-$S250,
IF($H250="Short",$S250-$U250-$T250-$T250,
IF($H250="Options",$U250-$S250,””))))</f>
        <v/>
      </c>
      <c r="O250" s="74" t="str">
        <f t="shared" si="23"/>
        <v/>
      </c>
      <c r="P250" s="75" t="str">
        <f t="shared" si="24"/>
        <v/>
      </c>
      <c r="Q250" s="76" t="str">
        <f t="shared" si="25"/>
        <v/>
      </c>
      <c r="R250" s="77" t="str">
        <f t="shared" si="26"/>
        <v/>
      </c>
      <c r="S250" s="78" t="str">
        <f t="shared" si="6"/>
        <v/>
      </c>
      <c r="T250" s="57">
        <v>0</v>
      </c>
      <c r="U250" s="80" t="str">
        <f>IF(OR($H250="-",$K250="",$M250=""),"",
IF($H250="Long",$K250*$M250,
IF($H250="Short",$K250*$M250,
IF($H250="Options",$K250*$M250*100,””))))</f>
        <v/>
      </c>
      <c r="V250" s="81" t="str">
        <f t="shared" si="27"/>
        <v/>
      </c>
      <c r="W250" s="81" t="str">
        <f t="shared" si="28"/>
        <v/>
      </c>
    </row>
    <row r="251" spans="1:23" x14ac:dyDescent="0.2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7"/>
      <c r="N251" s="73" t="str">
        <f>IF(OR($H251="-",$S251="",$U251=""),"",
IF($H251="Long",$U251-$S251,
IF($H251="Short",$S251-$U251-$T251-$T251,
IF($H251="Options",$U251-$S251,””))))</f>
        <v/>
      </c>
      <c r="O251" s="74" t="str">
        <f t="shared" si="23"/>
        <v/>
      </c>
      <c r="P251" s="75" t="str">
        <f t="shared" si="24"/>
        <v/>
      </c>
      <c r="Q251" s="76" t="str">
        <f t="shared" si="25"/>
        <v/>
      </c>
      <c r="R251" s="77" t="str">
        <f t="shared" si="26"/>
        <v/>
      </c>
      <c r="S251" s="78" t="str">
        <f t="shared" si="6"/>
        <v/>
      </c>
      <c r="T251" s="57">
        <v>0</v>
      </c>
      <c r="U251" s="80" t="str">
        <f>IF(OR($H251="-",$K251="",$M251=""),"",
IF($H251="Long",$K251*$M251,
IF($H251="Short",$K251*$M251,
IF($H251="Options",$K251*$M251*100,””))))</f>
        <v/>
      </c>
      <c r="V251" s="81" t="str">
        <f t="shared" si="27"/>
        <v/>
      </c>
      <c r="W251" s="81" t="str">
        <f t="shared" si="28"/>
        <v/>
      </c>
    </row>
    <row r="252" spans="1:23" x14ac:dyDescent="0.2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7"/>
      <c r="N252" s="73" t="str">
        <f>IF(OR($H252="-",$S252="",$U252=""),"",
IF($H252="Long",$U252-$S252,
IF($H252="Short",$S252-$U252-$T252-$T252,
IF($H252="Options",$U252-$S252,””))))</f>
        <v/>
      </c>
      <c r="O252" s="74" t="str">
        <f t="shared" si="23"/>
        <v/>
      </c>
      <c r="P252" s="75" t="str">
        <f t="shared" si="24"/>
        <v/>
      </c>
      <c r="Q252" s="76" t="str">
        <f t="shared" si="25"/>
        <v/>
      </c>
      <c r="R252" s="77" t="str">
        <f t="shared" si="26"/>
        <v/>
      </c>
      <c r="S252" s="78" t="str">
        <f t="shared" si="6"/>
        <v/>
      </c>
      <c r="T252" s="57">
        <v>0</v>
      </c>
      <c r="U252" s="80" t="str">
        <f>IF(OR($H252="-",$K252="",$M252=""),"",
IF($H252="Long",$K252*$M252,
IF($H252="Short",$K252*$M252,
IF($H252="Options",$K252*$M252*100,””))))</f>
        <v/>
      </c>
      <c r="V252" s="81" t="str">
        <f t="shared" si="27"/>
        <v/>
      </c>
      <c r="W252" s="81" t="str">
        <f t="shared" si="28"/>
        <v/>
      </c>
    </row>
    <row r="253" spans="1:23" x14ac:dyDescent="0.2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7"/>
      <c r="N253" s="73" t="str">
        <f>IF(OR($H253="-",$S253="",$U253=""),"",
IF($H253="Long",$U253-$S253,
IF($H253="Short",$S253-$U253-$T253-$T253,
IF($H253="Options",$U253-$S253,””))))</f>
        <v/>
      </c>
      <c r="O253" s="74" t="str">
        <f t="shared" si="23"/>
        <v/>
      </c>
      <c r="P253" s="75" t="str">
        <f t="shared" si="24"/>
        <v/>
      </c>
      <c r="Q253" s="76" t="str">
        <f t="shared" si="25"/>
        <v/>
      </c>
      <c r="R253" s="77" t="str">
        <f t="shared" si="26"/>
        <v/>
      </c>
      <c r="S253" s="78" t="str">
        <f t="shared" si="6"/>
        <v/>
      </c>
      <c r="T253" s="57">
        <v>0</v>
      </c>
      <c r="U253" s="80" t="str">
        <f>IF(OR($H253="-",$K253="",$M253=""),"",
IF($H253="Long",$K253*$M253,
IF($H253="Short",$K253*$M253,
IF($H253="Options",$K253*$M253*100,””))))</f>
        <v/>
      </c>
      <c r="V253" s="81" t="str">
        <f t="shared" si="27"/>
        <v/>
      </c>
      <c r="W253" s="81" t="str">
        <f t="shared" si="28"/>
        <v/>
      </c>
    </row>
    <row r="254" spans="1:23" x14ac:dyDescent="0.2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7"/>
      <c r="N254" s="73" t="str">
        <f>IF(OR($H254="-",$S254="",$U254=""),"",
IF($H254="Long",$U254-$S254,
IF($H254="Short",$S254-$U254-$T254-$T254,
IF($H254="Options",$U254-$S254,””))))</f>
        <v/>
      </c>
      <c r="O254" s="74" t="str">
        <f>IF(OR($N254="-",$S254="",$U254=""),"",
IF($N254&lt;=-0.01,"", IF($H254="Long",(M254-L254),
IF($H254="Short",(L254-M254),
IF($H254="Options",(M254-L254))))))</f>
        <v/>
      </c>
      <c r="P254" s="75" t="str">
        <f>IF(OR($N254="-",$S254="",$U254=""),"",
IF($N254&gt;=0.01,"", IF($H254="Long",(M254-L254),
IF($H254="Short",(L254-M254),
IF($H254="Options",(M254-L254))))))</f>
        <v/>
      </c>
      <c r="Q254" s="76" t="str">
        <f t="shared" si="25"/>
        <v/>
      </c>
      <c r="R254" s="77" t="str">
        <f t="shared" si="26"/>
        <v/>
      </c>
      <c r="S254" s="78" t="str">
        <f>IF(OR($H254="-",$K254="",$L254="",$T254=""),"",
IF($H254="Long",($K254*$L254)+$T254,
IF($H254="Short",($K254*$L254)+$T254,
IF($H254="Options",($K254*$L254*100)+$T254,""))))</f>
        <v/>
      </c>
      <c r="T254" s="57">
        <v>0</v>
      </c>
      <c r="U254" s="80" t="str">
        <f>IF(OR($H254="-",$K254="",$M254=""),"",
IF($H254="Long",$K254*$M254,
IF($H254="Short",$K254*$M254,
IF($H254="Options",$K254*$M254*100,””))))</f>
        <v/>
      </c>
      <c r="V254" s="81" t="str">
        <f>IF(N254="","",IF(N254&gt;0,0,1))</f>
        <v/>
      </c>
      <c r="W254" s="81" t="str">
        <f>IF(N254="","",IF(N254&lt;0,0,1))</f>
        <v/>
      </c>
    </row>
    <row r="255" spans="1:23" x14ac:dyDescent="0.2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7"/>
      <c r="N255" s="73" t="str">
        <f>IF(OR($H255="-",$S255="",$U255=""),"",
IF($H255="Long",$U255-$S255,
IF($H255="Short",$S255-$U255-$T255-$T255,
IF($H255="Options",$U255-$S255,””))))</f>
        <v/>
      </c>
      <c r="O255" s="74" t="str">
        <f t="shared" ref="O255:O318" si="29">IF(OR($N255="-",$S255="",$U255=""),"",
IF($N255&lt;=-0.01,"", IF($H255="Long",(M255-L255),
IF($H255="Short",(L255-M255),
IF($H255="Options",(M255-L255))))))</f>
        <v/>
      </c>
      <c r="P255" s="75" t="str">
        <f t="shared" ref="P255:P318" si="30">IF(OR($N255="-",$S255="",$U255=""),"",
IF($N255&gt;=0.01,"", IF($H255="Long",(M255-L255),
IF($H255="Short",(L255-M255),
IF($H255="Options",(M255-L255))))))</f>
        <v/>
      </c>
      <c r="Q255" s="76" t="str">
        <f t="shared" si="25"/>
        <v/>
      </c>
      <c r="R255" s="77" t="str">
        <f t="shared" si="26"/>
        <v/>
      </c>
      <c r="S255" s="78" t="str">
        <f t="shared" si="6"/>
        <v/>
      </c>
      <c r="T255" s="57">
        <v>0</v>
      </c>
      <c r="U255" s="80" t="str">
        <f>IF(OR($H255="-",$K255="",$M255=""),"",
IF($H255="Long",$K255*$M255,
IF($H255="Short",$K255*$M255,
IF($H255="Options",$K255*$M255*100,””))))</f>
        <v/>
      </c>
      <c r="V255" s="81" t="str">
        <f t="shared" ref="V255:V314" si="31">IF(N255="","",IF(N255&gt;0,0,1))</f>
        <v/>
      </c>
      <c r="W255" s="81" t="str">
        <f t="shared" ref="W255:W314" si="32">IF(N255="","",IF(N255&lt;0,0,1))</f>
        <v/>
      </c>
    </row>
    <row r="256" spans="1:23" x14ac:dyDescent="0.2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7"/>
      <c r="N256" s="73" t="str">
        <f>IF(OR($H256="-",$S256="",$U256=""),"",
IF($H256="Long",$U256-$S256,
IF($H256="Short",$S256-$U256-$T256-$T256,
IF($H256="Options",$U256-$S256,””))))</f>
        <v/>
      </c>
      <c r="O256" s="74" t="str">
        <f t="shared" si="29"/>
        <v/>
      </c>
      <c r="P256" s="75" t="str">
        <f t="shared" si="30"/>
        <v/>
      </c>
      <c r="Q256" s="76" t="str">
        <f t="shared" si="25"/>
        <v/>
      </c>
      <c r="R256" s="77" t="str">
        <f t="shared" si="26"/>
        <v/>
      </c>
      <c r="S256" s="78" t="str">
        <f t="shared" si="6"/>
        <v/>
      </c>
      <c r="T256" s="57">
        <v>0</v>
      </c>
      <c r="U256" s="80" t="str">
        <f>IF(OR($H256="-",$K256="",$M256=""),"",
IF($H256="Long",$K256*$M256,
IF($H256="Short",$K256*$M256,
IF($H256="Options",$K256*$M256*100,””))))</f>
        <v/>
      </c>
      <c r="V256" s="81" t="str">
        <f t="shared" si="31"/>
        <v/>
      </c>
      <c r="W256" s="81" t="str">
        <f t="shared" si="32"/>
        <v/>
      </c>
    </row>
    <row r="257" spans="1:23" x14ac:dyDescent="0.2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7"/>
      <c r="N257" s="73" t="str">
        <f>IF(OR($H257="-",$S257="",$U257=""),"",
IF($H257="Long",$U257-$S257,
IF($H257="Short",$S257-$U257-$T257-$T257,
IF($H257="Options",$U257-$S257,””))))</f>
        <v/>
      </c>
      <c r="O257" s="74" t="str">
        <f t="shared" si="29"/>
        <v/>
      </c>
      <c r="P257" s="75" t="str">
        <f t="shared" si="30"/>
        <v/>
      </c>
      <c r="Q257" s="76" t="str">
        <f t="shared" si="25"/>
        <v/>
      </c>
      <c r="R257" s="77" t="str">
        <f t="shared" si="26"/>
        <v/>
      </c>
      <c r="S257" s="78" t="str">
        <f t="shared" si="6"/>
        <v/>
      </c>
      <c r="T257" s="57">
        <v>0</v>
      </c>
      <c r="U257" s="80" t="str">
        <f>IF(OR($H257="-",$K257="",$M257=""),"",
IF($H257="Long",$K257*$M257,
IF($H257="Short",$K257*$M257,
IF($H257="Options",$K257*$M257*100,””))))</f>
        <v/>
      </c>
      <c r="V257" s="81" t="str">
        <f t="shared" si="31"/>
        <v/>
      </c>
      <c r="W257" s="81" t="str">
        <f t="shared" si="32"/>
        <v/>
      </c>
    </row>
    <row r="258" spans="1:23" x14ac:dyDescent="0.2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7"/>
      <c r="N258" s="73" t="str">
        <f>IF(OR($H258="-",$S258="",$U258=""),"",
IF($H258="Long",$U258-$S258,
IF($H258="Short",$S258-$U258-$T258-$T258,
IF($H258="Options",$U258-$S258,””))))</f>
        <v/>
      </c>
      <c r="O258" s="74" t="str">
        <f t="shared" si="29"/>
        <v/>
      </c>
      <c r="P258" s="75" t="str">
        <f t="shared" si="30"/>
        <v/>
      </c>
      <c r="Q258" s="76" t="str">
        <f t="shared" si="25"/>
        <v/>
      </c>
      <c r="R258" s="77" t="str">
        <f t="shared" si="26"/>
        <v/>
      </c>
      <c r="S258" s="78" t="str">
        <f t="shared" si="6"/>
        <v/>
      </c>
      <c r="T258" s="57">
        <v>0</v>
      </c>
      <c r="U258" s="80" t="str">
        <f>IF(OR($H258="-",$K258="",$M258=""),"",
IF($H258="Long",$K258*$M258,
IF($H258="Short",$K258*$M258,
IF($H258="Options",$K258*$M258*100,””))))</f>
        <v/>
      </c>
      <c r="V258" s="81" t="str">
        <f t="shared" si="31"/>
        <v/>
      </c>
      <c r="W258" s="81" t="str">
        <f t="shared" si="32"/>
        <v/>
      </c>
    </row>
    <row r="259" spans="1:23" x14ac:dyDescent="0.2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7"/>
      <c r="N259" s="73" t="str">
        <f>IF(OR($H259="-",$S259="",$U259=""),"",
IF($H259="Long",$U259-$S259,
IF($H259="Short",$S259-$U259-$T259-$T259,
IF($H259="Options",$U259-$S259,””))))</f>
        <v/>
      </c>
      <c r="O259" s="74" t="str">
        <f t="shared" si="29"/>
        <v/>
      </c>
      <c r="P259" s="75" t="str">
        <f t="shared" si="30"/>
        <v/>
      </c>
      <c r="Q259" s="76" t="str">
        <f t="shared" si="25"/>
        <v/>
      </c>
      <c r="R259" s="77" t="str">
        <f t="shared" si="26"/>
        <v/>
      </c>
      <c r="S259" s="78" t="str">
        <f t="shared" si="6"/>
        <v/>
      </c>
      <c r="T259" s="57">
        <v>0</v>
      </c>
      <c r="U259" s="80" t="str">
        <f>IF(OR($H259="-",$K259="",$M259=""),"",
IF($H259="Long",$K259*$M259,
IF($H259="Short",$K259*$M259,
IF($H259="Options",$K259*$M259*100,””))))</f>
        <v/>
      </c>
      <c r="V259" s="81" t="str">
        <f t="shared" si="31"/>
        <v/>
      </c>
      <c r="W259" s="81" t="str">
        <f t="shared" si="32"/>
        <v/>
      </c>
    </row>
    <row r="260" spans="1:23" x14ac:dyDescent="0.2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7"/>
      <c r="N260" s="73" t="str">
        <f>IF(OR($H260="-",$S260="",$U260=""),"",
IF($H260="Long",$U260-$S260,
IF($H260="Short",$S260-$U260-$T260-$T260,
IF($H260="Options",$U260-$S260,””))))</f>
        <v/>
      </c>
      <c r="O260" s="74" t="str">
        <f t="shared" si="29"/>
        <v/>
      </c>
      <c r="P260" s="75" t="str">
        <f t="shared" si="30"/>
        <v/>
      </c>
      <c r="Q260" s="76" t="str">
        <f t="shared" si="25"/>
        <v/>
      </c>
      <c r="R260" s="77" t="str">
        <f t="shared" si="26"/>
        <v/>
      </c>
      <c r="S260" s="78" t="str">
        <f t="shared" si="6"/>
        <v/>
      </c>
      <c r="T260" s="57">
        <v>0</v>
      </c>
      <c r="U260" s="80" t="str">
        <f>IF(OR($H260="-",$K260="",$M260=""),"",
IF($H260="Long",$K260*$M260,
IF($H260="Short",$K260*$M260,
IF($H260="Options",$K260*$M260*100,””))))</f>
        <v/>
      </c>
      <c r="V260" s="81" t="str">
        <f t="shared" si="31"/>
        <v/>
      </c>
      <c r="W260" s="81" t="str">
        <f t="shared" si="32"/>
        <v/>
      </c>
    </row>
    <row r="261" spans="1:23" x14ac:dyDescent="0.2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7"/>
      <c r="N261" s="73" t="str">
        <f>IF(OR($H261="-",$S261="",$U261=""),"",
IF($H261="Long",$U261-$S261,
IF($H261="Short",$S261-$U261-$T261-$T261,
IF($H261="Options",$U261-$S261,””))))</f>
        <v/>
      </c>
      <c r="O261" s="74" t="str">
        <f t="shared" si="29"/>
        <v/>
      </c>
      <c r="P261" s="75" t="str">
        <f t="shared" si="30"/>
        <v/>
      </c>
      <c r="Q261" s="76" t="str">
        <f t="shared" si="25"/>
        <v/>
      </c>
      <c r="R261" s="77" t="str">
        <f t="shared" si="26"/>
        <v/>
      </c>
      <c r="S261" s="78" t="str">
        <f t="shared" si="6"/>
        <v/>
      </c>
      <c r="T261" s="57">
        <v>0</v>
      </c>
      <c r="U261" s="80" t="str">
        <f>IF(OR($H261="-",$K261="",$M261=""),"",
IF($H261="Long",$K261*$M261,
IF($H261="Short",$K261*$M261,
IF($H261="Options",$K261*$M261*100,””))))</f>
        <v/>
      </c>
      <c r="V261" s="81" t="str">
        <f t="shared" si="31"/>
        <v/>
      </c>
      <c r="W261" s="81" t="str">
        <f t="shared" si="32"/>
        <v/>
      </c>
    </row>
    <row r="262" spans="1:23" x14ac:dyDescent="0.2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7"/>
      <c r="N262" s="73" t="str">
        <f>IF(OR($H262="-",$S262="",$U262=""),"",
IF($H262="Long",$U262-$S262,
IF($H262="Short",$S262-$U262-$T262-$T262,
IF($H262="Options",$U262-$S262,””))))</f>
        <v/>
      </c>
      <c r="O262" s="74" t="str">
        <f t="shared" si="29"/>
        <v/>
      </c>
      <c r="P262" s="75" t="str">
        <f t="shared" si="30"/>
        <v/>
      </c>
      <c r="Q262" s="76" t="str">
        <f t="shared" si="25"/>
        <v/>
      </c>
      <c r="R262" s="77" t="str">
        <f t="shared" si="26"/>
        <v/>
      </c>
      <c r="S262" s="78" t="str">
        <f t="shared" si="6"/>
        <v/>
      </c>
      <c r="T262" s="57">
        <v>0</v>
      </c>
      <c r="U262" s="80" t="str">
        <f>IF(OR($H262="-",$K262="",$M262=""),"",
IF($H262="Long",$K262*$M262,
IF($H262="Short",$K262*$M262,
IF($H262="Options",$K262*$M262*100,””))))</f>
        <v/>
      </c>
      <c r="V262" s="81" t="str">
        <f t="shared" si="31"/>
        <v/>
      </c>
      <c r="W262" s="81" t="str">
        <f t="shared" si="32"/>
        <v/>
      </c>
    </row>
    <row r="263" spans="1:23" x14ac:dyDescent="0.2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7"/>
      <c r="N263" s="73" t="str">
        <f>IF(OR($H263="-",$S263="",$U263=""),"",
IF($H263="Long",$U263-$S263,
IF($H263="Short",$S263-$U263-$T263-$T263,
IF($H263="Options",$U263-$S263,””))))</f>
        <v/>
      </c>
      <c r="O263" s="74" t="str">
        <f t="shared" si="29"/>
        <v/>
      </c>
      <c r="P263" s="75" t="str">
        <f t="shared" si="30"/>
        <v/>
      </c>
      <c r="Q263" s="76" t="str">
        <f t="shared" si="25"/>
        <v/>
      </c>
      <c r="R263" s="77" t="str">
        <f t="shared" si="26"/>
        <v/>
      </c>
      <c r="S263" s="78" t="str">
        <f t="shared" si="6"/>
        <v/>
      </c>
      <c r="T263" s="57">
        <v>0</v>
      </c>
      <c r="U263" s="80" t="str">
        <f>IF(OR($H263="-",$K263="",$M263=""),"",
IF($H263="Long",$K263*$M263,
IF($H263="Short",$K263*$M263,
IF($H263="Options",$K263*$M263*100,””))))</f>
        <v/>
      </c>
      <c r="V263" s="81" t="str">
        <f t="shared" si="31"/>
        <v/>
      </c>
      <c r="W263" s="81" t="str">
        <f t="shared" si="32"/>
        <v/>
      </c>
    </row>
    <row r="264" spans="1:23" x14ac:dyDescent="0.2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7"/>
      <c r="N264" s="73" t="str">
        <f>IF(OR($H264="-",$S264="",$U264=""),"",
IF($H264="Long",$U264-$S264,
IF($H264="Short",$S264-$U264-$T264-$T264,
IF($H264="Options",$U264-$S264,””))))</f>
        <v/>
      </c>
      <c r="O264" s="74" t="str">
        <f t="shared" si="29"/>
        <v/>
      </c>
      <c r="P264" s="75" t="str">
        <f t="shared" si="30"/>
        <v/>
      </c>
      <c r="Q264" s="76" t="str">
        <f t="shared" si="25"/>
        <v/>
      </c>
      <c r="R264" s="77" t="str">
        <f t="shared" si="26"/>
        <v/>
      </c>
      <c r="S264" s="78" t="str">
        <f t="shared" si="6"/>
        <v/>
      </c>
      <c r="T264" s="57">
        <v>0</v>
      </c>
      <c r="U264" s="80" t="str">
        <f>IF(OR($H264="-",$K264="",$M264=""),"",
IF($H264="Long",$K264*$M264,
IF($H264="Short",$K264*$M264,
IF($H264="Options",$K264*$M264*100,””))))</f>
        <v/>
      </c>
      <c r="V264" s="81" t="str">
        <f t="shared" si="31"/>
        <v/>
      </c>
      <c r="W264" s="81" t="str">
        <f t="shared" si="32"/>
        <v/>
      </c>
    </row>
    <row r="265" spans="1:23" x14ac:dyDescent="0.2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7"/>
      <c r="N265" s="73" t="str">
        <f>IF(OR($H265="-",$S265="",$U265=""),"",
IF($H265="Long",$U265-$S265,
IF($H265="Short",$S265-$U265-$T265-$T265,
IF($H265="Options",$U265-$S265,””))))</f>
        <v/>
      </c>
      <c r="O265" s="74" t="str">
        <f t="shared" si="29"/>
        <v/>
      </c>
      <c r="P265" s="75" t="str">
        <f t="shared" si="30"/>
        <v/>
      </c>
      <c r="Q265" s="76" t="str">
        <f t="shared" ref="Q265:Q328" si="33">IF(OR($H265="-",$U265="",$S265=""),"",IF($N265&lt;=-0.01,"",
IF($H265="Long",(($U265-$S265)/$S265),
IF($H265="Short",(($S265-$U265)/$S265),
IF($H265="Options",(($U265-$S265)/$S265))))))</f>
        <v/>
      </c>
      <c r="R265" s="77" t="str">
        <f t="shared" si="26"/>
        <v/>
      </c>
      <c r="S265" s="78" t="str">
        <f t="shared" si="6"/>
        <v/>
      </c>
      <c r="T265" s="57">
        <v>0</v>
      </c>
      <c r="U265" s="80" t="str">
        <f>IF(OR($H265="-",$K265="",$M265=""),"",
IF($H265="Long",$K265*$M265,
IF($H265="Short",$K265*$M265,
IF($H265="Options",$K265*$M265*100,””))))</f>
        <v/>
      </c>
      <c r="V265" s="81" t="str">
        <f t="shared" si="31"/>
        <v/>
      </c>
      <c r="W265" s="81" t="str">
        <f t="shared" si="32"/>
        <v/>
      </c>
    </row>
    <row r="266" spans="1:23" x14ac:dyDescent="0.2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7"/>
      <c r="N266" s="73" t="str">
        <f>IF(OR($H266="-",$S266="",$U266=""),"",
IF($H266="Long",$U266-$S266,
IF($H266="Short",$S266-$U266-$T266-$T266,
IF($H266="Options",$U266-$S266,””))))</f>
        <v/>
      </c>
      <c r="O266" s="74" t="str">
        <f t="shared" si="29"/>
        <v/>
      </c>
      <c r="P266" s="75" t="str">
        <f t="shared" si="30"/>
        <v/>
      </c>
      <c r="Q266" s="76" t="str">
        <f t="shared" si="33"/>
        <v/>
      </c>
      <c r="R266" s="77" t="str">
        <f t="shared" ref="R266:R523" si="34">IF(OR($H266="-",$U266="",$S266=""),"",IF($N266&gt;=0.01,"",IF($H266="Long",(($U266-$S266)/$S266),
IF($H266="Short",(($S266-$U266)/$S266),
IF($H266="Options",(($U266-$S266)/$S266))))))</f>
        <v/>
      </c>
      <c r="S266" s="78" t="str">
        <f t="shared" si="6"/>
        <v/>
      </c>
      <c r="T266" s="57">
        <v>0</v>
      </c>
      <c r="U266" s="80" t="str">
        <f>IF(OR($H266="-",$K266="",$M266=""),"",
IF($H266="Long",$K266*$M266,
IF($H266="Short",$K266*$M266,
IF($H266="Options",$K266*$M266*100,””))))</f>
        <v/>
      </c>
      <c r="V266" s="81" t="str">
        <f t="shared" si="31"/>
        <v/>
      </c>
      <c r="W266" s="81" t="str">
        <f t="shared" si="32"/>
        <v/>
      </c>
    </row>
    <row r="267" spans="1:23" x14ac:dyDescent="0.2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7"/>
      <c r="N267" s="73" t="str">
        <f>IF(OR($H267="-",$S267="",$U267=""),"",
IF($H267="Long",$U267-$S267,
IF($H267="Short",$S267-$U267-$T267-$T267,
IF($H267="Options",$U267-$S267,””))))</f>
        <v/>
      </c>
      <c r="O267" s="74" t="str">
        <f t="shared" si="29"/>
        <v/>
      </c>
      <c r="P267" s="75" t="str">
        <f t="shared" si="30"/>
        <v/>
      </c>
      <c r="Q267" s="76" t="str">
        <f t="shared" si="33"/>
        <v/>
      </c>
      <c r="R267" s="77" t="str">
        <f t="shared" si="34"/>
        <v/>
      </c>
      <c r="S267" s="78" t="str">
        <f t="shared" si="6"/>
        <v/>
      </c>
      <c r="T267" s="57">
        <v>0</v>
      </c>
      <c r="U267" s="80" t="str">
        <f>IF(OR($H267="-",$K267="",$M267=""),"",
IF($H267="Long",$K267*$M267,
IF($H267="Short",$K267*$M267,
IF($H267="Options",$K267*$M267*100,””))))</f>
        <v/>
      </c>
      <c r="V267" s="81" t="str">
        <f t="shared" si="31"/>
        <v/>
      </c>
      <c r="W267" s="81" t="str">
        <f t="shared" si="32"/>
        <v/>
      </c>
    </row>
    <row r="268" spans="1:23" x14ac:dyDescent="0.2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7"/>
      <c r="N268" s="73" t="str">
        <f>IF(OR($H268="-",$S268="",$U268=""),"",
IF($H268="Long",$U268-$S268,
IF($H268="Short",$S268-$U268-$T268-$T268,
IF($H268="Options",$U268-$S268,””))))</f>
        <v/>
      </c>
      <c r="O268" s="74" t="str">
        <f t="shared" si="29"/>
        <v/>
      </c>
      <c r="P268" s="75" t="str">
        <f t="shared" si="30"/>
        <v/>
      </c>
      <c r="Q268" s="76" t="str">
        <f t="shared" si="33"/>
        <v/>
      </c>
      <c r="R268" s="77" t="str">
        <f t="shared" si="34"/>
        <v/>
      </c>
      <c r="S268" s="78" t="str">
        <f t="shared" si="6"/>
        <v/>
      </c>
      <c r="T268" s="57">
        <v>0</v>
      </c>
      <c r="U268" s="80" t="str">
        <f>IF(OR($H268="-",$K268="",$M268=""),"",
IF($H268="Long",$K268*$M268,
IF($H268="Short",$K268*$M268,
IF($H268="Options",$K268*$M268*100,””))))</f>
        <v/>
      </c>
      <c r="V268" s="81" t="str">
        <f t="shared" si="31"/>
        <v/>
      </c>
      <c r="W268" s="81" t="str">
        <f t="shared" si="32"/>
        <v/>
      </c>
    </row>
    <row r="269" spans="1:23" x14ac:dyDescent="0.2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7"/>
      <c r="N269" s="73" t="str">
        <f>IF(OR($H269="-",$S269="",$U269=""),"",
IF($H269="Long",$U269-$S269,
IF($H269="Short",$S269-$U269-$T269-$T269,
IF($H269="Options",$U269-$S269,””))))</f>
        <v/>
      </c>
      <c r="O269" s="74" t="str">
        <f t="shared" si="29"/>
        <v/>
      </c>
      <c r="P269" s="75" t="str">
        <f t="shared" si="30"/>
        <v/>
      </c>
      <c r="Q269" s="76" t="str">
        <f t="shared" si="33"/>
        <v/>
      </c>
      <c r="R269" s="77" t="str">
        <f t="shared" si="34"/>
        <v/>
      </c>
      <c r="S269" s="78" t="str">
        <f t="shared" si="6"/>
        <v/>
      </c>
      <c r="T269" s="57">
        <v>0</v>
      </c>
      <c r="U269" s="80" t="str">
        <f>IF(OR($H269="-",$K269="",$M269=""),"",
IF($H269="Long",$K269*$M269,
IF($H269="Short",$K269*$M269,
IF($H269="Options",$K269*$M269*100,””))))</f>
        <v/>
      </c>
      <c r="V269" s="81" t="str">
        <f t="shared" si="31"/>
        <v/>
      </c>
      <c r="W269" s="81" t="str">
        <f t="shared" si="32"/>
        <v/>
      </c>
    </row>
    <row r="270" spans="1:23" x14ac:dyDescent="0.2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7"/>
      <c r="N270" s="73" t="str">
        <f>IF(OR($H270="-",$S270="",$U270=""),"",
IF($H270="Long",$U270-$S270,
IF($H270="Short",$S270-$U270-$T270-$T270,
IF($H270="Options",$U270-$S270,””))))</f>
        <v/>
      </c>
      <c r="O270" s="74" t="str">
        <f t="shared" si="29"/>
        <v/>
      </c>
      <c r="P270" s="75" t="str">
        <f t="shared" si="30"/>
        <v/>
      </c>
      <c r="Q270" s="76" t="str">
        <f t="shared" si="33"/>
        <v/>
      </c>
      <c r="R270" s="77" t="str">
        <f t="shared" si="34"/>
        <v/>
      </c>
      <c r="S270" s="78" t="str">
        <f t="shared" si="6"/>
        <v/>
      </c>
      <c r="T270" s="57">
        <v>0</v>
      </c>
      <c r="U270" s="80" t="str">
        <f>IF(OR($H270="-",$K270="",$M270=""),"",
IF($H270="Long",$K270*$M270,
IF($H270="Short",$K270*$M270,
IF($H270="Options",$K270*$M270*100,””))))</f>
        <v/>
      </c>
      <c r="V270" s="81" t="str">
        <f t="shared" si="31"/>
        <v/>
      </c>
      <c r="W270" s="81" t="str">
        <f t="shared" si="32"/>
        <v/>
      </c>
    </row>
    <row r="271" spans="1:23" x14ac:dyDescent="0.2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7"/>
      <c r="N271" s="73" t="str">
        <f>IF(OR($H271="-",$S271="",$U271=""),"",
IF($H271="Long",$U271-$S271,
IF($H271="Short",$S271-$U271-$T271-$T271,
IF($H271="Options",$U271-$S271,””))))</f>
        <v/>
      </c>
      <c r="O271" s="74" t="str">
        <f t="shared" si="29"/>
        <v/>
      </c>
      <c r="P271" s="75" t="str">
        <f t="shared" si="30"/>
        <v/>
      </c>
      <c r="Q271" s="76" t="str">
        <f t="shared" si="33"/>
        <v/>
      </c>
      <c r="R271" s="77" t="str">
        <f t="shared" si="34"/>
        <v/>
      </c>
      <c r="S271" s="78" t="str">
        <f t="shared" ref="S271:S532" si="35">IF(OR($H271="-",$K271="",$L271="",$T271=""),"",
IF($H271="Long",($K271*$L271)+$T271,
IF($H271="Short",($K271*$L271)+$T271,
IF($H271="Options",($K271*$L271*100)+$T271,""))))</f>
        <v/>
      </c>
      <c r="T271" s="57">
        <v>0</v>
      </c>
      <c r="U271" s="80" t="str">
        <f>IF(OR($H271="-",$K271="",$M271=""),"",
IF($H271="Long",$K271*$M271,
IF($H271="Short",$K271*$M271,
IF($H271="Options",$K271*$M271*100,””))))</f>
        <v/>
      </c>
      <c r="V271" s="81" t="str">
        <f t="shared" si="31"/>
        <v/>
      </c>
      <c r="W271" s="81" t="str">
        <f t="shared" si="32"/>
        <v/>
      </c>
    </row>
    <row r="272" spans="1:23" x14ac:dyDescent="0.2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7"/>
      <c r="N272" s="73" t="str">
        <f>IF(OR($H272="-",$S272="",$U272=""),"",
IF($H272="Long",$U272-$S272,
IF($H272="Short",$S272-$U272-$T272-$T272,
IF($H272="Options",$U272-$S272,””))))</f>
        <v/>
      </c>
      <c r="O272" s="74" t="str">
        <f t="shared" si="29"/>
        <v/>
      </c>
      <c r="P272" s="75" t="str">
        <f t="shared" si="30"/>
        <v/>
      </c>
      <c r="Q272" s="76" t="str">
        <f t="shared" si="33"/>
        <v/>
      </c>
      <c r="R272" s="77" t="str">
        <f t="shared" si="34"/>
        <v/>
      </c>
      <c r="S272" s="78" t="str">
        <f t="shared" si="35"/>
        <v/>
      </c>
      <c r="T272" s="57">
        <v>0</v>
      </c>
      <c r="U272" s="80" t="str">
        <f>IF(OR($H272="-",$K272="",$M272=""),"",
IF($H272="Long",$K272*$M272,
IF($H272="Short",$K272*$M272,
IF($H272="Options",$K272*$M272*100,””))))</f>
        <v/>
      </c>
      <c r="V272" s="81" t="str">
        <f t="shared" si="31"/>
        <v/>
      </c>
      <c r="W272" s="81" t="str">
        <f t="shared" si="32"/>
        <v/>
      </c>
    </row>
    <row r="273" spans="1:23" x14ac:dyDescent="0.2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7"/>
      <c r="N273" s="73" t="str">
        <f>IF(OR($H273="-",$S273="",$U273=""),"",
IF($H273="Long",$U273-$S273,
IF($H273="Short",$S273-$U273-$T273-$T273,
IF($H273="Options",$U273-$S273,””))))</f>
        <v/>
      </c>
      <c r="O273" s="74" t="str">
        <f t="shared" si="29"/>
        <v/>
      </c>
      <c r="P273" s="75" t="str">
        <f t="shared" si="30"/>
        <v/>
      </c>
      <c r="Q273" s="76" t="str">
        <f t="shared" si="33"/>
        <v/>
      </c>
      <c r="R273" s="77" t="str">
        <f t="shared" si="34"/>
        <v/>
      </c>
      <c r="S273" s="78" t="str">
        <f t="shared" si="35"/>
        <v/>
      </c>
      <c r="T273" s="57">
        <v>0</v>
      </c>
      <c r="U273" s="80" t="str">
        <f>IF(OR($H273="-",$K273="",$M273=""),"",
IF($H273="Long",$K273*$M273,
IF($H273="Short",$K273*$M273,
IF($H273="Options",$K273*$M273*100,””))))</f>
        <v/>
      </c>
      <c r="V273" s="81" t="str">
        <f t="shared" si="31"/>
        <v/>
      </c>
      <c r="W273" s="81" t="str">
        <f t="shared" si="32"/>
        <v/>
      </c>
    </row>
    <row r="274" spans="1:23" x14ac:dyDescent="0.2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7"/>
      <c r="N274" s="73" t="str">
        <f>IF(OR($H274="-",$S274="",$U274=""),"",
IF($H274="Long",$U274-$S274,
IF($H274="Short",$S274-$U274-$T274-$T274,
IF($H274="Options",$U274-$S274,””))))</f>
        <v/>
      </c>
      <c r="O274" s="74" t="str">
        <f t="shared" si="29"/>
        <v/>
      </c>
      <c r="P274" s="75" t="str">
        <f t="shared" si="30"/>
        <v/>
      </c>
      <c r="Q274" s="76" t="str">
        <f t="shared" si="33"/>
        <v/>
      </c>
      <c r="R274" s="77" t="str">
        <f t="shared" si="34"/>
        <v/>
      </c>
      <c r="S274" s="78" t="str">
        <f t="shared" si="35"/>
        <v/>
      </c>
      <c r="T274" s="57">
        <v>0</v>
      </c>
      <c r="U274" s="80" t="str">
        <f>IF(OR($H274="-",$K274="",$M274=""),"",
IF($H274="Long",$K274*$M274,
IF($H274="Short",$K274*$M274,
IF($H274="Options",$K274*$M274*100,””))))</f>
        <v/>
      </c>
      <c r="V274" s="81" t="str">
        <f t="shared" si="31"/>
        <v/>
      </c>
      <c r="W274" s="81" t="str">
        <f t="shared" si="32"/>
        <v/>
      </c>
    </row>
    <row r="275" spans="1:23" x14ac:dyDescent="0.2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7"/>
      <c r="N275" s="73" t="str">
        <f>IF(OR($H275="-",$S275="",$U275=""),"",
IF($H275="Long",$U275-$S275,
IF($H275="Short",$S275-$U275-$T275-$T275,
IF($H275="Options",$U275-$S275,””))))</f>
        <v/>
      </c>
      <c r="O275" s="74" t="str">
        <f t="shared" si="29"/>
        <v/>
      </c>
      <c r="P275" s="75" t="str">
        <f t="shared" si="30"/>
        <v/>
      </c>
      <c r="Q275" s="76" t="str">
        <f t="shared" si="33"/>
        <v/>
      </c>
      <c r="R275" s="77" t="str">
        <f t="shared" si="34"/>
        <v/>
      </c>
      <c r="S275" s="78" t="str">
        <f t="shared" si="35"/>
        <v/>
      </c>
      <c r="T275" s="57">
        <v>0</v>
      </c>
      <c r="U275" s="80" t="str">
        <f>IF(OR($H275="-",$K275="",$M275=""),"",
IF($H275="Long",$K275*$M275,
IF($H275="Short",$K275*$M275,
IF($H275="Options",$K275*$M275*100,””))))</f>
        <v/>
      </c>
      <c r="V275" s="81" t="str">
        <f t="shared" si="31"/>
        <v/>
      </c>
      <c r="W275" s="81" t="str">
        <f t="shared" si="32"/>
        <v/>
      </c>
    </row>
    <row r="276" spans="1:23" x14ac:dyDescent="0.2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7"/>
      <c r="N276" s="73" t="str">
        <f>IF(OR($H276="-",$S276="",$U276=""),"",
IF($H276="Long",$U276-$S276,
IF($H276="Short",$S276-$U276-$T276-$T276,
IF($H276="Options",$U276-$S276,””))))</f>
        <v/>
      </c>
      <c r="O276" s="74" t="str">
        <f t="shared" si="29"/>
        <v/>
      </c>
      <c r="P276" s="75" t="str">
        <f t="shared" si="30"/>
        <v/>
      </c>
      <c r="Q276" s="76" t="str">
        <f t="shared" si="33"/>
        <v/>
      </c>
      <c r="R276" s="77" t="str">
        <f t="shared" si="34"/>
        <v/>
      </c>
      <c r="S276" s="78" t="str">
        <f t="shared" si="35"/>
        <v/>
      </c>
      <c r="T276" s="57">
        <v>0</v>
      </c>
      <c r="U276" s="80" t="str">
        <f>IF(OR($H276="-",$K276="",$M276=""),"",
IF($H276="Long",$K276*$M276,
IF($H276="Short",$K276*$M276,
IF($H276="Options",$K276*$M276*100,””))))</f>
        <v/>
      </c>
      <c r="V276" s="81" t="str">
        <f t="shared" si="31"/>
        <v/>
      </c>
      <c r="W276" s="81" t="str">
        <f t="shared" si="32"/>
        <v/>
      </c>
    </row>
    <row r="277" spans="1:23" x14ac:dyDescent="0.2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7"/>
      <c r="N277" s="73" t="str">
        <f>IF(OR($H277="-",$S277="",$U277=""),"",
IF($H277="Long",$U277-$S277,
IF($H277="Short",$S277-$U277-$T277-$T277,
IF($H277="Options",$U277-$S277,””))))</f>
        <v/>
      </c>
      <c r="O277" s="74" t="str">
        <f t="shared" si="29"/>
        <v/>
      </c>
      <c r="P277" s="75" t="str">
        <f t="shared" si="30"/>
        <v/>
      </c>
      <c r="Q277" s="76" t="str">
        <f t="shared" si="33"/>
        <v/>
      </c>
      <c r="R277" s="77" t="str">
        <f t="shared" si="34"/>
        <v/>
      </c>
      <c r="S277" s="78" t="str">
        <f t="shared" si="35"/>
        <v/>
      </c>
      <c r="T277" s="57">
        <v>0</v>
      </c>
      <c r="U277" s="80" t="str">
        <f>IF(OR($H277="-",$K277="",$M277=""),"",
IF($H277="Long",$K277*$M277,
IF($H277="Short",$K277*$M277,
IF($H277="Options",$K277*$M277*100,””))))</f>
        <v/>
      </c>
      <c r="V277" s="81" t="str">
        <f t="shared" si="31"/>
        <v/>
      </c>
      <c r="W277" s="81" t="str">
        <f t="shared" si="32"/>
        <v/>
      </c>
    </row>
    <row r="278" spans="1:23" x14ac:dyDescent="0.2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7"/>
      <c r="N278" s="73" t="str">
        <f>IF(OR($H278="-",$S278="",$U278=""),"",
IF($H278="Long",$U278-$S278,
IF($H278="Short",$S278-$U278-$T278-$T278,
IF($H278="Options",$U278-$S278,””))))</f>
        <v/>
      </c>
      <c r="O278" s="74" t="str">
        <f t="shared" si="29"/>
        <v/>
      </c>
      <c r="P278" s="75" t="str">
        <f t="shared" si="30"/>
        <v/>
      </c>
      <c r="Q278" s="76" t="str">
        <f t="shared" si="33"/>
        <v/>
      </c>
      <c r="R278" s="77" t="str">
        <f t="shared" si="34"/>
        <v/>
      </c>
      <c r="S278" s="78" t="str">
        <f t="shared" si="35"/>
        <v/>
      </c>
      <c r="T278" s="57">
        <v>0</v>
      </c>
      <c r="U278" s="80" t="str">
        <f>IF(OR($H278="-",$K278="",$M278=""),"",
IF($H278="Long",$K278*$M278,
IF($H278="Short",$K278*$M278,
IF($H278="Options",$K278*$M278*100,””))))</f>
        <v/>
      </c>
      <c r="V278" s="81" t="str">
        <f t="shared" si="31"/>
        <v/>
      </c>
      <c r="W278" s="81" t="str">
        <f t="shared" si="32"/>
        <v/>
      </c>
    </row>
    <row r="279" spans="1:23" x14ac:dyDescent="0.2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7"/>
      <c r="N279" s="73" t="str">
        <f>IF(OR($H279="-",$S279="",$U279=""),"",
IF($H279="Long",$U279-$S279,
IF($H279="Short",$S279-$U279-$T279-$T279,
IF($H279="Options",$U279-$S279,””))))</f>
        <v/>
      </c>
      <c r="O279" s="74" t="str">
        <f t="shared" si="29"/>
        <v/>
      </c>
      <c r="P279" s="75" t="str">
        <f t="shared" si="30"/>
        <v/>
      </c>
      <c r="Q279" s="76" t="str">
        <f t="shared" si="33"/>
        <v/>
      </c>
      <c r="R279" s="77" t="str">
        <f t="shared" si="34"/>
        <v/>
      </c>
      <c r="S279" s="78" t="str">
        <f t="shared" si="35"/>
        <v/>
      </c>
      <c r="T279" s="57">
        <v>0</v>
      </c>
      <c r="U279" s="80" t="str">
        <f>IF(OR($H279="-",$K279="",$M279=""),"",
IF($H279="Long",$K279*$M279,
IF($H279="Short",$K279*$M279,
IF($H279="Options",$K279*$M279*100,””))))</f>
        <v/>
      </c>
      <c r="V279" s="81" t="str">
        <f t="shared" si="31"/>
        <v/>
      </c>
      <c r="W279" s="81" t="str">
        <f t="shared" si="32"/>
        <v/>
      </c>
    </row>
    <row r="280" spans="1:23" x14ac:dyDescent="0.2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7"/>
      <c r="N280" s="73" t="str">
        <f>IF(OR($H280="-",$S280="",$U280=""),"",
IF($H280="Long",$U280-$S280,
IF($H280="Short",$S280-$U280-$T280-$T280,
IF($H280="Options",$U280-$S280,””))))</f>
        <v/>
      </c>
      <c r="O280" s="74" t="str">
        <f t="shared" si="29"/>
        <v/>
      </c>
      <c r="P280" s="75" t="str">
        <f t="shared" si="30"/>
        <v/>
      </c>
      <c r="Q280" s="76" t="str">
        <f t="shared" si="33"/>
        <v/>
      </c>
      <c r="R280" s="77" t="str">
        <f t="shared" si="34"/>
        <v/>
      </c>
      <c r="S280" s="78" t="str">
        <f t="shared" si="35"/>
        <v/>
      </c>
      <c r="T280" s="57">
        <v>0</v>
      </c>
      <c r="U280" s="80" t="str">
        <f>IF(OR($H280="-",$K280="",$M280=""),"",
IF($H280="Long",$K280*$M280,
IF($H280="Short",$K280*$M280,
IF($H280="Options",$K280*$M280*100,””))))</f>
        <v/>
      </c>
      <c r="V280" s="81" t="str">
        <f t="shared" si="31"/>
        <v/>
      </c>
      <c r="W280" s="81" t="str">
        <f t="shared" si="32"/>
        <v/>
      </c>
    </row>
    <row r="281" spans="1:23" x14ac:dyDescent="0.2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7"/>
      <c r="N281" s="73" t="str">
        <f>IF(OR($H281="-",$S281="",$U281=""),"",
IF($H281="Long",$U281-$S281,
IF($H281="Short",$S281-$U281-$T281-$T281,
IF($H281="Options",$U281-$S281,””))))</f>
        <v/>
      </c>
      <c r="O281" s="74" t="str">
        <f t="shared" si="29"/>
        <v/>
      </c>
      <c r="P281" s="75" t="str">
        <f t="shared" si="30"/>
        <v/>
      </c>
      <c r="Q281" s="76" t="str">
        <f t="shared" si="33"/>
        <v/>
      </c>
      <c r="R281" s="77" t="str">
        <f t="shared" si="34"/>
        <v/>
      </c>
      <c r="S281" s="78" t="str">
        <f t="shared" si="35"/>
        <v/>
      </c>
      <c r="T281" s="57">
        <v>0</v>
      </c>
      <c r="U281" s="80" t="str">
        <f>IF(OR($H281="-",$K281="",$M281=""),"",
IF($H281="Long",$K281*$M281,
IF($H281="Short",$K281*$M281,
IF($H281="Options",$K281*$M281*100,””))))</f>
        <v/>
      </c>
      <c r="V281" s="81" t="str">
        <f t="shared" si="31"/>
        <v/>
      </c>
      <c r="W281" s="81" t="str">
        <f t="shared" si="32"/>
        <v/>
      </c>
    </row>
    <row r="282" spans="1:23" x14ac:dyDescent="0.2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7"/>
      <c r="N282" s="73" t="str">
        <f>IF(OR($H282="-",$S282="",$U282=""),"",
IF($H282="Long",$U282-$S282,
IF($H282="Short",$S282-$U282-$T282-$T282,
IF($H282="Options",$U282-$S282,””))))</f>
        <v/>
      </c>
      <c r="O282" s="74" t="str">
        <f t="shared" si="29"/>
        <v/>
      </c>
      <c r="P282" s="75" t="str">
        <f t="shared" si="30"/>
        <v/>
      </c>
      <c r="Q282" s="76" t="str">
        <f t="shared" si="33"/>
        <v/>
      </c>
      <c r="R282" s="77" t="str">
        <f t="shared" si="34"/>
        <v/>
      </c>
      <c r="S282" s="78" t="str">
        <f t="shared" si="35"/>
        <v/>
      </c>
      <c r="T282" s="57">
        <v>0</v>
      </c>
      <c r="U282" s="80" t="str">
        <f>IF(OR($H282="-",$K282="",$M282=""),"",
IF($H282="Long",$K282*$M282,
IF($H282="Short",$K282*$M282,
IF($H282="Options",$K282*$M282*100,””))))</f>
        <v/>
      </c>
      <c r="V282" s="81" t="str">
        <f t="shared" si="31"/>
        <v/>
      </c>
      <c r="W282" s="81" t="str">
        <f t="shared" si="32"/>
        <v/>
      </c>
    </row>
    <row r="283" spans="1:23" x14ac:dyDescent="0.2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7"/>
      <c r="N283" s="73" t="str">
        <f>IF(OR($H283="-",$S283="",$U283=""),"",
IF($H283="Long",$U283-$S283,
IF($H283="Short",$S283-$U283-$T283-$T283,
IF($H283="Options",$U283-$S283,””))))</f>
        <v/>
      </c>
      <c r="O283" s="74" t="str">
        <f t="shared" si="29"/>
        <v/>
      </c>
      <c r="P283" s="75" t="str">
        <f t="shared" si="30"/>
        <v/>
      </c>
      <c r="Q283" s="76" t="str">
        <f t="shared" si="33"/>
        <v/>
      </c>
      <c r="R283" s="77" t="str">
        <f t="shared" si="34"/>
        <v/>
      </c>
      <c r="S283" s="78" t="str">
        <f t="shared" si="35"/>
        <v/>
      </c>
      <c r="T283" s="57">
        <v>0</v>
      </c>
      <c r="U283" s="80" t="str">
        <f>IF(OR($H283="-",$K283="",$M283=""),"",
IF($H283="Long",$K283*$M283,
IF($H283="Short",$K283*$M283,
IF($H283="Options",$K283*$M283*100,””))))</f>
        <v/>
      </c>
      <c r="V283" s="81" t="str">
        <f t="shared" si="31"/>
        <v/>
      </c>
      <c r="W283" s="81" t="str">
        <f t="shared" si="32"/>
        <v/>
      </c>
    </row>
    <row r="284" spans="1:23" x14ac:dyDescent="0.2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7"/>
      <c r="N284" s="73" t="str">
        <f>IF(OR($H284="-",$S284="",$U284=""),"",
IF($H284="Long",$U284-$S284,
IF($H284="Short",$S284-$U284-$T284-$T284,
IF($H284="Options",$U284-$S284,””))))</f>
        <v/>
      </c>
      <c r="O284" s="74" t="str">
        <f t="shared" si="29"/>
        <v/>
      </c>
      <c r="P284" s="75" t="str">
        <f t="shared" si="30"/>
        <v/>
      </c>
      <c r="Q284" s="76" t="str">
        <f t="shared" si="33"/>
        <v/>
      </c>
      <c r="R284" s="77" t="str">
        <f t="shared" si="34"/>
        <v/>
      </c>
      <c r="S284" s="78" t="str">
        <f t="shared" si="35"/>
        <v/>
      </c>
      <c r="T284" s="57">
        <v>0</v>
      </c>
      <c r="U284" s="80" t="str">
        <f>IF(OR($H284="-",$K284="",$M284=""),"",
IF($H284="Long",$K284*$M284,
IF($H284="Short",$K284*$M284,
IF($H284="Options",$K284*$M284*100,””))))</f>
        <v/>
      </c>
      <c r="V284" s="81" t="str">
        <f t="shared" si="31"/>
        <v/>
      </c>
      <c r="W284" s="81" t="str">
        <f t="shared" si="32"/>
        <v/>
      </c>
    </row>
    <row r="285" spans="1:23" x14ac:dyDescent="0.2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7"/>
      <c r="N285" s="73" t="str">
        <f>IF(OR($H285="-",$S285="",$U285=""),"",
IF($H285="Long",$U285-$S285,
IF($H285="Short",$S285-$U285-$T285-$T285,
IF($H285="Options",$U285-$S285,””))))</f>
        <v/>
      </c>
      <c r="O285" s="74" t="str">
        <f t="shared" si="29"/>
        <v/>
      </c>
      <c r="P285" s="75" t="str">
        <f t="shared" si="30"/>
        <v/>
      </c>
      <c r="Q285" s="76" t="str">
        <f t="shared" si="33"/>
        <v/>
      </c>
      <c r="R285" s="77" t="str">
        <f t="shared" si="34"/>
        <v/>
      </c>
      <c r="S285" s="78" t="str">
        <f t="shared" si="35"/>
        <v/>
      </c>
      <c r="T285" s="57">
        <v>0</v>
      </c>
      <c r="U285" s="80" t="str">
        <f>IF(OR($H285="-",$K285="",$M285=""),"",
IF($H285="Long",$K285*$M285,
IF($H285="Short",$K285*$M285,
IF($H285="Options",$K285*$M285*100,””))))</f>
        <v/>
      </c>
      <c r="V285" s="81" t="str">
        <f t="shared" si="31"/>
        <v/>
      </c>
      <c r="W285" s="81" t="str">
        <f t="shared" si="32"/>
        <v/>
      </c>
    </row>
    <row r="286" spans="1:23" x14ac:dyDescent="0.2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7"/>
      <c r="N286" s="73" t="str">
        <f>IF(OR($H286="-",$S286="",$U286=""),"",
IF($H286="Long",$U286-$S286,
IF($H286="Short",$S286-$U286-$T286-$T286,
IF($H286="Options",$U286-$S286,””))))</f>
        <v/>
      </c>
      <c r="O286" s="74" t="str">
        <f t="shared" si="29"/>
        <v/>
      </c>
      <c r="P286" s="75" t="str">
        <f t="shared" si="30"/>
        <v/>
      </c>
      <c r="Q286" s="76" t="str">
        <f t="shared" si="33"/>
        <v/>
      </c>
      <c r="R286" s="77" t="str">
        <f t="shared" si="34"/>
        <v/>
      </c>
      <c r="S286" s="78" t="str">
        <f t="shared" si="35"/>
        <v/>
      </c>
      <c r="T286" s="57">
        <v>0</v>
      </c>
      <c r="U286" s="80" t="str">
        <f>IF(OR($H286="-",$K286="",$M286=""),"",
IF($H286="Long",$K286*$M286,
IF($H286="Short",$K286*$M286,
IF($H286="Options",$K286*$M286*100,””))))</f>
        <v/>
      </c>
      <c r="V286" s="81" t="str">
        <f t="shared" si="31"/>
        <v/>
      </c>
      <c r="W286" s="81" t="str">
        <f t="shared" si="32"/>
        <v/>
      </c>
    </row>
    <row r="287" spans="1:23" x14ac:dyDescent="0.2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7"/>
      <c r="N287" s="73" t="str">
        <f>IF(OR($H287="-",$S287="",$U287=""),"",
IF($H287="Long",$U287-$S287,
IF($H287="Short",$S287-$U287-$T287-$T287,
IF($H287="Options",$U287-$S287,””))))</f>
        <v/>
      </c>
      <c r="O287" s="74" t="str">
        <f t="shared" si="29"/>
        <v/>
      </c>
      <c r="P287" s="75" t="str">
        <f t="shared" si="30"/>
        <v/>
      </c>
      <c r="Q287" s="76" t="str">
        <f t="shared" si="33"/>
        <v/>
      </c>
      <c r="R287" s="77" t="str">
        <f t="shared" si="34"/>
        <v/>
      </c>
      <c r="S287" s="78" t="str">
        <f t="shared" si="35"/>
        <v/>
      </c>
      <c r="T287" s="57">
        <v>0</v>
      </c>
      <c r="U287" s="80" t="str">
        <f>IF(OR($H287="-",$K287="",$M287=""),"",
IF($H287="Long",$K287*$M287,
IF($H287="Short",$K287*$M287,
IF($H287="Options",$K287*$M287*100,””))))</f>
        <v/>
      </c>
      <c r="V287" s="81" t="str">
        <f t="shared" si="31"/>
        <v/>
      </c>
      <c r="W287" s="81" t="str">
        <f t="shared" si="32"/>
        <v/>
      </c>
    </row>
    <row r="288" spans="1:23" x14ac:dyDescent="0.2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7"/>
      <c r="N288" s="73" t="str">
        <f>IF(OR($H288="-",$S288="",$U288=""),"",
IF($H288="Long",$U288-$S288,
IF($H288="Short",$S288-$U288-$T288-$T288,
IF($H288="Options",$U288-$S288,””))))</f>
        <v/>
      </c>
      <c r="O288" s="74" t="str">
        <f t="shared" si="29"/>
        <v/>
      </c>
      <c r="P288" s="75" t="str">
        <f t="shared" si="30"/>
        <v/>
      </c>
      <c r="Q288" s="76" t="str">
        <f t="shared" si="33"/>
        <v/>
      </c>
      <c r="R288" s="77" t="str">
        <f t="shared" si="34"/>
        <v/>
      </c>
      <c r="S288" s="78" t="str">
        <f t="shared" si="35"/>
        <v/>
      </c>
      <c r="T288" s="57">
        <v>0</v>
      </c>
      <c r="U288" s="80" t="str">
        <f>IF(OR($H288="-",$K288="",$M288=""),"",
IF($H288="Long",$K288*$M288,
IF($H288="Short",$K288*$M288,
IF($H288="Options",$K288*$M288*100,””))))</f>
        <v/>
      </c>
      <c r="V288" s="81" t="str">
        <f t="shared" si="31"/>
        <v/>
      </c>
      <c r="W288" s="81" t="str">
        <f t="shared" si="32"/>
        <v/>
      </c>
    </row>
    <row r="289" spans="1:23" x14ac:dyDescent="0.2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7"/>
      <c r="N289" s="73" t="str">
        <f>IF(OR($H289="-",$S289="",$U289=""),"",
IF($H289="Long",$U289-$S289,
IF($H289="Short",$S289-$U289-$T289-$T289,
IF($H289="Options",$U289-$S289,””))))</f>
        <v/>
      </c>
      <c r="O289" s="74" t="str">
        <f t="shared" si="29"/>
        <v/>
      </c>
      <c r="P289" s="75" t="str">
        <f t="shared" si="30"/>
        <v/>
      </c>
      <c r="Q289" s="76" t="str">
        <f t="shared" si="33"/>
        <v/>
      </c>
      <c r="R289" s="77" t="str">
        <f t="shared" si="34"/>
        <v/>
      </c>
      <c r="S289" s="78" t="str">
        <f t="shared" si="35"/>
        <v/>
      </c>
      <c r="T289" s="57">
        <v>0</v>
      </c>
      <c r="U289" s="80" t="str">
        <f>IF(OR($H289="-",$K289="",$M289=""),"",
IF($H289="Long",$K289*$M289,
IF($H289="Short",$K289*$M289,
IF($H289="Options",$K289*$M289*100,””))))</f>
        <v/>
      </c>
      <c r="V289" s="81" t="str">
        <f t="shared" si="31"/>
        <v/>
      </c>
      <c r="W289" s="81" t="str">
        <f t="shared" si="32"/>
        <v/>
      </c>
    </row>
    <row r="290" spans="1:23" x14ac:dyDescent="0.2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7"/>
      <c r="N290" s="73" t="str">
        <f>IF(OR($H290="-",$S290="",$U290=""),"",
IF($H290="Long",$U290-$S290,
IF($H290="Short",$S290-$U290-$T290-$T290,
IF($H290="Options",$U290-$S290,””))))</f>
        <v/>
      </c>
      <c r="O290" s="74" t="str">
        <f t="shared" si="29"/>
        <v/>
      </c>
      <c r="P290" s="75" t="str">
        <f t="shared" si="30"/>
        <v/>
      </c>
      <c r="Q290" s="76" t="str">
        <f t="shared" si="33"/>
        <v/>
      </c>
      <c r="R290" s="77" t="str">
        <f t="shared" si="34"/>
        <v/>
      </c>
      <c r="S290" s="78" t="str">
        <f t="shared" si="35"/>
        <v/>
      </c>
      <c r="T290" s="57">
        <v>0</v>
      </c>
      <c r="U290" s="80" t="str">
        <f>IF(OR($H290="-",$K290="",$M290=""),"",
IF($H290="Long",$K290*$M290,
IF($H290="Short",$K290*$M290,
IF($H290="Options",$K290*$M290*100,””))))</f>
        <v/>
      </c>
      <c r="V290" s="81" t="str">
        <f t="shared" si="31"/>
        <v/>
      </c>
      <c r="W290" s="81" t="str">
        <f t="shared" si="32"/>
        <v/>
      </c>
    </row>
    <row r="291" spans="1:23" x14ac:dyDescent="0.2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7"/>
      <c r="N291" s="73" t="str">
        <f>IF(OR($H291="-",$S291="",$U291=""),"",
IF($H291="Long",$U291-$S291,
IF($H291="Short",$S291-$U291-$T291-$T291,
IF($H291="Options",$U291-$S291,””))))</f>
        <v/>
      </c>
      <c r="O291" s="74" t="str">
        <f t="shared" si="29"/>
        <v/>
      </c>
      <c r="P291" s="75" t="str">
        <f t="shared" si="30"/>
        <v/>
      </c>
      <c r="Q291" s="76" t="str">
        <f t="shared" si="33"/>
        <v/>
      </c>
      <c r="R291" s="77" t="str">
        <f t="shared" si="34"/>
        <v/>
      </c>
      <c r="S291" s="78" t="str">
        <f t="shared" si="35"/>
        <v/>
      </c>
      <c r="T291" s="57">
        <v>0</v>
      </c>
      <c r="U291" s="80" t="str">
        <f>IF(OR($H291="-",$K291="",$M291=""),"",
IF($H291="Long",$K291*$M291,
IF($H291="Short",$K291*$M291,
IF($H291="Options",$K291*$M291*100,””))))</f>
        <v/>
      </c>
      <c r="V291" s="81" t="str">
        <f t="shared" si="31"/>
        <v/>
      </c>
      <c r="W291" s="81" t="str">
        <f t="shared" si="32"/>
        <v/>
      </c>
    </row>
    <row r="292" spans="1:23" x14ac:dyDescent="0.2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7"/>
      <c r="N292" s="73" t="str">
        <f>IF(OR($H292="-",$S292="",$U292=""),"",
IF($H292="Long",$U292-$S292,
IF($H292="Short",$S292-$U292-$T292-$T292,
IF($H292="Options",$U292-$S292,””))))</f>
        <v/>
      </c>
      <c r="O292" s="74" t="str">
        <f t="shared" si="29"/>
        <v/>
      </c>
      <c r="P292" s="75" t="str">
        <f t="shared" si="30"/>
        <v/>
      </c>
      <c r="Q292" s="76" t="str">
        <f t="shared" si="33"/>
        <v/>
      </c>
      <c r="R292" s="77" t="str">
        <f t="shared" si="34"/>
        <v/>
      </c>
      <c r="S292" s="78" t="str">
        <f t="shared" si="35"/>
        <v/>
      </c>
      <c r="T292" s="57">
        <v>0</v>
      </c>
      <c r="U292" s="80" t="str">
        <f>IF(OR($H292="-",$K292="",$M292=""),"",
IF($H292="Long",$K292*$M292,
IF($H292="Short",$K292*$M292,
IF($H292="Options",$K292*$M292*100,””))))</f>
        <v/>
      </c>
      <c r="V292" s="81" t="str">
        <f t="shared" si="31"/>
        <v/>
      </c>
      <c r="W292" s="81" t="str">
        <f t="shared" si="32"/>
        <v/>
      </c>
    </row>
    <row r="293" spans="1:23" x14ac:dyDescent="0.2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7"/>
      <c r="N293" s="73" t="str">
        <f>IF(OR($H293="-",$S293="",$U293=""),"",
IF($H293="Long",$U293-$S293,
IF($H293="Short",$S293-$U293-$T293-$T293,
IF($H293="Options",$U293-$S293,””))))</f>
        <v/>
      </c>
      <c r="O293" s="74" t="str">
        <f t="shared" si="29"/>
        <v/>
      </c>
      <c r="P293" s="75" t="str">
        <f t="shared" si="30"/>
        <v/>
      </c>
      <c r="Q293" s="76" t="str">
        <f t="shared" si="33"/>
        <v/>
      </c>
      <c r="R293" s="77" t="str">
        <f t="shared" si="34"/>
        <v/>
      </c>
      <c r="S293" s="78" t="str">
        <f t="shared" si="35"/>
        <v/>
      </c>
      <c r="T293" s="57">
        <v>0</v>
      </c>
      <c r="U293" s="80" t="str">
        <f>IF(OR($H293="-",$K293="",$M293=""),"",
IF($H293="Long",$K293*$M293,
IF($H293="Short",$K293*$M293,
IF($H293="Options",$K293*$M293*100,””))))</f>
        <v/>
      </c>
      <c r="V293" s="81" t="str">
        <f t="shared" si="31"/>
        <v/>
      </c>
      <c r="W293" s="81" t="str">
        <f t="shared" si="32"/>
        <v/>
      </c>
    </row>
    <row r="294" spans="1:23" x14ac:dyDescent="0.2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7"/>
      <c r="N294" s="73" t="str">
        <f>IF(OR($H294="-",$S294="",$U294=""),"",
IF($H294="Long",$U294-$S294,
IF($H294="Short",$S294-$U294-$T294-$T294,
IF($H294="Options",$U294-$S294,””))))</f>
        <v/>
      </c>
      <c r="O294" s="74" t="str">
        <f t="shared" si="29"/>
        <v/>
      </c>
      <c r="P294" s="75" t="str">
        <f t="shared" si="30"/>
        <v/>
      </c>
      <c r="Q294" s="76" t="str">
        <f t="shared" si="33"/>
        <v/>
      </c>
      <c r="R294" s="77" t="str">
        <f t="shared" si="34"/>
        <v/>
      </c>
      <c r="S294" s="78" t="str">
        <f t="shared" si="35"/>
        <v/>
      </c>
      <c r="T294" s="57">
        <v>0</v>
      </c>
      <c r="U294" s="80" t="str">
        <f>IF(OR($H294="-",$K294="",$M294=""),"",
IF($H294="Long",$K294*$M294,
IF($H294="Short",$K294*$M294,
IF($H294="Options",$K294*$M294*100,””))))</f>
        <v/>
      </c>
      <c r="V294" s="81" t="str">
        <f t="shared" si="31"/>
        <v/>
      </c>
      <c r="W294" s="81" t="str">
        <f t="shared" si="32"/>
        <v/>
      </c>
    </row>
    <row r="295" spans="1:23" x14ac:dyDescent="0.2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7"/>
      <c r="N295" s="73" t="str">
        <f>IF(OR($H295="-",$S295="",$U295=""),"",
IF($H295="Long",$U295-$S295,
IF($H295="Short",$S295-$U295-$T295-$T295,
IF($H295="Options",$U295-$S295,””))))</f>
        <v/>
      </c>
      <c r="O295" s="74" t="str">
        <f t="shared" si="29"/>
        <v/>
      </c>
      <c r="P295" s="75" t="str">
        <f t="shared" si="30"/>
        <v/>
      </c>
      <c r="Q295" s="76" t="str">
        <f t="shared" si="33"/>
        <v/>
      </c>
      <c r="R295" s="77" t="str">
        <f t="shared" si="34"/>
        <v/>
      </c>
      <c r="S295" s="78" t="str">
        <f t="shared" si="35"/>
        <v/>
      </c>
      <c r="T295" s="57">
        <v>0</v>
      </c>
      <c r="U295" s="80" t="str">
        <f>IF(OR($H295="-",$K295="",$M295=""),"",
IF($H295="Long",$K295*$M295,
IF($H295="Short",$K295*$M295,
IF($H295="Options",$K295*$M295*100,””))))</f>
        <v/>
      </c>
      <c r="V295" s="81" t="str">
        <f t="shared" si="31"/>
        <v/>
      </c>
      <c r="W295" s="81" t="str">
        <f t="shared" si="32"/>
        <v/>
      </c>
    </row>
    <row r="296" spans="1:23" x14ac:dyDescent="0.2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7"/>
      <c r="N296" s="73" t="str">
        <f>IF(OR($H296="-",$S296="",$U296=""),"",
IF($H296="Long",$U296-$S296,
IF($H296="Short",$S296-$U296-$T296-$T296,
IF($H296="Options",$U296-$S296,””))))</f>
        <v/>
      </c>
      <c r="O296" s="74" t="str">
        <f t="shared" si="29"/>
        <v/>
      </c>
      <c r="P296" s="75" t="str">
        <f t="shared" si="30"/>
        <v/>
      </c>
      <c r="Q296" s="76" t="str">
        <f t="shared" si="33"/>
        <v/>
      </c>
      <c r="R296" s="77" t="str">
        <f t="shared" si="34"/>
        <v/>
      </c>
      <c r="S296" s="78" t="str">
        <f t="shared" si="35"/>
        <v/>
      </c>
      <c r="T296" s="57">
        <v>0</v>
      </c>
      <c r="U296" s="80" t="str">
        <f>IF(OR($H296="-",$K296="",$M296=""),"",
IF($H296="Long",$K296*$M296,
IF($H296="Short",$K296*$M296,
IF($H296="Options",$K296*$M296*100,””))))</f>
        <v/>
      </c>
      <c r="V296" s="81" t="str">
        <f t="shared" si="31"/>
        <v/>
      </c>
      <c r="W296" s="81" t="str">
        <f t="shared" si="32"/>
        <v/>
      </c>
    </row>
    <row r="297" spans="1:23" x14ac:dyDescent="0.2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7"/>
      <c r="N297" s="73" t="str">
        <f>IF(OR($H297="-",$S297="",$U297=""),"",
IF($H297="Long",$U297-$S297,
IF($H297="Short",$S297-$U297-$T297-$T297,
IF($H297="Options",$U297-$S297,””))))</f>
        <v/>
      </c>
      <c r="O297" s="74" t="str">
        <f t="shared" si="29"/>
        <v/>
      </c>
      <c r="P297" s="75" t="str">
        <f t="shared" si="30"/>
        <v/>
      </c>
      <c r="Q297" s="76" t="str">
        <f t="shared" si="33"/>
        <v/>
      </c>
      <c r="R297" s="77" t="str">
        <f t="shared" si="34"/>
        <v/>
      </c>
      <c r="S297" s="78" t="str">
        <f t="shared" si="35"/>
        <v/>
      </c>
      <c r="T297" s="57">
        <v>0</v>
      </c>
      <c r="U297" s="80" t="str">
        <f>IF(OR($H297="-",$K297="",$M297=""),"",
IF($H297="Long",$K297*$M297,
IF($H297="Short",$K297*$M297,
IF($H297="Options",$K297*$M297*100,””))))</f>
        <v/>
      </c>
      <c r="V297" s="81" t="str">
        <f t="shared" si="31"/>
        <v/>
      </c>
      <c r="W297" s="81" t="str">
        <f t="shared" si="32"/>
        <v/>
      </c>
    </row>
    <row r="298" spans="1:23" x14ac:dyDescent="0.2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7"/>
      <c r="N298" s="73" t="str">
        <f>IF(OR($H298="-",$S298="",$U298=""),"",
IF($H298="Long",$U298-$S298,
IF($H298="Short",$S298-$U298-$T298-$T298,
IF($H298="Options",$U298-$S298,””))))</f>
        <v/>
      </c>
      <c r="O298" s="74" t="str">
        <f t="shared" si="29"/>
        <v/>
      </c>
      <c r="P298" s="75" t="str">
        <f t="shared" si="30"/>
        <v/>
      </c>
      <c r="Q298" s="76" t="str">
        <f t="shared" si="33"/>
        <v/>
      </c>
      <c r="R298" s="77" t="str">
        <f t="shared" si="34"/>
        <v/>
      </c>
      <c r="S298" s="78" t="str">
        <f t="shared" si="35"/>
        <v/>
      </c>
      <c r="T298" s="57">
        <v>0</v>
      </c>
      <c r="U298" s="80" t="str">
        <f>IF(OR($H298="-",$K298="",$M298=""),"",
IF($H298="Long",$K298*$M298,
IF($H298="Short",$K298*$M298,
IF($H298="Options",$K298*$M298*100,””))))</f>
        <v/>
      </c>
      <c r="V298" s="81" t="str">
        <f t="shared" si="31"/>
        <v/>
      </c>
      <c r="W298" s="81" t="str">
        <f t="shared" si="32"/>
        <v/>
      </c>
    </row>
    <row r="299" spans="1:23" x14ac:dyDescent="0.2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7"/>
      <c r="N299" s="73" t="str">
        <f>IF(OR($H299="-",$S299="",$U299=""),"",
IF($H299="Long",$U299-$S299,
IF($H299="Short",$S299-$U299-$T299-$T299,
IF($H299="Options",$U299-$S299,””))))</f>
        <v/>
      </c>
      <c r="O299" s="74" t="str">
        <f t="shared" si="29"/>
        <v/>
      </c>
      <c r="P299" s="75" t="str">
        <f t="shared" si="30"/>
        <v/>
      </c>
      <c r="Q299" s="76" t="str">
        <f t="shared" si="33"/>
        <v/>
      </c>
      <c r="R299" s="77" t="str">
        <f t="shared" si="34"/>
        <v/>
      </c>
      <c r="S299" s="78" t="str">
        <f t="shared" si="35"/>
        <v/>
      </c>
      <c r="T299" s="57">
        <v>0</v>
      </c>
      <c r="U299" s="80" t="str">
        <f>IF(OR($H299="-",$K299="",$M299=""),"",
IF($H299="Long",$K299*$M299,
IF($H299="Short",$K299*$M299,
IF($H299="Options",$K299*$M299*100,””))))</f>
        <v/>
      </c>
      <c r="V299" s="81" t="str">
        <f t="shared" si="31"/>
        <v/>
      </c>
      <c r="W299" s="81" t="str">
        <f t="shared" si="32"/>
        <v/>
      </c>
    </row>
    <row r="300" spans="1:23" x14ac:dyDescent="0.2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7"/>
      <c r="N300" s="73" t="str">
        <f>IF(OR($H300="-",$S300="",$U300=""),"",
IF($H300="Long",$U300-$S300,
IF($H300="Short",$S300-$U300-$T300-$T300,
IF($H300="Options",$U300-$S300,””))))</f>
        <v/>
      </c>
      <c r="O300" s="74" t="str">
        <f t="shared" si="29"/>
        <v/>
      </c>
      <c r="P300" s="75" t="str">
        <f t="shared" si="30"/>
        <v/>
      </c>
      <c r="Q300" s="76" t="str">
        <f t="shared" si="33"/>
        <v/>
      </c>
      <c r="R300" s="77" t="str">
        <f t="shared" si="34"/>
        <v/>
      </c>
      <c r="S300" s="78" t="str">
        <f t="shared" si="35"/>
        <v/>
      </c>
      <c r="T300" s="57">
        <v>0</v>
      </c>
      <c r="U300" s="80" t="str">
        <f>IF(OR($H300="-",$K300="",$M300=""),"",
IF($H300="Long",$K300*$M300,
IF($H300="Short",$K300*$M300,
IF($H300="Options",$K300*$M300*100,””))))</f>
        <v/>
      </c>
      <c r="V300" s="81" t="str">
        <f t="shared" si="31"/>
        <v/>
      </c>
      <c r="W300" s="81" t="str">
        <f t="shared" si="32"/>
        <v/>
      </c>
    </row>
    <row r="301" spans="1:23" x14ac:dyDescent="0.2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7"/>
      <c r="N301" s="73" t="str">
        <f>IF(OR($H301="-",$S301="",$U301=""),"",
IF($H301="Long",$U301-$S301,
IF($H301="Short",$S301-$U301-$T301-$T301,
IF($H301="Options",$U301-$S301,””))))</f>
        <v/>
      </c>
      <c r="O301" s="74" t="str">
        <f t="shared" si="29"/>
        <v/>
      </c>
      <c r="P301" s="75" t="str">
        <f t="shared" si="30"/>
        <v/>
      </c>
      <c r="Q301" s="76" t="str">
        <f t="shared" si="33"/>
        <v/>
      </c>
      <c r="R301" s="77" t="str">
        <f t="shared" si="34"/>
        <v/>
      </c>
      <c r="S301" s="78" t="str">
        <f t="shared" si="35"/>
        <v/>
      </c>
      <c r="T301" s="57">
        <v>0</v>
      </c>
      <c r="U301" s="80" t="str">
        <f>IF(OR($H301="-",$K301="",$M301=""),"",
IF($H301="Long",$K301*$M301,
IF($H301="Short",$K301*$M301,
IF($H301="Options",$K301*$M301*100,””))))</f>
        <v/>
      </c>
      <c r="V301" s="81" t="str">
        <f t="shared" si="31"/>
        <v/>
      </c>
      <c r="W301" s="81" t="str">
        <f t="shared" si="32"/>
        <v/>
      </c>
    </row>
    <row r="302" spans="1:23" x14ac:dyDescent="0.2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7"/>
      <c r="N302" s="73" t="str">
        <f>IF(OR($H302="-",$S302="",$U302=""),"",
IF($H302="Long",$U302-$S302,
IF($H302="Short",$S302-$U302-$T302-$T302,
IF($H302="Options",$U302-$S302,””))))</f>
        <v/>
      </c>
      <c r="O302" s="74" t="str">
        <f t="shared" si="29"/>
        <v/>
      </c>
      <c r="P302" s="75" t="str">
        <f t="shared" si="30"/>
        <v/>
      </c>
      <c r="Q302" s="76" t="str">
        <f t="shared" si="33"/>
        <v/>
      </c>
      <c r="R302" s="77" t="str">
        <f t="shared" si="34"/>
        <v/>
      </c>
      <c r="S302" s="78" t="str">
        <f t="shared" si="35"/>
        <v/>
      </c>
      <c r="T302" s="57">
        <v>0</v>
      </c>
      <c r="U302" s="80" t="str">
        <f>IF(OR($H302="-",$K302="",$M302=""),"",
IF($H302="Long",$K302*$M302,
IF($H302="Short",$K302*$M302,
IF($H302="Options",$K302*$M302*100,””))))</f>
        <v/>
      </c>
      <c r="V302" s="81" t="str">
        <f t="shared" si="31"/>
        <v/>
      </c>
      <c r="W302" s="81" t="str">
        <f t="shared" si="32"/>
        <v/>
      </c>
    </row>
    <row r="303" spans="1:23" x14ac:dyDescent="0.2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7"/>
      <c r="N303" s="73" t="str">
        <f>IF(OR($H303="-",$S303="",$U303=""),"",
IF($H303="Long",$U303-$S303,
IF($H303="Short",$S303-$U303-$T303-$T303,
IF($H303="Options",$U303-$S303,””))))</f>
        <v/>
      </c>
      <c r="O303" s="74" t="str">
        <f t="shared" si="29"/>
        <v/>
      </c>
      <c r="P303" s="75" t="str">
        <f t="shared" si="30"/>
        <v/>
      </c>
      <c r="Q303" s="76" t="str">
        <f t="shared" si="33"/>
        <v/>
      </c>
      <c r="R303" s="77" t="str">
        <f t="shared" si="34"/>
        <v/>
      </c>
      <c r="S303" s="78" t="str">
        <f t="shared" si="35"/>
        <v/>
      </c>
      <c r="T303" s="57">
        <v>0</v>
      </c>
      <c r="U303" s="80" t="str">
        <f>IF(OR($H303="-",$K303="",$M303=""),"",
IF($H303="Long",$K303*$M303,
IF($H303="Short",$K303*$M303,
IF($H303="Options",$K303*$M303*100,””))))</f>
        <v/>
      </c>
      <c r="V303" s="81" t="str">
        <f t="shared" si="31"/>
        <v/>
      </c>
      <c r="W303" s="81" t="str">
        <f t="shared" si="32"/>
        <v/>
      </c>
    </row>
    <row r="304" spans="1:23" x14ac:dyDescent="0.2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7"/>
      <c r="N304" s="73" t="str">
        <f>IF(OR($H304="-",$S304="",$U304=""),"",
IF($H304="Long",$U304-$S304,
IF($H304="Short",$S304-$U304-$T304-$T304,
IF($H304="Options",$U304-$S304,””))))</f>
        <v/>
      </c>
      <c r="O304" s="74" t="str">
        <f t="shared" si="29"/>
        <v/>
      </c>
      <c r="P304" s="75" t="str">
        <f t="shared" si="30"/>
        <v/>
      </c>
      <c r="Q304" s="76" t="str">
        <f t="shared" si="33"/>
        <v/>
      </c>
      <c r="R304" s="77" t="str">
        <f t="shared" si="34"/>
        <v/>
      </c>
      <c r="S304" s="78" t="str">
        <f t="shared" si="35"/>
        <v/>
      </c>
      <c r="T304" s="57">
        <v>0</v>
      </c>
      <c r="U304" s="80" t="str">
        <f>IF(OR($H304="-",$K304="",$M304=""),"",
IF($H304="Long",$K304*$M304,
IF($H304="Short",$K304*$M304,
IF($H304="Options",$K304*$M304*100,””))))</f>
        <v/>
      </c>
      <c r="V304" s="81" t="str">
        <f t="shared" si="31"/>
        <v/>
      </c>
      <c r="W304" s="81" t="str">
        <f t="shared" si="32"/>
        <v/>
      </c>
    </row>
    <row r="305" spans="1:23" x14ac:dyDescent="0.2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7"/>
      <c r="N305" s="73" t="str">
        <f>IF(OR($H305="-",$S305="",$U305=""),"",
IF($H305="Long",$U305-$S305,
IF($H305="Short",$S305-$U305-$T305-$T305,
IF($H305="Options",$U305-$S305,””))))</f>
        <v/>
      </c>
      <c r="O305" s="74" t="str">
        <f t="shared" si="29"/>
        <v/>
      </c>
      <c r="P305" s="75" t="str">
        <f t="shared" si="30"/>
        <v/>
      </c>
      <c r="Q305" s="76" t="str">
        <f t="shared" si="33"/>
        <v/>
      </c>
      <c r="R305" s="77" t="str">
        <f t="shared" si="34"/>
        <v/>
      </c>
      <c r="S305" s="78" t="str">
        <f t="shared" si="35"/>
        <v/>
      </c>
      <c r="T305" s="57">
        <v>0</v>
      </c>
      <c r="U305" s="80" t="str">
        <f>IF(OR($H305="-",$K305="",$M305=""),"",
IF($H305="Long",$K305*$M305,
IF($H305="Short",$K305*$M305,
IF($H305="Options",$K305*$M305*100,””))))</f>
        <v/>
      </c>
      <c r="V305" s="81" t="str">
        <f t="shared" si="31"/>
        <v/>
      </c>
      <c r="W305" s="81" t="str">
        <f t="shared" si="32"/>
        <v/>
      </c>
    </row>
    <row r="306" spans="1:23" x14ac:dyDescent="0.2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7"/>
      <c r="N306" s="73" t="str">
        <f>IF(OR($H306="-",$S306="",$U306=""),"",
IF($H306="Long",$U306-$S306,
IF($H306="Short",$S306-$U306-$T306-$T306,
IF($H306="Options",$U306-$S306,””))))</f>
        <v/>
      </c>
      <c r="O306" s="74" t="str">
        <f t="shared" si="29"/>
        <v/>
      </c>
      <c r="P306" s="75" t="str">
        <f t="shared" si="30"/>
        <v/>
      </c>
      <c r="Q306" s="76" t="str">
        <f t="shared" si="33"/>
        <v/>
      </c>
      <c r="R306" s="77" t="str">
        <f t="shared" si="34"/>
        <v/>
      </c>
      <c r="S306" s="78" t="str">
        <f t="shared" si="35"/>
        <v/>
      </c>
      <c r="T306" s="57">
        <v>0</v>
      </c>
      <c r="U306" s="80" t="str">
        <f>IF(OR($H306="-",$K306="",$M306=""),"",
IF($H306="Long",$K306*$M306,
IF($H306="Short",$K306*$M306,
IF($H306="Options",$K306*$M306*100,””))))</f>
        <v/>
      </c>
      <c r="V306" s="81" t="str">
        <f t="shared" si="31"/>
        <v/>
      </c>
      <c r="W306" s="81" t="str">
        <f t="shared" si="32"/>
        <v/>
      </c>
    </row>
    <row r="307" spans="1:23" x14ac:dyDescent="0.2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7"/>
      <c r="N307" s="73" t="str">
        <f>IF(OR($H307="-",$S307="",$U307=""),"",
IF($H307="Long",$U307-$S307,
IF($H307="Short",$S307-$U307-$T307-$T307,
IF($H307="Options",$U307-$S307,””))))</f>
        <v/>
      </c>
      <c r="O307" s="74" t="str">
        <f t="shared" si="29"/>
        <v/>
      </c>
      <c r="P307" s="75" t="str">
        <f t="shared" si="30"/>
        <v/>
      </c>
      <c r="Q307" s="76" t="str">
        <f t="shared" si="33"/>
        <v/>
      </c>
      <c r="R307" s="77" t="str">
        <f t="shared" si="34"/>
        <v/>
      </c>
      <c r="S307" s="78" t="str">
        <f t="shared" si="35"/>
        <v/>
      </c>
      <c r="T307" s="57">
        <v>0</v>
      </c>
      <c r="U307" s="80" t="str">
        <f>IF(OR($H307="-",$K307="",$M307=""),"",
IF($H307="Long",$K307*$M307,
IF($H307="Short",$K307*$M307,
IF($H307="Options",$K307*$M307*100,””))))</f>
        <v/>
      </c>
      <c r="V307" s="81" t="str">
        <f t="shared" si="31"/>
        <v/>
      </c>
      <c r="W307" s="81" t="str">
        <f t="shared" si="32"/>
        <v/>
      </c>
    </row>
    <row r="308" spans="1:23" x14ac:dyDescent="0.2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7"/>
      <c r="N308" s="73" t="str">
        <f>IF(OR($H308="-",$S308="",$U308=""),"",
IF($H308="Long",$U308-$S308,
IF($H308="Short",$S308-$U308-$T308-$T308,
IF($H308="Options",$U308-$S308,””))))</f>
        <v/>
      </c>
      <c r="O308" s="74" t="str">
        <f t="shared" si="29"/>
        <v/>
      </c>
      <c r="P308" s="75" t="str">
        <f t="shared" si="30"/>
        <v/>
      </c>
      <c r="Q308" s="76" t="str">
        <f t="shared" si="33"/>
        <v/>
      </c>
      <c r="R308" s="77" t="str">
        <f t="shared" si="34"/>
        <v/>
      </c>
      <c r="S308" s="78" t="str">
        <f t="shared" si="35"/>
        <v/>
      </c>
      <c r="T308" s="57">
        <v>0</v>
      </c>
      <c r="U308" s="80" t="str">
        <f>IF(OR($H308="-",$K308="",$M308=""),"",
IF($H308="Long",$K308*$M308,
IF($H308="Short",$K308*$M308,
IF($H308="Options",$K308*$M308*100,””))))</f>
        <v/>
      </c>
      <c r="V308" s="81" t="str">
        <f t="shared" si="31"/>
        <v/>
      </c>
      <c r="W308" s="81" t="str">
        <f t="shared" si="32"/>
        <v/>
      </c>
    </row>
    <row r="309" spans="1:23" x14ac:dyDescent="0.2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7"/>
      <c r="N309" s="73" t="str">
        <f>IF(OR($H309="-",$S309="",$U309=""),"",
IF($H309="Long",$U309-$S309,
IF($H309="Short",$S309-$U309-$T309-$T309,
IF($H309="Options",$U309-$S309,””))))</f>
        <v/>
      </c>
      <c r="O309" s="74" t="str">
        <f t="shared" si="29"/>
        <v/>
      </c>
      <c r="P309" s="75" t="str">
        <f t="shared" si="30"/>
        <v/>
      </c>
      <c r="Q309" s="76" t="str">
        <f t="shared" si="33"/>
        <v/>
      </c>
      <c r="R309" s="77" t="str">
        <f t="shared" si="34"/>
        <v/>
      </c>
      <c r="S309" s="78" t="str">
        <f t="shared" si="35"/>
        <v/>
      </c>
      <c r="T309" s="57">
        <v>0</v>
      </c>
      <c r="U309" s="80" t="str">
        <f>IF(OR($H309="-",$K309="",$M309=""),"",
IF($H309="Long",$K309*$M309,
IF($H309="Short",$K309*$M309,
IF($H309="Options",$K309*$M309*100,””))))</f>
        <v/>
      </c>
      <c r="V309" s="81" t="str">
        <f t="shared" si="31"/>
        <v/>
      </c>
      <c r="W309" s="81" t="str">
        <f t="shared" si="32"/>
        <v/>
      </c>
    </row>
    <row r="310" spans="1:23" x14ac:dyDescent="0.2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7"/>
      <c r="N310" s="73" t="str">
        <f>IF(OR($H310="-",$S310="",$U310=""),"",
IF($H310="Long",$U310-$S310,
IF($H310="Short",$S310-$U310-$T310-$T310,
IF($H310="Options",$U310-$S310,””))))</f>
        <v/>
      </c>
      <c r="O310" s="74" t="str">
        <f t="shared" si="29"/>
        <v/>
      </c>
      <c r="P310" s="75" t="str">
        <f t="shared" si="30"/>
        <v/>
      </c>
      <c r="Q310" s="76" t="str">
        <f t="shared" si="33"/>
        <v/>
      </c>
      <c r="R310" s="77" t="str">
        <f t="shared" si="34"/>
        <v/>
      </c>
      <c r="S310" s="78" t="str">
        <f t="shared" si="35"/>
        <v/>
      </c>
      <c r="T310" s="57">
        <v>0</v>
      </c>
      <c r="U310" s="80" t="str">
        <f>IF(OR($H310="-",$K310="",$M310=""),"",
IF($H310="Long",$K310*$M310,
IF($H310="Short",$K310*$M310,
IF($H310="Options",$K310*$M310*100,””))))</f>
        <v/>
      </c>
      <c r="V310" s="81" t="str">
        <f t="shared" si="31"/>
        <v/>
      </c>
      <c r="W310" s="81" t="str">
        <f t="shared" si="32"/>
        <v/>
      </c>
    </row>
    <row r="311" spans="1:23" x14ac:dyDescent="0.2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7"/>
      <c r="N311" s="73" t="str">
        <f>IF(OR($H311="-",$S311="",$U311=""),"",
IF($H311="Long",$U311-$S311,
IF($H311="Short",$S311-$U311-$T311-$T311,
IF($H311="Options",$U311-$S311,””))))</f>
        <v/>
      </c>
      <c r="O311" s="74" t="str">
        <f t="shared" si="29"/>
        <v/>
      </c>
      <c r="P311" s="75" t="str">
        <f t="shared" si="30"/>
        <v/>
      </c>
      <c r="Q311" s="76" t="str">
        <f t="shared" si="33"/>
        <v/>
      </c>
      <c r="R311" s="77" t="str">
        <f t="shared" si="34"/>
        <v/>
      </c>
      <c r="S311" s="78" t="str">
        <f t="shared" si="35"/>
        <v/>
      </c>
      <c r="T311" s="57">
        <v>0</v>
      </c>
      <c r="U311" s="80" t="str">
        <f>IF(OR($H311="-",$K311="",$M311=""),"",
IF($H311="Long",$K311*$M311,
IF($H311="Short",$K311*$M311,
IF($H311="Options",$K311*$M311*100,””))))</f>
        <v/>
      </c>
      <c r="V311" s="81" t="str">
        <f t="shared" si="31"/>
        <v/>
      </c>
      <c r="W311" s="81" t="str">
        <f t="shared" si="32"/>
        <v/>
      </c>
    </row>
    <row r="312" spans="1:23" x14ac:dyDescent="0.2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7"/>
      <c r="N312" s="73" t="str">
        <f>IF(OR($H312="-",$S312="",$U312=""),"",
IF($H312="Long",$U312-$S312,
IF($H312="Short",$S312-$U312-$T312-$T312,
IF($H312="Options",$U312-$S312,””))))</f>
        <v/>
      </c>
      <c r="O312" s="74" t="str">
        <f t="shared" si="29"/>
        <v/>
      </c>
      <c r="P312" s="75" t="str">
        <f t="shared" si="30"/>
        <v/>
      </c>
      <c r="Q312" s="76" t="str">
        <f t="shared" si="33"/>
        <v/>
      </c>
      <c r="R312" s="77" t="str">
        <f t="shared" si="34"/>
        <v/>
      </c>
      <c r="S312" s="78" t="str">
        <f t="shared" si="35"/>
        <v/>
      </c>
      <c r="T312" s="57">
        <v>0</v>
      </c>
      <c r="U312" s="80" t="str">
        <f>IF(OR($H312="-",$K312="",$M312=""),"",
IF($H312="Long",$K312*$M312,
IF($H312="Short",$K312*$M312,
IF($H312="Options",$K312*$M312*100,””))))</f>
        <v/>
      </c>
      <c r="V312" s="81" t="str">
        <f t="shared" si="31"/>
        <v/>
      </c>
      <c r="W312" s="81" t="str">
        <f t="shared" si="32"/>
        <v/>
      </c>
    </row>
    <row r="313" spans="1:23" x14ac:dyDescent="0.2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7"/>
      <c r="N313" s="73" t="str">
        <f>IF(OR($H313="-",$S313="",$U313=""),"",
IF($H313="Long",$U313-$S313,
IF($H313="Short",$S313-$U313-$T313-$T313,
IF($H313="Options",$U313-$S313,””))))</f>
        <v/>
      </c>
      <c r="O313" s="74" t="str">
        <f t="shared" si="29"/>
        <v/>
      </c>
      <c r="P313" s="75" t="str">
        <f t="shared" si="30"/>
        <v/>
      </c>
      <c r="Q313" s="76" t="str">
        <f t="shared" si="33"/>
        <v/>
      </c>
      <c r="R313" s="77" t="str">
        <f t="shared" si="34"/>
        <v/>
      </c>
      <c r="S313" s="78" t="str">
        <f t="shared" si="35"/>
        <v/>
      </c>
      <c r="T313" s="57">
        <v>0</v>
      </c>
      <c r="U313" s="80" t="str">
        <f>IF(OR($H313="-",$K313="",$M313=""),"",
IF($H313="Long",$K313*$M313,
IF($H313="Short",$K313*$M313,
IF($H313="Options",$K313*$M313*100,””))))</f>
        <v/>
      </c>
      <c r="V313" s="81" t="str">
        <f t="shared" si="31"/>
        <v/>
      </c>
      <c r="W313" s="81" t="str">
        <f t="shared" si="32"/>
        <v/>
      </c>
    </row>
    <row r="314" spans="1:23" x14ac:dyDescent="0.2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7"/>
      <c r="N314" s="73" t="str">
        <f>IF(OR($H314="-",$S314="",$U314=""),"",
IF($H314="Long",$U314-$S314,
IF($H314="Short",$S314-$U314-$T314-$T314,
IF($H314="Options",$U314-$S314,””))))</f>
        <v/>
      </c>
      <c r="O314" s="74" t="str">
        <f t="shared" si="29"/>
        <v/>
      </c>
      <c r="P314" s="75" t="str">
        <f t="shared" si="30"/>
        <v/>
      </c>
      <c r="Q314" s="76" t="str">
        <f t="shared" si="33"/>
        <v/>
      </c>
      <c r="R314" s="77" t="str">
        <f t="shared" si="34"/>
        <v/>
      </c>
      <c r="S314" s="78" t="str">
        <f t="shared" si="35"/>
        <v/>
      </c>
      <c r="T314" s="57">
        <v>0</v>
      </c>
      <c r="U314" s="80" t="str">
        <f>IF(OR($H314="-",$K314="",$M314=""),"",
IF($H314="Long",$K314*$M314,
IF($H314="Short",$K314*$M314,
IF($H314="Options",$K314*$M314*100,””))))</f>
        <v/>
      </c>
      <c r="V314" s="81" t="str">
        <f t="shared" si="31"/>
        <v/>
      </c>
      <c r="W314" s="81" t="str">
        <f t="shared" si="32"/>
        <v/>
      </c>
    </row>
    <row r="315" spans="1:23" x14ac:dyDescent="0.2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7"/>
      <c r="N315" s="73" t="str">
        <f>IF(OR($H315="-",$S315="",$U315=""),"",
IF($H315="Long",$U315-$S315,
IF($H315="Short",$S315-$U315-$T315-$T315,
IF($H315="Options",$U315-$S315,””))))</f>
        <v/>
      </c>
      <c r="O315" s="74" t="str">
        <f t="shared" si="29"/>
        <v/>
      </c>
      <c r="P315" s="75" t="str">
        <f t="shared" si="30"/>
        <v/>
      </c>
      <c r="Q315" s="76" t="str">
        <f t="shared" si="33"/>
        <v/>
      </c>
      <c r="R315" s="77" t="str">
        <f t="shared" si="34"/>
        <v/>
      </c>
      <c r="S315" s="78" t="str">
        <f t="shared" si="35"/>
        <v/>
      </c>
      <c r="T315" s="57">
        <v>0</v>
      </c>
      <c r="U315" s="80" t="str">
        <f>IF(OR($H315="-",$K315="",$M315=""),"",
IF($H315="Long",$K315*$M315,
IF($H315="Short",$K315*$M315,
IF($H315="Options",$K315*$M315*100,””))))</f>
        <v/>
      </c>
      <c r="V315" s="81" t="str">
        <f t="shared" si="4"/>
        <v/>
      </c>
      <c r="W315" s="81" t="str">
        <f t="shared" si="5"/>
        <v/>
      </c>
    </row>
    <row r="316" spans="1:23" x14ac:dyDescent="0.2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7"/>
      <c r="N316" s="73" t="str">
        <f>IF(OR($H316="-",$S316="",$U316=""),"",
IF($H316="Long",$U316-$S316,
IF($H316="Short",$S316-$U316-$T316-$T316,
IF($H316="Options",$U316-$S316,””))))</f>
        <v/>
      </c>
      <c r="O316" s="74" t="str">
        <f t="shared" si="29"/>
        <v/>
      </c>
      <c r="P316" s="75" t="str">
        <f t="shared" si="30"/>
        <v/>
      </c>
      <c r="Q316" s="76" t="str">
        <f t="shared" si="33"/>
        <v/>
      </c>
      <c r="R316" s="77" t="str">
        <f t="shared" si="34"/>
        <v/>
      </c>
      <c r="S316" s="78" t="str">
        <f t="shared" si="35"/>
        <v/>
      </c>
      <c r="T316" s="57">
        <v>0</v>
      </c>
      <c r="U316" s="80" t="str">
        <f>IF(OR($H316="-",$K316="",$M316=""),"",
IF($H316="Long",$K316*$M316,
IF($H316="Short",$K316*$M316,
IF($H316="Options",$K316*$M316*100,””))))</f>
        <v/>
      </c>
      <c r="V316" s="81" t="str">
        <f t="shared" si="4"/>
        <v/>
      </c>
      <c r="W316" s="81" t="str">
        <f t="shared" si="5"/>
        <v/>
      </c>
    </row>
    <row r="317" spans="1:23" x14ac:dyDescent="0.2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7"/>
      <c r="N317" s="73" t="str">
        <f>IF(OR($H317="-",$S317="",$U317=""),"",
IF($H317="Long",$U317-$S317,
IF($H317="Short",$S317-$U317-$T317-$T317,
IF($H317="Options",$U317-$S317,””))))</f>
        <v/>
      </c>
      <c r="O317" s="74" t="str">
        <f t="shared" si="29"/>
        <v/>
      </c>
      <c r="P317" s="75" t="str">
        <f t="shared" si="30"/>
        <v/>
      </c>
      <c r="Q317" s="76" t="str">
        <f t="shared" si="33"/>
        <v/>
      </c>
      <c r="R317" s="77" t="str">
        <f t="shared" si="34"/>
        <v/>
      </c>
      <c r="S317" s="78" t="str">
        <f t="shared" si="35"/>
        <v/>
      </c>
      <c r="T317" s="57">
        <v>0</v>
      </c>
      <c r="U317" s="80" t="str">
        <f>IF(OR($H317="-",$K317="",$M317=""),"",
IF($H317="Long",$K317*$M317,
IF($H317="Short",$K317*$M317,
IF($H317="Options",$K317*$M317*100,””))))</f>
        <v/>
      </c>
      <c r="V317" s="81" t="str">
        <f t="shared" si="4"/>
        <v/>
      </c>
      <c r="W317" s="81" t="str">
        <f t="shared" si="5"/>
        <v/>
      </c>
    </row>
    <row r="318" spans="1:23" x14ac:dyDescent="0.2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7"/>
      <c r="N318" s="73" t="str">
        <f>IF(OR($H318="-",$S318="",$U318=""),"",
IF($H318="Long",$U318-$S318,
IF($H318="Short",$S318-$U318-$T318-$T318,
IF($H318="Options",$U318-$S318,””))))</f>
        <v/>
      </c>
      <c r="O318" s="74" t="str">
        <f t="shared" si="29"/>
        <v/>
      </c>
      <c r="P318" s="75" t="str">
        <f t="shared" si="30"/>
        <v/>
      </c>
      <c r="Q318" s="76" t="str">
        <f t="shared" si="33"/>
        <v/>
      </c>
      <c r="R318" s="77" t="str">
        <f t="shared" si="34"/>
        <v/>
      </c>
      <c r="S318" s="78" t="str">
        <f t="shared" si="35"/>
        <v/>
      </c>
      <c r="T318" s="57">
        <v>0</v>
      </c>
      <c r="U318" s="80" t="str">
        <f>IF(OR($H318="-",$K318="",$M318=""),"",
IF($H318="Long",$K318*$M318,
IF($H318="Short",$K318*$M318,
IF($H318="Options",$K318*$M318*100,””))))</f>
        <v/>
      </c>
      <c r="V318" s="81" t="str">
        <f t="shared" si="4"/>
        <v/>
      </c>
      <c r="W318" s="81" t="str">
        <f t="shared" si="5"/>
        <v/>
      </c>
    </row>
    <row r="319" spans="1:23" x14ac:dyDescent="0.2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7"/>
      <c r="N319" s="73" t="str">
        <f>IF(OR($H319="-",$S319="",$U319=""),"",
IF($H319="Long",$U319-$S319,
IF($H319="Short",$S319-$U319-$T319-$T319,
IF($H319="Options",$U319-$S319,””))))</f>
        <v/>
      </c>
      <c r="O319" s="74" t="str">
        <f t="shared" ref="O319:O382" si="36">IF(OR($N319="-",$S319="",$U319=""),"",
IF($N319&lt;=-0.01,"", IF($H319="Long",(M319-L319),
IF($H319="Short",(L319-M319),
IF($H319="Options",(M319-L319))))))</f>
        <v/>
      </c>
      <c r="P319" s="75" t="str">
        <f t="shared" ref="P319:P382" si="37">IF(OR($N319="-",$S319="",$U319=""),"",
IF($N319&gt;=0.01,"", IF($H319="Long",(M319-L319),
IF($H319="Short",(L319-M319),
IF($H319="Options",(M319-L319))))))</f>
        <v/>
      </c>
      <c r="Q319" s="76" t="str">
        <f t="shared" si="33"/>
        <v/>
      </c>
      <c r="R319" s="77" t="str">
        <f t="shared" si="34"/>
        <v/>
      </c>
      <c r="S319" s="78" t="str">
        <f t="shared" si="35"/>
        <v/>
      </c>
      <c r="T319" s="57">
        <v>0</v>
      </c>
      <c r="U319" s="80" t="str">
        <f>IF(OR($H319="-",$K319="",$M319=""),"",
IF($H319="Long",$K319*$M319,
IF($H319="Short",$K319*$M319,
IF($H319="Options",$K319*$M319*100,””))))</f>
        <v/>
      </c>
      <c r="V319" s="81" t="str">
        <f t="shared" si="4"/>
        <v/>
      </c>
      <c r="W319" s="81" t="str">
        <f t="shared" si="5"/>
        <v/>
      </c>
    </row>
    <row r="320" spans="1:23" x14ac:dyDescent="0.2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7"/>
      <c r="N320" s="73" t="str">
        <f>IF(OR($H320="-",$S320="",$U320=""),"",
IF($H320="Long",$U320-$S320,
IF($H320="Short",$S320-$U320-$T320-$T320,
IF($H320="Options",$U320-$S320,””))))</f>
        <v/>
      </c>
      <c r="O320" s="74" t="str">
        <f t="shared" si="36"/>
        <v/>
      </c>
      <c r="P320" s="75" t="str">
        <f t="shared" si="37"/>
        <v/>
      </c>
      <c r="Q320" s="76" t="str">
        <f t="shared" si="33"/>
        <v/>
      </c>
      <c r="R320" s="77" t="str">
        <f t="shared" si="34"/>
        <v/>
      </c>
      <c r="S320" s="78" t="str">
        <f t="shared" si="35"/>
        <v/>
      </c>
      <c r="T320" s="57">
        <v>0</v>
      </c>
      <c r="U320" s="80" t="str">
        <f>IF(OR($H320="-",$K320="",$M320=""),"",
IF($H320="Long",$K320*$M320,
IF($H320="Short",$K320*$M320,
IF($H320="Options",$K320*$M320*100,””))))</f>
        <v/>
      </c>
      <c r="V320" s="81" t="str">
        <f t="shared" si="4"/>
        <v/>
      </c>
      <c r="W320" s="81" t="str">
        <f t="shared" si="5"/>
        <v/>
      </c>
    </row>
    <row r="321" spans="1:23" x14ac:dyDescent="0.2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7"/>
      <c r="N321" s="73" t="str">
        <f>IF(OR($H321="-",$S321="",$U321=""),"",
IF($H321="Long",$U321-$S321,
IF($H321="Short",$S321-$U321-$T321-$T321,
IF($H321="Options",$U321-$S321,””))))</f>
        <v/>
      </c>
      <c r="O321" s="74" t="str">
        <f t="shared" si="36"/>
        <v/>
      </c>
      <c r="P321" s="75" t="str">
        <f t="shared" si="37"/>
        <v/>
      </c>
      <c r="Q321" s="76" t="str">
        <f t="shared" si="33"/>
        <v/>
      </c>
      <c r="R321" s="77" t="str">
        <f t="shared" si="34"/>
        <v/>
      </c>
      <c r="S321" s="78" t="str">
        <f t="shared" si="35"/>
        <v/>
      </c>
      <c r="T321" s="57">
        <v>0</v>
      </c>
      <c r="U321" s="80" t="str">
        <f>IF(OR($H321="-",$K321="",$M321=""),"",
IF($H321="Long",$K321*$M321,
IF($H321="Short",$K321*$M321,
IF($H321="Options",$K321*$M321*100,””))))</f>
        <v/>
      </c>
      <c r="V321" s="81" t="str">
        <f t="shared" si="4"/>
        <v/>
      </c>
      <c r="W321" s="81" t="str">
        <f t="shared" si="5"/>
        <v/>
      </c>
    </row>
    <row r="322" spans="1:23" x14ac:dyDescent="0.2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7"/>
      <c r="N322" s="73" t="str">
        <f>IF(OR($H322="-",$S322="",$U322=""),"",
IF($H322="Long",$U322-$S322,
IF($H322="Short",$S322-$U322-$T322-$T322,
IF($H322="Options",$U322-$S322,””))))</f>
        <v/>
      </c>
      <c r="O322" s="74" t="str">
        <f t="shared" si="36"/>
        <v/>
      </c>
      <c r="P322" s="75" t="str">
        <f t="shared" si="37"/>
        <v/>
      </c>
      <c r="Q322" s="76" t="str">
        <f t="shared" si="33"/>
        <v/>
      </c>
      <c r="R322" s="77" t="str">
        <f t="shared" si="34"/>
        <v/>
      </c>
      <c r="S322" s="78" t="str">
        <f t="shared" si="35"/>
        <v/>
      </c>
      <c r="T322" s="57">
        <v>0</v>
      </c>
      <c r="U322" s="80" t="str">
        <f>IF(OR($H322="-",$K322="",$M322=""),"",
IF($H322="Long",$K322*$M322,
IF($H322="Short",$K322*$M322,
IF($H322="Options",$K322*$M322*100,””))))</f>
        <v/>
      </c>
      <c r="V322" s="81" t="str">
        <f t="shared" si="4"/>
        <v/>
      </c>
      <c r="W322" s="81" t="str">
        <f t="shared" si="5"/>
        <v/>
      </c>
    </row>
    <row r="323" spans="1:23" x14ac:dyDescent="0.2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7"/>
      <c r="N323" s="73" t="str">
        <f>IF(OR($H323="-",$S323="",$U323=""),"",
IF($H323="Long",$U323-$S323,
IF($H323="Short",$S323-$U323-$T323-$T323,
IF($H323="Options",$U323-$S323,””))))</f>
        <v/>
      </c>
      <c r="O323" s="74" t="str">
        <f t="shared" si="36"/>
        <v/>
      </c>
      <c r="P323" s="75" t="str">
        <f t="shared" si="37"/>
        <v/>
      </c>
      <c r="Q323" s="76" t="str">
        <f t="shared" si="33"/>
        <v/>
      </c>
      <c r="R323" s="77" t="str">
        <f t="shared" si="34"/>
        <v/>
      </c>
      <c r="S323" s="78" t="str">
        <f t="shared" si="35"/>
        <v/>
      </c>
      <c r="T323" s="57">
        <v>0</v>
      </c>
      <c r="U323" s="80" t="str">
        <f>IF(OR($H323="-",$K323="",$M323=""),"",
IF($H323="Long",$K323*$M323,
IF($H323="Short",$K323*$M323,
IF($H323="Options",$K323*$M323*100,””))))</f>
        <v/>
      </c>
      <c r="V323" s="81" t="str">
        <f t="shared" si="4"/>
        <v/>
      </c>
      <c r="W323" s="81" t="str">
        <f t="shared" si="5"/>
        <v/>
      </c>
    </row>
    <row r="324" spans="1:23" x14ac:dyDescent="0.2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7"/>
      <c r="N324" s="73" t="str">
        <f>IF(OR($H324="-",$S324="",$U324=""),"",
IF($H324="Long",$U324-$S324,
IF($H324="Short",$S324-$U324-$T324-$T324,
IF($H324="Options",$U324-$S324,””))))</f>
        <v/>
      </c>
      <c r="O324" s="74" t="str">
        <f t="shared" si="36"/>
        <v/>
      </c>
      <c r="P324" s="75" t="str">
        <f t="shared" si="37"/>
        <v/>
      </c>
      <c r="Q324" s="76" t="str">
        <f t="shared" si="33"/>
        <v/>
      </c>
      <c r="R324" s="77" t="str">
        <f t="shared" si="34"/>
        <v/>
      </c>
      <c r="S324" s="78" t="str">
        <f>IF(OR($H324="-",$K324="",$L324="",$T324=""),"",
IF($H324="Long",($K324*$L324)+$T324,
IF($H324="Short",($K324*$L324)+$T324,
IF($H324="Options",($K324*$L324*100)+$T324,""))))</f>
        <v/>
      </c>
      <c r="T324" s="57">
        <v>0</v>
      </c>
      <c r="U324" s="80" t="str">
        <f>IF(OR($H324="-",$K324="",$M324=""),"",
IF($H324="Long",$K324*$M324,
IF($H324="Short",$K324*$M324,
IF($H324="Options",$K324*$M324*100,””))))</f>
        <v/>
      </c>
      <c r="V324" s="81" t="str">
        <f>IF(N324="","",IF(N324&gt;0,0,1))</f>
        <v/>
      </c>
      <c r="W324" s="81" t="str">
        <f>IF(N324="","",IF(N324&lt;0,0,1))</f>
        <v/>
      </c>
    </row>
    <row r="325" spans="1:23" x14ac:dyDescent="0.2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7"/>
      <c r="N325" s="73" t="str">
        <f>IF(OR($H325="-",$S325="",$U325=""),"",
IF($H325="Long",$U325-$S325,
IF($H325="Short",$S325-$U325-$T325-$T325,
IF($H325="Options",$U325-$S325,””))))</f>
        <v/>
      </c>
      <c r="O325" s="74" t="str">
        <f t="shared" si="36"/>
        <v/>
      </c>
      <c r="P325" s="75" t="str">
        <f t="shared" si="37"/>
        <v/>
      </c>
      <c r="Q325" s="76" t="str">
        <f t="shared" si="33"/>
        <v/>
      </c>
      <c r="R325" s="77" t="str">
        <f t="shared" si="34"/>
        <v/>
      </c>
      <c r="S325" s="78" t="str">
        <f t="shared" si="35"/>
        <v/>
      </c>
      <c r="T325" s="57">
        <v>0</v>
      </c>
      <c r="U325" s="80" t="str">
        <f>IF(OR($H325="-",$K325="",$M325=""),"",
IF($H325="Long",$K325*$M325,
IF($H325="Short",$K325*$M325,
IF($H325="Options",$K325*$M325*100,””))))</f>
        <v/>
      </c>
      <c r="V325" s="81" t="str">
        <f t="shared" si="4"/>
        <v/>
      </c>
      <c r="W325" s="81" t="str">
        <f t="shared" si="5"/>
        <v/>
      </c>
    </row>
    <row r="326" spans="1:23" x14ac:dyDescent="0.2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7"/>
      <c r="N326" s="73" t="str">
        <f>IF(OR($H326="-",$S326="",$U326=""),"",
IF($H326="Long",$U326-$S326,
IF($H326="Short",$S326-$U326-$T326-$T326,
IF($H326="Options",$U326-$S326,””))))</f>
        <v/>
      </c>
      <c r="O326" s="74" t="str">
        <f t="shared" si="36"/>
        <v/>
      </c>
      <c r="P326" s="75" t="str">
        <f t="shared" si="37"/>
        <v/>
      </c>
      <c r="Q326" s="76" t="str">
        <f t="shared" si="33"/>
        <v/>
      </c>
      <c r="R326" s="77" t="str">
        <f t="shared" si="34"/>
        <v/>
      </c>
      <c r="S326" s="78" t="str">
        <f t="shared" si="35"/>
        <v/>
      </c>
      <c r="T326" s="57">
        <v>0</v>
      </c>
      <c r="U326" s="80" t="str">
        <f>IF(OR($H326="-",$K326="",$M326=""),"",
IF($H326="Long",$K326*$M326,
IF($H326="Short",$K326*$M326,
IF($H326="Options",$K326*$M326*100,””))))</f>
        <v/>
      </c>
      <c r="V326" s="81" t="str">
        <f t="shared" si="4"/>
        <v/>
      </c>
      <c r="W326" s="81" t="str">
        <f t="shared" si="5"/>
        <v/>
      </c>
    </row>
    <row r="327" spans="1:23" x14ac:dyDescent="0.2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7"/>
      <c r="N327" s="73" t="str">
        <f>IF(OR($H327="-",$S327="",$U327=""),"",
IF($H327="Long",$U327-$S327,
IF($H327="Short",$S327-$U327-$T327-$T327,
IF($H327="Options",$U327-$S327,””))))</f>
        <v/>
      </c>
      <c r="O327" s="74" t="str">
        <f t="shared" si="36"/>
        <v/>
      </c>
      <c r="P327" s="75" t="str">
        <f t="shared" si="37"/>
        <v/>
      </c>
      <c r="Q327" s="76" t="str">
        <f t="shared" si="33"/>
        <v/>
      </c>
      <c r="R327" s="77" t="str">
        <f t="shared" si="34"/>
        <v/>
      </c>
      <c r="S327" s="78" t="str">
        <f t="shared" si="35"/>
        <v/>
      </c>
      <c r="T327" s="57">
        <v>0</v>
      </c>
      <c r="U327" s="80" t="str">
        <f>IF(OR($H327="-",$K327="",$M327=""),"",
IF($H327="Long",$K327*$M327,
IF($H327="Short",$K327*$M327,
IF($H327="Options",$K327*$M327*100,””))))</f>
        <v/>
      </c>
      <c r="V327" s="81" t="str">
        <f t="shared" si="4"/>
        <v/>
      </c>
      <c r="W327" s="81" t="str">
        <f t="shared" si="5"/>
        <v/>
      </c>
    </row>
    <row r="328" spans="1:23" x14ac:dyDescent="0.2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7"/>
      <c r="N328" s="73" t="str">
        <f>IF(OR($H328="-",$S328="",$U328=""),"",
IF($H328="Long",$U328-$S328,
IF($H328="Short",$S328-$U328-$T328-$T328,
IF($H328="Options",$U328-$S328,””))))</f>
        <v/>
      </c>
      <c r="O328" s="74" t="str">
        <f t="shared" si="36"/>
        <v/>
      </c>
      <c r="P328" s="75" t="str">
        <f t="shared" si="37"/>
        <v/>
      </c>
      <c r="Q328" s="76" t="str">
        <f t="shared" si="33"/>
        <v/>
      </c>
      <c r="R328" s="77" t="str">
        <f t="shared" si="34"/>
        <v/>
      </c>
      <c r="S328" s="78" t="str">
        <f t="shared" si="35"/>
        <v/>
      </c>
      <c r="T328" s="57">
        <v>0</v>
      </c>
      <c r="U328" s="80" t="str">
        <f>IF(OR($H328="-",$K328="",$M328=""),"",
IF($H328="Long",$K328*$M328,
IF($H328="Short",$K328*$M328,
IF($H328="Options",$K328*$M328*100,””))))</f>
        <v/>
      </c>
      <c r="V328" s="81" t="str">
        <f t="shared" si="4"/>
        <v/>
      </c>
      <c r="W328" s="81" t="str">
        <f t="shared" si="5"/>
        <v/>
      </c>
    </row>
    <row r="329" spans="1:23" x14ac:dyDescent="0.2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7"/>
      <c r="N329" s="73" t="str">
        <f>IF(OR($H329="-",$S329="",$U329=""),"",
IF($H329="Long",$U329-$S329,
IF($H329="Short",$S329-$U329-$T329-$T329,
IF($H329="Options",$U329-$S329,””))))</f>
        <v/>
      </c>
      <c r="O329" s="74" t="str">
        <f t="shared" si="36"/>
        <v/>
      </c>
      <c r="P329" s="75" t="str">
        <f t="shared" si="37"/>
        <v/>
      </c>
      <c r="Q329" s="76" t="str">
        <f t="shared" ref="Q329:Q583" si="38">IF(OR($H329="-",$U329="",$S329=""),"",IF($N329&lt;=-0.01,"",
IF($H329="Long",(($U329-$S329)/$S329),
IF($H329="Short",(($S329-$U329)/$S329),
IF($H329="Options",(($U329-$S329)/$S329))))))</f>
        <v/>
      </c>
      <c r="R329" s="77" t="str">
        <f t="shared" si="34"/>
        <v/>
      </c>
      <c r="S329" s="78" t="str">
        <f t="shared" si="35"/>
        <v/>
      </c>
      <c r="T329" s="57">
        <v>0</v>
      </c>
      <c r="U329" s="80" t="str">
        <f>IF(OR($H329="-",$K329="",$M329=""),"",
IF($H329="Long",$K329*$M329,
IF($H329="Short",$K329*$M329,
IF($H329="Options",$K329*$M329*100,””))))</f>
        <v/>
      </c>
      <c r="V329" s="81" t="str">
        <f t="shared" si="4"/>
        <v/>
      </c>
      <c r="W329" s="81" t="str">
        <f t="shared" si="5"/>
        <v/>
      </c>
    </row>
    <row r="330" spans="1:23" x14ac:dyDescent="0.2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7"/>
      <c r="N330" s="73" t="str">
        <f>IF(OR($H330="-",$S330="",$U330=""),"",
IF($H330="Long",$U330-$S330,
IF($H330="Short",$S330-$U330-$T330-$T330,
IF($H330="Options",$U330-$S330,””))))</f>
        <v/>
      </c>
      <c r="O330" s="74" t="str">
        <f t="shared" si="36"/>
        <v/>
      </c>
      <c r="P330" s="75" t="str">
        <f t="shared" si="37"/>
        <v/>
      </c>
      <c r="Q330" s="76" t="str">
        <f t="shared" si="38"/>
        <v/>
      </c>
      <c r="R330" s="77" t="str">
        <f>IF(OR($H330="-",$U330="",$S330=""),"",IF($N330&gt;=0.01,"",IF($H330="Long",(($U330-$S330)/$S330),
IF($H330="Short",(($S330-$U330)/$S330),
IF($H330="Options",(($U330-$S330)/$S330))))))</f>
        <v/>
      </c>
      <c r="S330" s="78" t="str">
        <f t="shared" si="35"/>
        <v/>
      </c>
      <c r="T330" s="57">
        <v>0</v>
      </c>
      <c r="U330" s="80" t="str">
        <f>IF(OR($H330="-",$K330="",$M330=""),"",
IF($H330="Long",$K330*$M330,
IF($H330="Short",$K330*$M330,
IF($H330="Options",$K330*$M330*100,””))))</f>
        <v/>
      </c>
      <c r="V330" s="81" t="str">
        <f t="shared" si="4"/>
        <v/>
      </c>
      <c r="W330" s="81" t="str">
        <f t="shared" si="5"/>
        <v/>
      </c>
    </row>
    <row r="331" spans="1:23" x14ac:dyDescent="0.2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7"/>
      <c r="N331" s="73" t="str">
        <f>IF(OR($H331="-",$S331="",$U331=""),"",
IF($H331="Long",$U331-$S331,
IF($H331="Short",$S331-$U331-$T331-$T331,
IF($H331="Options",$U331-$S331,””))))</f>
        <v/>
      </c>
      <c r="O331" s="74" t="str">
        <f t="shared" si="36"/>
        <v/>
      </c>
      <c r="P331" s="75" t="str">
        <f t="shared" si="37"/>
        <v/>
      </c>
      <c r="Q331" s="76" t="str">
        <f t="shared" si="38"/>
        <v/>
      </c>
      <c r="R331" s="77" t="str">
        <f t="shared" si="34"/>
        <v/>
      </c>
      <c r="S331" s="78" t="str">
        <f t="shared" si="35"/>
        <v/>
      </c>
      <c r="T331" s="57">
        <v>0</v>
      </c>
      <c r="U331" s="80" t="str">
        <f>IF(OR($H331="-",$K331="",$M331=""),"",
IF($H331="Long",$K331*$M331,
IF($H331="Short",$K331*$M331,
IF($H331="Options",$K331*$M331*100,””))))</f>
        <v/>
      </c>
      <c r="V331" s="81" t="str">
        <f t="shared" si="4"/>
        <v/>
      </c>
      <c r="W331" s="81" t="str">
        <f t="shared" si="5"/>
        <v/>
      </c>
    </row>
    <row r="332" spans="1:23" x14ac:dyDescent="0.2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7"/>
      <c r="N332" s="73" t="str">
        <f>IF(OR($H332="-",$S332="",$U332=""),"",
IF($H332="Long",$U332-$S332,
IF($H332="Short",$S332-$U332-$T332-$T332,
IF($H332="Options",$U332-$S332,””))))</f>
        <v/>
      </c>
      <c r="O332" s="74" t="str">
        <f t="shared" si="36"/>
        <v/>
      </c>
      <c r="P332" s="75" t="str">
        <f t="shared" si="37"/>
        <v/>
      </c>
      <c r="Q332" s="76" t="str">
        <f t="shared" si="38"/>
        <v/>
      </c>
      <c r="R332" s="77" t="str">
        <f t="shared" si="34"/>
        <v/>
      </c>
      <c r="S332" s="78" t="str">
        <f t="shared" si="35"/>
        <v/>
      </c>
      <c r="T332" s="57">
        <v>0</v>
      </c>
      <c r="U332" s="80" t="str">
        <f>IF(OR($H332="-",$K332="",$M332=""),"",
IF($H332="Long",$K332*$M332,
IF($H332="Short",$K332*$M332,
IF($H332="Options",$K332*$M332*100,””))))</f>
        <v/>
      </c>
      <c r="V332" s="81" t="str">
        <f t="shared" si="4"/>
        <v/>
      </c>
      <c r="W332" s="81" t="str">
        <f t="shared" si="5"/>
        <v/>
      </c>
    </row>
    <row r="333" spans="1:23" x14ac:dyDescent="0.2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7"/>
      <c r="N333" s="73" t="str">
        <f>IF(OR($H333="-",$S333="",$U333=""),"",
IF($H333="Long",$U333-$S333,
IF($H333="Short",$S333-$U333-$T333-$T333,
IF($H333="Options",$U333-$S333,””))))</f>
        <v/>
      </c>
      <c r="O333" s="74" t="str">
        <f t="shared" si="36"/>
        <v/>
      </c>
      <c r="P333" s="75" t="str">
        <f t="shared" si="37"/>
        <v/>
      </c>
      <c r="Q333" s="76" t="str">
        <f t="shared" si="38"/>
        <v/>
      </c>
      <c r="R333" s="77" t="str">
        <f t="shared" si="34"/>
        <v/>
      </c>
      <c r="S333" s="78" t="str">
        <f t="shared" si="35"/>
        <v/>
      </c>
      <c r="T333" s="57">
        <v>0</v>
      </c>
      <c r="U333" s="80" t="str">
        <f>IF(OR($H333="-",$K333="",$M333=""),"",
IF($H333="Long",$K333*$M333,
IF($H333="Short",$K333*$M333,
IF($H333="Options",$K333*$M333*100,””))))</f>
        <v/>
      </c>
      <c r="V333" s="81" t="str">
        <f t="shared" si="4"/>
        <v/>
      </c>
      <c r="W333" s="81" t="str">
        <f t="shared" si="5"/>
        <v/>
      </c>
    </row>
    <row r="334" spans="1:23" x14ac:dyDescent="0.2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7"/>
      <c r="N334" s="73" t="str">
        <f>IF(OR($H334="-",$S334="",$U334=""),"",
IF($H334="Long",$U334-$S334,
IF($H334="Short",$S334-$U334-$T334-$T334,
IF($H334="Options",$U334-$S334,””))))</f>
        <v/>
      </c>
      <c r="O334" s="74" t="str">
        <f t="shared" si="36"/>
        <v/>
      </c>
      <c r="P334" s="75" t="str">
        <f t="shared" si="37"/>
        <v/>
      </c>
      <c r="Q334" s="76" t="str">
        <f t="shared" si="38"/>
        <v/>
      </c>
      <c r="R334" s="77" t="str">
        <f t="shared" si="34"/>
        <v/>
      </c>
      <c r="S334" s="78" t="str">
        <f t="shared" si="35"/>
        <v/>
      </c>
      <c r="T334" s="57">
        <v>0</v>
      </c>
      <c r="U334" s="80" t="str">
        <f>IF(OR($H334="-",$K334="",$M334=""),"",
IF($H334="Long",$K334*$M334,
IF($H334="Short",$K334*$M334,
IF($H334="Options",$K334*$M334*100,””))))</f>
        <v/>
      </c>
      <c r="V334" s="81" t="str">
        <f t="shared" si="4"/>
        <v/>
      </c>
      <c r="W334" s="81" t="str">
        <f t="shared" si="5"/>
        <v/>
      </c>
    </row>
    <row r="335" spans="1:23" x14ac:dyDescent="0.2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7"/>
      <c r="N335" s="73" t="str">
        <f>IF(OR($H335="-",$S335="",$U335=""),"",
IF($H335="Long",$U335-$S335,
IF($H335="Short",$S335-$U335-$T335-$T335,
IF($H335="Options",$U335-$S335,””))))</f>
        <v/>
      </c>
      <c r="O335" s="74" t="str">
        <f t="shared" si="36"/>
        <v/>
      </c>
      <c r="P335" s="75" t="str">
        <f t="shared" si="37"/>
        <v/>
      </c>
      <c r="Q335" s="76" t="str">
        <f t="shared" si="38"/>
        <v/>
      </c>
      <c r="R335" s="77" t="str">
        <f t="shared" si="34"/>
        <v/>
      </c>
      <c r="S335" s="78" t="str">
        <f t="shared" si="35"/>
        <v/>
      </c>
      <c r="T335" s="57">
        <v>0</v>
      </c>
      <c r="U335" s="80" t="str">
        <f>IF(OR($H335="-",$K335="",$M335=""),"",
IF($H335="Long",$K335*$M335,
IF($H335="Short",$K335*$M335,
IF($H335="Options",$K335*$M335*100,””))))</f>
        <v/>
      </c>
      <c r="V335" s="81" t="str">
        <f t="shared" si="4"/>
        <v/>
      </c>
      <c r="W335" s="81" t="str">
        <f t="shared" si="5"/>
        <v/>
      </c>
    </row>
    <row r="336" spans="1:23" x14ac:dyDescent="0.2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7"/>
      <c r="N336" s="73" t="str">
        <f>IF(OR($H336="-",$S336="",$U336=""),"",
IF($H336="Long",$U336-$S336,
IF($H336="Short",$S336-$U336-$T336-$T336,
IF($H336="Options",$U336-$S336,””))))</f>
        <v/>
      </c>
      <c r="O336" s="74" t="str">
        <f t="shared" si="36"/>
        <v/>
      </c>
      <c r="P336" s="75" t="str">
        <f t="shared" si="37"/>
        <v/>
      </c>
      <c r="Q336" s="76" t="str">
        <f t="shared" si="38"/>
        <v/>
      </c>
      <c r="R336" s="77" t="str">
        <f t="shared" si="34"/>
        <v/>
      </c>
      <c r="S336" s="78" t="str">
        <f t="shared" si="35"/>
        <v/>
      </c>
      <c r="T336" s="57">
        <v>0</v>
      </c>
      <c r="U336" s="80" t="str">
        <f>IF(OR($H336="-",$K336="",$M336=""),"",
IF($H336="Long",$K336*$M336,
IF($H336="Short",$K336*$M336,
IF($H336="Options",$K336*$M336*100,””))))</f>
        <v/>
      </c>
      <c r="V336" s="81" t="str">
        <f t="shared" si="4"/>
        <v/>
      </c>
      <c r="W336" s="81" t="str">
        <f t="shared" si="5"/>
        <v/>
      </c>
    </row>
    <row r="337" spans="1:23" x14ac:dyDescent="0.2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7"/>
      <c r="N337" s="73" t="str">
        <f>IF(OR($H337="-",$S337="",$U337=""),"",
IF($H337="Long",$U337-$S337,
IF($H337="Short",$S337-$U337-$T337-$T337,
IF($H337="Options",$U337-$S337,””))))</f>
        <v/>
      </c>
      <c r="O337" s="74" t="str">
        <f t="shared" si="36"/>
        <v/>
      </c>
      <c r="P337" s="75" t="str">
        <f t="shared" si="37"/>
        <v/>
      </c>
      <c r="Q337" s="76" t="str">
        <f t="shared" si="38"/>
        <v/>
      </c>
      <c r="R337" s="77" t="str">
        <f t="shared" si="34"/>
        <v/>
      </c>
      <c r="S337" s="78" t="str">
        <f t="shared" si="35"/>
        <v/>
      </c>
      <c r="T337" s="57">
        <v>0</v>
      </c>
      <c r="U337" s="80" t="str">
        <f>IF(OR($H337="-",$K337="",$M337=""),"",
IF($H337="Long",$K337*$M337,
IF($H337="Short",$K337*$M337,
IF($H337="Options",$K337*$M337*100,””))))</f>
        <v/>
      </c>
      <c r="V337" s="81" t="str">
        <f t="shared" si="4"/>
        <v/>
      </c>
      <c r="W337" s="81" t="str">
        <f t="shared" si="5"/>
        <v/>
      </c>
    </row>
    <row r="338" spans="1:23" x14ac:dyDescent="0.2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7"/>
      <c r="N338" s="73" t="str">
        <f>IF(OR($H338="-",$S338="",$U338=""),"",
IF($H338="Long",$U338-$S338,
IF($H338="Short",$S338-$U338-$T338-$T338,
IF($H338="Options",$U338-$S338,””))))</f>
        <v/>
      </c>
      <c r="O338" s="74" t="str">
        <f t="shared" si="36"/>
        <v/>
      </c>
      <c r="P338" s="75" t="str">
        <f t="shared" si="37"/>
        <v/>
      </c>
      <c r="Q338" s="76" t="str">
        <f t="shared" si="38"/>
        <v/>
      </c>
      <c r="R338" s="77" t="str">
        <f t="shared" si="34"/>
        <v/>
      </c>
      <c r="S338" s="78" t="str">
        <f t="shared" si="35"/>
        <v/>
      </c>
      <c r="T338" s="57">
        <v>0</v>
      </c>
      <c r="U338" s="80" t="str">
        <f>IF(OR($H338="-",$K338="",$M338=""),"",
IF($H338="Long",$K338*$M338,
IF($H338="Short",$K338*$M338,
IF($H338="Options",$K338*$M338*100,””))))</f>
        <v/>
      </c>
      <c r="V338" s="81" t="str">
        <f t="shared" si="4"/>
        <v/>
      </c>
      <c r="W338" s="81" t="str">
        <f t="shared" si="5"/>
        <v/>
      </c>
    </row>
    <row r="339" spans="1:23" x14ac:dyDescent="0.2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7"/>
      <c r="N339" s="73" t="str">
        <f>IF(OR($H339="-",$S339="",$U339=""),"",
IF($H339="Long",$U339-$S339,
IF($H339="Short",$S339-$U339-$T339-$T339,
IF($H339="Options",$U339-$S339,””))))</f>
        <v/>
      </c>
      <c r="O339" s="74" t="str">
        <f t="shared" si="36"/>
        <v/>
      </c>
      <c r="P339" s="75" t="str">
        <f t="shared" si="37"/>
        <v/>
      </c>
      <c r="Q339" s="76" t="str">
        <f t="shared" si="38"/>
        <v/>
      </c>
      <c r="R339" s="77" t="str">
        <f t="shared" si="34"/>
        <v/>
      </c>
      <c r="S339" s="78" t="str">
        <f t="shared" si="35"/>
        <v/>
      </c>
      <c r="T339" s="57">
        <v>0</v>
      </c>
      <c r="U339" s="80" t="str">
        <f>IF(OR($H339="-",$K339="",$M339=""),"",
IF($H339="Long",$K339*$M339,
IF($H339="Short",$K339*$M339,
IF($H339="Options",$K339*$M339*100,””))))</f>
        <v/>
      </c>
      <c r="V339" s="81" t="str">
        <f t="shared" si="4"/>
        <v/>
      </c>
      <c r="W339" s="81" t="str">
        <f t="shared" si="5"/>
        <v/>
      </c>
    </row>
    <row r="340" spans="1:23" x14ac:dyDescent="0.2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7"/>
      <c r="N340" s="73" t="str">
        <f>IF(OR($H340="-",$S340="",$U340=""),"",
IF($H340="Long",$U340-$S340,
IF($H340="Short",$S340-$U340-$T340-$T340,
IF($H340="Options",$U340-$S340,””))))</f>
        <v/>
      </c>
      <c r="O340" s="74" t="str">
        <f t="shared" si="36"/>
        <v/>
      </c>
      <c r="P340" s="75" t="str">
        <f t="shared" si="37"/>
        <v/>
      </c>
      <c r="Q340" s="76" t="str">
        <f t="shared" si="38"/>
        <v/>
      </c>
      <c r="R340" s="77" t="str">
        <f t="shared" si="34"/>
        <v/>
      </c>
      <c r="S340" s="78" t="str">
        <f t="shared" si="35"/>
        <v/>
      </c>
      <c r="T340" s="57">
        <v>0</v>
      </c>
      <c r="U340" s="80" t="str">
        <f>IF(OR($H340="-",$K340="",$M340=""),"",
IF($H340="Long",$K340*$M340,
IF($H340="Short",$K340*$M340,
IF($H340="Options",$K340*$M340*100,””))))</f>
        <v/>
      </c>
      <c r="V340" s="81" t="str">
        <f t="shared" si="4"/>
        <v/>
      </c>
      <c r="W340" s="81" t="str">
        <f t="shared" si="5"/>
        <v/>
      </c>
    </row>
    <row r="341" spans="1:23" x14ac:dyDescent="0.2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7"/>
      <c r="N341" s="73" t="str">
        <f>IF(OR($H341="-",$S341="",$U341=""),"",
IF($H341="Long",$U341-$S341,
IF($H341="Short",$S341-$U341-$T341-$T341,
IF($H341="Options",$U341-$S341,””))))</f>
        <v/>
      </c>
      <c r="O341" s="74" t="str">
        <f t="shared" si="36"/>
        <v/>
      </c>
      <c r="P341" s="75" t="str">
        <f t="shared" si="37"/>
        <v/>
      </c>
      <c r="Q341" s="76" t="str">
        <f t="shared" si="38"/>
        <v/>
      </c>
      <c r="R341" s="77" t="str">
        <f t="shared" si="34"/>
        <v/>
      </c>
      <c r="S341" s="78" t="str">
        <f t="shared" si="35"/>
        <v/>
      </c>
      <c r="T341" s="57">
        <v>0</v>
      </c>
      <c r="U341" s="80" t="str">
        <f>IF(OR($H341="-",$K341="",$M341=""),"",
IF($H341="Long",$K341*$M341,
IF($H341="Short",$K341*$M341,
IF($H341="Options",$K341*$M341*100,””))))</f>
        <v/>
      </c>
      <c r="V341" s="81" t="str">
        <f t="shared" si="4"/>
        <v/>
      </c>
      <c r="W341" s="81" t="str">
        <f t="shared" si="5"/>
        <v/>
      </c>
    </row>
    <row r="342" spans="1:23" x14ac:dyDescent="0.2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7"/>
      <c r="N342" s="73" t="str">
        <f>IF(OR($H342="-",$S342="",$U342=""),"",
IF($H342="Long",$U342-$S342,
IF($H342="Short",$S342-$U342-$T342-$T342,
IF($H342="Options",$U342-$S342,””))))</f>
        <v/>
      </c>
      <c r="O342" s="74" t="str">
        <f t="shared" si="36"/>
        <v/>
      </c>
      <c r="P342" s="75" t="str">
        <f t="shared" si="37"/>
        <v/>
      </c>
      <c r="Q342" s="76" t="str">
        <f t="shared" si="38"/>
        <v/>
      </c>
      <c r="R342" s="77" t="str">
        <f t="shared" si="34"/>
        <v/>
      </c>
      <c r="S342" s="78" t="str">
        <f t="shared" si="35"/>
        <v/>
      </c>
      <c r="T342" s="57">
        <v>0</v>
      </c>
      <c r="U342" s="80" t="str">
        <f>IF(OR($H342="-",$K342="",$M342=""),"",
IF($H342="Long",$K342*$M342,
IF($H342="Short",$K342*$M342,
IF($H342="Options",$K342*$M342*100,””))))</f>
        <v/>
      </c>
      <c r="V342" s="81" t="str">
        <f t="shared" si="4"/>
        <v/>
      </c>
      <c r="W342" s="81" t="str">
        <f t="shared" si="5"/>
        <v/>
      </c>
    </row>
    <row r="343" spans="1:23" x14ac:dyDescent="0.2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7"/>
      <c r="N343" s="73" t="str">
        <f>IF(OR($H343="-",$S343="",$U343=""),"",
IF($H343="Long",$U343-$S343,
IF($H343="Short",$S343-$U343-$T343-$T343,
IF($H343="Options",$U343-$S343,””))))</f>
        <v/>
      </c>
      <c r="O343" s="74" t="str">
        <f t="shared" si="36"/>
        <v/>
      </c>
      <c r="P343" s="75" t="str">
        <f t="shared" si="37"/>
        <v/>
      </c>
      <c r="Q343" s="76" t="str">
        <f t="shared" si="38"/>
        <v/>
      </c>
      <c r="R343" s="77" t="str">
        <f t="shared" si="34"/>
        <v/>
      </c>
      <c r="S343" s="78" t="str">
        <f t="shared" si="35"/>
        <v/>
      </c>
      <c r="T343" s="57">
        <v>0</v>
      </c>
      <c r="U343" s="80" t="str">
        <f>IF(OR($H343="-",$K343="",$M343=""),"",
IF($H343="Long",$K343*$M343,
IF($H343="Short",$K343*$M343,
IF($H343="Options",$K343*$M343*100,””))))</f>
        <v/>
      </c>
      <c r="V343" s="81" t="str">
        <f t="shared" si="4"/>
        <v/>
      </c>
      <c r="W343" s="81" t="str">
        <f t="shared" si="5"/>
        <v/>
      </c>
    </row>
    <row r="344" spans="1:23" x14ac:dyDescent="0.2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7"/>
      <c r="N344" s="73" t="str">
        <f>IF(OR($H344="-",$S344="",$U344=""),"",
IF($H344="Long",$U344-$S344,
IF($H344="Short",$S344-$U344-$T344-$T344,
IF($H344="Options",$U344-$S344,””))))</f>
        <v/>
      </c>
      <c r="O344" s="74" t="str">
        <f t="shared" si="36"/>
        <v/>
      </c>
      <c r="P344" s="75" t="str">
        <f t="shared" si="37"/>
        <v/>
      </c>
      <c r="Q344" s="76" t="str">
        <f t="shared" si="38"/>
        <v/>
      </c>
      <c r="R344" s="77" t="str">
        <f t="shared" si="34"/>
        <v/>
      </c>
      <c r="S344" s="78" t="str">
        <f t="shared" si="35"/>
        <v/>
      </c>
      <c r="T344" s="57">
        <v>0</v>
      </c>
      <c r="U344" s="80" t="str">
        <f>IF(OR($H344="-",$K344="",$M344=""),"",
IF($H344="Long",$K344*$M344,
IF($H344="Short",$K344*$M344,
IF($H344="Options",$K344*$M344*100,””))))</f>
        <v/>
      </c>
      <c r="V344" s="81" t="str">
        <f t="shared" si="4"/>
        <v/>
      </c>
      <c r="W344" s="81" t="str">
        <f t="shared" si="5"/>
        <v/>
      </c>
    </row>
    <row r="345" spans="1:23" x14ac:dyDescent="0.2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7"/>
      <c r="N345" s="73" t="str">
        <f>IF(OR($H345="-",$S345="",$U345=""),"",
IF($H345="Long",$U345-$S345,
IF($H345="Short",$S345-$U345-$T345-$T345,
IF($H345="Options",$U345-$S345,””))))</f>
        <v/>
      </c>
      <c r="O345" s="74" t="str">
        <f t="shared" si="36"/>
        <v/>
      </c>
      <c r="P345" s="75" t="str">
        <f t="shared" si="37"/>
        <v/>
      </c>
      <c r="Q345" s="76" t="str">
        <f t="shared" si="38"/>
        <v/>
      </c>
      <c r="R345" s="77" t="str">
        <f t="shared" si="34"/>
        <v/>
      </c>
      <c r="S345" s="78" t="str">
        <f t="shared" si="35"/>
        <v/>
      </c>
      <c r="T345" s="57">
        <v>0</v>
      </c>
      <c r="U345" s="80" t="str">
        <f>IF(OR($H345="-",$K345="",$M345=""),"",
IF($H345="Long",$K345*$M345,
IF($H345="Short",$K345*$M345,
IF($H345="Options",$K345*$M345*100,””))))</f>
        <v/>
      </c>
      <c r="V345" s="81" t="str">
        <f t="shared" si="4"/>
        <v/>
      </c>
      <c r="W345" s="81" t="str">
        <f t="shared" si="5"/>
        <v/>
      </c>
    </row>
    <row r="346" spans="1:23" x14ac:dyDescent="0.2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7"/>
      <c r="N346" s="73" t="str">
        <f>IF(OR($H346="-",$S346="",$U346=""),"",
IF($H346="Long",$U346-$S346,
IF($H346="Short",$S346-$U346-$T346-$T346,
IF($H346="Options",$U346-$S346,””))))</f>
        <v/>
      </c>
      <c r="O346" s="74" t="str">
        <f t="shared" si="36"/>
        <v/>
      </c>
      <c r="P346" s="75" t="str">
        <f t="shared" si="37"/>
        <v/>
      </c>
      <c r="Q346" s="76" t="str">
        <f t="shared" si="38"/>
        <v/>
      </c>
      <c r="R346" s="77" t="str">
        <f t="shared" si="34"/>
        <v/>
      </c>
      <c r="S346" s="78" t="str">
        <f t="shared" si="35"/>
        <v/>
      </c>
      <c r="T346" s="57">
        <v>0</v>
      </c>
      <c r="U346" s="80" t="str">
        <f>IF(OR($H346="-",$K346="",$M346=""),"",
IF($H346="Long",$K346*$M346,
IF($H346="Short",$K346*$M346,
IF($H346="Options",$K346*$M346*100,””))))</f>
        <v/>
      </c>
      <c r="V346" s="81" t="str">
        <f t="shared" si="4"/>
        <v/>
      </c>
      <c r="W346" s="81" t="str">
        <f t="shared" si="5"/>
        <v/>
      </c>
    </row>
    <row r="347" spans="1:23" x14ac:dyDescent="0.2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7"/>
      <c r="N347" s="73" t="str">
        <f>IF(OR($H347="-",$S347="",$U347=""),"",
IF($H347="Long",$U347-$S347,
IF($H347="Short",$S347-$U347-$T347-$T347,
IF($H347="Options",$U347-$S347,””))))</f>
        <v/>
      </c>
      <c r="O347" s="74" t="str">
        <f t="shared" si="36"/>
        <v/>
      </c>
      <c r="P347" s="75" t="str">
        <f t="shared" si="37"/>
        <v/>
      </c>
      <c r="Q347" s="76" t="str">
        <f t="shared" si="38"/>
        <v/>
      </c>
      <c r="R347" s="77" t="str">
        <f t="shared" si="34"/>
        <v/>
      </c>
      <c r="S347" s="78" t="str">
        <f t="shared" si="35"/>
        <v/>
      </c>
      <c r="T347" s="57">
        <v>0</v>
      </c>
      <c r="U347" s="80" t="str">
        <f>IF(OR($H347="-",$K347="",$M347=""),"",
IF($H347="Long",$K347*$M347,
IF($H347="Short",$K347*$M347,
IF($H347="Options",$K347*$M347*100,””))))</f>
        <v/>
      </c>
      <c r="V347" s="81" t="str">
        <f t="shared" si="4"/>
        <v/>
      </c>
      <c r="W347" s="81" t="str">
        <f t="shared" si="5"/>
        <v/>
      </c>
    </row>
    <row r="348" spans="1:23" x14ac:dyDescent="0.2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7"/>
      <c r="N348" s="73" t="str">
        <f>IF(OR($H348="-",$S348="",$U348=""),"",
IF($H348="Long",$U348-$S348,
IF($H348="Short",$S348-$U348-$T348-$T348,
IF($H348="Options",$U348-$S348,””))))</f>
        <v/>
      </c>
      <c r="O348" s="74" t="str">
        <f t="shared" si="36"/>
        <v/>
      </c>
      <c r="P348" s="75" t="str">
        <f t="shared" si="37"/>
        <v/>
      </c>
      <c r="Q348" s="76" t="str">
        <f t="shared" si="38"/>
        <v/>
      </c>
      <c r="R348" s="77" t="str">
        <f t="shared" si="34"/>
        <v/>
      </c>
      <c r="S348" s="78" t="str">
        <f t="shared" si="35"/>
        <v/>
      </c>
      <c r="T348" s="57">
        <v>0</v>
      </c>
      <c r="U348" s="80" t="str">
        <f>IF(OR($H348="-",$K348="",$M348=""),"",
IF($H348="Long",$K348*$M348,
IF($H348="Short",$K348*$M348,
IF($H348="Options",$K348*$M348*100,””))))</f>
        <v/>
      </c>
      <c r="V348" s="81" t="str">
        <f t="shared" si="4"/>
        <v/>
      </c>
      <c r="W348" s="81" t="str">
        <f t="shared" si="5"/>
        <v/>
      </c>
    </row>
    <row r="349" spans="1:23" x14ac:dyDescent="0.2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7"/>
      <c r="N349" s="73" t="str">
        <f>IF(OR($H349="-",$S349="",$U349=""),"",
IF($H349="Long",$U349-$S349,
IF($H349="Short",$S349-$U349-$T349-$T349,
IF($H349="Options",$U349-$S349,””))))</f>
        <v/>
      </c>
      <c r="O349" s="74" t="str">
        <f t="shared" si="36"/>
        <v/>
      </c>
      <c r="P349" s="75" t="str">
        <f t="shared" si="37"/>
        <v/>
      </c>
      <c r="Q349" s="76" t="str">
        <f t="shared" si="38"/>
        <v/>
      </c>
      <c r="R349" s="77" t="str">
        <f t="shared" si="34"/>
        <v/>
      </c>
      <c r="S349" s="78" t="str">
        <f t="shared" si="35"/>
        <v/>
      </c>
      <c r="T349" s="57">
        <v>0</v>
      </c>
      <c r="U349" s="80" t="str">
        <f>IF(OR($H349="-",$K349="",$M349=""),"",
IF($H349="Long",$K349*$M349,
IF($H349="Short",$K349*$M349,
IF($H349="Options",$K349*$M349*100,””))))</f>
        <v/>
      </c>
      <c r="V349" s="81" t="str">
        <f t="shared" si="4"/>
        <v/>
      </c>
      <c r="W349" s="81" t="str">
        <f t="shared" si="5"/>
        <v/>
      </c>
    </row>
    <row r="350" spans="1:23" x14ac:dyDescent="0.2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7"/>
      <c r="N350" s="73" t="str">
        <f>IF(OR($H350="-",$S350="",$U350=""),"",
IF($H350="Long",$U350-$S350,
IF($H350="Short",$S350-$U350-$T350-$T350,
IF($H350="Options",$U350-$S350,””))))</f>
        <v/>
      </c>
      <c r="O350" s="74" t="str">
        <f t="shared" si="36"/>
        <v/>
      </c>
      <c r="P350" s="75" t="str">
        <f t="shared" si="37"/>
        <v/>
      </c>
      <c r="Q350" s="76" t="str">
        <f t="shared" si="38"/>
        <v/>
      </c>
      <c r="R350" s="77" t="str">
        <f t="shared" si="34"/>
        <v/>
      </c>
      <c r="S350" s="78" t="str">
        <f t="shared" si="35"/>
        <v/>
      </c>
      <c r="T350" s="57">
        <v>0</v>
      </c>
      <c r="U350" s="80" t="str">
        <f>IF(OR($H350="-",$K350="",$M350=""),"",
IF($H350="Long",$K350*$M350,
IF($H350="Short",$K350*$M350,
IF($H350="Options",$K350*$M350*100,””))))</f>
        <v/>
      </c>
      <c r="V350" s="81" t="str">
        <f t="shared" si="4"/>
        <v/>
      </c>
      <c r="W350" s="81" t="str">
        <f t="shared" si="5"/>
        <v/>
      </c>
    </row>
    <row r="351" spans="1:23" x14ac:dyDescent="0.2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7"/>
      <c r="N351" s="73" t="str">
        <f>IF(OR($H351="-",$S351="",$U351=""),"",
IF($H351="Long",$U351-$S351,
IF($H351="Short",$S351-$U351-$T351-$T351,
IF($H351="Options",$U351-$S351,””))))</f>
        <v/>
      </c>
      <c r="O351" s="74" t="str">
        <f t="shared" si="36"/>
        <v/>
      </c>
      <c r="P351" s="75" t="str">
        <f t="shared" si="37"/>
        <v/>
      </c>
      <c r="Q351" s="76" t="str">
        <f t="shared" si="38"/>
        <v/>
      </c>
      <c r="R351" s="77" t="str">
        <f t="shared" si="34"/>
        <v/>
      </c>
      <c r="S351" s="78" t="str">
        <f t="shared" si="35"/>
        <v/>
      </c>
      <c r="T351" s="57">
        <v>0</v>
      </c>
      <c r="U351" s="80" t="str">
        <f>IF(OR($H351="-",$K351="",$M351=""),"",
IF($H351="Long",$K351*$M351,
IF($H351="Short",$K351*$M351,
IF($H351="Options",$K351*$M351*100,””))))</f>
        <v/>
      </c>
      <c r="V351" s="81" t="str">
        <f t="shared" si="4"/>
        <v/>
      </c>
      <c r="W351" s="81" t="str">
        <f t="shared" si="5"/>
        <v/>
      </c>
    </row>
    <row r="352" spans="1:23" x14ac:dyDescent="0.2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7"/>
      <c r="N352" s="73" t="str">
        <f>IF(OR($H352="-",$S352="",$U352=""),"",
IF($H352="Long",$U352-$S352,
IF($H352="Short",$S352-$U352-$T352-$T352,
IF($H352="Options",$U352-$S352,””))))</f>
        <v/>
      </c>
      <c r="O352" s="74" t="str">
        <f t="shared" si="36"/>
        <v/>
      </c>
      <c r="P352" s="75" t="str">
        <f t="shared" si="37"/>
        <v/>
      </c>
      <c r="Q352" s="76" t="str">
        <f t="shared" si="38"/>
        <v/>
      </c>
      <c r="R352" s="77" t="str">
        <f t="shared" si="34"/>
        <v/>
      </c>
      <c r="S352" s="78" t="str">
        <f t="shared" si="35"/>
        <v/>
      </c>
      <c r="T352" s="57">
        <v>0</v>
      </c>
      <c r="U352" s="80" t="str">
        <f>IF(OR($H352="-",$K352="",$M352=""),"",
IF($H352="Long",$K352*$M352,
IF($H352="Short",$K352*$M352,
IF($H352="Options",$K352*$M352*100,””))))</f>
        <v/>
      </c>
      <c r="V352" s="81" t="str">
        <f t="shared" si="4"/>
        <v/>
      </c>
      <c r="W352" s="81" t="str">
        <f t="shared" si="5"/>
        <v/>
      </c>
    </row>
    <row r="353" spans="1:23" x14ac:dyDescent="0.2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7"/>
      <c r="N353" s="73" t="str">
        <f>IF(OR($H353="-",$S353="",$U353=""),"",
IF($H353="Long",$U353-$S353,
IF($H353="Short",$S353-$U353-$T353-$T353,
IF($H353="Options",$U353-$S353,””))))</f>
        <v/>
      </c>
      <c r="O353" s="74" t="str">
        <f t="shared" si="36"/>
        <v/>
      </c>
      <c r="P353" s="75" t="str">
        <f t="shared" si="37"/>
        <v/>
      </c>
      <c r="Q353" s="76" t="str">
        <f t="shared" si="38"/>
        <v/>
      </c>
      <c r="R353" s="77" t="str">
        <f t="shared" si="34"/>
        <v/>
      </c>
      <c r="S353" s="78" t="str">
        <f t="shared" si="35"/>
        <v/>
      </c>
      <c r="T353" s="57">
        <v>0</v>
      </c>
      <c r="U353" s="80" t="str">
        <f>IF(OR($H353="-",$K353="",$M353=""),"",
IF($H353="Long",$K353*$M353,
IF($H353="Short",$K353*$M353,
IF($H353="Options",$K353*$M353*100,””))))</f>
        <v/>
      </c>
      <c r="V353" s="81" t="str">
        <f t="shared" si="4"/>
        <v/>
      </c>
      <c r="W353" s="81" t="str">
        <f t="shared" si="5"/>
        <v/>
      </c>
    </row>
    <row r="354" spans="1:23" x14ac:dyDescent="0.2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7"/>
      <c r="N354" s="73" t="str">
        <f>IF(OR($H354="-",$S354="",$U354=""),"",
IF($H354="Long",$U354-$S354,
IF($H354="Short",$S354-$U354-$T354-$T354,
IF($H354="Options",$U354-$S354,””))))</f>
        <v/>
      </c>
      <c r="O354" s="74" t="str">
        <f t="shared" si="36"/>
        <v/>
      </c>
      <c r="P354" s="75" t="str">
        <f t="shared" si="37"/>
        <v/>
      </c>
      <c r="Q354" s="76" t="str">
        <f t="shared" si="38"/>
        <v/>
      </c>
      <c r="R354" s="77" t="str">
        <f t="shared" si="34"/>
        <v/>
      </c>
      <c r="S354" s="78" t="str">
        <f t="shared" si="35"/>
        <v/>
      </c>
      <c r="T354" s="57">
        <v>0</v>
      </c>
      <c r="U354" s="80" t="str">
        <f>IF(OR($H354="-",$K354="",$M354=""),"",
IF($H354="Long",$K354*$M354,
IF($H354="Short",$K354*$M354,
IF($H354="Options",$K354*$M354*100,””))))</f>
        <v/>
      </c>
      <c r="V354" s="81" t="str">
        <f t="shared" si="4"/>
        <v/>
      </c>
      <c r="W354" s="81" t="str">
        <f t="shared" si="5"/>
        <v/>
      </c>
    </row>
    <row r="355" spans="1:23" x14ac:dyDescent="0.2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7"/>
      <c r="N355" s="73" t="str">
        <f>IF(OR($H355="-",$S355="",$U355=""),"",
IF($H355="Long",$U355-$S355,
IF($H355="Short",$S355-$U355-$T355-$T355,
IF($H355="Options",$U355-$S355,””))))</f>
        <v/>
      </c>
      <c r="O355" s="74" t="str">
        <f t="shared" si="36"/>
        <v/>
      </c>
      <c r="P355" s="75" t="str">
        <f t="shared" si="37"/>
        <v/>
      </c>
      <c r="Q355" s="76" t="str">
        <f t="shared" si="38"/>
        <v/>
      </c>
      <c r="R355" s="77" t="str">
        <f t="shared" si="34"/>
        <v/>
      </c>
      <c r="S355" s="78" t="str">
        <f t="shared" si="35"/>
        <v/>
      </c>
      <c r="T355" s="57">
        <v>0</v>
      </c>
      <c r="U355" s="80" t="str">
        <f>IF(OR($H355="-",$K355="",$M355=""),"",
IF($H355="Long",$K355*$M355,
IF($H355="Short",$K355*$M355,
IF($H355="Options",$K355*$M355*100,””))))</f>
        <v/>
      </c>
      <c r="V355" s="81" t="str">
        <f t="shared" si="4"/>
        <v/>
      </c>
      <c r="W355" s="81" t="str">
        <f t="shared" si="5"/>
        <v/>
      </c>
    </row>
    <row r="356" spans="1:23" x14ac:dyDescent="0.2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7"/>
      <c r="N356" s="73" t="str">
        <f>IF(OR($H356="-",$S356="",$U356=""),"",
IF($H356="Long",$U356-$S356,
IF($H356="Short",$S356-$U356-$T356-$T356,
IF($H356="Options",$U356-$S356,””))))</f>
        <v/>
      </c>
      <c r="O356" s="74" t="str">
        <f t="shared" si="36"/>
        <v/>
      </c>
      <c r="P356" s="75" t="str">
        <f t="shared" si="37"/>
        <v/>
      </c>
      <c r="Q356" s="76" t="str">
        <f t="shared" si="38"/>
        <v/>
      </c>
      <c r="R356" s="77" t="str">
        <f t="shared" si="34"/>
        <v/>
      </c>
      <c r="S356" s="78" t="str">
        <f t="shared" si="35"/>
        <v/>
      </c>
      <c r="T356" s="57">
        <v>0</v>
      </c>
      <c r="U356" s="80" t="str">
        <f>IF(OR($H356="-",$K356="",$M356=""),"",
IF($H356="Long",$K356*$M356,
IF($H356="Short",$K356*$M356,
IF($H356="Options",$K356*$M356*100,””))))</f>
        <v/>
      </c>
      <c r="V356" s="81" t="str">
        <f t="shared" si="4"/>
        <v/>
      </c>
      <c r="W356" s="81" t="str">
        <f t="shared" si="5"/>
        <v/>
      </c>
    </row>
    <row r="357" spans="1:23" x14ac:dyDescent="0.2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7"/>
      <c r="N357" s="73" t="str">
        <f>IF(OR($H357="-",$S357="",$U357=""),"",
IF($H357="Long",$U357-$S357,
IF($H357="Short",$S357-$U357-$T357-$T357,
IF($H357="Options",$U357-$S357,””))))</f>
        <v/>
      </c>
      <c r="O357" s="74" t="str">
        <f t="shared" si="36"/>
        <v/>
      </c>
      <c r="P357" s="75" t="str">
        <f t="shared" si="37"/>
        <v/>
      </c>
      <c r="Q357" s="76" t="str">
        <f t="shared" si="38"/>
        <v/>
      </c>
      <c r="R357" s="77" t="str">
        <f t="shared" si="34"/>
        <v/>
      </c>
      <c r="S357" s="78" t="str">
        <f t="shared" si="35"/>
        <v/>
      </c>
      <c r="T357" s="57">
        <v>0</v>
      </c>
      <c r="U357" s="80" t="str">
        <f>IF(OR($H357="-",$K357="",$M357=""),"",
IF($H357="Long",$K357*$M357,
IF($H357="Short",$K357*$M357,
IF($H357="Options",$K357*$M357*100,””))))</f>
        <v/>
      </c>
      <c r="V357" s="81" t="str">
        <f t="shared" si="4"/>
        <v/>
      </c>
      <c r="W357" s="81" t="str">
        <f t="shared" si="5"/>
        <v/>
      </c>
    </row>
    <row r="358" spans="1:23" x14ac:dyDescent="0.2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7"/>
      <c r="N358" s="73" t="str">
        <f>IF(OR($H358="-",$S358="",$U358=""),"",
IF($H358="Long",$U358-$S358,
IF($H358="Short",$S358-$U358-$T358-$T358,
IF($H358="Options",$U358-$S358,””))))</f>
        <v/>
      </c>
      <c r="O358" s="74" t="str">
        <f t="shared" si="36"/>
        <v/>
      </c>
      <c r="P358" s="75" t="str">
        <f t="shared" si="37"/>
        <v/>
      </c>
      <c r="Q358" s="76" t="str">
        <f t="shared" si="38"/>
        <v/>
      </c>
      <c r="R358" s="77" t="str">
        <f t="shared" si="34"/>
        <v/>
      </c>
      <c r="S358" s="78" t="str">
        <f t="shared" si="35"/>
        <v/>
      </c>
      <c r="T358" s="57">
        <v>0</v>
      </c>
      <c r="U358" s="80" t="str">
        <f>IF(OR($H358="-",$K358="",$M358=""),"",
IF($H358="Long",$K358*$M358,
IF($H358="Short",$K358*$M358,
IF($H358="Options",$K358*$M358*100,””))))</f>
        <v/>
      </c>
      <c r="V358" s="81" t="str">
        <f t="shared" si="4"/>
        <v/>
      </c>
      <c r="W358" s="81" t="str">
        <f t="shared" si="5"/>
        <v/>
      </c>
    </row>
    <row r="359" spans="1:23" x14ac:dyDescent="0.2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7"/>
      <c r="N359" s="73" t="str">
        <f>IF(OR($H359="-",$S359="",$U359=""),"",
IF($H359="Long",$U359-$S359,
IF($H359="Short",$S359-$U359-$T359-$T359,
IF($H359="Options",$U359-$S359,””))))</f>
        <v/>
      </c>
      <c r="O359" s="74" t="str">
        <f t="shared" si="36"/>
        <v/>
      </c>
      <c r="P359" s="75" t="str">
        <f t="shared" si="37"/>
        <v/>
      </c>
      <c r="Q359" s="76" t="str">
        <f t="shared" si="38"/>
        <v/>
      </c>
      <c r="R359" s="77" t="str">
        <f t="shared" si="34"/>
        <v/>
      </c>
      <c r="S359" s="78" t="str">
        <f t="shared" si="35"/>
        <v/>
      </c>
      <c r="T359" s="57">
        <v>0</v>
      </c>
      <c r="U359" s="80" t="str">
        <f>IF(OR($H359="-",$K359="",$M359=""),"",
IF($H359="Long",$K359*$M359,
IF($H359="Short",$K359*$M359,
IF($H359="Options",$K359*$M359*100,””))))</f>
        <v/>
      </c>
      <c r="V359" s="81" t="str">
        <f t="shared" si="4"/>
        <v/>
      </c>
      <c r="W359" s="81" t="str">
        <f t="shared" si="5"/>
        <v/>
      </c>
    </row>
    <row r="360" spans="1:23" x14ac:dyDescent="0.2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7"/>
      <c r="N360" s="73" t="str">
        <f>IF(OR($H360="-",$S360="",$U360=""),"",
IF($H360="Long",$U360-$S360,
IF($H360="Short",$S360-$U360-$T360-$T360,
IF($H360="Options",$U360-$S360,””))))</f>
        <v/>
      </c>
      <c r="O360" s="74" t="str">
        <f t="shared" si="36"/>
        <v/>
      </c>
      <c r="P360" s="75" t="str">
        <f t="shared" si="37"/>
        <v/>
      </c>
      <c r="Q360" s="76" t="str">
        <f t="shared" si="38"/>
        <v/>
      </c>
      <c r="R360" s="77" t="str">
        <f t="shared" si="34"/>
        <v/>
      </c>
      <c r="S360" s="78" t="str">
        <f t="shared" si="35"/>
        <v/>
      </c>
      <c r="T360" s="57">
        <v>0</v>
      </c>
      <c r="U360" s="80" t="str">
        <f>IF(OR($H360="-",$K360="",$M360=""),"",
IF($H360="Long",$K360*$M360,
IF($H360="Short",$K360*$M360,
IF($H360="Options",$K360*$M360*100,””))))</f>
        <v/>
      </c>
      <c r="V360" s="81" t="str">
        <f t="shared" si="4"/>
        <v/>
      </c>
      <c r="W360" s="81" t="str">
        <f t="shared" si="5"/>
        <v/>
      </c>
    </row>
    <row r="361" spans="1:23" x14ac:dyDescent="0.2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7"/>
      <c r="N361" s="73" t="str">
        <f>IF(OR($H361="-",$S361="",$U361=""),"",
IF($H361="Long",$U361-$S361,
IF($H361="Short",$S361-$U361-$T361-$T361,
IF($H361="Options",$U361-$S361,””))))</f>
        <v/>
      </c>
      <c r="O361" s="74" t="str">
        <f t="shared" si="36"/>
        <v/>
      </c>
      <c r="P361" s="75" t="str">
        <f t="shared" si="37"/>
        <v/>
      </c>
      <c r="Q361" s="76" t="str">
        <f t="shared" si="38"/>
        <v/>
      </c>
      <c r="R361" s="77" t="str">
        <f t="shared" si="34"/>
        <v/>
      </c>
      <c r="S361" s="78" t="str">
        <f t="shared" si="35"/>
        <v/>
      </c>
      <c r="T361" s="57">
        <v>0</v>
      </c>
      <c r="U361" s="80" t="str">
        <f>IF(OR($H361="-",$K361="",$M361=""),"",
IF($H361="Long",$K361*$M361,
IF($H361="Short",$K361*$M361,
IF($H361="Options",$K361*$M361*100,””))))</f>
        <v/>
      </c>
      <c r="V361" s="81" t="str">
        <f t="shared" si="4"/>
        <v/>
      </c>
      <c r="W361" s="81" t="str">
        <f t="shared" si="5"/>
        <v/>
      </c>
    </row>
    <row r="362" spans="1:23" x14ac:dyDescent="0.2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7"/>
      <c r="N362" s="73" t="str">
        <f>IF(OR($H362="-",$S362="",$U362=""),"",
IF($H362="Long",$U362-$S362,
IF($H362="Short",$S362-$U362-$T362-$T362,
IF($H362="Options",$U362-$S362,””))))</f>
        <v/>
      </c>
      <c r="O362" s="74" t="str">
        <f t="shared" si="36"/>
        <v/>
      </c>
      <c r="P362" s="75" t="str">
        <f t="shared" si="37"/>
        <v/>
      </c>
      <c r="Q362" s="76" t="str">
        <f t="shared" si="38"/>
        <v/>
      </c>
      <c r="R362" s="77" t="str">
        <f t="shared" si="34"/>
        <v/>
      </c>
      <c r="S362" s="78" t="str">
        <f t="shared" si="35"/>
        <v/>
      </c>
      <c r="T362" s="57">
        <v>0</v>
      </c>
      <c r="U362" s="80" t="str">
        <f>IF(OR($H362="-",$K362="",$M362=""),"",
IF($H362="Long",$K362*$M362,
IF($H362="Short",$K362*$M362,
IF($H362="Options",$K362*$M362*100,””))))</f>
        <v/>
      </c>
      <c r="V362" s="81" t="str">
        <f t="shared" si="4"/>
        <v/>
      </c>
      <c r="W362" s="81" t="str">
        <f t="shared" si="5"/>
        <v/>
      </c>
    </row>
    <row r="363" spans="1:23" x14ac:dyDescent="0.2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7"/>
      <c r="N363" s="73" t="str">
        <f>IF(OR($H363="-",$S363="",$U363=""),"",
IF($H363="Long",$U363-$S363,
IF($H363="Short",$S363-$U363-$T363-$T363,
IF($H363="Options",$U363-$S363,””))))</f>
        <v/>
      </c>
      <c r="O363" s="74" t="str">
        <f t="shared" si="36"/>
        <v/>
      </c>
      <c r="P363" s="75" t="str">
        <f t="shared" si="37"/>
        <v/>
      </c>
      <c r="Q363" s="76" t="str">
        <f t="shared" si="38"/>
        <v/>
      </c>
      <c r="R363" s="77" t="str">
        <f t="shared" si="34"/>
        <v/>
      </c>
      <c r="S363" s="78" t="str">
        <f t="shared" si="35"/>
        <v/>
      </c>
      <c r="T363" s="57">
        <v>0</v>
      </c>
      <c r="U363" s="80" t="str">
        <f>IF(OR($H363="-",$K363="",$M363=""),"",
IF($H363="Long",$K363*$M363,
IF($H363="Short",$K363*$M363,
IF($H363="Options",$K363*$M363*100,””))))</f>
        <v/>
      </c>
      <c r="V363" s="81" t="str">
        <f t="shared" si="4"/>
        <v/>
      </c>
      <c r="W363" s="81" t="str">
        <f t="shared" si="5"/>
        <v/>
      </c>
    </row>
    <row r="364" spans="1:23" x14ac:dyDescent="0.2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7"/>
      <c r="N364" s="73" t="str">
        <f>IF(OR($H364="-",$S364="",$U364=""),"",
IF($H364="Long",$U364-$S364,
IF($H364="Short",$S364-$U364-$T364-$T364,
IF($H364="Options",$U364-$S364,””))))</f>
        <v/>
      </c>
      <c r="O364" s="74" t="str">
        <f t="shared" si="36"/>
        <v/>
      </c>
      <c r="P364" s="75" t="str">
        <f t="shared" si="37"/>
        <v/>
      </c>
      <c r="Q364" s="76" t="str">
        <f t="shared" si="38"/>
        <v/>
      </c>
      <c r="R364" s="77" t="str">
        <f t="shared" si="34"/>
        <v/>
      </c>
      <c r="S364" s="78" t="str">
        <f t="shared" si="35"/>
        <v/>
      </c>
      <c r="T364" s="57">
        <v>0</v>
      </c>
      <c r="U364" s="80" t="str">
        <f>IF(OR($H364="-",$K364="",$M364=""),"",
IF($H364="Long",$K364*$M364,
IF($H364="Short",$K364*$M364,
IF($H364="Options",$K364*$M364*100,””))))</f>
        <v/>
      </c>
      <c r="V364" s="81" t="str">
        <f t="shared" si="4"/>
        <v/>
      </c>
      <c r="W364" s="81" t="str">
        <f t="shared" si="5"/>
        <v/>
      </c>
    </row>
    <row r="365" spans="1:23" x14ac:dyDescent="0.2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7"/>
      <c r="N365" s="73" t="str">
        <f>IF(OR($H365="-",$S365="",$U365=""),"",
IF($H365="Long",$U365-$S365,
IF($H365="Short",$S365-$U365-$T365-$T365,
IF($H365="Options",$U365-$S365,””))))</f>
        <v/>
      </c>
      <c r="O365" s="74" t="str">
        <f t="shared" si="36"/>
        <v/>
      </c>
      <c r="P365" s="75" t="str">
        <f t="shared" si="37"/>
        <v/>
      </c>
      <c r="Q365" s="76" t="str">
        <f t="shared" si="38"/>
        <v/>
      </c>
      <c r="R365" s="77" t="str">
        <f t="shared" si="34"/>
        <v/>
      </c>
      <c r="S365" s="78" t="str">
        <f t="shared" si="35"/>
        <v/>
      </c>
      <c r="T365" s="57">
        <v>0</v>
      </c>
      <c r="U365" s="80" t="str">
        <f>IF(OR($H365="-",$K365="",$M365=""),"",
IF($H365="Long",$K365*$M365,
IF($H365="Short",$K365*$M365,
IF($H365="Options",$K365*$M365*100,””))))</f>
        <v/>
      </c>
      <c r="V365" s="81" t="str">
        <f t="shared" si="4"/>
        <v/>
      </c>
      <c r="W365" s="81" t="str">
        <f t="shared" si="5"/>
        <v/>
      </c>
    </row>
    <row r="366" spans="1:23" x14ac:dyDescent="0.2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7"/>
      <c r="N366" s="73" t="str">
        <f>IF(OR($H366="-",$S366="",$U366=""),"",
IF($H366="Long",$U366-$S366,
IF($H366="Short",$S366-$U366-$T366-$T366,
IF($H366="Options",$U366-$S366,””))))</f>
        <v/>
      </c>
      <c r="O366" s="74" t="str">
        <f t="shared" si="36"/>
        <v/>
      </c>
      <c r="P366" s="75" t="str">
        <f t="shared" si="37"/>
        <v/>
      </c>
      <c r="Q366" s="76" t="str">
        <f t="shared" si="38"/>
        <v/>
      </c>
      <c r="R366" s="77" t="str">
        <f t="shared" si="34"/>
        <v/>
      </c>
      <c r="S366" s="78" t="str">
        <f t="shared" si="35"/>
        <v/>
      </c>
      <c r="T366" s="57">
        <v>0</v>
      </c>
      <c r="U366" s="80" t="str">
        <f>IF(OR($H366="-",$K366="",$M366=""),"",
IF($H366="Long",$K366*$M366,
IF($H366="Short",$K366*$M366,
IF($H366="Options",$K366*$M366*100,””))))</f>
        <v/>
      </c>
      <c r="V366" s="81" t="str">
        <f t="shared" ref="V366:V461" si="39">IF(N366="","",IF(N366&gt;0,0,1))</f>
        <v/>
      </c>
      <c r="W366" s="81" t="str">
        <f t="shared" ref="W366:W461" si="40">IF(N366="","",IF(N366&lt;0,0,1))</f>
        <v/>
      </c>
    </row>
    <row r="367" spans="1:23" x14ac:dyDescent="0.2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7"/>
      <c r="N367" s="73" t="str">
        <f>IF(OR($H367="-",$S367="",$U367=""),"",
IF($H367="Long",$U367-$S367,
IF($H367="Short",$S367-$U367-$T367-$T367,
IF($H367="Options",$U367-$S367,””))))</f>
        <v/>
      </c>
      <c r="O367" s="74" t="str">
        <f t="shared" si="36"/>
        <v/>
      </c>
      <c r="P367" s="75" t="str">
        <f t="shared" si="37"/>
        <v/>
      </c>
      <c r="Q367" s="76" t="str">
        <f t="shared" si="38"/>
        <v/>
      </c>
      <c r="R367" s="77" t="str">
        <f t="shared" si="34"/>
        <v/>
      </c>
      <c r="S367" s="78" t="str">
        <f t="shared" si="35"/>
        <v/>
      </c>
      <c r="T367" s="57">
        <v>0</v>
      </c>
      <c r="U367" s="80" t="str">
        <f>IF(OR($H367="-",$K367="",$M367=""),"",
IF($H367="Long",$K367*$M367,
IF($H367="Short",$K367*$M367,
IF($H367="Options",$K367*$M367*100,””))))</f>
        <v/>
      </c>
      <c r="V367" s="81" t="str">
        <f t="shared" si="39"/>
        <v/>
      </c>
      <c r="W367" s="81" t="str">
        <f t="shared" si="40"/>
        <v/>
      </c>
    </row>
    <row r="368" spans="1:23" x14ac:dyDescent="0.2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7"/>
      <c r="N368" s="73" t="str">
        <f>IF(OR($H368="-",$S368="",$U368=""),"",
IF($H368="Long",$U368-$S368,
IF($H368="Short",$S368-$U368-$T368-$T368,
IF($H368="Options",$U368-$S368,””))))</f>
        <v/>
      </c>
      <c r="O368" s="74" t="str">
        <f t="shared" si="36"/>
        <v/>
      </c>
      <c r="P368" s="75" t="str">
        <f t="shared" si="37"/>
        <v/>
      </c>
      <c r="Q368" s="76" t="str">
        <f t="shared" si="38"/>
        <v/>
      </c>
      <c r="R368" s="77" t="str">
        <f t="shared" si="34"/>
        <v/>
      </c>
      <c r="S368" s="78" t="str">
        <f t="shared" si="35"/>
        <v/>
      </c>
      <c r="T368" s="57">
        <v>0</v>
      </c>
      <c r="U368" s="80" t="str">
        <f>IF(OR($H368="-",$K368="",$M368=""),"",
IF($H368="Long",$K368*$M368,
IF($H368="Short",$K368*$M368,
IF($H368="Options",$K368*$M368*100,””))))</f>
        <v/>
      </c>
      <c r="V368" s="81" t="str">
        <f t="shared" si="39"/>
        <v/>
      </c>
      <c r="W368" s="81" t="str">
        <f t="shared" si="40"/>
        <v/>
      </c>
    </row>
    <row r="369" spans="1:23" x14ac:dyDescent="0.2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7"/>
      <c r="N369" s="73" t="str">
        <f>IF(OR($H369="-",$S369="",$U369=""),"",
IF($H369="Long",$U369-$S369,
IF($H369="Short",$S369-$U369-$T369-$T369,
IF($H369="Options",$U369-$S369,””))))</f>
        <v/>
      </c>
      <c r="O369" s="74" t="str">
        <f t="shared" si="36"/>
        <v/>
      </c>
      <c r="P369" s="75" t="str">
        <f t="shared" si="37"/>
        <v/>
      </c>
      <c r="Q369" s="76" t="str">
        <f t="shared" si="38"/>
        <v/>
      </c>
      <c r="R369" s="77" t="str">
        <f t="shared" si="34"/>
        <v/>
      </c>
      <c r="S369" s="78" t="str">
        <f t="shared" si="35"/>
        <v/>
      </c>
      <c r="T369" s="57">
        <v>0</v>
      </c>
      <c r="U369" s="80" t="str">
        <f>IF(OR($H369="-",$K369="",$M369=""),"",
IF($H369="Long",$K369*$M369,
IF($H369="Short",$K369*$M369,
IF($H369="Options",$K369*$M369*100,””))))</f>
        <v/>
      </c>
      <c r="V369" s="81" t="str">
        <f t="shared" si="39"/>
        <v/>
      </c>
      <c r="W369" s="81" t="str">
        <f t="shared" si="40"/>
        <v/>
      </c>
    </row>
    <row r="370" spans="1:23" x14ac:dyDescent="0.2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7"/>
      <c r="N370" s="73" t="str">
        <f>IF(OR($H370="-",$S370="",$U370=""),"",
IF($H370="Long",$U370-$S370,
IF($H370="Short",$S370-$U370-$T370-$T370,
IF($H370="Options",$U370-$S370,””))))</f>
        <v/>
      </c>
      <c r="O370" s="74" t="str">
        <f t="shared" si="36"/>
        <v/>
      </c>
      <c r="P370" s="75" t="str">
        <f t="shared" si="37"/>
        <v/>
      </c>
      <c r="Q370" s="76" t="str">
        <f t="shared" si="38"/>
        <v/>
      </c>
      <c r="R370" s="77" t="str">
        <f t="shared" si="34"/>
        <v/>
      </c>
      <c r="S370" s="78" t="str">
        <f t="shared" si="35"/>
        <v/>
      </c>
      <c r="T370" s="57">
        <v>0</v>
      </c>
      <c r="U370" s="80" t="str">
        <f>IF(OR($H370="-",$K370="",$M370=""),"",
IF($H370="Long",$K370*$M370,
IF($H370="Short",$K370*$M370,
IF($H370="Options",$K370*$M370*100,””))))</f>
        <v/>
      </c>
      <c r="V370" s="81" t="str">
        <f t="shared" si="39"/>
        <v/>
      </c>
      <c r="W370" s="81" t="str">
        <f t="shared" si="40"/>
        <v/>
      </c>
    </row>
    <row r="371" spans="1:23" x14ac:dyDescent="0.2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7"/>
      <c r="N371" s="73" t="str">
        <f>IF(OR($H371="-",$S371="",$U371=""),"",
IF($H371="Long",$U371-$S371,
IF($H371="Short",$S371-$U371-$T371-$T371,
IF($H371="Options",$U371-$S371,””))))</f>
        <v/>
      </c>
      <c r="O371" s="74" t="str">
        <f t="shared" si="36"/>
        <v/>
      </c>
      <c r="P371" s="75" t="str">
        <f t="shared" si="37"/>
        <v/>
      </c>
      <c r="Q371" s="76" t="str">
        <f t="shared" si="38"/>
        <v/>
      </c>
      <c r="R371" s="77" t="str">
        <f t="shared" si="34"/>
        <v/>
      </c>
      <c r="S371" s="78" t="str">
        <f t="shared" si="35"/>
        <v/>
      </c>
      <c r="T371" s="57">
        <v>0</v>
      </c>
      <c r="U371" s="80" t="str">
        <f>IF(OR($H371="-",$K371="",$M371=""),"",
IF($H371="Long",$K371*$M371,
IF($H371="Short",$K371*$M371,
IF($H371="Options",$K371*$M371*100,””))))</f>
        <v/>
      </c>
      <c r="V371" s="81" t="str">
        <f t="shared" si="39"/>
        <v/>
      </c>
      <c r="W371" s="81" t="str">
        <f t="shared" si="40"/>
        <v/>
      </c>
    </row>
    <row r="372" spans="1:23" x14ac:dyDescent="0.2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7"/>
      <c r="N372" s="73" t="str">
        <f>IF(OR($H372="-",$S372="",$U372=""),"",
IF($H372="Long",$U372-$S372,
IF($H372="Short",$S372-$U372-$T372-$T372,
IF($H372="Options",$U372-$S372,””))))</f>
        <v/>
      </c>
      <c r="O372" s="74" t="str">
        <f t="shared" si="36"/>
        <v/>
      </c>
      <c r="P372" s="75" t="str">
        <f t="shared" si="37"/>
        <v/>
      </c>
      <c r="Q372" s="76" t="str">
        <f t="shared" si="38"/>
        <v/>
      </c>
      <c r="R372" s="77" t="str">
        <f t="shared" si="34"/>
        <v/>
      </c>
      <c r="S372" s="78" t="str">
        <f t="shared" si="35"/>
        <v/>
      </c>
      <c r="T372" s="57">
        <v>0</v>
      </c>
      <c r="U372" s="80" t="str">
        <f>IF(OR($H372="-",$K372="",$M372=""),"",
IF($H372="Long",$K372*$M372,
IF($H372="Short",$K372*$M372,
IF($H372="Options",$K372*$M372*100,””))))</f>
        <v/>
      </c>
      <c r="V372" s="81" t="str">
        <f t="shared" si="39"/>
        <v/>
      </c>
      <c r="W372" s="81" t="str">
        <f t="shared" si="40"/>
        <v/>
      </c>
    </row>
    <row r="373" spans="1:23" x14ac:dyDescent="0.2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7"/>
      <c r="N373" s="73" t="str">
        <f>IF(OR($H373="-",$S373="",$U373=""),"",
IF($H373="Long",$U373-$S373,
IF($H373="Short",$S373-$U373-$T373-$T373,
IF($H373="Options",$U373-$S373,””))))</f>
        <v/>
      </c>
      <c r="O373" s="74" t="str">
        <f t="shared" si="36"/>
        <v/>
      </c>
      <c r="P373" s="75" t="str">
        <f t="shared" si="37"/>
        <v/>
      </c>
      <c r="Q373" s="76" t="str">
        <f t="shared" si="38"/>
        <v/>
      </c>
      <c r="R373" s="77" t="str">
        <f t="shared" si="34"/>
        <v/>
      </c>
      <c r="S373" s="78" t="str">
        <f t="shared" si="35"/>
        <v/>
      </c>
      <c r="T373" s="57">
        <v>0</v>
      </c>
      <c r="U373" s="80" t="str">
        <f>IF(OR($H373="-",$K373="",$M373=""),"",
IF($H373="Long",$K373*$M373,
IF($H373="Short",$K373*$M373,
IF($H373="Options",$K373*$M373*100,””))))</f>
        <v/>
      </c>
      <c r="V373" s="81" t="str">
        <f t="shared" si="39"/>
        <v/>
      </c>
      <c r="W373" s="81" t="str">
        <f t="shared" si="40"/>
        <v/>
      </c>
    </row>
    <row r="374" spans="1:23" x14ac:dyDescent="0.2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7"/>
      <c r="N374" s="73" t="str">
        <f>IF(OR($H374="-",$S374="",$U374=""),"",
IF($H374="Long",$U374-$S374,
IF($H374="Short",$S374-$U374-$T374-$T374,
IF($H374="Options",$U374-$S374,””))))</f>
        <v/>
      </c>
      <c r="O374" s="74" t="str">
        <f t="shared" si="36"/>
        <v/>
      </c>
      <c r="P374" s="75" t="str">
        <f t="shared" si="37"/>
        <v/>
      </c>
      <c r="Q374" s="76" t="str">
        <f t="shared" si="38"/>
        <v/>
      </c>
      <c r="R374" s="77" t="str">
        <f t="shared" si="34"/>
        <v/>
      </c>
      <c r="S374" s="78" t="str">
        <f t="shared" si="35"/>
        <v/>
      </c>
      <c r="T374" s="57">
        <v>0</v>
      </c>
      <c r="U374" s="80" t="str">
        <f>IF(OR($H374="-",$K374="",$M374=""),"",
IF($H374="Long",$K374*$M374,
IF($H374="Short",$K374*$M374,
IF($H374="Options",$K374*$M374*100,””))))</f>
        <v/>
      </c>
      <c r="V374" s="81" t="str">
        <f t="shared" si="39"/>
        <v/>
      </c>
      <c r="W374" s="81" t="str">
        <f t="shared" si="40"/>
        <v/>
      </c>
    </row>
    <row r="375" spans="1:23" x14ac:dyDescent="0.2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7"/>
      <c r="N375" s="79" t="str">
        <f>IF(OR($H375="-",$S375="",$U375=""),"",
IF($H375="Long",$U375-$S375,
IF($H375="Short",$S375-$U375-$T375-$T375,
IF($H375="Options",$U375-$S375,””))))</f>
        <v/>
      </c>
      <c r="O375" s="74" t="str">
        <f t="shared" si="36"/>
        <v/>
      </c>
      <c r="P375" s="75" t="str">
        <f t="shared" si="37"/>
        <v/>
      </c>
      <c r="Q375" s="76" t="str">
        <f t="shared" si="38"/>
        <v/>
      </c>
      <c r="R375" s="77" t="str">
        <f t="shared" si="34"/>
        <v/>
      </c>
      <c r="S375" s="78" t="str">
        <f t="shared" si="35"/>
        <v/>
      </c>
      <c r="T375" s="57">
        <v>0</v>
      </c>
      <c r="U375" s="80" t="str">
        <f>IF(OR($H375="-",$K375="",$M375=""),"",
IF($H375="Long",$K375*$M375,
IF($H375="Short",$K375*$M375,
IF($H375="Options",$K375*$M375*100,””))))</f>
        <v/>
      </c>
      <c r="V375" s="81" t="str">
        <f t="shared" si="39"/>
        <v/>
      </c>
      <c r="W375" s="81" t="str">
        <f t="shared" si="40"/>
        <v/>
      </c>
    </row>
    <row r="376" spans="1:23" x14ac:dyDescent="0.2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7"/>
      <c r="N376" s="79" t="str">
        <f>IF(OR($H376="-",$S376="",$U376=""),"",
IF($H376="Long",$U376-$S376,
IF($H376="Short",$S376-$U376-$T376-$T376,
IF($H376="Options",$U376-$S376,””))))</f>
        <v/>
      </c>
      <c r="O376" s="74" t="str">
        <f t="shared" si="36"/>
        <v/>
      </c>
      <c r="P376" s="75" t="str">
        <f t="shared" si="37"/>
        <v/>
      </c>
      <c r="Q376" s="76" t="str">
        <f t="shared" si="38"/>
        <v/>
      </c>
      <c r="R376" s="77" t="str">
        <f t="shared" si="34"/>
        <v/>
      </c>
      <c r="S376" s="78" t="str">
        <f t="shared" si="35"/>
        <v/>
      </c>
      <c r="T376" s="57">
        <v>0</v>
      </c>
      <c r="U376" s="80" t="str">
        <f>IF(OR($H376="-",$K376="",$M376=""),"",
IF($H376="Long",$K376*$M376,
IF($H376="Short",$K376*$M376,
IF($H376="Options",$K376*$M376*100,””))))</f>
        <v/>
      </c>
      <c r="V376" s="81" t="str">
        <f t="shared" si="39"/>
        <v/>
      </c>
      <c r="W376" s="81" t="str">
        <f t="shared" si="40"/>
        <v/>
      </c>
    </row>
    <row r="377" spans="1:23" x14ac:dyDescent="0.2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7"/>
      <c r="N377" s="79" t="str">
        <f>IF(OR($H377="-",$S377="",$U377=""),"",
IF($H377="Long",$U377-$S377,
IF($H377="Short",$S377-$U377-$T377-$T377,
IF($H377="Options",$U377-$S377,””))))</f>
        <v/>
      </c>
      <c r="O377" s="74" t="str">
        <f t="shared" si="36"/>
        <v/>
      </c>
      <c r="P377" s="75" t="str">
        <f t="shared" si="37"/>
        <v/>
      </c>
      <c r="Q377" s="76" t="str">
        <f t="shared" si="38"/>
        <v/>
      </c>
      <c r="R377" s="77" t="str">
        <f t="shared" si="34"/>
        <v/>
      </c>
      <c r="S377" s="78" t="str">
        <f t="shared" si="35"/>
        <v/>
      </c>
      <c r="T377" s="57">
        <v>0</v>
      </c>
      <c r="U377" s="80" t="str">
        <f>IF(OR($H377="-",$K377="",$M377=""),"",
IF($H377="Long",$K377*$M377,
IF($H377="Short",$K377*$M377,
IF($H377="Options",$K377*$M377*100,””))))</f>
        <v/>
      </c>
      <c r="V377" s="81" t="str">
        <f t="shared" si="39"/>
        <v/>
      </c>
      <c r="W377" s="81" t="str">
        <f t="shared" si="40"/>
        <v/>
      </c>
    </row>
    <row r="378" spans="1:23" x14ac:dyDescent="0.2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7"/>
      <c r="N378" s="79" t="str">
        <f>IF(OR($H378="-",$S378="",$U378=""),"",
IF($H378="Long",$U378-$S378,
IF($H378="Short",$S378-$U378-$T378-$T378,
IF($H378="Options",$U378-$S378,””))))</f>
        <v/>
      </c>
      <c r="O378" s="74" t="str">
        <f t="shared" si="36"/>
        <v/>
      </c>
      <c r="P378" s="75" t="str">
        <f t="shared" si="37"/>
        <v/>
      </c>
      <c r="Q378" s="76" t="str">
        <f t="shared" si="38"/>
        <v/>
      </c>
      <c r="R378" s="77" t="str">
        <f t="shared" si="34"/>
        <v/>
      </c>
      <c r="S378" s="78" t="str">
        <f t="shared" si="35"/>
        <v/>
      </c>
      <c r="T378" s="57">
        <v>0</v>
      </c>
      <c r="U378" s="80" t="str">
        <f>IF(OR($H378="-",$K378="",$M378=""),"",
IF($H378="Long",$K378*$M378,
IF($H378="Short",$K378*$M378,
IF($H378="Options",$K378*$M378*100,””))))</f>
        <v/>
      </c>
      <c r="V378" s="81" t="str">
        <f t="shared" si="39"/>
        <v/>
      </c>
      <c r="W378" s="81" t="str">
        <f t="shared" si="40"/>
        <v/>
      </c>
    </row>
    <row r="379" spans="1:23" x14ac:dyDescent="0.2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7"/>
      <c r="N379" s="79" t="str">
        <f>IF(OR($H379="-",$S379="",$U379=""),"",
IF($H379="Long",$U379-$S379,
IF($H379="Short",$S379-$U379-$T379-$T379,
IF($H379="Options",$U379-$S379,””))))</f>
        <v/>
      </c>
      <c r="O379" s="74" t="str">
        <f t="shared" si="36"/>
        <v/>
      </c>
      <c r="P379" s="75" t="str">
        <f t="shared" si="37"/>
        <v/>
      </c>
      <c r="Q379" s="76" t="str">
        <f t="shared" si="38"/>
        <v/>
      </c>
      <c r="R379" s="77" t="str">
        <f t="shared" si="34"/>
        <v/>
      </c>
      <c r="S379" s="78" t="str">
        <f t="shared" si="35"/>
        <v/>
      </c>
      <c r="T379" s="57">
        <v>0</v>
      </c>
      <c r="U379" s="80" t="str">
        <f>IF(OR($H379="-",$K379="",$M379=""),"",
IF($H379="Long",$K379*$M379,
IF($H379="Short",$K379*$M379,
IF($H379="Options",$K379*$M379*100,””))))</f>
        <v/>
      </c>
      <c r="V379" s="81" t="str">
        <f t="shared" si="39"/>
        <v/>
      </c>
      <c r="W379" s="81" t="str">
        <f t="shared" si="40"/>
        <v/>
      </c>
    </row>
    <row r="380" spans="1:23" x14ac:dyDescent="0.2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7"/>
      <c r="N380" s="79" t="str">
        <f>IF(OR($H380="-",$S380="",$U380=""),"",
IF($H380="Long",$U380-$S380,
IF($H380="Short",$S380-$U380-$T380-$T380,
IF($H380="Options",$U380-$S380,””))))</f>
        <v/>
      </c>
      <c r="O380" s="74" t="str">
        <f t="shared" si="36"/>
        <v/>
      </c>
      <c r="P380" s="75" t="str">
        <f t="shared" si="37"/>
        <v/>
      </c>
      <c r="Q380" s="76" t="str">
        <f t="shared" si="38"/>
        <v/>
      </c>
      <c r="R380" s="77" t="str">
        <f t="shared" si="34"/>
        <v/>
      </c>
      <c r="S380" s="78" t="str">
        <f t="shared" si="35"/>
        <v/>
      </c>
      <c r="T380" s="57">
        <v>0</v>
      </c>
      <c r="U380" s="80" t="str">
        <f>IF(OR($H380="-",$K380="",$M380=""),"",
IF($H380="Long",$K380*$M380,
IF($H380="Short",$K380*$M380,
IF($H380="Options",$K380*$M380*100,””))))</f>
        <v/>
      </c>
      <c r="V380" s="81" t="str">
        <f t="shared" si="39"/>
        <v/>
      </c>
      <c r="W380" s="81" t="str">
        <f t="shared" si="40"/>
        <v/>
      </c>
    </row>
    <row r="381" spans="1:23" x14ac:dyDescent="0.2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7"/>
      <c r="N381" s="79" t="str">
        <f>IF(OR($H381="-",$S381="",$U381=""),"",
IF($H381="Long",$U381-$S381,
IF($H381="Short",$S381-$U381-$T381-$T381,
IF($H381="Options",$U381-$S381,””))))</f>
        <v/>
      </c>
      <c r="O381" s="74" t="str">
        <f t="shared" si="36"/>
        <v/>
      </c>
      <c r="P381" s="75" t="str">
        <f t="shared" si="37"/>
        <v/>
      </c>
      <c r="Q381" s="76" t="str">
        <f t="shared" si="38"/>
        <v/>
      </c>
      <c r="R381" s="77" t="str">
        <f t="shared" si="34"/>
        <v/>
      </c>
      <c r="S381" s="78" t="str">
        <f t="shared" si="35"/>
        <v/>
      </c>
      <c r="T381" s="57">
        <v>0</v>
      </c>
      <c r="U381" s="80" t="str">
        <f>IF(OR($H381="-",$K381="",$M381=""),"",
IF($H381="Long",$K381*$M381,
IF($H381="Short",$K381*$M381,
IF($H381="Options",$K381*$M381*100,””))))</f>
        <v/>
      </c>
      <c r="V381" s="81" t="str">
        <f t="shared" si="39"/>
        <v/>
      </c>
      <c r="W381" s="81" t="str">
        <f t="shared" si="40"/>
        <v/>
      </c>
    </row>
    <row r="382" spans="1:23" x14ac:dyDescent="0.2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7"/>
      <c r="N382" s="79" t="str">
        <f>IF(OR($H382="-",$S382="",$U382=""),"",
IF($H382="Long",$U382-$S382,
IF($H382="Short",$S382-$U382-$T382-$T382,
IF($H382="Options",$U382-$S382,””))))</f>
        <v/>
      </c>
      <c r="O382" s="74" t="str">
        <f t="shared" si="36"/>
        <v/>
      </c>
      <c r="P382" s="75" t="str">
        <f t="shared" si="37"/>
        <v/>
      </c>
      <c r="Q382" s="76" t="str">
        <f t="shared" si="38"/>
        <v/>
      </c>
      <c r="R382" s="77" t="str">
        <f t="shared" si="34"/>
        <v/>
      </c>
      <c r="S382" s="78" t="str">
        <f t="shared" si="35"/>
        <v/>
      </c>
      <c r="T382" s="57">
        <v>0</v>
      </c>
      <c r="U382" s="80" t="str">
        <f>IF(OR($H382="-",$K382="",$M382=""),"",
IF($H382="Long",$K382*$M382,
IF($H382="Short",$K382*$M382,
IF($H382="Options",$K382*$M382*100,””))))</f>
        <v/>
      </c>
      <c r="V382" s="81" t="str">
        <f t="shared" si="39"/>
        <v/>
      </c>
      <c r="W382" s="81" t="str">
        <f t="shared" si="40"/>
        <v/>
      </c>
    </row>
    <row r="383" spans="1:23" x14ac:dyDescent="0.2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7"/>
      <c r="N383" s="79" t="str">
        <f>IF(OR($H383="-",$S383="",$U383=""),"",
IF($H383="Long",$U383-$S383,
IF($H383="Short",$S383-$U383-$T383-$T383,
IF($H383="Options",$U383-$S383,””))))</f>
        <v/>
      </c>
      <c r="O383" s="74" t="str">
        <f t="shared" ref="O383:O475" si="41">IF(OR($N383="-",$S383="",$U383=""),"",
IF($N383&lt;=-0.01,"", IF($H383="Long",(M383-L383),
IF($H383="Short",(L383-M383),
IF($H383="Options",(M383-L383))))))</f>
        <v/>
      </c>
      <c r="P383" s="75" t="str">
        <f t="shared" ref="P383:P475" si="42">IF(OR($N383="-",$S383="",$U383=""),"",
IF($N383&gt;=0.01,"", IF($H383="Long",(M383-L383),
IF($H383="Short",(L383-M383),
IF($H383="Options",(M383-L383))))))</f>
        <v/>
      </c>
      <c r="Q383" s="76" t="str">
        <f t="shared" si="38"/>
        <v/>
      </c>
      <c r="R383" s="77" t="str">
        <f t="shared" si="34"/>
        <v/>
      </c>
      <c r="S383" s="78" t="str">
        <f t="shared" si="35"/>
        <v/>
      </c>
      <c r="T383" s="57">
        <v>0</v>
      </c>
      <c r="U383" s="80" t="str">
        <f>IF(OR($H383="-",$K383="",$M383=""),"",
IF($H383="Long",$K383*$M383,
IF($H383="Short",$K383*$M383,
IF($H383="Options",$K383*$M383*100,””))))</f>
        <v/>
      </c>
      <c r="V383" s="81" t="str">
        <f t="shared" si="39"/>
        <v/>
      </c>
      <c r="W383" s="81" t="str">
        <f t="shared" si="40"/>
        <v/>
      </c>
    </row>
    <row r="384" spans="1:23" x14ac:dyDescent="0.2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7"/>
      <c r="N384" s="79" t="str">
        <f>IF(OR($H384="-",$S384="",$U384=""),"",
IF($H384="Long",$U384-$S384,
IF($H384="Short",$S384-$U384-$T384-$T384,
IF($H384="Options",$U384-$S384,””))))</f>
        <v/>
      </c>
      <c r="O384" s="74" t="str">
        <f t="shared" si="41"/>
        <v/>
      </c>
      <c r="P384" s="75" t="str">
        <f t="shared" si="42"/>
        <v/>
      </c>
      <c r="Q384" s="76" t="str">
        <f t="shared" si="38"/>
        <v/>
      </c>
      <c r="R384" s="77" t="str">
        <f t="shared" si="34"/>
        <v/>
      </c>
      <c r="S384" s="78" t="str">
        <f t="shared" si="35"/>
        <v/>
      </c>
      <c r="T384" s="57">
        <v>0</v>
      </c>
      <c r="U384" s="80" t="str">
        <f>IF(OR($H384="-",$K384="",$M384=""),"",
IF($H384="Long",$K384*$M384,
IF($H384="Short",$K384*$M384,
IF($H384="Options",$K384*$M384*100,””))))</f>
        <v/>
      </c>
      <c r="V384" s="81" t="str">
        <f t="shared" si="39"/>
        <v/>
      </c>
      <c r="W384" s="81" t="str">
        <f t="shared" si="40"/>
        <v/>
      </c>
    </row>
    <row r="385" spans="1:23" x14ac:dyDescent="0.2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7"/>
      <c r="N385" s="79" t="str">
        <f>IF(OR($H385="-",$S385="",$U385=""),"",
IF($H385="Long",$U385-$S385,
IF($H385="Short",$S385-$U385-$T385-$T385,
IF($H385="Options",$U385-$S385,””))))</f>
        <v/>
      </c>
      <c r="O385" s="74" t="str">
        <f t="shared" si="41"/>
        <v/>
      </c>
      <c r="P385" s="75" t="str">
        <f t="shared" si="42"/>
        <v/>
      </c>
      <c r="Q385" s="76" t="str">
        <f t="shared" si="38"/>
        <v/>
      </c>
      <c r="R385" s="77" t="str">
        <f t="shared" si="34"/>
        <v/>
      </c>
      <c r="S385" s="78" t="str">
        <f t="shared" si="35"/>
        <v/>
      </c>
      <c r="T385" s="57">
        <v>0</v>
      </c>
      <c r="U385" s="80" t="str">
        <f>IF(OR($H385="-",$K385="",$M385=""),"",
IF($H385="Long",$K385*$M385,
IF($H385="Short",$K385*$M385,
IF($H385="Options",$K385*$M385*100,””))))</f>
        <v/>
      </c>
      <c r="V385" s="81" t="str">
        <f t="shared" si="39"/>
        <v/>
      </c>
      <c r="W385" s="81" t="str">
        <f t="shared" si="40"/>
        <v/>
      </c>
    </row>
    <row r="386" spans="1:23" x14ac:dyDescent="0.2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7"/>
      <c r="N386" s="79" t="str">
        <f>IF(OR($H386="-",$S386="",$U386=""),"",
IF($H386="Long",$U386-$S386,
IF($H386="Short",$S386-$U386-$T386-$T386,
IF($H386="Options",$U386-$S386,””))))</f>
        <v/>
      </c>
      <c r="O386" s="74" t="str">
        <f t="shared" si="41"/>
        <v/>
      </c>
      <c r="P386" s="75" t="str">
        <f t="shared" si="42"/>
        <v/>
      </c>
      <c r="Q386" s="76" t="str">
        <f t="shared" si="38"/>
        <v/>
      </c>
      <c r="R386" s="77" t="str">
        <f t="shared" si="34"/>
        <v/>
      </c>
      <c r="S386" s="78" t="str">
        <f>IF(OR($H386="-",$K386="",$L386="",$T386=""),"",
IF($H386="Long",($K386*$L386)+$T386,
IF($H386="Short",($K386*$L386)+$T386,
IF($H386="Options",($K386*$L386*100)+$T386,""))))</f>
        <v/>
      </c>
      <c r="T386" s="57">
        <v>0</v>
      </c>
      <c r="U386" s="80" t="str">
        <f>IF(OR($H386="-",$K386="",$M386=""),"",
IF($H386="Long",$K386*$M386,
IF($H386="Short",$K386*$M386,
IF($H386="Options",$K386*$M386*100,””))))</f>
        <v/>
      </c>
      <c r="V386" s="81" t="str">
        <f t="shared" si="39"/>
        <v/>
      </c>
      <c r="W386" s="81" t="str">
        <f t="shared" si="40"/>
        <v/>
      </c>
    </row>
    <row r="387" spans="1:23" x14ac:dyDescent="0.2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7"/>
      <c r="N387" s="79" t="str">
        <f>IF(OR($H387="-",$S387="",$U387=""),"",
IF($H387="Long",$U387-$S387,
IF($H387="Short",$S387-$U387-$T387-$T387,
IF($H387="Options",$U387-$S387,””))))</f>
        <v/>
      </c>
      <c r="O387" s="74" t="str">
        <f t="shared" si="41"/>
        <v/>
      </c>
      <c r="P387" s="75" t="str">
        <f t="shared" si="42"/>
        <v/>
      </c>
      <c r="Q387" s="76" t="str">
        <f t="shared" si="38"/>
        <v/>
      </c>
      <c r="R387" s="77" t="str">
        <f t="shared" si="34"/>
        <v/>
      </c>
      <c r="S387" s="78" t="str">
        <f t="shared" si="35"/>
        <v/>
      </c>
      <c r="T387" s="57">
        <v>0</v>
      </c>
      <c r="U387" s="80" t="str">
        <f>IF(OR($H387="-",$K387="",$M387=""),"",
IF($H387="Long",$K387*$M387,
IF($H387="Short",$K387*$M387,
IF($H387="Options",$K387*$M387*100,””))))</f>
        <v/>
      </c>
      <c r="V387" s="81" t="str">
        <f t="shared" si="39"/>
        <v/>
      </c>
      <c r="W387" s="81" t="str">
        <f t="shared" si="40"/>
        <v/>
      </c>
    </row>
    <row r="388" spans="1:23" x14ac:dyDescent="0.2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7"/>
      <c r="N388" s="79" t="str">
        <f>IF(OR($H388="-",$S388="",$U388=""),"",
IF($H388="Long",$U388-$S388,
IF($H388="Short",$S388-$U388-$T388-$T388,
IF($H388="Options",$U388-$S388,””))))</f>
        <v/>
      </c>
      <c r="O388" s="74" t="str">
        <f t="shared" si="41"/>
        <v/>
      </c>
      <c r="P388" s="75" t="str">
        <f t="shared" si="42"/>
        <v/>
      </c>
      <c r="Q388" s="76" t="str">
        <f t="shared" si="38"/>
        <v/>
      </c>
      <c r="R388" s="77" t="str">
        <f t="shared" si="34"/>
        <v/>
      </c>
      <c r="S388" s="78" t="str">
        <f>IF(OR($H388="-",$K388="",$L388="",$T388=""),"",
IF($H388="Long",($K388*$L388)+$T388,
IF($H388="Short",($K388*$L388)+$T388,
IF($H388="Options",($K388*$L388*100)+$T388,""))))</f>
        <v/>
      </c>
      <c r="T388" s="57">
        <v>0</v>
      </c>
      <c r="U388" s="80" t="str">
        <f>IF(OR($H388="-",$K388="",$M388=""),"",
IF($H388="Long",$K388*$M388,
IF($H388="Short",$K388*$M388,
IF($H388="Options",$K388*$M388*100,””))))</f>
        <v/>
      </c>
      <c r="V388" s="81" t="str">
        <f t="shared" si="39"/>
        <v/>
      </c>
      <c r="W388" s="81" t="str">
        <f t="shared" si="40"/>
        <v/>
      </c>
    </row>
    <row r="389" spans="1:23" x14ac:dyDescent="0.2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7"/>
      <c r="N389" s="79" t="str">
        <f>IF(OR($H389="-",$S389="",$U389=""),"",
IF($H389="Long",$U389-$S389,
IF($H389="Short",$S389-$U389-$T389-$T389,
IF($H389="Options",$U389-$S389,””))))</f>
        <v/>
      </c>
      <c r="O389" s="74" t="str">
        <f t="shared" si="41"/>
        <v/>
      </c>
      <c r="P389" s="75" t="str">
        <f t="shared" si="42"/>
        <v/>
      </c>
      <c r="Q389" s="76" t="str">
        <f t="shared" si="38"/>
        <v/>
      </c>
      <c r="R389" s="77" t="str">
        <f t="shared" si="34"/>
        <v/>
      </c>
      <c r="S389" s="78" t="str">
        <f t="shared" si="35"/>
        <v/>
      </c>
      <c r="T389" s="57">
        <v>0</v>
      </c>
      <c r="U389" s="80" t="str">
        <f>IF(OR($H389="-",$K389="",$M389=""),"",
IF($H389="Long",$K389*$M389,
IF($H389="Short",$K389*$M389,
IF($H389="Options",$K389*$M389*100,””))))</f>
        <v/>
      </c>
      <c r="V389" s="81" t="str">
        <f t="shared" si="39"/>
        <v/>
      </c>
      <c r="W389" s="81" t="str">
        <f t="shared" si="40"/>
        <v/>
      </c>
    </row>
    <row r="390" spans="1:23" x14ac:dyDescent="0.2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7"/>
      <c r="N390" s="79" t="str">
        <f>IF(OR($H390="-",$S390="",$U390=""),"",
IF($H390="Long",$U390-$S390,
IF($H390="Short",$S390-$U390-$T390-$T390,
IF($H390="Options",$U390-$S390,””))))</f>
        <v/>
      </c>
      <c r="O390" s="74" t="str">
        <f t="shared" si="41"/>
        <v/>
      </c>
      <c r="P390" s="75" t="str">
        <f t="shared" si="42"/>
        <v/>
      </c>
      <c r="Q390" s="76" t="str">
        <f t="shared" si="38"/>
        <v/>
      </c>
      <c r="R390" s="77" t="str">
        <f t="shared" si="34"/>
        <v/>
      </c>
      <c r="S390" s="78" t="str">
        <f t="shared" si="35"/>
        <v/>
      </c>
      <c r="T390" s="57">
        <v>0</v>
      </c>
      <c r="U390" s="80" t="str">
        <f>IF(OR($H390="-",$K390="",$M390=""),"",
IF($H390="Long",$K390*$M390,
IF($H390="Short",$K390*$M390,
IF($H390="Options",$K390*$M390*100,””))))</f>
        <v/>
      </c>
      <c r="V390" s="81" t="str">
        <f t="shared" si="39"/>
        <v/>
      </c>
      <c r="W390" s="81" t="str">
        <f t="shared" si="40"/>
        <v/>
      </c>
    </row>
    <row r="391" spans="1:23" x14ac:dyDescent="0.2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7"/>
      <c r="N391" s="79" t="str">
        <f>IF(OR($H391="-",$S391="",$U391=""),"",
IF($H391="Long",$U391-$S391,
IF($H391="Short",$S391-$U391-$T391-$T391,
IF($H391="Options",$U391-$S391,””))))</f>
        <v/>
      </c>
      <c r="O391" s="74" t="str">
        <f t="shared" si="41"/>
        <v/>
      </c>
      <c r="P391" s="75" t="str">
        <f t="shared" si="42"/>
        <v/>
      </c>
      <c r="Q391" s="76" t="str">
        <f t="shared" si="38"/>
        <v/>
      </c>
      <c r="R391" s="77" t="str">
        <f t="shared" si="34"/>
        <v/>
      </c>
      <c r="S391" s="78" t="str">
        <f t="shared" si="35"/>
        <v/>
      </c>
      <c r="T391" s="57">
        <v>0</v>
      </c>
      <c r="U391" s="80" t="str">
        <f>IF(OR($H391="-",$K391="",$M391=""),"",
IF($H391="Long",$K391*$M391,
IF($H391="Short",$K391*$M391,
IF($H391="Options",$K391*$M391*100,””))))</f>
        <v/>
      </c>
      <c r="V391" s="81" t="str">
        <f t="shared" si="39"/>
        <v/>
      </c>
      <c r="W391" s="81" t="str">
        <f t="shared" si="40"/>
        <v/>
      </c>
    </row>
    <row r="392" spans="1:23" x14ac:dyDescent="0.2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7"/>
      <c r="N392" s="73" t="str">
        <f>IF(OR($H392="-",$S392="",$U392=""),"",
IF($H392="Long",$U392-$S392,
IF($H392="Short",$S392-$U392-$T392-$T392,
IF($H392="Options",$U392-$S392,””))))</f>
        <v/>
      </c>
      <c r="O392" s="74" t="str">
        <f t="shared" si="41"/>
        <v/>
      </c>
      <c r="P392" s="75" t="str">
        <f t="shared" si="42"/>
        <v/>
      </c>
      <c r="Q392" s="76" t="str">
        <f t="shared" si="38"/>
        <v/>
      </c>
      <c r="R392" s="77" t="str">
        <f t="shared" si="34"/>
        <v/>
      </c>
      <c r="S392" s="78" t="str">
        <f t="shared" si="35"/>
        <v/>
      </c>
      <c r="T392" s="57">
        <v>0</v>
      </c>
      <c r="U392" s="80" t="str">
        <f>IF(OR($H392="-",$K392="",$M392=""),"",
IF($H392="Long",$K392*$M392,
IF($H392="Short",$K392*$M392,
IF($H392="Options",$K392*$M392*100,””))))</f>
        <v/>
      </c>
      <c r="V392" s="81" t="str">
        <f t="shared" si="39"/>
        <v/>
      </c>
      <c r="W392" s="81" t="str">
        <f t="shared" si="40"/>
        <v/>
      </c>
    </row>
    <row r="393" spans="1:23" x14ac:dyDescent="0.2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7"/>
      <c r="N393" s="73" t="str">
        <f>IF(OR($H393="-",$S393="",$U393=""),"",
IF($H393="Long",$U393-$S393,
IF($H393="Short",$S393-$U393-$T393-$T393,
IF($H393="Options",$U393-$S393,””))))</f>
        <v/>
      </c>
      <c r="O393" s="74" t="str">
        <f t="shared" si="41"/>
        <v/>
      </c>
      <c r="P393" s="75" t="str">
        <f t="shared" si="42"/>
        <v/>
      </c>
      <c r="Q393" s="76" t="str">
        <f t="shared" si="38"/>
        <v/>
      </c>
      <c r="R393" s="77" t="str">
        <f t="shared" si="34"/>
        <v/>
      </c>
      <c r="S393" s="78" t="str">
        <f t="shared" si="35"/>
        <v/>
      </c>
      <c r="T393" s="57">
        <v>0</v>
      </c>
      <c r="U393" s="80" t="str">
        <f>IF(OR($H393="-",$K393="",$M393=""),"",
IF($H393="Long",$K393*$M393,
IF($H393="Short",$K393*$M393,
IF($H393="Options",$K393*$M393*100,””))))</f>
        <v/>
      </c>
      <c r="V393" s="81" t="str">
        <f t="shared" si="39"/>
        <v/>
      </c>
      <c r="W393" s="81" t="str">
        <f t="shared" si="40"/>
        <v/>
      </c>
    </row>
    <row r="394" spans="1:23" x14ac:dyDescent="0.2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7"/>
      <c r="N394" s="73" t="str">
        <f>IF(OR($H394="-",$S394="",$U394=""),"",
IF($H394="Long",$U394-$S394,
IF($H394="Short",$S394-$U394-$T394-$T394,
IF($H394="Options",$U394-$S394,””))))</f>
        <v/>
      </c>
      <c r="O394" s="74" t="str">
        <f t="shared" si="41"/>
        <v/>
      </c>
      <c r="P394" s="75" t="str">
        <f t="shared" si="42"/>
        <v/>
      </c>
      <c r="Q394" s="76" t="str">
        <f t="shared" si="38"/>
        <v/>
      </c>
      <c r="R394" s="77" t="str">
        <f t="shared" si="34"/>
        <v/>
      </c>
      <c r="S394" s="78" t="str">
        <f t="shared" si="35"/>
        <v/>
      </c>
      <c r="T394" s="57">
        <v>0</v>
      </c>
      <c r="U394" s="80" t="str">
        <f>IF(OR($H394="-",$K394="",$M394=""),"",
IF($H394="Long",$K394*$M394,
IF($H394="Short",$K394*$M394,
IF($H394="Options",$K394*$M394*100,””))))</f>
        <v/>
      </c>
      <c r="V394" s="81" t="str">
        <f t="shared" si="39"/>
        <v/>
      </c>
      <c r="W394" s="81" t="str">
        <f t="shared" si="40"/>
        <v/>
      </c>
    </row>
    <row r="395" spans="1:23" x14ac:dyDescent="0.2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7"/>
      <c r="N395" s="73" t="str">
        <f>IF(OR($H395="-",$S395="",$U395=""),"",
IF($H395="Long",$U395-$S395,
IF($H395="Short",$S395-$U395-$T395-$T395,
IF($H395="Options",$U395-$S395,””))))</f>
        <v/>
      </c>
      <c r="O395" s="74" t="str">
        <f t="shared" si="41"/>
        <v/>
      </c>
      <c r="P395" s="75" t="str">
        <f t="shared" si="42"/>
        <v/>
      </c>
      <c r="Q395" s="76" t="str">
        <f t="shared" si="38"/>
        <v/>
      </c>
      <c r="R395" s="77" t="str">
        <f t="shared" si="34"/>
        <v/>
      </c>
      <c r="S395" s="78" t="str">
        <f t="shared" si="35"/>
        <v/>
      </c>
      <c r="T395" s="57">
        <v>0</v>
      </c>
      <c r="U395" s="80" t="str">
        <f>IF(OR($H395="-",$K395="",$M395=""),"",
IF($H395="Long",$K395*$M395,
IF($H395="Short",$K395*$M395,
IF($H395="Options",$K395*$M395*100,””))))</f>
        <v/>
      </c>
      <c r="V395" s="81" t="str">
        <f t="shared" si="39"/>
        <v/>
      </c>
      <c r="W395" s="81" t="str">
        <f t="shared" si="40"/>
        <v/>
      </c>
    </row>
    <row r="396" spans="1:23" x14ac:dyDescent="0.2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7"/>
      <c r="N396" s="73" t="str">
        <f>IF(OR($H396="-",$S396="",$U396=""),"",
IF($H396="Long",$U396-$S396,
IF($H396="Short",$S396-$U396-$T396-$T396,
IF($H396="Options",$U396-$S396,””))))</f>
        <v/>
      </c>
      <c r="O396" s="74" t="str">
        <f t="shared" si="41"/>
        <v/>
      </c>
      <c r="P396" s="75" t="str">
        <f t="shared" si="42"/>
        <v/>
      </c>
      <c r="Q396" s="76" t="str">
        <f t="shared" si="38"/>
        <v/>
      </c>
      <c r="R396" s="77" t="str">
        <f t="shared" si="34"/>
        <v/>
      </c>
      <c r="S396" s="78" t="str">
        <f t="shared" si="35"/>
        <v/>
      </c>
      <c r="T396" s="57">
        <v>0</v>
      </c>
      <c r="U396" s="80" t="str">
        <f>IF(OR($H396="-",$K396="",$M396=""),"",
IF($H396="Long",$K396*$M396,
IF($H396="Short",$K396*$M396,
IF($H396="Options",$K396*$M396*100,””))))</f>
        <v/>
      </c>
      <c r="V396" s="81" t="str">
        <f t="shared" si="39"/>
        <v/>
      </c>
      <c r="W396" s="81" t="str">
        <f t="shared" si="40"/>
        <v/>
      </c>
    </row>
    <row r="397" spans="1:23" x14ac:dyDescent="0.2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7"/>
      <c r="N397" s="73" t="str">
        <f>IF(OR($H397="-",$S397="",$U397=""),"",
IF($H397="Long",$U397-$S397,
IF($H397="Short",$S397-$U397-$T397-$T397,
IF($H397="Options",$U397-$S397,””))))</f>
        <v/>
      </c>
      <c r="O397" s="74" t="str">
        <f t="shared" si="41"/>
        <v/>
      </c>
      <c r="P397" s="75" t="str">
        <f t="shared" si="42"/>
        <v/>
      </c>
      <c r="Q397" s="76" t="str">
        <f t="shared" si="38"/>
        <v/>
      </c>
      <c r="R397" s="77" t="str">
        <f t="shared" si="34"/>
        <v/>
      </c>
      <c r="S397" s="78" t="str">
        <f t="shared" si="35"/>
        <v/>
      </c>
      <c r="T397" s="57">
        <v>0</v>
      </c>
      <c r="U397" s="80" t="str">
        <f>IF(OR($H397="-",$K397="",$M397=""),"",
IF($H397="Long",$K397*$M397,
IF($H397="Short",$K397*$M397,
IF($H397="Options",$K397*$M397*100,””))))</f>
        <v/>
      </c>
      <c r="V397" s="81" t="str">
        <f t="shared" si="39"/>
        <v/>
      </c>
      <c r="W397" s="81" t="str">
        <f t="shared" si="40"/>
        <v/>
      </c>
    </row>
    <row r="398" spans="1:23" x14ac:dyDescent="0.2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7"/>
      <c r="N398" s="73" t="str">
        <f>IF(OR($H398="-",$S398="",$U398=""),"",
IF($H398="Long",$U398-$S398,
IF($H398="Short",$S398-$U398-$T398-$T398,
IF($H398="Options",$U398-$S398,””))))</f>
        <v/>
      </c>
      <c r="O398" s="74" t="str">
        <f t="shared" si="41"/>
        <v/>
      </c>
      <c r="P398" s="75" t="str">
        <f t="shared" si="42"/>
        <v/>
      </c>
      <c r="Q398" s="76" t="str">
        <f t="shared" si="38"/>
        <v/>
      </c>
      <c r="R398" s="77" t="str">
        <f t="shared" si="34"/>
        <v/>
      </c>
      <c r="S398" s="78" t="str">
        <f t="shared" si="35"/>
        <v/>
      </c>
      <c r="T398" s="57">
        <v>0</v>
      </c>
      <c r="U398" s="80" t="str">
        <f>IF(OR($H398="-",$K398="",$M398=""),"",
IF($H398="Long",$K398*$M398,
IF($H398="Short",$K398*$M398,
IF($H398="Options",$K398*$M398*100,””))))</f>
        <v/>
      </c>
      <c r="V398" s="81" t="str">
        <f t="shared" si="39"/>
        <v/>
      </c>
      <c r="W398" s="81" t="str">
        <f t="shared" si="40"/>
        <v/>
      </c>
    </row>
    <row r="399" spans="1:23" x14ac:dyDescent="0.2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7"/>
      <c r="N399" s="73" t="str">
        <f>IF(OR($H399="-",$S399="",$U399=""),"",
IF($H399="Long",$U399-$S399,
IF($H399="Short",$S399-$U399-$T399-$T399,
IF($H399="Options",$U399-$S399,””))))</f>
        <v/>
      </c>
      <c r="O399" s="74" t="str">
        <f>IF(OR($N399="-",$S399="",$U399=""),"",
IF($N399&lt;=-0.01,"", IF($H399="Long",(M399-L399),
IF($H399="Short",(L399-M399),
IF($H399="Options",(M399-L399))))))</f>
        <v/>
      </c>
      <c r="P399" s="75" t="str">
        <f>IF(OR($N399="-",$S399="",$U399=""),"",
IF($N399&gt;=0.01,"", IF($H399="Long",(M399-L399),
IF($H399="Short",(L399-M399),
IF($H399="Options",(M399-L399))))))</f>
        <v/>
      </c>
      <c r="Q399" s="76" t="str">
        <f t="shared" si="38"/>
        <v/>
      </c>
      <c r="R399" s="77" t="str">
        <f t="shared" si="34"/>
        <v/>
      </c>
      <c r="S399" s="78" t="str">
        <f>IF(OR($H399="-",$K399="",$L399="",$T399=""),"",
IF($H399="Long",($K399*$L399)+$T399,
IF($H399="Short",($K399*$L399)+$T399,
IF($H399="Options",($K399*$L399*100)+$T399,""))))</f>
        <v/>
      </c>
      <c r="T399" s="57">
        <v>0</v>
      </c>
      <c r="U399" s="80" t="str">
        <f>IF(OR($H399="-",$K399="",$M399=""),"",
IF($H399="Long",$K399*$M399,
IF($H399="Short",$K399*$M399,
IF($H399="Options",$K399*$M399*100,””))))</f>
        <v/>
      </c>
      <c r="V399" s="81" t="str">
        <f>IF(N399="","",IF(N399&gt;0,0,1))</f>
        <v/>
      </c>
      <c r="W399" s="81" t="str">
        <f>IF(N399="","",IF(N399&lt;0,0,1))</f>
        <v/>
      </c>
    </row>
    <row r="400" spans="1:23" x14ac:dyDescent="0.2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7"/>
      <c r="N400" s="73" t="str">
        <f>IF(OR($H400="-",$S400="",$U400=""),"",
IF($H400="Long",$U400-$S400,
IF($H400="Short",$S400-$U400-$T400-$T400,
IF($H400="Options",$U400-$S400,””))))</f>
        <v/>
      </c>
      <c r="O400" s="74" t="str">
        <f t="shared" ref="O400:O459" si="43">IF(OR($N400="-",$S400="",$U400=""),"",
IF($N400&lt;=-0.01,"", IF($H400="Long",(M400-L400),
IF($H400="Short",(L400-M400),
IF($H400="Options",(M400-L400))))))</f>
        <v/>
      </c>
      <c r="P400" s="75" t="str">
        <f t="shared" ref="P400:P459" si="44">IF(OR($N400="-",$S400="",$U400=""),"",
IF($N400&gt;=0.01,"", IF($H400="Long",(M400-L400),
IF($H400="Short",(L400-M400),
IF($H400="Options",(M400-L400))))))</f>
        <v/>
      </c>
      <c r="Q400" s="76" t="str">
        <f t="shared" si="38"/>
        <v/>
      </c>
      <c r="R400" s="77" t="str">
        <f t="shared" si="34"/>
        <v/>
      </c>
      <c r="S400" s="78" t="str">
        <f t="shared" si="35"/>
        <v/>
      </c>
      <c r="T400" s="57">
        <v>0</v>
      </c>
      <c r="U400" s="80" t="str">
        <f>IF(OR($H400="-",$K400="",$M400=""),"",
IF($H400="Long",$K400*$M400,
IF($H400="Short",$K400*$M400,
IF($H400="Options",$K400*$M400*100,””))))</f>
        <v/>
      </c>
      <c r="V400" s="81" t="str">
        <f t="shared" ref="V400:V459" si="45">IF(N400="","",IF(N400&gt;0,0,1))</f>
        <v/>
      </c>
      <c r="W400" s="81" t="str">
        <f t="shared" ref="W400:W459" si="46">IF(N400="","",IF(N400&lt;0,0,1))</f>
        <v/>
      </c>
    </row>
    <row r="401" spans="1:23" x14ac:dyDescent="0.2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7"/>
      <c r="N401" s="73" t="str">
        <f>IF(OR($H401="-",$S401="",$U401=""),"",
IF($H401="Long",$U401-$S401,
IF($H401="Short",$S401-$U401-$T401-$T401,
IF($H401="Options",$U401-$S401,””))))</f>
        <v/>
      </c>
      <c r="O401" s="74" t="str">
        <f t="shared" si="43"/>
        <v/>
      </c>
      <c r="P401" s="75" t="str">
        <f t="shared" si="44"/>
        <v/>
      </c>
      <c r="Q401" s="76" t="str">
        <f t="shared" si="38"/>
        <v/>
      </c>
      <c r="R401" s="77" t="str">
        <f t="shared" si="34"/>
        <v/>
      </c>
      <c r="S401" s="78" t="str">
        <f t="shared" si="35"/>
        <v/>
      </c>
      <c r="T401" s="57">
        <v>0</v>
      </c>
      <c r="U401" s="80" t="str">
        <f>IF(OR($H401="-",$K401="",$M401=""),"",
IF($H401="Long",$K401*$M401,
IF($H401="Short",$K401*$M401,
IF($H401="Options",$K401*$M401*100,””))))</f>
        <v/>
      </c>
      <c r="V401" s="81" t="str">
        <f t="shared" si="45"/>
        <v/>
      </c>
      <c r="W401" s="81" t="str">
        <f t="shared" si="46"/>
        <v/>
      </c>
    </row>
    <row r="402" spans="1:23" x14ac:dyDescent="0.2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7"/>
      <c r="N402" s="73" t="str">
        <f>IF(OR($H402="-",$S402="",$U402=""),"",
IF($H402="Long",$U402-$S402,
IF($H402="Short",$S402-$U402-$T402-$T402,
IF($H402="Options",$U402-$S402,””))))</f>
        <v/>
      </c>
      <c r="O402" s="74" t="str">
        <f t="shared" si="43"/>
        <v/>
      </c>
      <c r="P402" s="75" t="str">
        <f t="shared" si="44"/>
        <v/>
      </c>
      <c r="Q402" s="76" t="str">
        <f t="shared" si="38"/>
        <v/>
      </c>
      <c r="R402" s="77" t="str">
        <f t="shared" si="34"/>
        <v/>
      </c>
      <c r="S402" s="78" t="str">
        <f t="shared" si="35"/>
        <v/>
      </c>
      <c r="T402" s="57">
        <v>0</v>
      </c>
      <c r="U402" s="80" t="str">
        <f>IF(OR($H402="-",$K402="",$M402=""),"",
IF($H402="Long",$K402*$M402,
IF($H402="Short",$K402*$M402,
IF($H402="Options",$K402*$M402*100,””))))</f>
        <v/>
      </c>
      <c r="V402" s="81" t="str">
        <f t="shared" si="45"/>
        <v/>
      </c>
      <c r="W402" s="81" t="str">
        <f t="shared" si="46"/>
        <v/>
      </c>
    </row>
    <row r="403" spans="1:23" x14ac:dyDescent="0.2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7"/>
      <c r="N403" s="73" t="str">
        <f>IF(OR($H403="-",$S403="",$U403=""),"",
IF($H403="Long",$U403-$S403,
IF($H403="Short",$S403-$U403-$T403-$T403,
IF($H403="Options",$U403-$S403,””))))</f>
        <v/>
      </c>
      <c r="O403" s="74" t="str">
        <f t="shared" si="43"/>
        <v/>
      </c>
      <c r="P403" s="75" t="str">
        <f t="shared" si="44"/>
        <v/>
      </c>
      <c r="Q403" s="76" t="str">
        <f t="shared" si="38"/>
        <v/>
      </c>
      <c r="R403" s="77" t="str">
        <f t="shared" si="34"/>
        <v/>
      </c>
      <c r="S403" s="78" t="str">
        <f t="shared" si="35"/>
        <v/>
      </c>
      <c r="T403" s="57">
        <v>0</v>
      </c>
      <c r="U403" s="80" t="str">
        <f>IF(OR($H403="-",$K403="",$M403=""),"",
IF($H403="Long",$K403*$M403,
IF($H403="Short",$K403*$M403,
IF($H403="Options",$K403*$M403*100,””))))</f>
        <v/>
      </c>
      <c r="V403" s="81" t="str">
        <f t="shared" si="45"/>
        <v/>
      </c>
      <c r="W403" s="81" t="str">
        <f t="shared" si="46"/>
        <v/>
      </c>
    </row>
    <row r="404" spans="1:23" x14ac:dyDescent="0.2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7"/>
      <c r="N404" s="73" t="str">
        <f>IF(OR($H404="-",$S404="",$U404=""),"",
IF($H404="Long",$U404-$S404,
IF($H404="Short",$S404-$U404-$T404-$T404,
IF($H404="Options",$U404-$S404,””))))</f>
        <v/>
      </c>
      <c r="O404" s="74" t="str">
        <f t="shared" si="43"/>
        <v/>
      </c>
      <c r="P404" s="75" t="str">
        <f t="shared" si="44"/>
        <v/>
      </c>
      <c r="Q404" s="76" t="str">
        <f t="shared" si="38"/>
        <v/>
      </c>
      <c r="R404" s="77" t="str">
        <f t="shared" si="34"/>
        <v/>
      </c>
      <c r="S404" s="78" t="str">
        <f t="shared" si="35"/>
        <v/>
      </c>
      <c r="T404" s="57">
        <v>0</v>
      </c>
      <c r="U404" s="80" t="str">
        <f>IF(OR($H404="-",$K404="",$M404=""),"",
IF($H404="Long",$K404*$M404,
IF($H404="Short",$K404*$M404,
IF($H404="Options",$K404*$M404*100,””))))</f>
        <v/>
      </c>
      <c r="V404" s="81" t="str">
        <f t="shared" si="45"/>
        <v/>
      </c>
      <c r="W404" s="81" t="str">
        <f t="shared" si="46"/>
        <v/>
      </c>
    </row>
    <row r="405" spans="1:23" x14ac:dyDescent="0.2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7"/>
      <c r="N405" s="73" t="str">
        <f>IF(OR($H405="-",$S405="",$U405=""),"",
IF($H405="Long",$U405-$S405,
IF($H405="Short",$S405-$U405-$T405-$T405,
IF($H405="Options",$U405-$S405,””))))</f>
        <v/>
      </c>
      <c r="O405" s="74" t="str">
        <f t="shared" si="43"/>
        <v/>
      </c>
      <c r="P405" s="75" t="str">
        <f t="shared" si="44"/>
        <v/>
      </c>
      <c r="Q405" s="76" t="str">
        <f t="shared" si="38"/>
        <v/>
      </c>
      <c r="R405" s="77" t="str">
        <f>IF(OR($H405="-",$U405="",$S405=""),"",IF($N405&gt;=0.01,"",IF($H405="Long",(($U405-$S405)/$S405),
IF($H405="Short",(($S405-$U405)/$S405),
IF($H405="Options",(($U405-$S405)/$S405))))))</f>
        <v/>
      </c>
      <c r="S405" s="78" t="str">
        <f t="shared" si="35"/>
        <v/>
      </c>
      <c r="T405" s="57">
        <v>0</v>
      </c>
      <c r="U405" s="80" t="str">
        <f>IF(OR($H405="-",$K405="",$M405=""),"",
IF($H405="Long",$K405*$M405,
IF($H405="Short",$K405*$M405,
IF($H405="Options",$K405*$M405*100,””))))</f>
        <v/>
      </c>
      <c r="V405" s="81" t="str">
        <f t="shared" si="45"/>
        <v/>
      </c>
      <c r="W405" s="81" t="str">
        <f t="shared" si="46"/>
        <v/>
      </c>
    </row>
    <row r="406" spans="1:23" x14ac:dyDescent="0.2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7"/>
      <c r="N406" s="73" t="str">
        <f>IF(OR($H406="-",$S406="",$U406=""),"",
IF($H406="Long",$U406-$S406,
IF($H406="Short",$S406-$U406-$T406-$T406,
IF($H406="Options",$U406-$S406,””))))</f>
        <v/>
      </c>
      <c r="O406" s="74" t="str">
        <f t="shared" si="43"/>
        <v/>
      </c>
      <c r="P406" s="75" t="str">
        <f t="shared" si="44"/>
        <v/>
      </c>
      <c r="Q406" s="76" t="str">
        <f t="shared" si="38"/>
        <v/>
      </c>
      <c r="R406" s="77" t="str">
        <f t="shared" si="34"/>
        <v/>
      </c>
      <c r="S406" s="78" t="str">
        <f t="shared" si="35"/>
        <v/>
      </c>
      <c r="T406" s="57">
        <v>0</v>
      </c>
      <c r="U406" s="80" t="str">
        <f>IF(OR($H406="-",$K406="",$M406=""),"",
IF($H406="Long",$K406*$M406,
IF($H406="Short",$K406*$M406,
IF($H406="Options",$K406*$M406*100,””))))</f>
        <v/>
      </c>
      <c r="V406" s="81" t="str">
        <f t="shared" si="45"/>
        <v/>
      </c>
      <c r="W406" s="81" t="str">
        <f t="shared" si="46"/>
        <v/>
      </c>
    </row>
    <row r="407" spans="1:23" x14ac:dyDescent="0.2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7"/>
      <c r="N407" s="73" t="str">
        <f>IF(OR($H407="-",$S407="",$U407=""),"",
IF($H407="Long",$U407-$S407,
IF($H407="Short",$S407-$U407-$T407-$T407,
IF($H407="Options",$U407-$S407,””))))</f>
        <v/>
      </c>
      <c r="O407" s="74" t="str">
        <f t="shared" si="43"/>
        <v/>
      </c>
      <c r="P407" s="75" t="str">
        <f t="shared" si="44"/>
        <v/>
      </c>
      <c r="Q407" s="76" t="str">
        <f t="shared" si="38"/>
        <v/>
      </c>
      <c r="R407" s="77" t="str">
        <f t="shared" si="34"/>
        <v/>
      </c>
      <c r="S407" s="78" t="str">
        <f t="shared" si="35"/>
        <v/>
      </c>
      <c r="T407" s="57">
        <v>0</v>
      </c>
      <c r="U407" s="80" t="str">
        <f>IF(OR($H407="-",$K407="",$M407=""),"",
IF($H407="Long",$K407*$M407,
IF($H407="Short",$K407*$M407,
IF($H407="Options",$K407*$M407*100,””))))</f>
        <v/>
      </c>
      <c r="V407" s="81" t="str">
        <f t="shared" si="45"/>
        <v/>
      </c>
      <c r="W407" s="81" t="str">
        <f t="shared" si="46"/>
        <v/>
      </c>
    </row>
    <row r="408" spans="1:23" x14ac:dyDescent="0.2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7"/>
      <c r="N408" s="73" t="str">
        <f>IF(OR($H408="-",$S408="",$U408=""),"",
IF($H408="Long",$U408-$S408,
IF($H408="Short",$S408-$U408-$T408-$T408,
IF($H408="Options",$U408-$S408,””))))</f>
        <v/>
      </c>
      <c r="O408" s="74" t="str">
        <f t="shared" si="43"/>
        <v/>
      </c>
      <c r="P408" s="75" t="str">
        <f t="shared" si="44"/>
        <v/>
      </c>
      <c r="Q408" s="76" t="str">
        <f t="shared" si="38"/>
        <v/>
      </c>
      <c r="R408" s="77" t="str">
        <f t="shared" si="34"/>
        <v/>
      </c>
      <c r="S408" s="78" t="str">
        <f t="shared" si="35"/>
        <v/>
      </c>
      <c r="T408" s="57">
        <v>0</v>
      </c>
      <c r="U408" s="80" t="str">
        <f>IF(OR($H408="-",$K408="",$M408=""),"",
IF($H408="Long",$K408*$M408,
IF($H408="Short",$K408*$M408,
IF($H408="Options",$K408*$M408*100,””))))</f>
        <v/>
      </c>
      <c r="V408" s="81" t="str">
        <f t="shared" si="45"/>
        <v/>
      </c>
      <c r="W408" s="81" t="str">
        <f t="shared" si="46"/>
        <v/>
      </c>
    </row>
    <row r="409" spans="1:23" x14ac:dyDescent="0.2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7"/>
      <c r="N409" s="73" t="str">
        <f>IF(OR($H409="-",$S409="",$U409=""),"",
IF($H409="Long",$U409-$S409,
IF($H409="Short",$S409-$U409-$T409-$T409,
IF($H409="Options",$U409-$S409,””))))</f>
        <v/>
      </c>
      <c r="O409" s="74" t="str">
        <f t="shared" si="43"/>
        <v/>
      </c>
      <c r="P409" s="75" t="str">
        <f t="shared" si="44"/>
        <v/>
      </c>
      <c r="Q409" s="76" t="str">
        <f t="shared" si="38"/>
        <v/>
      </c>
      <c r="R409" s="77" t="str">
        <f t="shared" si="34"/>
        <v/>
      </c>
      <c r="S409" s="78" t="str">
        <f t="shared" si="35"/>
        <v/>
      </c>
      <c r="T409" s="57">
        <v>0</v>
      </c>
      <c r="U409" s="80" t="str">
        <f>IF(OR($H409="-",$K409="",$M409=""),"",
IF($H409="Long",$K409*$M409,
IF($H409="Short",$K409*$M409,
IF($H409="Options",$K409*$M409*100,””))))</f>
        <v/>
      </c>
      <c r="V409" s="81" t="str">
        <f t="shared" si="45"/>
        <v/>
      </c>
      <c r="W409" s="81" t="str">
        <f t="shared" si="46"/>
        <v/>
      </c>
    </row>
    <row r="410" spans="1:23" x14ac:dyDescent="0.2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7"/>
      <c r="N410" s="73" t="str">
        <f>IF(OR($H410="-",$S410="",$U410=""),"",
IF($H410="Long",$U410-$S410,
IF($H410="Short",$S410-$U410-$T410-$T410,
IF($H410="Options",$U410-$S410,””))))</f>
        <v/>
      </c>
      <c r="O410" s="74" t="str">
        <f t="shared" si="43"/>
        <v/>
      </c>
      <c r="P410" s="75" t="str">
        <f t="shared" si="44"/>
        <v/>
      </c>
      <c r="Q410" s="76" t="str">
        <f t="shared" si="38"/>
        <v/>
      </c>
      <c r="R410" s="77" t="str">
        <f t="shared" si="34"/>
        <v/>
      </c>
      <c r="S410" s="78" t="str">
        <f t="shared" si="35"/>
        <v/>
      </c>
      <c r="T410" s="57">
        <v>0</v>
      </c>
      <c r="U410" s="80" t="str">
        <f>IF(OR($H410="-",$K410="",$M410=""),"",
IF($H410="Long",$K410*$M410,
IF($H410="Short",$K410*$M410,
IF($H410="Options",$K410*$M410*100,””))))</f>
        <v/>
      </c>
      <c r="V410" s="81" t="str">
        <f t="shared" si="45"/>
        <v/>
      </c>
      <c r="W410" s="81" t="str">
        <f t="shared" si="46"/>
        <v/>
      </c>
    </row>
    <row r="411" spans="1:23" x14ac:dyDescent="0.2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7"/>
      <c r="N411" s="73" t="str">
        <f>IF(OR($H411="-",$S411="",$U411=""),"",
IF($H411="Long",$U411-$S411,
IF($H411="Short",$S411-$U411-$T411-$T411,
IF($H411="Options",$U411-$S411,””))))</f>
        <v/>
      </c>
      <c r="O411" s="74" t="str">
        <f t="shared" si="43"/>
        <v/>
      </c>
      <c r="P411" s="75" t="str">
        <f t="shared" si="44"/>
        <v/>
      </c>
      <c r="Q411" s="76" t="str">
        <f t="shared" si="38"/>
        <v/>
      </c>
      <c r="R411" s="77" t="str">
        <f t="shared" si="34"/>
        <v/>
      </c>
      <c r="S411" s="78" t="str">
        <f t="shared" si="35"/>
        <v/>
      </c>
      <c r="T411" s="57">
        <v>0</v>
      </c>
      <c r="U411" s="80" t="str">
        <f>IF(OR($H411="-",$K411="",$M411=""),"",
IF($H411="Long",$K411*$M411,
IF($H411="Short",$K411*$M411,
IF($H411="Options",$K411*$M411*100,””))))</f>
        <v/>
      </c>
      <c r="V411" s="81" t="str">
        <f t="shared" si="45"/>
        <v/>
      </c>
      <c r="W411" s="81" t="str">
        <f t="shared" si="46"/>
        <v/>
      </c>
    </row>
    <row r="412" spans="1:23" x14ac:dyDescent="0.2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7"/>
      <c r="N412" s="73" t="str">
        <f>IF(OR($H412="-",$S412="",$U412=""),"",
IF($H412="Long",$U412-$S412,
IF($H412="Short",$S412-$U412-$T412-$T412,
IF($H412="Options",$U412-$S412,””))))</f>
        <v/>
      </c>
      <c r="O412" s="74" t="str">
        <f t="shared" si="43"/>
        <v/>
      </c>
      <c r="P412" s="75" t="str">
        <f t="shared" si="44"/>
        <v/>
      </c>
      <c r="Q412" s="76" t="str">
        <f t="shared" si="38"/>
        <v/>
      </c>
      <c r="R412" s="77" t="str">
        <f t="shared" si="34"/>
        <v/>
      </c>
      <c r="S412" s="78" t="str">
        <f t="shared" si="35"/>
        <v/>
      </c>
      <c r="T412" s="57">
        <v>0</v>
      </c>
      <c r="U412" s="80" t="str">
        <f>IF(OR($H412="-",$K412="",$M412=""),"",
IF($H412="Long",$K412*$M412,
IF($H412="Short",$K412*$M412,
IF($H412="Options",$K412*$M412*100,””))))</f>
        <v/>
      </c>
      <c r="V412" s="81" t="str">
        <f t="shared" si="45"/>
        <v/>
      </c>
      <c r="W412" s="81" t="str">
        <f t="shared" si="46"/>
        <v/>
      </c>
    </row>
    <row r="413" spans="1:23" x14ac:dyDescent="0.2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7"/>
      <c r="N413" s="73" t="str">
        <f>IF(OR($H413="-",$S413="",$U413=""),"",
IF($H413="Long",$U413-$S413,
IF($H413="Short",$S413-$U413-$T413-$T413,
IF($H413="Options",$U413-$S413,””))))</f>
        <v/>
      </c>
      <c r="O413" s="74" t="str">
        <f t="shared" si="43"/>
        <v/>
      </c>
      <c r="P413" s="75" t="str">
        <f t="shared" si="44"/>
        <v/>
      </c>
      <c r="Q413" s="76" t="str">
        <f t="shared" si="38"/>
        <v/>
      </c>
      <c r="R413" s="77" t="str">
        <f t="shared" si="34"/>
        <v/>
      </c>
      <c r="S413" s="78" t="str">
        <f t="shared" si="35"/>
        <v/>
      </c>
      <c r="T413" s="57">
        <v>0</v>
      </c>
      <c r="U413" s="80" t="str">
        <f>IF(OR($H413="-",$K413="",$M413=""),"",
IF($H413="Long",$K413*$M413,
IF($H413="Short",$K413*$M413,
IF($H413="Options",$K413*$M413*100,””))))</f>
        <v/>
      </c>
      <c r="V413" s="81" t="str">
        <f t="shared" si="45"/>
        <v/>
      </c>
      <c r="W413" s="81" t="str">
        <f t="shared" si="46"/>
        <v/>
      </c>
    </row>
    <row r="414" spans="1:23" x14ac:dyDescent="0.2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7"/>
      <c r="N414" s="73" t="str">
        <f>IF(OR($H414="-",$S414="",$U414=""),"",
IF($H414="Long",$U414-$S414,
IF($H414="Short",$S414-$U414-$T414-$T414,
IF($H414="Options",$U414-$S414,””))))</f>
        <v/>
      </c>
      <c r="O414" s="74" t="str">
        <f t="shared" si="43"/>
        <v/>
      </c>
      <c r="P414" s="75" t="str">
        <f t="shared" si="44"/>
        <v/>
      </c>
      <c r="Q414" s="76" t="str">
        <f t="shared" si="38"/>
        <v/>
      </c>
      <c r="R414" s="77" t="str">
        <f t="shared" si="34"/>
        <v/>
      </c>
      <c r="S414" s="78" t="str">
        <f t="shared" si="35"/>
        <v/>
      </c>
      <c r="T414" s="57">
        <v>0</v>
      </c>
      <c r="U414" s="80" t="str">
        <f>IF(OR($H414="-",$K414="",$M414=""),"",
IF($H414="Long",$K414*$M414,
IF($H414="Short",$K414*$M414,
IF($H414="Options",$K414*$M414*100,””))))</f>
        <v/>
      </c>
      <c r="V414" s="81" t="str">
        <f t="shared" si="45"/>
        <v/>
      </c>
      <c r="W414" s="81" t="str">
        <f t="shared" si="46"/>
        <v/>
      </c>
    </row>
    <row r="415" spans="1:23" x14ac:dyDescent="0.2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7"/>
      <c r="N415" s="73" t="str">
        <f>IF(OR($H415="-",$S415="",$U415=""),"",
IF($H415="Long",$U415-$S415,
IF($H415="Short",$S415-$U415-$T415-$T415,
IF($H415="Options",$U415-$S415,””))))</f>
        <v/>
      </c>
      <c r="O415" s="74" t="str">
        <f t="shared" si="43"/>
        <v/>
      </c>
      <c r="P415" s="75" t="str">
        <f t="shared" si="44"/>
        <v/>
      </c>
      <c r="Q415" s="76" t="str">
        <f t="shared" si="38"/>
        <v/>
      </c>
      <c r="R415" s="77" t="str">
        <f t="shared" si="34"/>
        <v/>
      </c>
      <c r="S415" s="78" t="str">
        <f t="shared" si="35"/>
        <v/>
      </c>
      <c r="T415" s="57">
        <v>0</v>
      </c>
      <c r="U415" s="80" t="str">
        <f>IF(OR($H415="-",$K415="",$M415=""),"",
IF($H415="Long",$K415*$M415,
IF($H415="Short",$K415*$M415,
IF($H415="Options",$K415*$M415*100,””))))</f>
        <v/>
      </c>
      <c r="V415" s="81" t="str">
        <f t="shared" si="45"/>
        <v/>
      </c>
      <c r="W415" s="81" t="str">
        <f t="shared" si="46"/>
        <v/>
      </c>
    </row>
    <row r="416" spans="1:23" x14ac:dyDescent="0.2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7"/>
      <c r="N416" s="73" t="str">
        <f>IF(OR($H416="-",$S416="",$U416=""),"",
IF($H416="Long",$U416-$S416,
IF($H416="Short",$S416-$U416-$T416-$T416,
IF($H416="Options",$U416-$S416,””))))</f>
        <v/>
      </c>
      <c r="O416" s="74" t="str">
        <f t="shared" si="43"/>
        <v/>
      </c>
      <c r="P416" s="75" t="str">
        <f t="shared" si="44"/>
        <v/>
      </c>
      <c r="Q416" s="76" t="str">
        <f t="shared" si="38"/>
        <v/>
      </c>
      <c r="R416" s="77" t="str">
        <f t="shared" si="34"/>
        <v/>
      </c>
      <c r="S416" s="78" t="str">
        <f t="shared" si="35"/>
        <v/>
      </c>
      <c r="T416" s="57">
        <v>0</v>
      </c>
      <c r="U416" s="80" t="str">
        <f>IF(OR($H416="-",$K416="",$M416=""),"",
IF($H416="Long",$K416*$M416,
IF($H416="Short",$K416*$M416,
IF($H416="Options",$K416*$M416*100,””))))</f>
        <v/>
      </c>
      <c r="V416" s="81" t="str">
        <f t="shared" si="45"/>
        <v/>
      </c>
      <c r="W416" s="81" t="str">
        <f t="shared" si="46"/>
        <v/>
      </c>
    </row>
    <row r="417" spans="1:23" x14ac:dyDescent="0.2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7"/>
      <c r="N417" s="73" t="str">
        <f>IF(OR($H417="-",$S417="",$U417=""),"",
IF($H417="Long",$U417-$S417,
IF($H417="Short",$S417-$U417-$T417-$T417,
IF($H417="Options",$U417-$S417,””))))</f>
        <v/>
      </c>
      <c r="O417" s="74" t="str">
        <f t="shared" si="43"/>
        <v/>
      </c>
      <c r="P417" s="75" t="str">
        <f t="shared" si="44"/>
        <v/>
      </c>
      <c r="Q417" s="76" t="str">
        <f t="shared" si="38"/>
        <v/>
      </c>
      <c r="R417" s="77" t="str">
        <f t="shared" si="34"/>
        <v/>
      </c>
      <c r="S417" s="78" t="str">
        <f t="shared" si="35"/>
        <v/>
      </c>
      <c r="T417" s="57">
        <v>0</v>
      </c>
      <c r="U417" s="80" t="str">
        <f>IF(OR($H417="-",$K417="",$M417=""),"",
IF($H417="Long",$K417*$M417,
IF($H417="Short",$K417*$M417,
IF($H417="Options",$K417*$M417*100,””))))</f>
        <v/>
      </c>
      <c r="V417" s="81" t="str">
        <f t="shared" si="45"/>
        <v/>
      </c>
      <c r="W417" s="81" t="str">
        <f t="shared" si="46"/>
        <v/>
      </c>
    </row>
    <row r="418" spans="1:23" x14ac:dyDescent="0.2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7"/>
      <c r="N418" s="73" t="str">
        <f>IF(OR($H418="-",$S418="",$U418=""),"",
IF($H418="Long",$U418-$S418,
IF($H418="Short",$S418-$U418-$T418-$T418,
IF($H418="Options",$U418-$S418,””))))</f>
        <v/>
      </c>
      <c r="O418" s="74" t="str">
        <f t="shared" si="43"/>
        <v/>
      </c>
      <c r="P418" s="75" t="str">
        <f t="shared" si="44"/>
        <v/>
      </c>
      <c r="Q418" s="76" t="str">
        <f t="shared" si="38"/>
        <v/>
      </c>
      <c r="R418" s="77" t="str">
        <f t="shared" si="34"/>
        <v/>
      </c>
      <c r="S418" s="78" t="str">
        <f t="shared" si="35"/>
        <v/>
      </c>
      <c r="T418" s="57">
        <v>0</v>
      </c>
      <c r="U418" s="80" t="str">
        <f>IF(OR($H418="-",$K418="",$M418=""),"",
IF($H418="Long",$K418*$M418,
IF($H418="Short",$K418*$M418,
IF($H418="Options",$K418*$M418*100,””))))</f>
        <v/>
      </c>
      <c r="V418" s="81" t="str">
        <f t="shared" si="45"/>
        <v/>
      </c>
      <c r="W418" s="81" t="str">
        <f t="shared" si="46"/>
        <v/>
      </c>
    </row>
    <row r="419" spans="1:23" x14ac:dyDescent="0.2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7"/>
      <c r="N419" s="73" t="str">
        <f>IF(OR($H419="-",$S419="",$U419=""),"",
IF($H419="Long",$U419-$S419,
IF($H419="Short",$S419-$U419-$T419-$T419,
IF($H419="Options",$U419-$S419,””))))</f>
        <v/>
      </c>
      <c r="O419" s="74" t="str">
        <f t="shared" si="43"/>
        <v/>
      </c>
      <c r="P419" s="75" t="str">
        <f t="shared" si="44"/>
        <v/>
      </c>
      <c r="Q419" s="76" t="str">
        <f t="shared" si="38"/>
        <v/>
      </c>
      <c r="R419" s="77" t="str">
        <f t="shared" si="34"/>
        <v/>
      </c>
      <c r="S419" s="78" t="str">
        <f t="shared" si="35"/>
        <v/>
      </c>
      <c r="T419" s="57">
        <v>0</v>
      </c>
      <c r="U419" s="80" t="str">
        <f>IF(OR($H419="-",$K419="",$M419=""),"",
IF($H419="Long",$K419*$M419,
IF($H419="Short",$K419*$M419,
IF($H419="Options",$K419*$M419*100,””))))</f>
        <v/>
      </c>
      <c r="V419" s="81" t="str">
        <f t="shared" si="45"/>
        <v/>
      </c>
      <c r="W419" s="81" t="str">
        <f t="shared" si="46"/>
        <v/>
      </c>
    </row>
    <row r="420" spans="1:23" x14ac:dyDescent="0.2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7"/>
      <c r="N420" s="73" t="str">
        <f>IF(OR($H420="-",$S420="",$U420=""),"",
IF($H420="Long",$U420-$S420,
IF($H420="Short",$S420-$U420-$T420-$T420,
IF($H420="Options",$U420-$S420,””))))</f>
        <v/>
      </c>
      <c r="O420" s="74" t="str">
        <f t="shared" si="43"/>
        <v/>
      </c>
      <c r="P420" s="75" t="str">
        <f t="shared" si="44"/>
        <v/>
      </c>
      <c r="Q420" s="76" t="str">
        <f t="shared" si="38"/>
        <v/>
      </c>
      <c r="R420" s="77" t="str">
        <f t="shared" si="34"/>
        <v/>
      </c>
      <c r="S420" s="78" t="str">
        <f t="shared" si="35"/>
        <v/>
      </c>
      <c r="T420" s="57">
        <v>0</v>
      </c>
      <c r="U420" s="80" t="str">
        <f>IF(OR($H420="-",$K420="",$M420=""),"",
IF($H420="Long",$K420*$M420,
IF($H420="Short",$K420*$M420,
IF($H420="Options",$K420*$M420*100,””))))</f>
        <v/>
      </c>
      <c r="V420" s="81" t="str">
        <f t="shared" si="45"/>
        <v/>
      </c>
      <c r="W420" s="81" t="str">
        <f t="shared" si="46"/>
        <v/>
      </c>
    </row>
    <row r="421" spans="1:23" x14ac:dyDescent="0.2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7"/>
      <c r="N421" s="73" t="str">
        <f>IF(OR($H421="-",$S421="",$U421=""),"",
IF($H421="Long",$U421-$S421,
IF($H421="Short",$S421-$U421-$T421-$T421,
IF($H421="Options",$U421-$S421,””))))</f>
        <v/>
      </c>
      <c r="O421" s="74" t="str">
        <f t="shared" si="43"/>
        <v/>
      </c>
      <c r="P421" s="75" t="str">
        <f t="shared" si="44"/>
        <v/>
      </c>
      <c r="Q421" s="76" t="str">
        <f t="shared" si="38"/>
        <v/>
      </c>
      <c r="R421" s="77" t="str">
        <f t="shared" si="34"/>
        <v/>
      </c>
      <c r="S421" s="78" t="str">
        <f t="shared" si="35"/>
        <v/>
      </c>
      <c r="T421" s="57">
        <v>0</v>
      </c>
      <c r="U421" s="80" t="str">
        <f>IF(OR($H421="-",$K421="",$M421=""),"",
IF($H421="Long",$K421*$M421,
IF($H421="Short",$K421*$M421,
IF($H421="Options",$K421*$M421*100,””))))</f>
        <v/>
      </c>
      <c r="V421" s="81" t="str">
        <f t="shared" si="45"/>
        <v/>
      </c>
      <c r="W421" s="81" t="str">
        <f t="shared" si="46"/>
        <v/>
      </c>
    </row>
    <row r="422" spans="1:23" x14ac:dyDescent="0.2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7"/>
      <c r="N422" s="73" t="str">
        <f>IF(OR($H422="-",$S422="",$U422=""),"",
IF($H422="Long",$U422-$S422,
IF($H422="Short",$S422-$U422-$T422-$T422,
IF($H422="Options",$U422-$S422,””))))</f>
        <v/>
      </c>
      <c r="O422" s="74" t="str">
        <f t="shared" si="43"/>
        <v/>
      </c>
      <c r="P422" s="75" t="str">
        <f t="shared" si="44"/>
        <v/>
      </c>
      <c r="Q422" s="76" t="str">
        <f t="shared" si="38"/>
        <v/>
      </c>
      <c r="R422" s="77" t="str">
        <f t="shared" si="34"/>
        <v/>
      </c>
      <c r="S422" s="78" t="str">
        <f t="shared" si="35"/>
        <v/>
      </c>
      <c r="T422" s="57">
        <v>0</v>
      </c>
      <c r="U422" s="80" t="str">
        <f>IF(OR($H422="-",$K422="",$M422=""),"",
IF($H422="Long",$K422*$M422,
IF($H422="Short",$K422*$M422,
IF($H422="Options",$K422*$M422*100,””))))</f>
        <v/>
      </c>
      <c r="V422" s="81" t="str">
        <f t="shared" si="45"/>
        <v/>
      </c>
      <c r="W422" s="81" t="str">
        <f t="shared" si="46"/>
        <v/>
      </c>
    </row>
    <row r="423" spans="1:23" x14ac:dyDescent="0.2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7"/>
      <c r="N423" s="73" t="str">
        <f>IF(OR($H423="-",$S423="",$U423=""),"",
IF($H423="Long",$U423-$S423,
IF($H423="Short",$S423-$U423-$T423-$T423,
IF($H423="Options",$U423-$S423,””))))</f>
        <v/>
      </c>
      <c r="O423" s="74" t="str">
        <f t="shared" si="43"/>
        <v/>
      </c>
      <c r="P423" s="75" t="str">
        <f t="shared" si="44"/>
        <v/>
      </c>
      <c r="Q423" s="76" t="str">
        <f t="shared" si="38"/>
        <v/>
      </c>
      <c r="R423" s="77" t="str">
        <f t="shared" si="34"/>
        <v/>
      </c>
      <c r="S423" s="78" t="str">
        <f t="shared" si="35"/>
        <v/>
      </c>
      <c r="T423" s="57">
        <v>0</v>
      </c>
      <c r="U423" s="80" t="str">
        <f>IF(OR($H423="-",$K423="",$M423=""),"",
IF($H423="Long",$K423*$M423,
IF($H423="Short",$K423*$M423,
IF($H423="Options",$K423*$M423*100,””))))</f>
        <v/>
      </c>
      <c r="V423" s="81" t="str">
        <f t="shared" si="45"/>
        <v/>
      </c>
      <c r="W423" s="81" t="str">
        <f t="shared" si="46"/>
        <v/>
      </c>
    </row>
    <row r="424" spans="1:23" x14ac:dyDescent="0.2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7"/>
      <c r="N424" s="73" t="str">
        <f>IF(OR($H424="-",$S424="",$U424=""),"",
IF($H424="Long",$U424-$S424,
IF($H424="Short",$S424-$U424-$T424-$T424,
IF($H424="Options",$U424-$S424,””))))</f>
        <v/>
      </c>
      <c r="O424" s="74" t="str">
        <f t="shared" si="43"/>
        <v/>
      </c>
      <c r="P424" s="75" t="str">
        <f t="shared" si="44"/>
        <v/>
      </c>
      <c r="Q424" s="76" t="str">
        <f t="shared" si="38"/>
        <v/>
      </c>
      <c r="R424" s="77" t="str">
        <f t="shared" si="34"/>
        <v/>
      </c>
      <c r="S424" s="78" t="str">
        <f t="shared" si="35"/>
        <v/>
      </c>
      <c r="T424" s="57">
        <v>0</v>
      </c>
      <c r="U424" s="80" t="str">
        <f>IF(OR($H424="-",$K424="",$M424=""),"",
IF($H424="Long",$K424*$M424,
IF($H424="Short",$K424*$M424,
IF($H424="Options",$K424*$M424*100,””))))</f>
        <v/>
      </c>
      <c r="V424" s="81" t="str">
        <f t="shared" si="45"/>
        <v/>
      </c>
      <c r="W424" s="81" t="str">
        <f t="shared" si="46"/>
        <v/>
      </c>
    </row>
    <row r="425" spans="1:23" x14ac:dyDescent="0.2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7"/>
      <c r="N425" s="73" t="str">
        <f>IF(OR($H425="-",$S425="",$U425=""),"",
IF($H425="Long",$U425-$S425,
IF($H425="Short",$S425-$U425-$T425-$T425,
IF($H425="Options",$U425-$S425,””))))</f>
        <v/>
      </c>
      <c r="O425" s="74" t="str">
        <f t="shared" si="43"/>
        <v/>
      </c>
      <c r="P425" s="75" t="str">
        <f t="shared" si="44"/>
        <v/>
      </c>
      <c r="Q425" s="76" t="str">
        <f t="shared" si="38"/>
        <v/>
      </c>
      <c r="R425" s="77" t="str">
        <f t="shared" si="34"/>
        <v/>
      </c>
      <c r="S425" s="78" t="str">
        <f t="shared" si="35"/>
        <v/>
      </c>
      <c r="T425" s="57">
        <v>0</v>
      </c>
      <c r="U425" s="80" t="str">
        <f>IF(OR($H425="-",$K425="",$M425=""),"",
IF($H425="Long",$K425*$M425,
IF($H425="Short",$K425*$M425,
IF($H425="Options",$K425*$M425*100,””))))</f>
        <v/>
      </c>
      <c r="V425" s="81" t="str">
        <f t="shared" si="45"/>
        <v/>
      </c>
      <c r="W425" s="81" t="str">
        <f t="shared" si="46"/>
        <v/>
      </c>
    </row>
    <row r="426" spans="1:23" x14ac:dyDescent="0.2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7"/>
      <c r="N426" s="73" t="str">
        <f>IF(OR($H426="-",$S426="",$U426=""),"",
IF($H426="Long",$U426-$S426,
IF($H426="Short",$S426-$U426-$T426-$T426,
IF($H426="Options",$U426-$S426,””))))</f>
        <v/>
      </c>
      <c r="O426" s="74" t="str">
        <f t="shared" si="43"/>
        <v/>
      </c>
      <c r="P426" s="75" t="str">
        <f t="shared" si="44"/>
        <v/>
      </c>
      <c r="Q426" s="76" t="str">
        <f t="shared" si="38"/>
        <v/>
      </c>
      <c r="R426" s="77" t="str">
        <f t="shared" si="34"/>
        <v/>
      </c>
      <c r="S426" s="78" t="str">
        <f t="shared" si="35"/>
        <v/>
      </c>
      <c r="T426" s="57">
        <v>0</v>
      </c>
      <c r="U426" s="80" t="str">
        <f>IF(OR($H426="-",$K426="",$M426=""),"",
IF($H426="Long",$K426*$M426,
IF($H426="Short",$K426*$M426,
IF($H426="Options",$K426*$M426*100,””))))</f>
        <v/>
      </c>
      <c r="V426" s="81" t="str">
        <f t="shared" si="45"/>
        <v/>
      </c>
      <c r="W426" s="81" t="str">
        <f t="shared" si="46"/>
        <v/>
      </c>
    </row>
    <row r="427" spans="1:23" x14ac:dyDescent="0.2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7"/>
      <c r="N427" s="73" t="str">
        <f>IF(OR($H427="-",$S427="",$U427=""),"",
IF($H427="Long",$U427-$S427,
IF($H427="Short",$S427-$U427-$T427-$T427,
IF($H427="Options",$U427-$S427,””))))</f>
        <v/>
      </c>
      <c r="O427" s="74" t="str">
        <f t="shared" si="43"/>
        <v/>
      </c>
      <c r="P427" s="75" t="str">
        <f t="shared" si="44"/>
        <v/>
      </c>
      <c r="Q427" s="76" t="str">
        <f t="shared" si="38"/>
        <v/>
      </c>
      <c r="R427" s="77" t="str">
        <f t="shared" si="34"/>
        <v/>
      </c>
      <c r="S427" s="78" t="str">
        <f t="shared" si="35"/>
        <v/>
      </c>
      <c r="T427" s="57">
        <v>0</v>
      </c>
      <c r="U427" s="80" t="str">
        <f>IF(OR($H427="-",$K427="",$M427=""),"",
IF($H427="Long",$K427*$M427,
IF($H427="Short",$K427*$M427,
IF($H427="Options",$K427*$M427*100,””))))</f>
        <v/>
      </c>
      <c r="V427" s="81" t="str">
        <f t="shared" si="45"/>
        <v/>
      </c>
      <c r="W427" s="81" t="str">
        <f t="shared" si="46"/>
        <v/>
      </c>
    </row>
    <row r="428" spans="1:23" x14ac:dyDescent="0.2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7"/>
      <c r="N428" s="73" t="str">
        <f>IF(OR($H428="-",$S428="",$U428=""),"",
IF($H428="Long",$U428-$S428,
IF($H428="Short",$S428-$U428-$T428-$T428,
IF($H428="Options",$U428-$S428,””))))</f>
        <v/>
      </c>
      <c r="O428" s="74" t="str">
        <f t="shared" si="43"/>
        <v/>
      </c>
      <c r="P428" s="75" t="str">
        <f t="shared" si="44"/>
        <v/>
      </c>
      <c r="Q428" s="76" t="str">
        <f t="shared" si="38"/>
        <v/>
      </c>
      <c r="R428" s="77" t="str">
        <f t="shared" si="34"/>
        <v/>
      </c>
      <c r="S428" s="78" t="str">
        <f t="shared" si="35"/>
        <v/>
      </c>
      <c r="T428" s="57">
        <v>0</v>
      </c>
      <c r="U428" s="80" t="str">
        <f>IF(OR($H428="-",$K428="",$M428=""),"",
IF($H428="Long",$K428*$M428,
IF($H428="Short",$K428*$M428,
IF($H428="Options",$K428*$M428*100,””))))</f>
        <v/>
      </c>
      <c r="V428" s="81" t="str">
        <f t="shared" si="45"/>
        <v/>
      </c>
      <c r="W428" s="81" t="str">
        <f t="shared" si="46"/>
        <v/>
      </c>
    </row>
    <row r="429" spans="1:23" x14ac:dyDescent="0.2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7"/>
      <c r="N429" s="73" t="str">
        <f>IF(OR($H429="-",$S429="",$U429=""),"",
IF($H429="Long",$U429-$S429,
IF($H429="Short",$S429-$U429-$T429-$T429,
IF($H429="Options",$U429-$S429,””))))</f>
        <v/>
      </c>
      <c r="O429" s="74" t="str">
        <f t="shared" si="43"/>
        <v/>
      </c>
      <c r="P429" s="75" t="str">
        <f t="shared" si="44"/>
        <v/>
      </c>
      <c r="Q429" s="76" t="str">
        <f t="shared" si="38"/>
        <v/>
      </c>
      <c r="R429" s="77" t="str">
        <f t="shared" si="34"/>
        <v/>
      </c>
      <c r="S429" s="78" t="str">
        <f t="shared" si="35"/>
        <v/>
      </c>
      <c r="T429" s="57">
        <v>0</v>
      </c>
      <c r="U429" s="80" t="str">
        <f>IF(OR($H429="-",$K429="",$M429=""),"",
IF($H429="Long",$K429*$M429,
IF($H429="Short",$K429*$M429,
IF($H429="Options",$K429*$M429*100,””))))</f>
        <v/>
      </c>
      <c r="V429" s="81" t="str">
        <f t="shared" si="45"/>
        <v/>
      </c>
      <c r="W429" s="81" t="str">
        <f t="shared" si="46"/>
        <v/>
      </c>
    </row>
    <row r="430" spans="1:23" x14ac:dyDescent="0.2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7"/>
      <c r="N430" s="73" t="str">
        <f>IF(OR($H430="-",$S430="",$U430=""),"",
IF($H430="Long",$U430-$S430,
IF($H430="Short",$S430-$U430-$T430-$T430,
IF($H430="Options",$U430-$S430,””))))</f>
        <v/>
      </c>
      <c r="O430" s="74" t="str">
        <f t="shared" si="43"/>
        <v/>
      </c>
      <c r="P430" s="75" t="str">
        <f t="shared" si="44"/>
        <v/>
      </c>
      <c r="Q430" s="76" t="str">
        <f t="shared" si="38"/>
        <v/>
      </c>
      <c r="R430" s="77" t="str">
        <f t="shared" si="34"/>
        <v/>
      </c>
      <c r="S430" s="78" t="str">
        <f t="shared" si="35"/>
        <v/>
      </c>
      <c r="T430" s="57">
        <v>0</v>
      </c>
      <c r="U430" s="80" t="str">
        <f>IF(OR($H430="-",$K430="",$M430=""),"",
IF($H430="Long",$K430*$M430,
IF($H430="Short",$K430*$M430,
IF($H430="Options",$K430*$M430*100,””))))</f>
        <v/>
      </c>
      <c r="V430" s="81" t="str">
        <f t="shared" si="45"/>
        <v/>
      </c>
      <c r="W430" s="81" t="str">
        <f t="shared" si="46"/>
        <v/>
      </c>
    </row>
    <row r="431" spans="1:23" x14ac:dyDescent="0.2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7"/>
      <c r="N431" s="73" t="str">
        <f>IF(OR($H431="-",$S431="",$U431=""),"",
IF($H431="Long",$U431-$S431,
IF($H431="Short",$S431-$U431-$T431-$T431,
IF($H431="Options",$U431-$S431,””))))</f>
        <v/>
      </c>
      <c r="O431" s="74" t="str">
        <f t="shared" si="43"/>
        <v/>
      </c>
      <c r="P431" s="75" t="str">
        <f t="shared" si="44"/>
        <v/>
      </c>
      <c r="Q431" s="76" t="str">
        <f t="shared" si="38"/>
        <v/>
      </c>
      <c r="R431" s="77" t="str">
        <f t="shared" si="34"/>
        <v/>
      </c>
      <c r="S431" s="78" t="str">
        <f t="shared" si="35"/>
        <v/>
      </c>
      <c r="T431" s="57">
        <v>0</v>
      </c>
      <c r="U431" s="80" t="str">
        <f>IF(OR($H431="-",$K431="",$M431=""),"",
IF($H431="Long",$K431*$M431,
IF($H431="Short",$K431*$M431,
IF($H431="Options",$K431*$M431*100,””))))</f>
        <v/>
      </c>
      <c r="V431" s="81" t="str">
        <f t="shared" si="45"/>
        <v/>
      </c>
      <c r="W431" s="81" t="str">
        <f t="shared" si="46"/>
        <v/>
      </c>
    </row>
    <row r="432" spans="1:23" x14ac:dyDescent="0.2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7"/>
      <c r="N432" s="73" t="str">
        <f>IF(OR($H432="-",$S432="",$U432=""),"",
IF($H432="Long",$U432-$S432,
IF($H432="Short",$S432-$U432-$T432-$T432,
IF($H432="Options",$U432-$S432,””))))</f>
        <v/>
      </c>
      <c r="O432" s="74" t="str">
        <f t="shared" si="43"/>
        <v/>
      </c>
      <c r="P432" s="75" t="str">
        <f t="shared" si="44"/>
        <v/>
      </c>
      <c r="Q432" s="76" t="str">
        <f t="shared" si="38"/>
        <v/>
      </c>
      <c r="R432" s="77" t="str">
        <f t="shared" si="34"/>
        <v/>
      </c>
      <c r="S432" s="78" t="str">
        <f t="shared" si="35"/>
        <v/>
      </c>
      <c r="T432" s="57">
        <v>0</v>
      </c>
      <c r="U432" s="80" t="str">
        <f>IF(OR($H432="-",$K432="",$M432=""),"",
IF($H432="Long",$K432*$M432,
IF($H432="Short",$K432*$M432,
IF($H432="Options",$K432*$M432*100,””))))</f>
        <v/>
      </c>
      <c r="V432" s="81" t="str">
        <f t="shared" si="45"/>
        <v/>
      </c>
      <c r="W432" s="81" t="str">
        <f t="shared" si="46"/>
        <v/>
      </c>
    </row>
    <row r="433" spans="1:23" x14ac:dyDescent="0.2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7"/>
      <c r="N433" s="73" t="str">
        <f>IF(OR($H433="-",$S433="",$U433=""),"",
IF($H433="Long",$U433-$S433,
IF($H433="Short",$S433-$U433-$T433-$T433,
IF($H433="Options",$U433-$S433,””))))</f>
        <v/>
      </c>
      <c r="O433" s="74" t="str">
        <f t="shared" si="43"/>
        <v/>
      </c>
      <c r="P433" s="75" t="str">
        <f t="shared" si="44"/>
        <v/>
      </c>
      <c r="Q433" s="76" t="str">
        <f t="shared" si="38"/>
        <v/>
      </c>
      <c r="R433" s="77" t="str">
        <f t="shared" si="34"/>
        <v/>
      </c>
      <c r="S433" s="78" t="str">
        <f t="shared" si="35"/>
        <v/>
      </c>
      <c r="T433" s="57">
        <v>0</v>
      </c>
      <c r="U433" s="80" t="str">
        <f>IF(OR($H433="-",$K433="",$M433=""),"",
IF($H433="Long",$K433*$M433,
IF($H433="Short",$K433*$M433,
IF($H433="Options",$K433*$M433*100,””))))</f>
        <v/>
      </c>
      <c r="V433" s="81" t="str">
        <f t="shared" si="45"/>
        <v/>
      </c>
      <c r="W433" s="81" t="str">
        <f t="shared" si="46"/>
        <v/>
      </c>
    </row>
    <row r="434" spans="1:23" x14ac:dyDescent="0.2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7"/>
      <c r="N434" s="73" t="str">
        <f>IF(OR($H434="-",$S434="",$U434=""),"",
IF($H434="Long",$U434-$S434,
IF($H434="Short",$S434-$U434-$T434-$T434,
IF($H434="Options",$U434-$S434,””))))</f>
        <v/>
      </c>
      <c r="O434" s="74" t="str">
        <f t="shared" si="43"/>
        <v/>
      </c>
      <c r="P434" s="75" t="str">
        <f t="shared" si="44"/>
        <v/>
      </c>
      <c r="Q434" s="76" t="str">
        <f t="shared" si="38"/>
        <v/>
      </c>
      <c r="R434" s="77" t="str">
        <f t="shared" si="34"/>
        <v/>
      </c>
      <c r="S434" s="78" t="str">
        <f t="shared" si="35"/>
        <v/>
      </c>
      <c r="T434" s="57">
        <v>0</v>
      </c>
      <c r="U434" s="80" t="str">
        <f>IF(OR($H434="-",$K434="",$M434=""),"",
IF($H434="Long",$K434*$M434,
IF($H434="Short",$K434*$M434,
IF($H434="Options",$K434*$M434*100,””))))</f>
        <v/>
      </c>
      <c r="V434" s="81" t="str">
        <f t="shared" si="45"/>
        <v/>
      </c>
      <c r="W434" s="81" t="str">
        <f t="shared" si="46"/>
        <v/>
      </c>
    </row>
    <row r="435" spans="1:23" x14ac:dyDescent="0.2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7"/>
      <c r="N435" s="73" t="str">
        <f>IF(OR($H435="-",$S435="",$U435=""),"",
IF($H435="Long",$U435-$S435,
IF($H435="Short",$S435-$U435-$T435-$T435,
IF($H435="Options",$U435-$S435,””))))</f>
        <v/>
      </c>
      <c r="O435" s="74" t="str">
        <f t="shared" si="43"/>
        <v/>
      </c>
      <c r="P435" s="75" t="str">
        <f t="shared" si="44"/>
        <v/>
      </c>
      <c r="Q435" s="76" t="str">
        <f t="shared" si="38"/>
        <v/>
      </c>
      <c r="R435" s="77" t="str">
        <f t="shared" si="34"/>
        <v/>
      </c>
      <c r="S435" s="78" t="str">
        <f t="shared" si="35"/>
        <v/>
      </c>
      <c r="T435" s="57">
        <v>0</v>
      </c>
      <c r="U435" s="80" t="str">
        <f>IF(OR($H435="-",$K435="",$M435=""),"",
IF($H435="Long",$K435*$M435,
IF($H435="Short",$K435*$M435,
IF($H435="Options",$K435*$M435*100,””))))</f>
        <v/>
      </c>
      <c r="V435" s="81" t="str">
        <f t="shared" si="45"/>
        <v/>
      </c>
      <c r="W435" s="81" t="str">
        <f t="shared" si="46"/>
        <v/>
      </c>
    </row>
    <row r="436" spans="1:23" x14ac:dyDescent="0.2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7"/>
      <c r="N436" s="73" t="str">
        <f>IF(OR($H436="-",$S436="",$U436=""),"",
IF($H436="Long",$U436-$S436,
IF($H436="Short",$S436-$U436-$T436-$T436,
IF($H436="Options",$U436-$S436,””))))</f>
        <v/>
      </c>
      <c r="O436" s="74" t="str">
        <f t="shared" si="43"/>
        <v/>
      </c>
      <c r="P436" s="75" t="str">
        <f t="shared" si="44"/>
        <v/>
      </c>
      <c r="Q436" s="76" t="str">
        <f t="shared" si="38"/>
        <v/>
      </c>
      <c r="R436" s="77" t="str">
        <f t="shared" si="34"/>
        <v/>
      </c>
      <c r="S436" s="78" t="str">
        <f t="shared" si="35"/>
        <v/>
      </c>
      <c r="T436" s="57">
        <v>0</v>
      </c>
      <c r="U436" s="80" t="str">
        <f>IF(OR($H436="-",$K436="",$M436=""),"",
IF($H436="Long",$K436*$M436,
IF($H436="Short",$K436*$M436,
IF($H436="Options",$K436*$M436*100,””))))</f>
        <v/>
      </c>
      <c r="V436" s="81" t="str">
        <f t="shared" si="45"/>
        <v/>
      </c>
      <c r="W436" s="81" t="str">
        <f t="shared" si="46"/>
        <v/>
      </c>
    </row>
    <row r="437" spans="1:23" x14ac:dyDescent="0.2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7"/>
      <c r="N437" s="73" t="str">
        <f>IF(OR($H437="-",$S437="",$U437=""),"",
IF($H437="Long",$U437-$S437,
IF($H437="Short",$S437-$U437-$T437-$T437,
IF($H437="Options",$U437-$S437,””))))</f>
        <v/>
      </c>
      <c r="O437" s="74" t="str">
        <f t="shared" si="43"/>
        <v/>
      </c>
      <c r="P437" s="75" t="str">
        <f t="shared" si="44"/>
        <v/>
      </c>
      <c r="Q437" s="76" t="str">
        <f t="shared" si="38"/>
        <v/>
      </c>
      <c r="R437" s="77" t="str">
        <f t="shared" si="34"/>
        <v/>
      </c>
      <c r="S437" s="78" t="str">
        <f t="shared" si="35"/>
        <v/>
      </c>
      <c r="T437" s="57">
        <v>0</v>
      </c>
      <c r="U437" s="80" t="str">
        <f>IF(OR($H437="-",$K437="",$M437=""),"",
IF($H437="Long",$K437*$M437,
IF($H437="Short",$K437*$M437,
IF($H437="Options",$K437*$M437*100,””))))</f>
        <v/>
      </c>
      <c r="V437" s="81" t="str">
        <f t="shared" si="45"/>
        <v/>
      </c>
      <c r="W437" s="81" t="str">
        <f t="shared" si="46"/>
        <v/>
      </c>
    </row>
    <row r="438" spans="1:23" x14ac:dyDescent="0.2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7"/>
      <c r="N438" s="73" t="str">
        <f>IF(OR($H438="-",$S438="",$U438=""),"",
IF($H438="Long",$U438-$S438,
IF($H438="Short",$S438-$U438-$T438-$T438,
IF($H438="Options",$U438-$S438,””))))</f>
        <v/>
      </c>
      <c r="O438" s="74" t="str">
        <f t="shared" si="43"/>
        <v/>
      </c>
      <c r="P438" s="75" t="str">
        <f t="shared" si="44"/>
        <v/>
      </c>
      <c r="Q438" s="76" t="str">
        <f t="shared" si="38"/>
        <v/>
      </c>
      <c r="R438" s="77" t="str">
        <f t="shared" si="34"/>
        <v/>
      </c>
      <c r="S438" s="78" t="str">
        <f t="shared" si="35"/>
        <v/>
      </c>
      <c r="T438" s="57">
        <v>0</v>
      </c>
      <c r="U438" s="80" t="str">
        <f>IF(OR($H438="-",$K438="",$M438=""),"",
IF($H438="Long",$K438*$M438,
IF($H438="Short",$K438*$M438,
IF($H438="Options",$K438*$M438*100,””))))</f>
        <v/>
      </c>
      <c r="V438" s="81" t="str">
        <f t="shared" si="45"/>
        <v/>
      </c>
      <c r="W438" s="81" t="str">
        <f t="shared" si="46"/>
        <v/>
      </c>
    </row>
    <row r="439" spans="1:23" x14ac:dyDescent="0.2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7"/>
      <c r="N439" s="73" t="str">
        <f>IF(OR($H439="-",$S439="",$U439=""),"",
IF($H439="Long",$U439-$S439,
IF($H439="Short",$S439-$U439-$T439-$T439,
IF($H439="Options",$U439-$S439,””))))</f>
        <v/>
      </c>
      <c r="O439" s="74" t="str">
        <f t="shared" si="43"/>
        <v/>
      </c>
      <c r="P439" s="75" t="str">
        <f t="shared" si="44"/>
        <v/>
      </c>
      <c r="Q439" s="76" t="str">
        <f t="shared" si="38"/>
        <v/>
      </c>
      <c r="R439" s="77" t="str">
        <f t="shared" si="34"/>
        <v/>
      </c>
      <c r="S439" s="78" t="str">
        <f t="shared" si="35"/>
        <v/>
      </c>
      <c r="T439" s="57">
        <v>0</v>
      </c>
      <c r="U439" s="80" t="str">
        <f>IF(OR($H439="-",$K439="",$M439=""),"",
IF($H439="Long",$K439*$M439,
IF($H439="Short",$K439*$M439,
IF($H439="Options",$K439*$M439*100,””))))</f>
        <v/>
      </c>
      <c r="V439" s="81" t="str">
        <f t="shared" si="45"/>
        <v/>
      </c>
      <c r="W439" s="81" t="str">
        <f t="shared" si="46"/>
        <v/>
      </c>
    </row>
    <row r="440" spans="1:23" x14ac:dyDescent="0.2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7"/>
      <c r="N440" s="73" t="str">
        <f>IF(OR($H440="-",$S440="",$U440=""),"",
IF($H440="Long",$U440-$S440,
IF($H440="Short",$S440-$U440-$T440-$T440,
IF($H440="Options",$U440-$S440,””))))</f>
        <v/>
      </c>
      <c r="O440" s="74" t="str">
        <f t="shared" si="43"/>
        <v/>
      </c>
      <c r="P440" s="75" t="str">
        <f t="shared" si="44"/>
        <v/>
      </c>
      <c r="Q440" s="76" t="str">
        <f t="shared" si="38"/>
        <v/>
      </c>
      <c r="R440" s="77" t="str">
        <f t="shared" si="34"/>
        <v/>
      </c>
      <c r="S440" s="78" t="str">
        <f t="shared" si="35"/>
        <v/>
      </c>
      <c r="T440" s="57">
        <v>0</v>
      </c>
      <c r="U440" s="80" t="str">
        <f>IF(OR($H440="-",$K440="",$M440=""),"",
IF($H440="Long",$K440*$M440,
IF($H440="Short",$K440*$M440,
IF($H440="Options",$K440*$M440*100,””))))</f>
        <v/>
      </c>
      <c r="V440" s="81" t="str">
        <f t="shared" si="45"/>
        <v/>
      </c>
      <c r="W440" s="81" t="str">
        <f t="shared" si="46"/>
        <v/>
      </c>
    </row>
    <row r="441" spans="1:23" x14ac:dyDescent="0.2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7"/>
      <c r="N441" s="73" t="str">
        <f>IF(OR($H441="-",$S441="",$U441=""),"",
IF($H441="Long",$U441-$S441,
IF($H441="Short",$S441-$U441-$T441-$T441,
IF($H441="Options",$U441-$S441,””))))</f>
        <v/>
      </c>
      <c r="O441" s="74" t="str">
        <f t="shared" si="43"/>
        <v/>
      </c>
      <c r="P441" s="75" t="str">
        <f t="shared" si="44"/>
        <v/>
      </c>
      <c r="Q441" s="76" t="str">
        <f t="shared" si="38"/>
        <v/>
      </c>
      <c r="R441" s="77" t="str">
        <f t="shared" si="34"/>
        <v/>
      </c>
      <c r="S441" s="78" t="str">
        <f t="shared" si="35"/>
        <v/>
      </c>
      <c r="T441" s="57">
        <v>0</v>
      </c>
      <c r="U441" s="80" t="str">
        <f>IF(OR($H441="-",$K441="",$M441=""),"",
IF($H441="Long",$K441*$M441,
IF($H441="Short",$K441*$M441,
IF($H441="Options",$K441*$M441*100,””))))</f>
        <v/>
      </c>
      <c r="V441" s="81" t="str">
        <f t="shared" si="45"/>
        <v/>
      </c>
      <c r="W441" s="81" t="str">
        <f t="shared" si="46"/>
        <v/>
      </c>
    </row>
    <row r="442" spans="1:23" x14ac:dyDescent="0.2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7"/>
      <c r="N442" s="73" t="str">
        <f>IF(OR($H442="-",$S442="",$U442=""),"",
IF($H442="Long",$U442-$S442,
IF($H442="Short",$S442-$U442-$T442-$T442,
IF($H442="Options",$U442-$S442,””))))</f>
        <v/>
      </c>
      <c r="O442" s="74" t="str">
        <f t="shared" si="43"/>
        <v/>
      </c>
      <c r="P442" s="75" t="str">
        <f t="shared" si="44"/>
        <v/>
      </c>
      <c r="Q442" s="76" t="str">
        <f t="shared" si="38"/>
        <v/>
      </c>
      <c r="R442" s="77" t="str">
        <f t="shared" si="34"/>
        <v/>
      </c>
      <c r="S442" s="78" t="str">
        <f t="shared" si="35"/>
        <v/>
      </c>
      <c r="T442" s="57">
        <v>0</v>
      </c>
      <c r="U442" s="80" t="str">
        <f>IF(OR($H442="-",$K442="",$M442=""),"",
IF($H442="Long",$K442*$M442,
IF($H442="Short",$K442*$M442,
IF($H442="Options",$K442*$M442*100,””))))</f>
        <v/>
      </c>
      <c r="V442" s="81" t="str">
        <f t="shared" si="45"/>
        <v/>
      </c>
      <c r="W442" s="81" t="str">
        <f t="shared" si="46"/>
        <v/>
      </c>
    </row>
    <row r="443" spans="1:23" x14ac:dyDescent="0.2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7"/>
      <c r="N443" s="73" t="str">
        <f>IF(OR($H443="-",$S443="",$U443=""),"",
IF($H443="Long",$U443-$S443,
IF($H443="Short",$S443-$U443-$T443-$T443,
IF($H443="Options",$U443-$S443,””))))</f>
        <v/>
      </c>
      <c r="O443" s="74" t="str">
        <f t="shared" si="43"/>
        <v/>
      </c>
      <c r="P443" s="75" t="str">
        <f t="shared" si="44"/>
        <v/>
      </c>
      <c r="Q443" s="76" t="str">
        <f t="shared" si="38"/>
        <v/>
      </c>
      <c r="R443" s="77" t="str">
        <f t="shared" si="34"/>
        <v/>
      </c>
      <c r="S443" s="78" t="str">
        <f t="shared" si="35"/>
        <v/>
      </c>
      <c r="T443" s="57">
        <v>0</v>
      </c>
      <c r="U443" s="80" t="str">
        <f>IF(OR($H443="-",$K443="",$M443=""),"",
IF($H443="Long",$K443*$M443,
IF($H443="Short",$K443*$M443,
IF($H443="Options",$K443*$M443*100,””))))</f>
        <v/>
      </c>
      <c r="V443" s="81" t="str">
        <f t="shared" si="45"/>
        <v/>
      </c>
      <c r="W443" s="81" t="str">
        <f t="shared" si="46"/>
        <v/>
      </c>
    </row>
    <row r="444" spans="1:23" x14ac:dyDescent="0.2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7"/>
      <c r="N444" s="73" t="str">
        <f>IF(OR($H444="-",$S444="",$U444=""),"",
IF($H444="Long",$U444-$S444,
IF($H444="Short",$S444-$U444-$T444-$T444,
IF($H444="Options",$U444-$S444,””))))</f>
        <v/>
      </c>
      <c r="O444" s="74" t="str">
        <f t="shared" si="43"/>
        <v/>
      </c>
      <c r="P444" s="75" t="str">
        <f t="shared" si="44"/>
        <v/>
      </c>
      <c r="Q444" s="76" t="str">
        <f t="shared" si="38"/>
        <v/>
      </c>
      <c r="R444" s="77" t="str">
        <f t="shared" si="34"/>
        <v/>
      </c>
      <c r="S444" s="78" t="str">
        <f t="shared" si="35"/>
        <v/>
      </c>
      <c r="T444" s="57">
        <v>0</v>
      </c>
      <c r="U444" s="80" t="str">
        <f>IF(OR($H444="-",$K444="",$M444=""),"",
IF($H444="Long",$K444*$M444,
IF($H444="Short",$K444*$M444,
IF($H444="Options",$K444*$M444*100,””))))</f>
        <v/>
      </c>
      <c r="V444" s="81" t="str">
        <f t="shared" si="45"/>
        <v/>
      </c>
      <c r="W444" s="81" t="str">
        <f t="shared" si="46"/>
        <v/>
      </c>
    </row>
    <row r="445" spans="1:23" x14ac:dyDescent="0.2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7"/>
      <c r="N445" s="73" t="str">
        <f>IF(OR($H445="-",$S445="",$U445=""),"",
IF($H445="Long",$U445-$S445,
IF($H445="Short",$S445-$U445-$T445-$T445,
IF($H445="Options",$U445-$S445,””))))</f>
        <v/>
      </c>
      <c r="O445" s="74" t="str">
        <f t="shared" si="43"/>
        <v/>
      </c>
      <c r="P445" s="75" t="str">
        <f t="shared" si="44"/>
        <v/>
      </c>
      <c r="Q445" s="76" t="str">
        <f t="shared" si="38"/>
        <v/>
      </c>
      <c r="R445" s="77" t="str">
        <f t="shared" si="34"/>
        <v/>
      </c>
      <c r="S445" s="78" t="str">
        <f t="shared" si="35"/>
        <v/>
      </c>
      <c r="T445" s="57">
        <v>0</v>
      </c>
      <c r="U445" s="80" t="str">
        <f>IF(OR($H445="-",$K445="",$M445=""),"",
IF($H445="Long",$K445*$M445,
IF($H445="Short",$K445*$M445,
IF($H445="Options",$K445*$M445*100,””))))</f>
        <v/>
      </c>
      <c r="V445" s="81" t="str">
        <f t="shared" si="45"/>
        <v/>
      </c>
      <c r="W445" s="81" t="str">
        <f t="shared" si="46"/>
        <v/>
      </c>
    </row>
    <row r="446" spans="1:23" x14ac:dyDescent="0.2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7"/>
      <c r="N446" s="73" t="str">
        <f>IF(OR($H446="-",$S446="",$U446=""),"",
IF($H446="Long",$U446-$S446,
IF($H446="Short",$S446-$U446-$T446-$T446,
IF($H446="Options",$U446-$S446,””))))</f>
        <v/>
      </c>
      <c r="O446" s="74" t="str">
        <f t="shared" si="43"/>
        <v/>
      </c>
      <c r="P446" s="75" t="str">
        <f t="shared" si="44"/>
        <v/>
      </c>
      <c r="Q446" s="76" t="str">
        <f t="shared" si="38"/>
        <v/>
      </c>
      <c r="R446" s="77" t="str">
        <f t="shared" si="34"/>
        <v/>
      </c>
      <c r="S446" s="78" t="str">
        <f t="shared" si="35"/>
        <v/>
      </c>
      <c r="T446" s="57">
        <v>0</v>
      </c>
      <c r="U446" s="80" t="str">
        <f>IF(OR($H446="-",$K446="",$M446=""),"",
IF($H446="Long",$K446*$M446,
IF($H446="Short",$K446*$M446,
IF($H446="Options",$K446*$M446*100,””))))</f>
        <v/>
      </c>
      <c r="V446" s="81" t="str">
        <f t="shared" si="45"/>
        <v/>
      </c>
      <c r="W446" s="81" t="str">
        <f t="shared" si="46"/>
        <v/>
      </c>
    </row>
    <row r="447" spans="1:23" x14ac:dyDescent="0.2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7"/>
      <c r="N447" s="73" t="str">
        <f>IF(OR($H447="-",$S447="",$U447=""),"",
IF($H447="Long",$U447-$S447,
IF($H447="Short",$S447-$U447-$T447-$T447,
IF($H447="Options",$U447-$S447,””))))</f>
        <v/>
      </c>
      <c r="O447" s="74" t="str">
        <f t="shared" si="43"/>
        <v/>
      </c>
      <c r="P447" s="75" t="str">
        <f t="shared" si="44"/>
        <v/>
      </c>
      <c r="Q447" s="76" t="str">
        <f t="shared" si="38"/>
        <v/>
      </c>
      <c r="R447" s="77" t="str">
        <f t="shared" si="34"/>
        <v/>
      </c>
      <c r="S447" s="78" t="str">
        <f t="shared" si="35"/>
        <v/>
      </c>
      <c r="T447" s="57">
        <v>0</v>
      </c>
      <c r="U447" s="80" t="str">
        <f>IF(OR($H447="-",$K447="",$M447=""),"",
IF($H447="Long",$K447*$M447,
IF($H447="Short",$K447*$M447,
IF($H447="Options",$K447*$M447*100,””))))</f>
        <v/>
      </c>
      <c r="V447" s="81" t="str">
        <f t="shared" si="45"/>
        <v/>
      </c>
      <c r="W447" s="81" t="str">
        <f t="shared" si="46"/>
        <v/>
      </c>
    </row>
    <row r="448" spans="1:23" x14ac:dyDescent="0.2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7"/>
      <c r="N448" s="73" t="str">
        <f>IF(OR($H448="-",$S448="",$U448=""),"",
IF($H448="Long",$U448-$S448,
IF($H448="Short",$S448-$U448-$T448-$T448,
IF($H448="Options",$U448-$S448,””))))</f>
        <v/>
      </c>
      <c r="O448" s="74" t="str">
        <f t="shared" si="43"/>
        <v/>
      </c>
      <c r="P448" s="75" t="str">
        <f t="shared" si="44"/>
        <v/>
      </c>
      <c r="Q448" s="76" t="str">
        <f t="shared" si="38"/>
        <v/>
      </c>
      <c r="R448" s="77" t="str">
        <f t="shared" si="34"/>
        <v/>
      </c>
      <c r="S448" s="78" t="str">
        <f t="shared" si="35"/>
        <v/>
      </c>
      <c r="T448" s="57">
        <v>0</v>
      </c>
      <c r="U448" s="80" t="str">
        <f>IF(OR($H448="-",$K448="",$M448=""),"",
IF($H448="Long",$K448*$M448,
IF($H448="Short",$K448*$M448,
IF($H448="Options",$K448*$M448*100,””))))</f>
        <v/>
      </c>
      <c r="V448" s="81" t="str">
        <f t="shared" si="45"/>
        <v/>
      </c>
      <c r="W448" s="81" t="str">
        <f t="shared" si="46"/>
        <v/>
      </c>
    </row>
    <row r="449" spans="1:23" x14ac:dyDescent="0.2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7"/>
      <c r="N449" s="73" t="str">
        <f>IF(OR($H449="-",$S449="",$U449=""),"",
IF($H449="Long",$U449-$S449,
IF($H449="Short",$S449-$U449-$T449-$T449,
IF($H449="Options",$U449-$S449,””))))</f>
        <v/>
      </c>
      <c r="O449" s="74" t="str">
        <f t="shared" si="43"/>
        <v/>
      </c>
      <c r="P449" s="75" t="str">
        <f t="shared" si="44"/>
        <v/>
      </c>
      <c r="Q449" s="76" t="str">
        <f t="shared" si="38"/>
        <v/>
      </c>
      <c r="R449" s="77" t="str">
        <f t="shared" si="34"/>
        <v/>
      </c>
      <c r="S449" s="78" t="str">
        <f t="shared" si="35"/>
        <v/>
      </c>
      <c r="T449" s="57">
        <v>0</v>
      </c>
      <c r="U449" s="80" t="str">
        <f>IF(OR($H449="-",$K449="",$M449=""),"",
IF($H449="Long",$K449*$M449,
IF($H449="Short",$K449*$M449,
IF($H449="Options",$K449*$M449*100,””))))</f>
        <v/>
      </c>
      <c r="V449" s="81" t="str">
        <f t="shared" si="45"/>
        <v/>
      </c>
      <c r="W449" s="81" t="str">
        <f t="shared" si="46"/>
        <v/>
      </c>
    </row>
    <row r="450" spans="1:23" x14ac:dyDescent="0.2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7"/>
      <c r="N450" s="73" t="str">
        <f>IF(OR($H450="-",$S450="",$U450=""),"",
IF($H450="Long",$U450-$S450,
IF($H450="Short",$S450-$U450-$T450-$T450,
IF($H450="Options",$U450-$S450,””))))</f>
        <v/>
      </c>
      <c r="O450" s="74" t="str">
        <f t="shared" si="43"/>
        <v/>
      </c>
      <c r="P450" s="75" t="str">
        <f t="shared" si="44"/>
        <v/>
      </c>
      <c r="Q450" s="76" t="str">
        <f t="shared" si="38"/>
        <v/>
      </c>
      <c r="R450" s="77" t="str">
        <f t="shared" si="34"/>
        <v/>
      </c>
      <c r="S450" s="78" t="str">
        <f t="shared" si="35"/>
        <v/>
      </c>
      <c r="T450" s="57">
        <v>0</v>
      </c>
      <c r="U450" s="80" t="str">
        <f>IF(OR($H450="-",$K450="",$M450=""),"",
IF($H450="Long",$K450*$M450,
IF($H450="Short",$K450*$M450,
IF($H450="Options",$K450*$M450*100,””))))</f>
        <v/>
      </c>
      <c r="V450" s="81" t="str">
        <f t="shared" si="45"/>
        <v/>
      </c>
      <c r="W450" s="81" t="str">
        <f t="shared" si="46"/>
        <v/>
      </c>
    </row>
    <row r="451" spans="1:23" x14ac:dyDescent="0.2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7"/>
      <c r="N451" s="73" t="str">
        <f>IF(OR($H451="-",$S451="",$U451=""),"",
IF($H451="Long",$U451-$S451,
IF($H451="Short",$S451-$U451-$T451-$T451,
IF($H451="Options",$U451-$S451,””))))</f>
        <v/>
      </c>
      <c r="O451" s="74" t="str">
        <f t="shared" si="43"/>
        <v/>
      </c>
      <c r="P451" s="75" t="str">
        <f t="shared" si="44"/>
        <v/>
      </c>
      <c r="Q451" s="76" t="str">
        <f t="shared" si="38"/>
        <v/>
      </c>
      <c r="R451" s="77" t="str">
        <f t="shared" si="34"/>
        <v/>
      </c>
      <c r="S451" s="78" t="str">
        <f t="shared" si="35"/>
        <v/>
      </c>
      <c r="T451" s="57">
        <v>0</v>
      </c>
      <c r="U451" s="80" t="str">
        <f>IF(OR($H451="-",$K451="",$M451=""),"",
IF($H451="Long",$K451*$M451,
IF($H451="Short",$K451*$M451,
IF($H451="Options",$K451*$M451*100,””))))</f>
        <v/>
      </c>
      <c r="V451" s="81" t="str">
        <f t="shared" si="45"/>
        <v/>
      </c>
      <c r="W451" s="81" t="str">
        <f t="shared" si="46"/>
        <v/>
      </c>
    </row>
    <row r="452" spans="1:23" x14ac:dyDescent="0.2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7"/>
      <c r="N452" s="73" t="str">
        <f>IF(OR($H452="-",$S452="",$U452=""),"",
IF($H452="Long",$U452-$S452,
IF($H452="Short",$S452-$U452-$T452-$T452,
IF($H452="Options",$U452-$S452,””))))</f>
        <v/>
      </c>
      <c r="O452" s="74" t="str">
        <f t="shared" si="43"/>
        <v/>
      </c>
      <c r="P452" s="75" t="str">
        <f t="shared" si="44"/>
        <v/>
      </c>
      <c r="Q452" s="76" t="str">
        <f t="shared" si="38"/>
        <v/>
      </c>
      <c r="R452" s="77" t="str">
        <f t="shared" si="34"/>
        <v/>
      </c>
      <c r="S452" s="78" t="str">
        <f t="shared" si="35"/>
        <v/>
      </c>
      <c r="T452" s="57">
        <v>0</v>
      </c>
      <c r="U452" s="80" t="str">
        <f>IF(OR($H452="-",$K452="",$M452=""),"",
IF($H452="Long",$K452*$M452,
IF($H452="Short",$K452*$M452,
IF($H452="Options",$K452*$M452*100,””))))</f>
        <v/>
      </c>
      <c r="V452" s="81" t="str">
        <f t="shared" si="45"/>
        <v/>
      </c>
      <c r="W452" s="81" t="str">
        <f t="shared" si="46"/>
        <v/>
      </c>
    </row>
    <row r="453" spans="1:23" x14ac:dyDescent="0.2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7"/>
      <c r="N453" s="73" t="str">
        <f>IF(OR($H453="-",$S453="",$U453=""),"",
IF($H453="Long",$U453-$S453,
IF($H453="Short",$S453-$U453-$T453-$T453,
IF($H453="Options",$U453-$S453,””))))</f>
        <v/>
      </c>
      <c r="O453" s="74" t="str">
        <f t="shared" si="43"/>
        <v/>
      </c>
      <c r="P453" s="75" t="str">
        <f t="shared" si="44"/>
        <v/>
      </c>
      <c r="Q453" s="76" t="str">
        <f t="shared" si="38"/>
        <v/>
      </c>
      <c r="R453" s="77" t="str">
        <f t="shared" si="34"/>
        <v/>
      </c>
      <c r="S453" s="78" t="str">
        <f t="shared" si="35"/>
        <v/>
      </c>
      <c r="T453" s="57">
        <v>0</v>
      </c>
      <c r="U453" s="80" t="str">
        <f>IF(OR($H453="-",$K453="",$M453=""),"",
IF($H453="Long",$K453*$M453,
IF($H453="Short",$K453*$M453,
IF($H453="Options",$K453*$M453*100,””))))</f>
        <v/>
      </c>
      <c r="V453" s="81" t="str">
        <f t="shared" si="45"/>
        <v/>
      </c>
      <c r="W453" s="81" t="str">
        <f t="shared" si="46"/>
        <v/>
      </c>
    </row>
    <row r="454" spans="1:23" x14ac:dyDescent="0.2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7"/>
      <c r="N454" s="73" t="str">
        <f>IF(OR($H454="-",$S454="",$U454=""),"",
IF($H454="Long",$U454-$S454,
IF($H454="Short",$S454-$U454-$T454-$T454,
IF($H454="Options",$U454-$S454,””))))</f>
        <v/>
      </c>
      <c r="O454" s="74" t="str">
        <f t="shared" si="43"/>
        <v/>
      </c>
      <c r="P454" s="75" t="str">
        <f t="shared" si="44"/>
        <v/>
      </c>
      <c r="Q454" s="76" t="str">
        <f t="shared" si="38"/>
        <v/>
      </c>
      <c r="R454" s="77" t="str">
        <f t="shared" si="34"/>
        <v/>
      </c>
      <c r="S454" s="78" t="str">
        <f t="shared" si="35"/>
        <v/>
      </c>
      <c r="T454" s="57">
        <v>0</v>
      </c>
      <c r="U454" s="80" t="str">
        <f>IF(OR($H454="-",$K454="",$M454=""),"",
IF($H454="Long",$K454*$M454,
IF($H454="Short",$K454*$M454,
IF($H454="Options",$K454*$M454*100,””))))</f>
        <v/>
      </c>
      <c r="V454" s="81" t="str">
        <f t="shared" si="45"/>
        <v/>
      </c>
      <c r="W454" s="81" t="str">
        <f t="shared" si="46"/>
        <v/>
      </c>
    </row>
    <row r="455" spans="1:23" x14ac:dyDescent="0.2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7"/>
      <c r="N455" s="73" t="str">
        <f>IF(OR($H455="-",$S455="",$U455=""),"",
IF($H455="Long",$U455-$S455,
IF($H455="Short",$S455-$U455-$T455-$T455,
IF($H455="Options",$U455-$S455,””))))</f>
        <v/>
      </c>
      <c r="O455" s="74" t="str">
        <f t="shared" si="43"/>
        <v/>
      </c>
      <c r="P455" s="75" t="str">
        <f t="shared" si="44"/>
        <v/>
      </c>
      <c r="Q455" s="76" t="str">
        <f t="shared" si="38"/>
        <v/>
      </c>
      <c r="R455" s="77" t="str">
        <f t="shared" si="34"/>
        <v/>
      </c>
      <c r="S455" s="78" t="str">
        <f t="shared" si="35"/>
        <v/>
      </c>
      <c r="T455" s="57">
        <v>0</v>
      </c>
      <c r="U455" s="80" t="str">
        <f>IF(OR($H455="-",$K455="",$M455=""),"",
IF($H455="Long",$K455*$M455,
IF($H455="Short",$K455*$M455,
IF($H455="Options",$K455*$M455*100,””))))</f>
        <v/>
      </c>
      <c r="V455" s="81" t="str">
        <f t="shared" si="45"/>
        <v/>
      </c>
      <c r="W455" s="81" t="str">
        <f t="shared" si="46"/>
        <v/>
      </c>
    </row>
    <row r="456" spans="1:23" x14ac:dyDescent="0.2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7"/>
      <c r="N456" s="73" t="str">
        <f>IF(OR($H456="-",$S456="",$U456=""),"",
IF($H456="Long",$U456-$S456,
IF($H456="Short",$S456-$U456-$T456-$T456,
IF($H456="Options",$U456-$S456,””))))</f>
        <v/>
      </c>
      <c r="O456" s="74" t="str">
        <f t="shared" si="43"/>
        <v/>
      </c>
      <c r="P456" s="75" t="str">
        <f t="shared" si="44"/>
        <v/>
      </c>
      <c r="Q456" s="76" t="str">
        <f t="shared" si="38"/>
        <v/>
      </c>
      <c r="R456" s="77" t="str">
        <f t="shared" si="34"/>
        <v/>
      </c>
      <c r="S456" s="78" t="str">
        <f t="shared" si="35"/>
        <v/>
      </c>
      <c r="T456" s="57">
        <v>0</v>
      </c>
      <c r="U456" s="80" t="str">
        <f>IF(OR($H456="-",$K456="",$M456=""),"",
IF($H456="Long",$K456*$M456,
IF($H456="Short",$K456*$M456,
IF($H456="Options",$K456*$M456*100,””))))</f>
        <v/>
      </c>
      <c r="V456" s="81" t="str">
        <f t="shared" si="45"/>
        <v/>
      </c>
      <c r="W456" s="81" t="str">
        <f t="shared" si="46"/>
        <v/>
      </c>
    </row>
    <row r="457" spans="1:23" x14ac:dyDescent="0.2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7"/>
      <c r="N457" s="73" t="str">
        <f>IF(OR($H457="-",$S457="",$U457=""),"",
IF($H457="Long",$U457-$S457,
IF($H457="Short",$S457-$U457-$T457-$T457,
IF($H457="Options",$U457-$S457,””))))</f>
        <v/>
      </c>
      <c r="O457" s="74" t="str">
        <f t="shared" si="43"/>
        <v/>
      </c>
      <c r="P457" s="75" t="str">
        <f t="shared" si="44"/>
        <v/>
      </c>
      <c r="Q457" s="76" t="str">
        <f t="shared" si="38"/>
        <v/>
      </c>
      <c r="R457" s="77" t="str">
        <f t="shared" si="34"/>
        <v/>
      </c>
      <c r="S457" s="78" t="str">
        <f t="shared" si="35"/>
        <v/>
      </c>
      <c r="T457" s="57">
        <v>0</v>
      </c>
      <c r="U457" s="80" t="str">
        <f>IF(OR($H457="-",$K457="",$M457=""),"",
IF($H457="Long",$K457*$M457,
IF($H457="Short",$K457*$M457,
IF($H457="Options",$K457*$M457*100,””))))</f>
        <v/>
      </c>
      <c r="V457" s="81" t="str">
        <f t="shared" si="45"/>
        <v/>
      </c>
      <c r="W457" s="81" t="str">
        <f t="shared" si="46"/>
        <v/>
      </c>
    </row>
    <row r="458" spans="1:23" x14ac:dyDescent="0.2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7"/>
      <c r="N458" s="73" t="str">
        <f>IF(OR($H458="-",$S458="",$U458=""),"",
IF($H458="Long",$U458-$S458,
IF($H458="Short",$S458-$U458-$T458-$T458,
IF($H458="Options",$U458-$S458,””))))</f>
        <v/>
      </c>
      <c r="O458" s="74" t="str">
        <f t="shared" si="43"/>
        <v/>
      </c>
      <c r="P458" s="75" t="str">
        <f t="shared" si="44"/>
        <v/>
      </c>
      <c r="Q458" s="76" t="str">
        <f t="shared" si="38"/>
        <v/>
      </c>
      <c r="R458" s="77" t="str">
        <f t="shared" si="34"/>
        <v/>
      </c>
      <c r="S458" s="78" t="str">
        <f t="shared" si="35"/>
        <v/>
      </c>
      <c r="T458" s="57">
        <v>0</v>
      </c>
      <c r="U458" s="80" t="str">
        <f>IF(OR($H458="-",$K458="",$M458=""),"",
IF($H458="Long",$K458*$M458,
IF($H458="Short",$K458*$M458,
IF($H458="Options",$K458*$M458*100,””))))</f>
        <v/>
      </c>
      <c r="V458" s="81" t="str">
        <f t="shared" si="45"/>
        <v/>
      </c>
      <c r="W458" s="81" t="str">
        <f t="shared" si="46"/>
        <v/>
      </c>
    </row>
    <row r="459" spans="1:23" x14ac:dyDescent="0.2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7"/>
      <c r="N459" s="73" t="str">
        <f>IF(OR($H459="-",$S459="",$U459=""),"",
IF($H459="Long",$U459-$S459,
IF($H459="Short",$S459-$U459-$T459-$T459,
IF($H459="Options",$U459-$S459,””))))</f>
        <v/>
      </c>
      <c r="O459" s="74" t="str">
        <f t="shared" si="43"/>
        <v/>
      </c>
      <c r="P459" s="75" t="str">
        <f t="shared" si="44"/>
        <v/>
      </c>
      <c r="Q459" s="76" t="str">
        <f t="shared" si="38"/>
        <v/>
      </c>
      <c r="R459" s="77" t="str">
        <f t="shared" si="34"/>
        <v/>
      </c>
      <c r="S459" s="78" t="str">
        <f t="shared" si="35"/>
        <v/>
      </c>
      <c r="T459" s="57">
        <v>0</v>
      </c>
      <c r="U459" s="80" t="str">
        <f>IF(OR($H459="-",$K459="",$M459=""),"",
IF($H459="Long",$K459*$M459,
IF($H459="Short",$K459*$M459,
IF($H459="Options",$K459*$M459*100,””))))</f>
        <v/>
      </c>
      <c r="V459" s="81" t="str">
        <f t="shared" si="45"/>
        <v/>
      </c>
      <c r="W459" s="81" t="str">
        <f t="shared" si="46"/>
        <v/>
      </c>
    </row>
    <row r="460" spans="1:23" x14ac:dyDescent="0.2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7"/>
      <c r="N460" s="73" t="str">
        <f>IF(OR($H460="-",$S460="",$U460=""),"",
IF($H460="Long",$U460-$S460,
IF($H460="Short",$S460-$U460-$T460-$T460,
IF($H460="Options",$U460-$S460,””))))</f>
        <v/>
      </c>
      <c r="O460" s="74" t="str">
        <f t="shared" si="41"/>
        <v/>
      </c>
      <c r="P460" s="75" t="str">
        <f t="shared" si="42"/>
        <v/>
      </c>
      <c r="Q460" s="76" t="str">
        <f t="shared" si="38"/>
        <v/>
      </c>
      <c r="R460" s="77" t="str">
        <f t="shared" si="34"/>
        <v/>
      </c>
      <c r="S460" s="78" t="str">
        <f t="shared" si="35"/>
        <v/>
      </c>
      <c r="T460" s="57">
        <v>0</v>
      </c>
      <c r="U460" s="80" t="str">
        <f>IF(OR($H460="-",$K460="",$M460=""),"",
IF($H460="Long",$K460*$M460,
IF($H460="Short",$K460*$M460,
IF($H460="Options",$K460*$M460*100,””))))</f>
        <v/>
      </c>
      <c r="V460" s="81" t="str">
        <f t="shared" si="39"/>
        <v/>
      </c>
      <c r="W460" s="81" t="str">
        <f t="shared" si="40"/>
        <v/>
      </c>
    </row>
    <row r="461" spans="1:23" x14ac:dyDescent="0.2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7"/>
      <c r="N461" s="73" t="str">
        <f>IF(OR($H461="-",$S461="",$U461=""),"",
IF($H461="Long",$U461-$S461,
IF($H461="Short",$S461-$U461-$T461-$T461,
IF($H461="Options",$U461-$S461,””))))</f>
        <v/>
      </c>
      <c r="O461" s="74" t="str">
        <f t="shared" si="41"/>
        <v/>
      </c>
      <c r="P461" s="75" t="str">
        <f t="shared" si="42"/>
        <v/>
      </c>
      <c r="Q461" s="76" t="str">
        <f t="shared" si="38"/>
        <v/>
      </c>
      <c r="R461" s="77" t="str">
        <f t="shared" si="34"/>
        <v/>
      </c>
      <c r="S461" s="78" t="str">
        <f t="shared" si="35"/>
        <v/>
      </c>
      <c r="T461" s="57">
        <v>0</v>
      </c>
      <c r="U461" s="80" t="str">
        <f>IF(OR($H461="-",$K461="",$M461=""),"",
IF($H461="Long",$K461*$M461,
IF($H461="Short",$K461*$M461,
IF($H461="Options",$K461*$M461*100,””))))</f>
        <v/>
      </c>
      <c r="V461" s="81" t="str">
        <f t="shared" si="39"/>
        <v/>
      </c>
      <c r="W461" s="81" t="str">
        <f t="shared" si="40"/>
        <v/>
      </c>
    </row>
    <row r="462" spans="1:23" x14ac:dyDescent="0.2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7"/>
      <c r="N462" s="73" t="str">
        <f>IF(OR($H462="-",$S462="",$U462=""),"",
IF($H462="Long",$U462-$S462,
IF($H462="Short",$S462-$U462-$T462-$T462,
IF($H462="Options",$U462-$S462,””))))</f>
        <v/>
      </c>
      <c r="O462" s="74" t="str">
        <f t="shared" si="41"/>
        <v/>
      </c>
      <c r="P462" s="75" t="str">
        <f t="shared" si="42"/>
        <v/>
      </c>
      <c r="Q462" s="76" t="str">
        <f t="shared" si="38"/>
        <v/>
      </c>
      <c r="R462" s="77" t="str">
        <f t="shared" si="34"/>
        <v/>
      </c>
      <c r="S462" s="78" t="str">
        <f t="shared" si="35"/>
        <v/>
      </c>
      <c r="T462" s="57">
        <v>0</v>
      </c>
      <c r="U462" s="80" t="str">
        <f>IF(OR($H462="-",$K462="",$M462=""),"",
IF($H462="Long",$K462*$M462,
IF($H462="Short",$K462*$M462,
IF($H462="Options",$K462*$M462*100,””))))</f>
        <v/>
      </c>
      <c r="V462" s="81" t="str">
        <f t="shared" ref="V462:V475" si="47">IF(N462="","",IF(N462&gt;0,0,1))</f>
        <v/>
      </c>
      <c r="W462" s="81" t="str">
        <f t="shared" ref="W462:W475" si="48">IF(N462="","",IF(N462&lt;0,0,1))</f>
        <v/>
      </c>
    </row>
    <row r="463" spans="1:23" x14ac:dyDescent="0.2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7"/>
      <c r="N463" s="73" t="str">
        <f>IF(OR($H463="-",$S463="",$U463=""),"",
IF($H463="Long",$U463-$S463,
IF($H463="Short",$S463-$U463-$T463-$T463,
IF($H463="Options",$U463-$S463,””))))</f>
        <v/>
      </c>
      <c r="O463" s="74" t="str">
        <f t="shared" si="41"/>
        <v/>
      </c>
      <c r="P463" s="75" t="str">
        <f t="shared" si="42"/>
        <v/>
      </c>
      <c r="Q463" s="76" t="str">
        <f t="shared" si="38"/>
        <v/>
      </c>
      <c r="R463" s="77" t="str">
        <f t="shared" si="34"/>
        <v/>
      </c>
      <c r="S463" s="78" t="str">
        <f>IF(OR($H463="-",$K463="",$L463="",$T463=""),"",
IF($H463="Long",($K463*$L463)+$T463,
IF($H463="Short",($K463*$L463)+$T463,
IF($H463="Options",($K463*$L463*100)+$T463,""))))</f>
        <v/>
      </c>
      <c r="T463" s="57">
        <v>0</v>
      </c>
      <c r="U463" s="80" t="str">
        <f>IF(OR($H463="-",$K463="",$M463=""),"",
IF($H463="Long",$K463*$M463,
IF($H463="Short",$K463*$M463,
IF($H463="Options",$K463*$M463*100,””))))</f>
        <v/>
      </c>
      <c r="V463" s="81" t="str">
        <f t="shared" si="47"/>
        <v/>
      </c>
      <c r="W463" s="81" t="str">
        <f t="shared" si="48"/>
        <v/>
      </c>
    </row>
    <row r="464" spans="1:23" x14ac:dyDescent="0.2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7"/>
      <c r="N464" s="73" t="str">
        <f>IF(OR($H464="-",$S464="",$U464=""),"",
IF($H464="Long",$U464-$S464,
IF($H464="Short",$S464-$U464-$T464-$T464,
IF($H464="Options",$U464-$S464,””))))</f>
        <v/>
      </c>
      <c r="O464" s="74" t="str">
        <f t="shared" si="41"/>
        <v/>
      </c>
      <c r="P464" s="75" t="str">
        <f t="shared" si="42"/>
        <v/>
      </c>
      <c r="Q464" s="76" t="str">
        <f t="shared" si="38"/>
        <v/>
      </c>
      <c r="R464" s="77" t="str">
        <f t="shared" si="34"/>
        <v/>
      </c>
      <c r="S464" s="78" t="str">
        <f t="shared" si="35"/>
        <v/>
      </c>
      <c r="T464" s="57">
        <v>0</v>
      </c>
      <c r="U464" s="80" t="str">
        <f>IF(OR($H464="-",$K464="",$M464=""),"",
IF($H464="Long",$K464*$M464,
IF($H464="Short",$K464*$M464,
IF($H464="Options",$K464*$M464*100,””))))</f>
        <v/>
      </c>
      <c r="V464" s="81" t="str">
        <f t="shared" si="47"/>
        <v/>
      </c>
      <c r="W464" s="81" t="str">
        <f t="shared" si="48"/>
        <v/>
      </c>
    </row>
    <row r="465" spans="1:23" x14ac:dyDescent="0.2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7"/>
      <c r="N465" s="73" t="str">
        <f>IF(OR($H465="-",$S465="",$U465=""),"",
IF($H465="Long",$U465-$S465,
IF($H465="Short",$S465-$U465-$T465-$T465,
IF($H465="Options",$U465-$S465,””))))</f>
        <v/>
      </c>
      <c r="O465" s="74" t="str">
        <f t="shared" si="41"/>
        <v/>
      </c>
      <c r="P465" s="75" t="str">
        <f t="shared" si="42"/>
        <v/>
      </c>
      <c r="Q465" s="76" t="str">
        <f t="shared" si="38"/>
        <v/>
      </c>
      <c r="R465" s="77" t="str">
        <f t="shared" si="34"/>
        <v/>
      </c>
      <c r="S465" s="78" t="str">
        <f>IF(OR($H465="-",$K465="",$L465="",$T465=""),"",
IF($H465="Long",($K465*$L465)+$T465,
IF($H465="Short",($K465*$L465)+$T465,
IF($H465="Options",($K465*$L465*100)+$T465,""))))</f>
        <v/>
      </c>
      <c r="T465" s="57">
        <v>0</v>
      </c>
      <c r="U465" s="80" t="str">
        <f>IF(OR($H465="-",$K465="",$M465=""),"",
IF($H465="Long",$K465*$M465,
IF($H465="Short",$K465*$M465,
IF($H465="Options",$K465*$M465*100,””))))</f>
        <v/>
      </c>
      <c r="V465" s="81" t="str">
        <f t="shared" si="47"/>
        <v/>
      </c>
      <c r="W465" s="81" t="str">
        <f t="shared" si="48"/>
        <v/>
      </c>
    </row>
    <row r="466" spans="1:23" x14ac:dyDescent="0.2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7"/>
      <c r="N466" s="73" t="str">
        <f>IF(OR($H466="-",$S466="",$U466=""),"",
IF($H466="Long",$U466-$S466,
IF($H466="Short",$S466-$U466-$T466-$T466,
IF($H466="Options",$U466-$S466,””))))</f>
        <v/>
      </c>
      <c r="O466" s="74" t="str">
        <f t="shared" si="41"/>
        <v/>
      </c>
      <c r="P466" s="75" t="str">
        <f t="shared" si="42"/>
        <v/>
      </c>
      <c r="Q466" s="76" t="str">
        <f t="shared" si="38"/>
        <v/>
      </c>
      <c r="R466" s="77" t="str">
        <f t="shared" si="34"/>
        <v/>
      </c>
      <c r="S466" s="78" t="str">
        <f t="shared" si="35"/>
        <v/>
      </c>
      <c r="T466" s="57">
        <v>0</v>
      </c>
      <c r="U466" s="80" t="str">
        <f>IF(OR($H466="-",$K466="",$M466=""),"",
IF($H466="Long",$K466*$M466,
IF($H466="Short",$K466*$M466,
IF($H466="Options",$K466*$M466*100,””))))</f>
        <v/>
      </c>
      <c r="V466" s="81" t="str">
        <f t="shared" si="47"/>
        <v/>
      </c>
      <c r="W466" s="81" t="str">
        <f t="shared" si="48"/>
        <v/>
      </c>
    </row>
    <row r="467" spans="1:23" x14ac:dyDescent="0.2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7"/>
      <c r="N467" s="73" t="str">
        <f>IF(OR($H467="-",$S467="",$U467=""),"",
IF($H467="Long",$U467-$S467,
IF($H467="Short",$S467-$U467-$T467-$T467,
IF($H467="Options",$U467-$S467,””))))</f>
        <v/>
      </c>
      <c r="O467" s="74" t="str">
        <f t="shared" si="41"/>
        <v/>
      </c>
      <c r="P467" s="75" t="str">
        <f t="shared" si="42"/>
        <v/>
      </c>
      <c r="Q467" s="76" t="str">
        <f t="shared" si="38"/>
        <v/>
      </c>
      <c r="R467" s="77" t="str">
        <f t="shared" si="34"/>
        <v/>
      </c>
      <c r="S467" s="78" t="str">
        <f t="shared" si="35"/>
        <v/>
      </c>
      <c r="T467" s="57">
        <v>0</v>
      </c>
      <c r="U467" s="80" t="str">
        <f>IF(OR($H467="-",$K467="",$M467=""),"",
IF($H467="Long",$K467*$M467,
IF($H467="Short",$K467*$M467,
IF($H467="Options",$K467*$M467*100,””))))</f>
        <v/>
      </c>
      <c r="V467" s="81" t="str">
        <f t="shared" si="47"/>
        <v/>
      </c>
      <c r="W467" s="81" t="str">
        <f t="shared" si="48"/>
        <v/>
      </c>
    </row>
    <row r="468" spans="1:23" x14ac:dyDescent="0.2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7"/>
      <c r="N468" s="73" t="str">
        <f>IF(OR($H468="-",$S468="",$U468=""),"",
IF($H468="Long",$U468-$S468,
IF($H468="Short",$S468-$U468-$T468-$T468,
IF($H468="Options",$U468-$S468,””))))</f>
        <v/>
      </c>
      <c r="O468" s="74" t="str">
        <f t="shared" si="41"/>
        <v/>
      </c>
      <c r="P468" s="75" t="str">
        <f t="shared" si="42"/>
        <v/>
      </c>
      <c r="Q468" s="76" t="str">
        <f t="shared" si="38"/>
        <v/>
      </c>
      <c r="R468" s="77" t="str">
        <f t="shared" si="34"/>
        <v/>
      </c>
      <c r="S468" s="78" t="str">
        <f t="shared" si="35"/>
        <v/>
      </c>
      <c r="T468" s="57">
        <v>0</v>
      </c>
      <c r="U468" s="80" t="str">
        <f>IF(OR($H468="-",$K468="",$M468=""),"",
IF($H468="Long",$K468*$M468,
IF($H468="Short",$K468*$M468,
IF($H468="Options",$K468*$M468*100,””))))</f>
        <v/>
      </c>
      <c r="V468" s="81" t="str">
        <f t="shared" si="47"/>
        <v/>
      </c>
      <c r="W468" s="81" t="str">
        <f t="shared" si="48"/>
        <v/>
      </c>
    </row>
    <row r="469" spans="1:23" x14ac:dyDescent="0.2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7"/>
      <c r="N469" s="73" t="str">
        <f>IF(OR($H469="-",$S469="",$U469=""),"",
IF($H469="Long",$U469-$S469,
IF($H469="Short",$S469-$U469-$T469-$T469,
IF($H469="Options",$U469-$S469,””))))</f>
        <v/>
      </c>
      <c r="O469" s="74" t="str">
        <f t="shared" si="41"/>
        <v/>
      </c>
      <c r="P469" s="75" t="str">
        <f t="shared" si="42"/>
        <v/>
      </c>
      <c r="Q469" s="76" t="str">
        <f t="shared" si="38"/>
        <v/>
      </c>
      <c r="R469" s="77" t="str">
        <f t="shared" si="34"/>
        <v/>
      </c>
      <c r="S469" s="78" t="str">
        <f t="shared" si="35"/>
        <v/>
      </c>
      <c r="T469" s="57">
        <v>0</v>
      </c>
      <c r="U469" s="80" t="str">
        <f>IF(OR($H469="-",$K469="",$M469=""),"",
IF($H469="Long",$K469*$M469,
IF($H469="Short",$K469*$M469,
IF($H469="Options",$K469*$M469*100,””))))</f>
        <v/>
      </c>
      <c r="V469" s="81" t="str">
        <f t="shared" si="47"/>
        <v/>
      </c>
      <c r="W469" s="81" t="str">
        <f t="shared" si="48"/>
        <v/>
      </c>
    </row>
    <row r="470" spans="1:23" x14ac:dyDescent="0.2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7"/>
      <c r="N470" s="73" t="str">
        <f>IF(OR($H470="-",$S470="",$U470=""),"",
IF($H470="Long",$U470-$S470,
IF($H470="Short",$S470-$U470-$T470-$T470,
IF($H470="Options",$U470-$S470,””))))</f>
        <v/>
      </c>
      <c r="O470" s="74" t="str">
        <f t="shared" si="41"/>
        <v/>
      </c>
      <c r="P470" s="75" t="str">
        <f t="shared" si="42"/>
        <v/>
      </c>
      <c r="Q470" s="76" t="str">
        <f t="shared" si="38"/>
        <v/>
      </c>
      <c r="R470" s="77" t="str">
        <f t="shared" si="34"/>
        <v/>
      </c>
      <c r="S470" s="78" t="str">
        <f t="shared" si="35"/>
        <v/>
      </c>
      <c r="T470" s="57">
        <v>0</v>
      </c>
      <c r="U470" s="80" t="str">
        <f>IF(OR($H470="-",$K470="",$M470=""),"",
IF($H470="Long",$K470*$M470,
IF($H470="Short",$K470*$M470,
IF($H470="Options",$K470*$M470*100,””))))</f>
        <v/>
      </c>
      <c r="V470" s="81" t="str">
        <f t="shared" si="47"/>
        <v/>
      </c>
      <c r="W470" s="81" t="str">
        <f t="shared" si="48"/>
        <v/>
      </c>
    </row>
    <row r="471" spans="1:23" x14ac:dyDescent="0.2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7"/>
      <c r="N471" s="73" t="str">
        <f>IF(OR($H471="-",$S471="",$U471=""),"",
IF($H471="Long",$U471-$S471,
IF($H471="Short",$S471-$U471-$T471-$T471,
IF($H471="Options",$U471-$S471,””))))</f>
        <v/>
      </c>
      <c r="O471" s="74" t="str">
        <f t="shared" si="41"/>
        <v/>
      </c>
      <c r="P471" s="75" t="str">
        <f t="shared" si="42"/>
        <v/>
      </c>
      <c r="Q471" s="76" t="str">
        <f t="shared" si="38"/>
        <v/>
      </c>
      <c r="R471" s="77" t="str">
        <f t="shared" si="34"/>
        <v/>
      </c>
      <c r="S471" s="78" t="str">
        <f t="shared" si="35"/>
        <v/>
      </c>
      <c r="T471" s="57">
        <v>0</v>
      </c>
      <c r="U471" s="80" t="str">
        <f>IF(OR($H471="-",$K471="",$M471=""),"",
IF($H471="Long",$K471*$M471,
IF($H471="Short",$K471*$M471,
IF($H471="Options",$K471*$M471*100,””))))</f>
        <v/>
      </c>
      <c r="V471" s="81" t="str">
        <f t="shared" si="47"/>
        <v/>
      </c>
      <c r="W471" s="81" t="str">
        <f t="shared" si="48"/>
        <v/>
      </c>
    </row>
    <row r="472" spans="1:23" x14ac:dyDescent="0.2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7"/>
      <c r="N472" s="73" t="str">
        <f>IF(OR($H472="-",$S472="",$U472=""),"",
IF($H472="Long",$U472-$S472,
IF($H472="Short",$S472-$U472-$T472-$T472,
IF($H472="Options",$U472-$S472,””))))</f>
        <v/>
      </c>
      <c r="O472" s="74" t="str">
        <f t="shared" si="41"/>
        <v/>
      </c>
      <c r="P472" s="75" t="str">
        <f t="shared" si="42"/>
        <v/>
      </c>
      <c r="Q472" s="76" t="str">
        <f t="shared" si="38"/>
        <v/>
      </c>
      <c r="R472" s="77" t="str">
        <f t="shared" si="34"/>
        <v/>
      </c>
      <c r="S472" s="78" t="str">
        <f t="shared" si="35"/>
        <v/>
      </c>
      <c r="T472" s="57">
        <v>0</v>
      </c>
      <c r="U472" s="80" t="str">
        <f>IF(OR($H472="-",$K472="",$M472=""),"",
IF($H472="Long",$K472*$M472,
IF($H472="Short",$K472*$M472,
IF($H472="Options",$K472*$M472*100,””))))</f>
        <v/>
      </c>
      <c r="V472" s="81" t="str">
        <f t="shared" si="47"/>
        <v/>
      </c>
      <c r="W472" s="81" t="str">
        <f t="shared" si="48"/>
        <v/>
      </c>
    </row>
    <row r="473" spans="1:23" x14ac:dyDescent="0.2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7"/>
      <c r="N473" s="73" t="str">
        <f>IF(OR($H473="-",$S473="",$U473=""),"",
IF($H473="Long",$U473-$S473,
IF($H473="Short",$S473-$U473-$T473-$T473,
IF($H473="Options",$U473-$S473,””))))</f>
        <v/>
      </c>
      <c r="O473" s="74" t="str">
        <f t="shared" si="41"/>
        <v/>
      </c>
      <c r="P473" s="75" t="str">
        <f t="shared" si="42"/>
        <v/>
      </c>
      <c r="Q473" s="76" t="str">
        <f t="shared" si="38"/>
        <v/>
      </c>
      <c r="R473" s="77" t="str">
        <f t="shared" si="34"/>
        <v/>
      </c>
      <c r="S473" s="78" t="str">
        <f t="shared" si="35"/>
        <v/>
      </c>
      <c r="T473" s="57">
        <v>0</v>
      </c>
      <c r="U473" s="80" t="str">
        <f>IF(OR($H473="-",$K473="",$M473=""),"",
IF($H473="Long",$K473*$M473,
IF($H473="Short",$K473*$M473,
IF($H473="Options",$K473*$M473*100,””))))</f>
        <v/>
      </c>
      <c r="V473" s="81" t="str">
        <f t="shared" si="47"/>
        <v/>
      </c>
      <c r="W473" s="81" t="str">
        <f t="shared" si="48"/>
        <v/>
      </c>
    </row>
    <row r="474" spans="1:23" x14ac:dyDescent="0.2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7"/>
      <c r="N474" s="73" t="str">
        <f>IF(OR($H474="-",$S474="",$U474=""),"",
IF($H474="Long",$U474-$S474,
IF($H474="Short",$S474-$U474-$T474-$T474,
IF($H474="Options",$U474-$S474,””))))</f>
        <v/>
      </c>
      <c r="O474" s="74" t="str">
        <f t="shared" si="41"/>
        <v/>
      </c>
      <c r="P474" s="75" t="str">
        <f t="shared" si="42"/>
        <v/>
      </c>
      <c r="Q474" s="76" t="str">
        <f t="shared" si="38"/>
        <v/>
      </c>
      <c r="R474" s="77" t="str">
        <f t="shared" si="34"/>
        <v/>
      </c>
      <c r="S474" s="78" t="str">
        <f t="shared" si="35"/>
        <v/>
      </c>
      <c r="T474" s="57">
        <v>0</v>
      </c>
      <c r="U474" s="80" t="str">
        <f>IF(OR($H474="-",$K474="",$M474=""),"",
IF($H474="Long",$K474*$M474,
IF($H474="Short",$K474*$M474,
IF($H474="Options",$K474*$M474*100,””))))</f>
        <v/>
      </c>
      <c r="V474" s="81" t="str">
        <f t="shared" si="47"/>
        <v/>
      </c>
      <c r="W474" s="81" t="str">
        <f t="shared" si="48"/>
        <v/>
      </c>
    </row>
    <row r="475" spans="1:23" x14ac:dyDescent="0.2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7"/>
      <c r="N475" s="73" t="str">
        <f>IF(OR($H475="-",$S475="",$U475=""),"",
IF($H475="Long",$U475-$S475,
IF($H475="Short",$S475-$U475-$T475-$T475,
IF($H475="Options",$U475-$S475,””))))</f>
        <v/>
      </c>
      <c r="O475" s="74" t="str">
        <f t="shared" si="41"/>
        <v/>
      </c>
      <c r="P475" s="75" t="str">
        <f t="shared" si="42"/>
        <v/>
      </c>
      <c r="Q475" s="76" t="str">
        <f t="shared" si="38"/>
        <v/>
      </c>
      <c r="R475" s="77" t="str">
        <f t="shared" si="34"/>
        <v/>
      </c>
      <c r="S475" s="78" t="str">
        <f t="shared" si="35"/>
        <v/>
      </c>
      <c r="T475" s="57">
        <v>0</v>
      </c>
      <c r="U475" s="80" t="str">
        <f>IF(OR($H475="-",$K475="",$M475=""),"",
IF($H475="Long",$K475*$M475,
IF($H475="Short",$K475*$M475,
IF($H475="Options",$K475*$M475*100,””))))</f>
        <v/>
      </c>
      <c r="V475" s="81" t="str">
        <f t="shared" si="47"/>
        <v/>
      </c>
      <c r="W475" s="81" t="str">
        <f t="shared" si="48"/>
        <v/>
      </c>
    </row>
    <row r="476" spans="1:23" x14ac:dyDescent="0.2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7"/>
      <c r="N476" s="73" t="str">
        <f>IF(OR($H476="-",$S476="",$U476=""),"",
IF($H476="Long",$U476-$S476,
IF($H476="Short",$S476-$U476-$T476-$T476,
IF($H476="Options",$U476-$S476,””))))</f>
        <v/>
      </c>
      <c r="O476" s="74" t="str">
        <f>IF(OR($N476="-",$S476="",$U476=""),"",
IF($N476&lt;=-0.01,"", IF($H476="Long",(M476-L476),
IF($H476="Short",(L476-M476),
IF($H476="Options",(M476-L476))))))</f>
        <v/>
      </c>
      <c r="P476" s="75" t="str">
        <f>IF(OR($N476="-",$S476="",$U476=""),"",
IF($N476&gt;=0.01,"", IF($H476="Long",(M476-L476),
IF($H476="Short",(L476-M476),
IF($H476="Options",(M476-L476))))))</f>
        <v/>
      </c>
      <c r="Q476" s="76" t="str">
        <f t="shared" si="38"/>
        <v/>
      </c>
      <c r="R476" s="77" t="str">
        <f t="shared" si="34"/>
        <v/>
      </c>
      <c r="S476" s="78" t="str">
        <f>IF(OR($H476="-",$K476="",$L476="",$T476=""),"",
IF($H476="Long",($K476*$L476)+$T476,
IF($H476="Short",($K476*$L476)+$T476,
IF($H476="Options",($K476*$L476*100)+$T476,""))))</f>
        <v/>
      </c>
      <c r="T476" s="57">
        <v>0</v>
      </c>
      <c r="U476" s="80" t="str">
        <f>IF(OR($H476="-",$K476="",$M476=""),"",
IF($H476="Long",$K476*$M476,
IF($H476="Short",$K476*$M476,
IF($H476="Options",$K476*$M476*100,””))))</f>
        <v/>
      </c>
      <c r="V476" s="81" t="str">
        <f>IF(N476="","",IF(N476&gt;0,0,1))</f>
        <v/>
      </c>
      <c r="W476" s="81" t="str">
        <f>IF(N476="","",IF(N476&lt;0,0,1))</f>
        <v/>
      </c>
    </row>
    <row r="477" spans="1:23" x14ac:dyDescent="0.2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7"/>
      <c r="N477" s="73" t="str">
        <f>IF(OR($H477="-",$S477="",$U477=""),"",
IF($H477="Long",$U477-$S477,
IF($H477="Short",$S477-$U477-$T477-$T477,
IF($H477="Options",$U477-$S477,””))))</f>
        <v/>
      </c>
      <c r="O477" s="74" t="str">
        <f t="shared" ref="O477:O540" si="49">IF(OR($N477="-",$S477="",$U477=""),"",
IF($N477&lt;=-0.01,"", IF($H477="Long",(M477-L477),
IF($H477="Short",(L477-M477),
IF($H477="Options",(M477-L477))))))</f>
        <v/>
      </c>
      <c r="P477" s="75" t="str">
        <f t="shared" ref="P477:P540" si="50">IF(OR($N477="-",$S477="",$U477=""),"",
IF($N477&gt;=0.01,"", IF($H477="Long",(M477-L477),
IF($H477="Short",(L477-M477),
IF($H477="Options",(M477-L477))))))</f>
        <v/>
      </c>
      <c r="Q477" s="76" t="str">
        <f t="shared" si="38"/>
        <v/>
      </c>
      <c r="R477" s="77" t="str">
        <f t="shared" si="34"/>
        <v/>
      </c>
      <c r="S477" s="78" t="str">
        <f t="shared" si="35"/>
        <v/>
      </c>
      <c r="T477" s="57">
        <v>0</v>
      </c>
      <c r="U477" s="80" t="str">
        <f>IF(OR($H477="-",$K477="",$M477=""),"",
IF($H477="Long",$K477*$M477,
IF($H477="Short",$K477*$M477,
IF($H477="Options",$K477*$M477*100,””))))</f>
        <v/>
      </c>
      <c r="V477" s="81" t="str">
        <f t="shared" ref="V477:V540" si="51">IF(N477="","",IF(N477&gt;0,0,1))</f>
        <v/>
      </c>
      <c r="W477" s="81" t="str">
        <f t="shared" ref="W477:W540" si="52">IF(N477="","",IF(N477&lt;0,0,1))</f>
        <v/>
      </c>
    </row>
    <row r="478" spans="1:23" x14ac:dyDescent="0.2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7"/>
      <c r="N478" s="73" t="str">
        <f>IF(OR($H478="-",$S478="",$U478=""),"",
IF($H478="Long",$U478-$S478,
IF($H478="Short",$S478-$U478-$T478-$T478,
IF($H478="Options",$U478-$S478,””))))</f>
        <v/>
      </c>
      <c r="O478" s="74" t="str">
        <f t="shared" si="49"/>
        <v/>
      </c>
      <c r="P478" s="75" t="str">
        <f t="shared" si="50"/>
        <v/>
      </c>
      <c r="Q478" s="76" t="str">
        <f t="shared" si="38"/>
        <v/>
      </c>
      <c r="R478" s="77" t="str">
        <f t="shared" si="34"/>
        <v/>
      </c>
      <c r="S478" s="78" t="str">
        <f t="shared" si="35"/>
        <v/>
      </c>
      <c r="T478" s="57">
        <v>0</v>
      </c>
      <c r="U478" s="80" t="str">
        <f>IF(OR($H478="-",$K478="",$M478=""),"",
IF($H478="Long",$K478*$M478,
IF($H478="Short",$K478*$M478,
IF($H478="Options",$K478*$M478*100,””))))</f>
        <v/>
      </c>
      <c r="V478" s="81" t="str">
        <f t="shared" si="51"/>
        <v/>
      </c>
      <c r="W478" s="81" t="str">
        <f t="shared" si="52"/>
        <v/>
      </c>
    </row>
    <row r="479" spans="1:23" x14ac:dyDescent="0.2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7"/>
      <c r="N479" s="73" t="str">
        <f>IF(OR($H479="-",$S479="",$U479=""),"",
IF($H479="Long",$U479-$S479,
IF($H479="Short",$S479-$U479-$T479-$T479,
IF($H479="Options",$U479-$S479,””))))</f>
        <v/>
      </c>
      <c r="O479" s="74" t="str">
        <f t="shared" si="49"/>
        <v/>
      </c>
      <c r="P479" s="75" t="str">
        <f t="shared" si="50"/>
        <v/>
      </c>
      <c r="Q479" s="76" t="str">
        <f t="shared" si="38"/>
        <v/>
      </c>
      <c r="R479" s="77" t="str">
        <f t="shared" si="34"/>
        <v/>
      </c>
      <c r="S479" s="78" t="str">
        <f t="shared" si="35"/>
        <v/>
      </c>
      <c r="T479" s="57">
        <v>0</v>
      </c>
      <c r="U479" s="80" t="str">
        <f>IF(OR($H479="-",$K479="",$M479=""),"",
IF($H479="Long",$K479*$M479,
IF($H479="Short",$K479*$M479,
IF($H479="Options",$K479*$M479*100,””))))</f>
        <v/>
      </c>
      <c r="V479" s="81" t="str">
        <f t="shared" si="51"/>
        <v/>
      </c>
      <c r="W479" s="81" t="str">
        <f t="shared" si="52"/>
        <v/>
      </c>
    </row>
    <row r="480" spans="1:23" x14ac:dyDescent="0.2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7"/>
      <c r="N480" s="73" t="str">
        <f>IF(OR($H480="-",$S480="",$U480=""),"",
IF($H480="Long",$U480-$S480,
IF($H480="Short",$S480-$U480-$T480-$T480,
IF($H480="Options",$U480-$S480,””))))</f>
        <v/>
      </c>
      <c r="O480" s="74" t="str">
        <f t="shared" si="49"/>
        <v/>
      </c>
      <c r="P480" s="75" t="str">
        <f t="shared" si="50"/>
        <v/>
      </c>
      <c r="Q480" s="76" t="str">
        <f t="shared" si="38"/>
        <v/>
      </c>
      <c r="R480" s="77" t="str">
        <f t="shared" si="34"/>
        <v/>
      </c>
      <c r="S480" s="78" t="str">
        <f t="shared" si="35"/>
        <v/>
      </c>
      <c r="T480" s="57">
        <v>0</v>
      </c>
      <c r="U480" s="80" t="str">
        <f>IF(OR($H480="-",$K480="",$M480=""),"",
IF($H480="Long",$K480*$M480,
IF($H480="Short",$K480*$M480,
IF($H480="Options",$K480*$M480*100,””))))</f>
        <v/>
      </c>
      <c r="V480" s="81" t="str">
        <f t="shared" si="51"/>
        <v/>
      </c>
      <c r="W480" s="81" t="str">
        <f t="shared" si="52"/>
        <v/>
      </c>
    </row>
    <row r="481" spans="1:23" x14ac:dyDescent="0.2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7"/>
      <c r="N481" s="73" t="str">
        <f>IF(OR($H481="-",$S481="",$U481=""),"",
IF($H481="Long",$U481-$S481,
IF($H481="Short",$S481-$U481-$T481-$T481,
IF($H481="Options",$U481-$S481,””))))</f>
        <v/>
      </c>
      <c r="O481" s="74" t="str">
        <f t="shared" si="49"/>
        <v/>
      </c>
      <c r="P481" s="75" t="str">
        <f t="shared" si="50"/>
        <v/>
      </c>
      <c r="Q481" s="76" t="str">
        <f t="shared" si="38"/>
        <v/>
      </c>
      <c r="R481" s="77" t="str">
        <f t="shared" si="34"/>
        <v/>
      </c>
      <c r="S481" s="78" t="str">
        <f t="shared" si="35"/>
        <v/>
      </c>
      <c r="T481" s="57">
        <v>0</v>
      </c>
      <c r="U481" s="80" t="str">
        <f>IF(OR($H481="-",$K481="",$M481=""),"",
IF($H481="Long",$K481*$M481,
IF($H481="Short",$K481*$M481,
IF($H481="Options",$K481*$M481*100,””))))</f>
        <v/>
      </c>
      <c r="V481" s="81" t="str">
        <f t="shared" si="51"/>
        <v/>
      </c>
      <c r="W481" s="81" t="str">
        <f t="shared" si="52"/>
        <v/>
      </c>
    </row>
    <row r="482" spans="1:23" x14ac:dyDescent="0.2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7"/>
      <c r="N482" s="73" t="str">
        <f>IF(OR($H482="-",$S482="",$U482=""),"",
IF($H482="Long",$U482-$S482,
IF($H482="Short",$S482-$U482-$T482-$T482,
IF($H482="Options",$U482-$S482,””))))</f>
        <v/>
      </c>
      <c r="O482" s="74" t="str">
        <f t="shared" si="49"/>
        <v/>
      </c>
      <c r="P482" s="75" t="str">
        <f t="shared" si="50"/>
        <v/>
      </c>
      <c r="Q482" s="76" t="str">
        <f t="shared" si="38"/>
        <v/>
      </c>
      <c r="R482" s="77" t="str">
        <f>IF(OR($H482="-",$U482="",$S482=""),"",IF($N482&gt;=0.01,"",IF($H482="Long",(($U482-$S482)/$S482),
IF($H482="Short",(($S482-$U482)/$S482),
IF($H482="Options",(($U482-$S482)/$S482))))))</f>
        <v/>
      </c>
      <c r="S482" s="78" t="str">
        <f t="shared" si="35"/>
        <v/>
      </c>
      <c r="T482" s="57">
        <v>0</v>
      </c>
      <c r="U482" s="80" t="str">
        <f>IF(OR($H482="-",$K482="",$M482=""),"",
IF($H482="Long",$K482*$M482,
IF($H482="Short",$K482*$M482,
IF($H482="Options",$K482*$M482*100,””))))</f>
        <v/>
      </c>
      <c r="V482" s="81" t="str">
        <f t="shared" si="51"/>
        <v/>
      </c>
      <c r="W482" s="81" t="str">
        <f t="shared" si="52"/>
        <v/>
      </c>
    </row>
    <row r="483" spans="1:23" x14ac:dyDescent="0.2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7"/>
      <c r="N483" s="73" t="str">
        <f>IF(OR($H483="-",$S483="",$U483=""),"",
IF($H483="Long",$U483-$S483,
IF($H483="Short",$S483-$U483-$T483-$T483,
IF($H483="Options",$U483-$S483,””))))</f>
        <v/>
      </c>
      <c r="O483" s="74" t="str">
        <f t="shared" si="49"/>
        <v/>
      </c>
      <c r="P483" s="75" t="str">
        <f t="shared" si="50"/>
        <v/>
      </c>
      <c r="Q483" s="76" t="str">
        <f t="shared" si="38"/>
        <v/>
      </c>
      <c r="R483" s="77" t="str">
        <f t="shared" si="34"/>
        <v/>
      </c>
      <c r="S483" s="78" t="str">
        <f t="shared" si="35"/>
        <v/>
      </c>
      <c r="T483" s="57">
        <v>0</v>
      </c>
      <c r="U483" s="80" t="str">
        <f>IF(OR($H483="-",$K483="",$M483=""),"",
IF($H483="Long",$K483*$M483,
IF($H483="Short",$K483*$M483,
IF($H483="Options",$K483*$M483*100,””))))</f>
        <v/>
      </c>
      <c r="V483" s="81" t="str">
        <f t="shared" si="51"/>
        <v/>
      </c>
      <c r="W483" s="81" t="str">
        <f t="shared" si="52"/>
        <v/>
      </c>
    </row>
    <row r="484" spans="1:23" x14ac:dyDescent="0.2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7"/>
      <c r="N484" s="73" t="str">
        <f>IF(OR($H484="-",$S484="",$U484=""),"",
IF($H484="Long",$U484-$S484,
IF($H484="Short",$S484-$U484-$T484-$T484,
IF($H484="Options",$U484-$S484,””))))</f>
        <v/>
      </c>
      <c r="O484" s="74" t="str">
        <f t="shared" si="49"/>
        <v/>
      </c>
      <c r="P484" s="75" t="str">
        <f t="shared" si="50"/>
        <v/>
      </c>
      <c r="Q484" s="76" t="str">
        <f t="shared" si="38"/>
        <v/>
      </c>
      <c r="R484" s="77" t="str">
        <f t="shared" si="34"/>
        <v/>
      </c>
      <c r="S484" s="78" t="str">
        <f t="shared" si="35"/>
        <v/>
      </c>
      <c r="T484" s="57">
        <v>0</v>
      </c>
      <c r="U484" s="80" t="str">
        <f>IF(OR($H484="-",$K484="",$M484=""),"",
IF($H484="Long",$K484*$M484,
IF($H484="Short",$K484*$M484,
IF($H484="Options",$K484*$M484*100,””))))</f>
        <v/>
      </c>
      <c r="V484" s="81" t="str">
        <f t="shared" si="51"/>
        <v/>
      </c>
      <c r="W484" s="81" t="str">
        <f t="shared" si="52"/>
        <v/>
      </c>
    </row>
    <row r="485" spans="1:23" x14ac:dyDescent="0.2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7"/>
      <c r="N485" s="73" t="str">
        <f>IF(OR($H485="-",$S485="",$U485=""),"",
IF($H485="Long",$U485-$S485,
IF($H485="Short",$S485-$U485-$T485-$T485,
IF($H485="Options",$U485-$S485,””))))</f>
        <v/>
      </c>
      <c r="O485" s="74" t="str">
        <f t="shared" si="49"/>
        <v/>
      </c>
      <c r="P485" s="75" t="str">
        <f t="shared" si="50"/>
        <v/>
      </c>
      <c r="Q485" s="76" t="str">
        <f t="shared" si="38"/>
        <v/>
      </c>
      <c r="R485" s="77" t="str">
        <f t="shared" si="34"/>
        <v/>
      </c>
      <c r="S485" s="78" t="str">
        <f t="shared" si="35"/>
        <v/>
      </c>
      <c r="T485" s="57">
        <v>0</v>
      </c>
      <c r="U485" s="80" t="str">
        <f>IF(OR($H485="-",$K485="",$M485=""),"",
IF($H485="Long",$K485*$M485,
IF($H485="Short",$K485*$M485,
IF($H485="Options",$K485*$M485*100,””))))</f>
        <v/>
      </c>
      <c r="V485" s="81" t="str">
        <f t="shared" si="51"/>
        <v/>
      </c>
      <c r="W485" s="81" t="str">
        <f t="shared" si="52"/>
        <v/>
      </c>
    </row>
    <row r="486" spans="1:23" x14ac:dyDescent="0.2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7"/>
      <c r="N486" s="73" t="str">
        <f>IF(OR($H486="-",$S486="",$U486=""),"",
IF($H486="Long",$U486-$S486,
IF($H486="Short",$S486-$U486-$T486-$T486,
IF($H486="Options",$U486-$S486,””))))</f>
        <v/>
      </c>
      <c r="O486" s="74" t="str">
        <f t="shared" si="49"/>
        <v/>
      </c>
      <c r="P486" s="75" t="str">
        <f t="shared" si="50"/>
        <v/>
      </c>
      <c r="Q486" s="76" t="str">
        <f t="shared" si="38"/>
        <v/>
      </c>
      <c r="R486" s="77" t="str">
        <f t="shared" si="34"/>
        <v/>
      </c>
      <c r="S486" s="78" t="str">
        <f t="shared" si="35"/>
        <v/>
      </c>
      <c r="T486" s="57">
        <v>0</v>
      </c>
      <c r="U486" s="80" t="str">
        <f>IF(OR($H486="-",$K486="",$M486=""),"",
IF($H486="Long",$K486*$M486,
IF($H486="Short",$K486*$M486,
IF($H486="Options",$K486*$M486*100,””))))</f>
        <v/>
      </c>
      <c r="V486" s="81" t="str">
        <f t="shared" si="51"/>
        <v/>
      </c>
      <c r="W486" s="81" t="str">
        <f t="shared" si="52"/>
        <v/>
      </c>
    </row>
    <row r="487" spans="1:23" x14ac:dyDescent="0.2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7"/>
      <c r="N487" s="73" t="str">
        <f>IF(OR($H487="-",$S487="",$U487=""),"",
IF($H487="Long",$U487-$S487,
IF($H487="Short",$S487-$U487-$T487-$T487,
IF($H487="Options",$U487-$S487,””))))</f>
        <v/>
      </c>
      <c r="O487" s="74" t="str">
        <f t="shared" si="49"/>
        <v/>
      </c>
      <c r="P487" s="75" t="str">
        <f t="shared" si="50"/>
        <v/>
      </c>
      <c r="Q487" s="76" t="str">
        <f t="shared" si="38"/>
        <v/>
      </c>
      <c r="R487" s="77" t="str">
        <f t="shared" si="34"/>
        <v/>
      </c>
      <c r="S487" s="78" t="str">
        <f t="shared" si="35"/>
        <v/>
      </c>
      <c r="T487" s="57">
        <v>0</v>
      </c>
      <c r="U487" s="80" t="str">
        <f>IF(OR($H487="-",$K487="",$M487=""),"",
IF($H487="Long",$K487*$M487,
IF($H487="Short",$K487*$M487,
IF($H487="Options",$K487*$M487*100,””))))</f>
        <v/>
      </c>
      <c r="V487" s="81" t="str">
        <f t="shared" si="51"/>
        <v/>
      </c>
      <c r="W487" s="81" t="str">
        <f t="shared" si="52"/>
        <v/>
      </c>
    </row>
    <row r="488" spans="1:23" x14ac:dyDescent="0.2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7"/>
      <c r="N488" s="73" t="str">
        <f>IF(OR($H488="-",$S488="",$U488=""),"",
IF($H488="Long",$U488-$S488,
IF($H488="Short",$S488-$U488-$T488-$T488,
IF($H488="Options",$U488-$S488,””))))</f>
        <v/>
      </c>
      <c r="O488" s="74" t="str">
        <f t="shared" si="49"/>
        <v/>
      </c>
      <c r="P488" s="75" t="str">
        <f t="shared" si="50"/>
        <v/>
      </c>
      <c r="Q488" s="76" t="str">
        <f t="shared" si="38"/>
        <v/>
      </c>
      <c r="R488" s="77" t="str">
        <f t="shared" si="34"/>
        <v/>
      </c>
      <c r="S488" s="78" t="str">
        <f t="shared" si="35"/>
        <v/>
      </c>
      <c r="T488" s="57">
        <v>0</v>
      </c>
      <c r="U488" s="80" t="str">
        <f>IF(OR($H488="-",$K488="",$M488=""),"",
IF($H488="Long",$K488*$M488,
IF($H488="Short",$K488*$M488,
IF($H488="Options",$K488*$M488*100,””))))</f>
        <v/>
      </c>
      <c r="V488" s="81" t="str">
        <f t="shared" si="51"/>
        <v/>
      </c>
      <c r="W488" s="81" t="str">
        <f t="shared" si="52"/>
        <v/>
      </c>
    </row>
    <row r="489" spans="1:23" x14ac:dyDescent="0.2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7"/>
      <c r="N489" s="73" t="str">
        <f>IF(OR($H489="-",$S489="",$U489=""),"",
IF($H489="Long",$U489-$S489,
IF($H489="Short",$S489-$U489-$T489-$T489,
IF($H489="Options",$U489-$S489,””))))</f>
        <v/>
      </c>
      <c r="O489" s="74" t="str">
        <f t="shared" si="49"/>
        <v/>
      </c>
      <c r="P489" s="75" t="str">
        <f t="shared" si="50"/>
        <v/>
      </c>
      <c r="Q489" s="76" t="str">
        <f t="shared" si="38"/>
        <v/>
      </c>
      <c r="R489" s="77" t="str">
        <f t="shared" si="34"/>
        <v/>
      </c>
      <c r="S489" s="78" t="str">
        <f t="shared" si="35"/>
        <v/>
      </c>
      <c r="T489" s="57">
        <v>0</v>
      </c>
      <c r="U489" s="80" t="str">
        <f>IF(OR($H489="-",$K489="",$M489=""),"",
IF($H489="Long",$K489*$M489,
IF($H489="Short",$K489*$M489,
IF($H489="Options",$K489*$M489*100,””))))</f>
        <v/>
      </c>
      <c r="V489" s="81" t="str">
        <f t="shared" si="51"/>
        <v/>
      </c>
      <c r="W489" s="81" t="str">
        <f t="shared" si="52"/>
        <v/>
      </c>
    </row>
    <row r="490" spans="1:23" x14ac:dyDescent="0.2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7"/>
      <c r="N490" s="73" t="str">
        <f>IF(OR($H490="-",$S490="",$U490=""),"",
IF($H490="Long",$U490-$S490,
IF($H490="Short",$S490-$U490-$T490-$T490,
IF($H490="Options",$U490-$S490,””))))</f>
        <v/>
      </c>
      <c r="O490" s="74" t="str">
        <f t="shared" si="49"/>
        <v/>
      </c>
      <c r="P490" s="75" t="str">
        <f t="shared" si="50"/>
        <v/>
      </c>
      <c r="Q490" s="76" t="str">
        <f t="shared" si="38"/>
        <v/>
      </c>
      <c r="R490" s="77" t="str">
        <f t="shared" si="34"/>
        <v/>
      </c>
      <c r="S490" s="78" t="str">
        <f t="shared" si="35"/>
        <v/>
      </c>
      <c r="T490" s="57">
        <v>0</v>
      </c>
      <c r="U490" s="80" t="str">
        <f>IF(OR($H490="-",$K490="",$M490=""),"",
IF($H490="Long",$K490*$M490,
IF($H490="Short",$K490*$M490,
IF($H490="Options",$K490*$M490*100,””))))</f>
        <v/>
      </c>
      <c r="V490" s="81" t="str">
        <f t="shared" si="51"/>
        <v/>
      </c>
      <c r="W490" s="81" t="str">
        <f t="shared" si="52"/>
        <v/>
      </c>
    </row>
    <row r="491" spans="1:23" x14ac:dyDescent="0.2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7"/>
      <c r="N491" s="73" t="str">
        <f>IF(OR($H491="-",$S491="",$U491=""),"",
IF($H491="Long",$U491-$S491,
IF($H491="Short",$S491-$U491-$T491-$T491,
IF($H491="Options",$U491-$S491,””))))</f>
        <v/>
      </c>
      <c r="O491" s="74" t="str">
        <f t="shared" si="49"/>
        <v/>
      </c>
      <c r="P491" s="75" t="str">
        <f t="shared" si="50"/>
        <v/>
      </c>
      <c r="Q491" s="76" t="str">
        <f t="shared" si="38"/>
        <v/>
      </c>
      <c r="R491" s="77" t="str">
        <f t="shared" si="34"/>
        <v/>
      </c>
      <c r="S491" s="78" t="str">
        <f t="shared" si="35"/>
        <v/>
      </c>
      <c r="T491" s="57">
        <v>0</v>
      </c>
      <c r="U491" s="80" t="str">
        <f>IF(OR($H491="-",$K491="",$M491=""),"",
IF($H491="Long",$K491*$M491,
IF($H491="Short",$K491*$M491,
IF($H491="Options",$K491*$M491*100,””))))</f>
        <v/>
      </c>
      <c r="V491" s="81" t="str">
        <f t="shared" si="51"/>
        <v/>
      </c>
      <c r="W491" s="81" t="str">
        <f t="shared" si="52"/>
        <v/>
      </c>
    </row>
    <row r="492" spans="1:23" x14ac:dyDescent="0.2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7"/>
      <c r="N492" s="73" t="str">
        <f>IF(OR($H492="-",$S492="",$U492=""),"",
IF($H492="Long",$U492-$S492,
IF($H492="Short",$S492-$U492-$T492-$T492,
IF($H492="Options",$U492-$S492,””))))</f>
        <v/>
      </c>
      <c r="O492" s="74" t="str">
        <f t="shared" si="49"/>
        <v/>
      </c>
      <c r="P492" s="75" t="str">
        <f t="shared" si="50"/>
        <v/>
      </c>
      <c r="Q492" s="76" t="str">
        <f t="shared" si="38"/>
        <v/>
      </c>
      <c r="R492" s="77" t="str">
        <f t="shared" si="34"/>
        <v/>
      </c>
      <c r="S492" s="78" t="str">
        <f t="shared" si="35"/>
        <v/>
      </c>
      <c r="T492" s="57">
        <v>0</v>
      </c>
      <c r="U492" s="80" t="str">
        <f>IF(OR($H492="-",$K492="",$M492=""),"",
IF($H492="Long",$K492*$M492,
IF($H492="Short",$K492*$M492,
IF($H492="Options",$K492*$M492*100,””))))</f>
        <v/>
      </c>
      <c r="V492" s="81" t="str">
        <f t="shared" si="51"/>
        <v/>
      </c>
      <c r="W492" s="81" t="str">
        <f t="shared" si="52"/>
        <v/>
      </c>
    </row>
    <row r="493" spans="1:23" x14ac:dyDescent="0.2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7"/>
      <c r="N493" s="73" t="str">
        <f>IF(OR($H493="-",$S493="",$U493=""),"",
IF($H493="Long",$U493-$S493,
IF($H493="Short",$S493-$U493-$T493-$T493,
IF($H493="Options",$U493-$S493,””))))</f>
        <v/>
      </c>
      <c r="O493" s="74" t="str">
        <f t="shared" si="49"/>
        <v/>
      </c>
      <c r="P493" s="75" t="str">
        <f t="shared" si="50"/>
        <v/>
      </c>
      <c r="Q493" s="76" t="str">
        <f t="shared" si="38"/>
        <v/>
      </c>
      <c r="R493" s="77" t="str">
        <f t="shared" si="34"/>
        <v/>
      </c>
      <c r="S493" s="78" t="str">
        <f t="shared" si="35"/>
        <v/>
      </c>
      <c r="T493" s="57">
        <v>0</v>
      </c>
      <c r="U493" s="80" t="str">
        <f>IF(OR($H493="-",$K493="",$M493=""),"",
IF($H493="Long",$K493*$M493,
IF($H493="Short",$K493*$M493,
IF($H493="Options",$K493*$M493*100,””))))</f>
        <v/>
      </c>
      <c r="V493" s="81" t="str">
        <f t="shared" si="51"/>
        <v/>
      </c>
      <c r="W493" s="81" t="str">
        <f t="shared" si="52"/>
        <v/>
      </c>
    </row>
    <row r="494" spans="1:23" x14ac:dyDescent="0.2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7"/>
      <c r="N494" s="73" t="str">
        <f>IF(OR($H494="-",$S494="",$U494=""),"",
IF($H494="Long",$U494-$S494,
IF($H494="Short",$S494-$U494-$T494-$T494,
IF($H494="Options",$U494-$S494,””))))</f>
        <v/>
      </c>
      <c r="O494" s="74" t="str">
        <f t="shared" si="49"/>
        <v/>
      </c>
      <c r="P494" s="75" t="str">
        <f t="shared" si="50"/>
        <v/>
      </c>
      <c r="Q494" s="76" t="str">
        <f t="shared" si="38"/>
        <v/>
      </c>
      <c r="R494" s="77" t="str">
        <f t="shared" si="34"/>
        <v/>
      </c>
      <c r="S494" s="78" t="str">
        <f t="shared" si="35"/>
        <v/>
      </c>
      <c r="T494" s="57">
        <v>0</v>
      </c>
      <c r="U494" s="80" t="str">
        <f>IF(OR($H494="-",$K494="",$M494=""),"",
IF($H494="Long",$K494*$M494,
IF($H494="Short",$K494*$M494,
IF($H494="Options",$K494*$M494*100,””))))</f>
        <v/>
      </c>
      <c r="V494" s="81" t="str">
        <f t="shared" si="51"/>
        <v/>
      </c>
      <c r="W494" s="81" t="str">
        <f t="shared" si="52"/>
        <v/>
      </c>
    </row>
    <row r="495" spans="1:23" x14ac:dyDescent="0.2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7"/>
      <c r="N495" s="73" t="str">
        <f>IF(OR($H495="-",$S495="",$U495=""),"",
IF($H495="Long",$U495-$S495,
IF($H495="Short",$S495-$U495-$T495-$T495,
IF($H495="Options",$U495-$S495,””))))</f>
        <v/>
      </c>
      <c r="O495" s="74" t="str">
        <f t="shared" si="49"/>
        <v/>
      </c>
      <c r="P495" s="75" t="str">
        <f t="shared" si="50"/>
        <v/>
      </c>
      <c r="Q495" s="76" t="str">
        <f t="shared" si="38"/>
        <v/>
      </c>
      <c r="R495" s="77" t="str">
        <f t="shared" si="34"/>
        <v/>
      </c>
      <c r="S495" s="78" t="str">
        <f t="shared" si="35"/>
        <v/>
      </c>
      <c r="T495" s="57">
        <v>0</v>
      </c>
      <c r="U495" s="80" t="str">
        <f>IF(OR($H495="-",$K495="",$M495=""),"",
IF($H495="Long",$K495*$M495,
IF($H495="Short",$K495*$M495,
IF($H495="Options",$K495*$M495*100,””))))</f>
        <v/>
      </c>
      <c r="V495" s="81" t="str">
        <f t="shared" si="51"/>
        <v/>
      </c>
      <c r="W495" s="81" t="str">
        <f t="shared" si="52"/>
        <v/>
      </c>
    </row>
    <row r="496" spans="1:23" x14ac:dyDescent="0.2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7"/>
      <c r="N496" s="73" t="str">
        <f>IF(OR($H496="-",$S496="",$U496=""),"",
IF($H496="Long",$U496-$S496,
IF($H496="Short",$S496-$U496-$T496-$T496,
IF($H496="Options",$U496-$S496,””))))</f>
        <v/>
      </c>
      <c r="O496" s="74" t="str">
        <f t="shared" si="49"/>
        <v/>
      </c>
      <c r="P496" s="75" t="str">
        <f t="shared" si="50"/>
        <v/>
      </c>
      <c r="Q496" s="76" t="str">
        <f t="shared" si="38"/>
        <v/>
      </c>
      <c r="R496" s="77" t="str">
        <f t="shared" si="34"/>
        <v/>
      </c>
      <c r="S496" s="78" t="str">
        <f t="shared" si="35"/>
        <v/>
      </c>
      <c r="T496" s="57">
        <v>0</v>
      </c>
      <c r="U496" s="80" t="str">
        <f>IF(OR($H496="-",$K496="",$M496=""),"",
IF($H496="Long",$K496*$M496,
IF($H496="Short",$K496*$M496,
IF($H496="Options",$K496*$M496*100,””))))</f>
        <v/>
      </c>
      <c r="V496" s="81" t="str">
        <f t="shared" si="51"/>
        <v/>
      </c>
      <c r="W496" s="81" t="str">
        <f t="shared" si="52"/>
        <v/>
      </c>
    </row>
    <row r="497" spans="1:23" x14ac:dyDescent="0.2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7"/>
      <c r="N497" s="73" t="str">
        <f>IF(OR($H497="-",$S497="",$U497=""),"",
IF($H497="Long",$U497-$S497,
IF($H497="Short",$S497-$U497-$T497-$T497,
IF($H497="Options",$U497-$S497,””))))</f>
        <v/>
      </c>
      <c r="O497" s="74" t="str">
        <f t="shared" si="49"/>
        <v/>
      </c>
      <c r="P497" s="75" t="str">
        <f t="shared" si="50"/>
        <v/>
      </c>
      <c r="Q497" s="76" t="str">
        <f t="shared" si="38"/>
        <v/>
      </c>
      <c r="R497" s="77" t="str">
        <f t="shared" si="34"/>
        <v/>
      </c>
      <c r="S497" s="78" t="str">
        <f t="shared" si="35"/>
        <v/>
      </c>
      <c r="T497" s="57">
        <v>0</v>
      </c>
      <c r="U497" s="80" t="str">
        <f>IF(OR($H497="-",$K497="",$M497=""),"",
IF($H497="Long",$K497*$M497,
IF($H497="Short",$K497*$M497,
IF($H497="Options",$K497*$M497*100,””))))</f>
        <v/>
      </c>
      <c r="V497" s="81" t="str">
        <f t="shared" si="51"/>
        <v/>
      </c>
      <c r="W497" s="81" t="str">
        <f t="shared" si="52"/>
        <v/>
      </c>
    </row>
    <row r="498" spans="1:23" x14ac:dyDescent="0.2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7"/>
      <c r="N498" s="73" t="str">
        <f>IF(OR($H498="-",$S498="",$U498=""),"",
IF($H498="Long",$U498-$S498,
IF($H498="Short",$S498-$U498-$T498-$T498,
IF($H498="Options",$U498-$S498,””))))</f>
        <v/>
      </c>
      <c r="O498" s="74" t="str">
        <f t="shared" si="49"/>
        <v/>
      </c>
      <c r="P498" s="75" t="str">
        <f t="shared" si="50"/>
        <v/>
      </c>
      <c r="Q498" s="76" t="str">
        <f t="shared" si="38"/>
        <v/>
      </c>
      <c r="R498" s="77" t="str">
        <f t="shared" si="34"/>
        <v/>
      </c>
      <c r="S498" s="78" t="str">
        <f t="shared" si="35"/>
        <v/>
      </c>
      <c r="T498" s="57">
        <v>0</v>
      </c>
      <c r="U498" s="80" t="str">
        <f>IF(OR($H498="-",$K498="",$M498=""),"",
IF($H498="Long",$K498*$M498,
IF($H498="Short",$K498*$M498,
IF($H498="Options",$K498*$M498*100,””))))</f>
        <v/>
      </c>
      <c r="V498" s="81" t="str">
        <f t="shared" si="51"/>
        <v/>
      </c>
      <c r="W498" s="81" t="str">
        <f t="shared" si="52"/>
        <v/>
      </c>
    </row>
    <row r="499" spans="1:23" x14ac:dyDescent="0.2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7"/>
      <c r="N499" s="73" t="str">
        <f>IF(OR($H499="-",$S499="",$U499=""),"",
IF($H499="Long",$U499-$S499,
IF($H499="Short",$S499-$U499-$T499-$T499,
IF($H499="Options",$U499-$S499,””))))</f>
        <v/>
      </c>
      <c r="O499" s="74" t="str">
        <f t="shared" si="49"/>
        <v/>
      </c>
      <c r="P499" s="75" t="str">
        <f t="shared" si="50"/>
        <v/>
      </c>
      <c r="Q499" s="76" t="str">
        <f t="shared" si="38"/>
        <v/>
      </c>
      <c r="R499" s="77" t="str">
        <f t="shared" si="34"/>
        <v/>
      </c>
      <c r="S499" s="78" t="str">
        <f t="shared" si="35"/>
        <v/>
      </c>
      <c r="T499" s="57">
        <v>0</v>
      </c>
      <c r="U499" s="80" t="str">
        <f>IF(OR($H499="-",$K499="",$M499=""),"",
IF($H499="Long",$K499*$M499,
IF($H499="Short",$K499*$M499,
IF($H499="Options",$K499*$M499*100,””))))</f>
        <v/>
      </c>
      <c r="V499" s="81" t="str">
        <f t="shared" si="51"/>
        <v/>
      </c>
      <c r="W499" s="81" t="str">
        <f t="shared" si="52"/>
        <v/>
      </c>
    </row>
    <row r="500" spans="1:23" x14ac:dyDescent="0.2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7"/>
      <c r="N500" s="73" t="str">
        <f>IF(OR($H500="-",$S500="",$U500=""),"",
IF($H500="Long",$U500-$S500,
IF($H500="Short",$S500-$U500-$T500-$T500,
IF($H500="Options",$U500-$S500,””))))</f>
        <v/>
      </c>
      <c r="O500" s="74" t="str">
        <f t="shared" si="49"/>
        <v/>
      </c>
      <c r="P500" s="75" t="str">
        <f t="shared" si="50"/>
        <v/>
      </c>
      <c r="Q500" s="76" t="str">
        <f t="shared" si="38"/>
        <v/>
      </c>
      <c r="R500" s="77" t="str">
        <f t="shared" si="34"/>
        <v/>
      </c>
      <c r="S500" s="78" t="str">
        <f t="shared" si="35"/>
        <v/>
      </c>
      <c r="T500" s="57">
        <v>0</v>
      </c>
      <c r="U500" s="80" t="str">
        <f>IF(OR($H500="-",$K500="",$M500=""),"",
IF($H500="Long",$K500*$M500,
IF($H500="Short",$K500*$M500,
IF($H500="Options",$K500*$M500*100,””))))</f>
        <v/>
      </c>
      <c r="V500" s="81" t="str">
        <f t="shared" si="51"/>
        <v/>
      </c>
      <c r="W500" s="81" t="str">
        <f t="shared" si="52"/>
        <v/>
      </c>
    </row>
    <row r="501" spans="1:23" x14ac:dyDescent="0.2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7"/>
      <c r="N501" s="73" t="str">
        <f>IF(OR($H501="-",$S501="",$U501=""),"",
IF($H501="Long",$U501-$S501,
IF($H501="Short",$S501-$U501-$T501-$T501,
IF($H501="Options",$U501-$S501,””))))</f>
        <v/>
      </c>
      <c r="O501" s="74" t="str">
        <f t="shared" si="49"/>
        <v/>
      </c>
      <c r="P501" s="75" t="str">
        <f t="shared" si="50"/>
        <v/>
      </c>
      <c r="Q501" s="76" t="str">
        <f t="shared" si="38"/>
        <v/>
      </c>
      <c r="R501" s="77" t="str">
        <f t="shared" si="34"/>
        <v/>
      </c>
      <c r="S501" s="78" t="str">
        <f t="shared" si="35"/>
        <v/>
      </c>
      <c r="T501" s="57">
        <v>0</v>
      </c>
      <c r="U501" s="80" t="str">
        <f>IF(OR($H501="-",$K501="",$M501=""),"",
IF($H501="Long",$K501*$M501,
IF($H501="Short",$K501*$M501,
IF($H501="Options",$K501*$M501*100,””))))</f>
        <v/>
      </c>
      <c r="V501" s="81" t="str">
        <f t="shared" si="51"/>
        <v/>
      </c>
      <c r="W501" s="81" t="str">
        <f t="shared" si="52"/>
        <v/>
      </c>
    </row>
    <row r="502" spans="1:23" x14ac:dyDescent="0.2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7"/>
      <c r="N502" s="73" t="str">
        <f>IF(OR($H502="-",$S502="",$U502=""),"",
IF($H502="Long",$U502-$S502,
IF($H502="Short",$S502-$U502-$T502-$T502,
IF($H502="Options",$U502-$S502,””))))</f>
        <v/>
      </c>
      <c r="O502" s="74" t="str">
        <f t="shared" si="49"/>
        <v/>
      </c>
      <c r="P502" s="75" t="str">
        <f t="shared" si="50"/>
        <v/>
      </c>
      <c r="Q502" s="76" t="str">
        <f t="shared" si="38"/>
        <v/>
      </c>
      <c r="R502" s="77" t="str">
        <f t="shared" si="34"/>
        <v/>
      </c>
      <c r="S502" s="78" t="str">
        <f t="shared" si="35"/>
        <v/>
      </c>
      <c r="T502" s="57">
        <v>0</v>
      </c>
      <c r="U502" s="80" t="str">
        <f>IF(OR($H502="-",$K502="",$M502=""),"",
IF($H502="Long",$K502*$M502,
IF($H502="Short",$K502*$M502,
IF($H502="Options",$K502*$M502*100,””))))</f>
        <v/>
      </c>
      <c r="V502" s="81" t="str">
        <f t="shared" si="51"/>
        <v/>
      </c>
      <c r="W502" s="81" t="str">
        <f t="shared" si="52"/>
        <v/>
      </c>
    </row>
    <row r="503" spans="1:23" x14ac:dyDescent="0.2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7"/>
      <c r="N503" s="73" t="str">
        <f>IF(OR($H503="-",$S503="",$U503=""),"",
IF($H503="Long",$U503-$S503,
IF($H503="Short",$S503-$U503-$T503-$T503,
IF($H503="Options",$U503-$S503,””))))</f>
        <v/>
      </c>
      <c r="O503" s="74" t="str">
        <f t="shared" si="49"/>
        <v/>
      </c>
      <c r="P503" s="75" t="str">
        <f t="shared" si="50"/>
        <v/>
      </c>
      <c r="Q503" s="76" t="str">
        <f t="shared" si="38"/>
        <v/>
      </c>
      <c r="R503" s="77" t="str">
        <f t="shared" si="34"/>
        <v/>
      </c>
      <c r="S503" s="78" t="str">
        <f t="shared" si="35"/>
        <v/>
      </c>
      <c r="T503" s="57">
        <v>0</v>
      </c>
      <c r="U503" s="80" t="str">
        <f>IF(OR($H503="-",$K503="",$M503=""),"",
IF($H503="Long",$K503*$M503,
IF($H503="Short",$K503*$M503,
IF($H503="Options",$K503*$M503*100,””))))</f>
        <v/>
      </c>
      <c r="V503" s="81" t="str">
        <f t="shared" si="51"/>
        <v/>
      </c>
      <c r="W503" s="81" t="str">
        <f t="shared" si="52"/>
        <v/>
      </c>
    </row>
    <row r="504" spans="1:23" x14ac:dyDescent="0.2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7"/>
      <c r="N504" s="73" t="str">
        <f>IF(OR($H504="-",$S504="",$U504=""),"",
IF($H504="Long",$U504-$S504,
IF($H504="Short",$S504-$U504-$T504-$T504,
IF($H504="Options",$U504-$S504,””))))</f>
        <v/>
      </c>
      <c r="O504" s="74" t="str">
        <f t="shared" si="49"/>
        <v/>
      </c>
      <c r="P504" s="75" t="str">
        <f t="shared" si="50"/>
        <v/>
      </c>
      <c r="Q504" s="76" t="str">
        <f t="shared" si="38"/>
        <v/>
      </c>
      <c r="R504" s="77" t="str">
        <f t="shared" si="34"/>
        <v/>
      </c>
      <c r="S504" s="78" t="str">
        <f t="shared" si="35"/>
        <v/>
      </c>
      <c r="T504" s="57">
        <v>0</v>
      </c>
      <c r="U504" s="80" t="str">
        <f>IF(OR($H504="-",$K504="",$M504=""),"",
IF($H504="Long",$K504*$M504,
IF($H504="Short",$K504*$M504,
IF($H504="Options",$K504*$M504*100,””))))</f>
        <v/>
      </c>
      <c r="V504" s="81" t="str">
        <f t="shared" si="51"/>
        <v/>
      </c>
      <c r="W504" s="81" t="str">
        <f t="shared" si="52"/>
        <v/>
      </c>
    </row>
    <row r="505" spans="1:23" x14ac:dyDescent="0.2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7"/>
      <c r="N505" s="73" t="str">
        <f>IF(OR($H505="-",$S505="",$U505=""),"",
IF($H505="Long",$U505-$S505,
IF($H505="Short",$S505-$U505-$T505-$T505,
IF($H505="Options",$U505-$S505,””))))</f>
        <v/>
      </c>
      <c r="O505" s="74" t="str">
        <f t="shared" si="49"/>
        <v/>
      </c>
      <c r="P505" s="75" t="str">
        <f t="shared" si="50"/>
        <v/>
      </c>
      <c r="Q505" s="76" t="str">
        <f t="shared" si="38"/>
        <v/>
      </c>
      <c r="R505" s="77" t="str">
        <f t="shared" si="34"/>
        <v/>
      </c>
      <c r="S505" s="78" t="str">
        <f t="shared" si="35"/>
        <v/>
      </c>
      <c r="T505" s="57">
        <v>0</v>
      </c>
      <c r="U505" s="80" t="str">
        <f>IF(OR($H505="-",$K505="",$M505=""),"",
IF($H505="Long",$K505*$M505,
IF($H505="Short",$K505*$M505,
IF($H505="Options",$K505*$M505*100,””))))</f>
        <v/>
      </c>
      <c r="V505" s="81" t="str">
        <f t="shared" si="51"/>
        <v/>
      </c>
      <c r="W505" s="81" t="str">
        <f t="shared" si="52"/>
        <v/>
      </c>
    </row>
    <row r="506" spans="1:23" x14ac:dyDescent="0.2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7"/>
      <c r="N506" s="73" t="str">
        <f>IF(OR($H506="-",$S506="",$U506=""),"",
IF($H506="Long",$U506-$S506,
IF($H506="Short",$S506-$U506-$T506-$T506,
IF($H506="Options",$U506-$S506,””))))</f>
        <v/>
      </c>
      <c r="O506" s="74" t="str">
        <f t="shared" si="49"/>
        <v/>
      </c>
      <c r="P506" s="75" t="str">
        <f t="shared" si="50"/>
        <v/>
      </c>
      <c r="Q506" s="76" t="str">
        <f t="shared" si="38"/>
        <v/>
      </c>
      <c r="R506" s="77" t="str">
        <f t="shared" si="34"/>
        <v/>
      </c>
      <c r="S506" s="78" t="str">
        <f t="shared" si="35"/>
        <v/>
      </c>
      <c r="T506" s="57">
        <v>0</v>
      </c>
      <c r="U506" s="80" t="str">
        <f>IF(OR($H506="-",$K506="",$M506=""),"",
IF($H506="Long",$K506*$M506,
IF($H506="Short",$K506*$M506,
IF($H506="Options",$K506*$M506*100,””))))</f>
        <v/>
      </c>
      <c r="V506" s="81" t="str">
        <f t="shared" si="51"/>
        <v/>
      </c>
      <c r="W506" s="81" t="str">
        <f t="shared" si="52"/>
        <v/>
      </c>
    </row>
    <row r="507" spans="1:23" x14ac:dyDescent="0.2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7"/>
      <c r="N507" s="73" t="str">
        <f>IF(OR($H507="-",$S507="",$U507=""),"",
IF($H507="Long",$U507-$S507,
IF($H507="Short",$S507-$U507-$T507-$T507,
IF($H507="Options",$U507-$S507,””))))</f>
        <v/>
      </c>
      <c r="O507" s="74" t="str">
        <f t="shared" si="49"/>
        <v/>
      </c>
      <c r="P507" s="75" t="str">
        <f t="shared" si="50"/>
        <v/>
      </c>
      <c r="Q507" s="76" t="str">
        <f t="shared" si="38"/>
        <v/>
      </c>
      <c r="R507" s="77" t="str">
        <f t="shared" si="34"/>
        <v/>
      </c>
      <c r="S507" s="78" t="str">
        <f t="shared" si="35"/>
        <v/>
      </c>
      <c r="T507" s="57">
        <v>0</v>
      </c>
      <c r="U507" s="80" t="str">
        <f>IF(OR($H507="-",$K507="",$M507=""),"",
IF($H507="Long",$K507*$M507,
IF($H507="Short",$K507*$M507,
IF($H507="Options",$K507*$M507*100,””))))</f>
        <v/>
      </c>
      <c r="V507" s="81" t="str">
        <f t="shared" si="51"/>
        <v/>
      </c>
      <c r="W507" s="81" t="str">
        <f t="shared" si="52"/>
        <v/>
      </c>
    </row>
    <row r="508" spans="1:23" x14ac:dyDescent="0.2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7"/>
      <c r="N508" s="73" t="str">
        <f>IF(OR($H508="-",$S508="",$U508=""),"",
IF($H508="Long",$U508-$S508,
IF($H508="Short",$S508-$U508-$T508-$T508,
IF($H508="Options",$U508-$S508,””))))</f>
        <v/>
      </c>
      <c r="O508" s="74" t="str">
        <f t="shared" si="49"/>
        <v/>
      </c>
      <c r="P508" s="75" t="str">
        <f t="shared" si="50"/>
        <v/>
      </c>
      <c r="Q508" s="76" t="str">
        <f t="shared" si="38"/>
        <v/>
      </c>
      <c r="R508" s="77" t="str">
        <f t="shared" si="34"/>
        <v/>
      </c>
      <c r="S508" s="78" t="str">
        <f t="shared" si="35"/>
        <v/>
      </c>
      <c r="T508" s="57">
        <v>0</v>
      </c>
      <c r="U508" s="80" t="str">
        <f>IF(OR($H508="-",$K508="",$M508=""),"",
IF($H508="Long",$K508*$M508,
IF($H508="Short",$K508*$M508,
IF($H508="Options",$K508*$M508*100,””))))</f>
        <v/>
      </c>
      <c r="V508" s="81" t="str">
        <f t="shared" si="51"/>
        <v/>
      </c>
      <c r="W508" s="81" t="str">
        <f t="shared" si="52"/>
        <v/>
      </c>
    </row>
    <row r="509" spans="1:23" x14ac:dyDescent="0.2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7"/>
      <c r="N509" s="73" t="str">
        <f>IF(OR($H509="-",$S509="",$U509=""),"",
IF($H509="Long",$U509-$S509,
IF($H509="Short",$S509-$U509-$T509-$T509,
IF($H509="Options",$U509-$S509,””))))</f>
        <v/>
      </c>
      <c r="O509" s="74" t="str">
        <f t="shared" si="49"/>
        <v/>
      </c>
      <c r="P509" s="75" t="str">
        <f t="shared" si="50"/>
        <v/>
      </c>
      <c r="Q509" s="76" t="str">
        <f t="shared" si="38"/>
        <v/>
      </c>
      <c r="R509" s="77" t="str">
        <f t="shared" si="34"/>
        <v/>
      </c>
      <c r="S509" s="78" t="str">
        <f t="shared" si="35"/>
        <v/>
      </c>
      <c r="T509" s="57">
        <v>0</v>
      </c>
      <c r="U509" s="80" t="str">
        <f>IF(OR($H509="-",$K509="",$M509=""),"",
IF($H509="Long",$K509*$M509,
IF($H509="Short",$K509*$M509,
IF($H509="Options",$K509*$M509*100,””))))</f>
        <v/>
      </c>
      <c r="V509" s="81" t="str">
        <f t="shared" si="51"/>
        <v/>
      </c>
      <c r="W509" s="81" t="str">
        <f t="shared" si="52"/>
        <v/>
      </c>
    </row>
    <row r="510" spans="1:23" x14ac:dyDescent="0.2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7"/>
      <c r="N510" s="73" t="str">
        <f>IF(OR($H510="-",$S510="",$U510=""),"",
IF($H510="Long",$U510-$S510,
IF($H510="Short",$S510-$U510-$T510-$T510,
IF($H510="Options",$U510-$S510,””))))</f>
        <v/>
      </c>
      <c r="O510" s="74" t="str">
        <f t="shared" si="49"/>
        <v/>
      </c>
      <c r="P510" s="75" t="str">
        <f t="shared" si="50"/>
        <v/>
      </c>
      <c r="Q510" s="76" t="str">
        <f t="shared" si="38"/>
        <v/>
      </c>
      <c r="R510" s="77" t="str">
        <f t="shared" si="34"/>
        <v/>
      </c>
      <c r="S510" s="78" t="str">
        <f t="shared" si="35"/>
        <v/>
      </c>
      <c r="T510" s="57">
        <v>0</v>
      </c>
      <c r="U510" s="80" t="str">
        <f>IF(OR($H510="-",$K510="",$M510=""),"",
IF($H510="Long",$K510*$M510,
IF($H510="Short",$K510*$M510,
IF($H510="Options",$K510*$M510*100,””))))</f>
        <v/>
      </c>
      <c r="V510" s="81" t="str">
        <f t="shared" si="51"/>
        <v/>
      </c>
      <c r="W510" s="81" t="str">
        <f t="shared" si="52"/>
        <v/>
      </c>
    </row>
    <row r="511" spans="1:23" x14ac:dyDescent="0.2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7"/>
      <c r="N511" s="73" t="str">
        <f>IF(OR($H511="-",$S511="",$U511=""),"",
IF($H511="Long",$U511-$S511,
IF($H511="Short",$S511-$U511-$T511-$T511,
IF($H511="Options",$U511-$S511,””))))</f>
        <v/>
      </c>
      <c r="O511" s="74" t="str">
        <f t="shared" si="49"/>
        <v/>
      </c>
      <c r="P511" s="75" t="str">
        <f t="shared" si="50"/>
        <v/>
      </c>
      <c r="Q511" s="76" t="str">
        <f t="shared" si="38"/>
        <v/>
      </c>
      <c r="R511" s="77" t="str">
        <f t="shared" si="34"/>
        <v/>
      </c>
      <c r="S511" s="78" t="str">
        <f t="shared" si="35"/>
        <v/>
      </c>
      <c r="T511" s="57">
        <v>0</v>
      </c>
      <c r="U511" s="80" t="str">
        <f>IF(OR($H511="-",$K511="",$M511=""),"",
IF($H511="Long",$K511*$M511,
IF($H511="Short",$K511*$M511,
IF($H511="Options",$K511*$M511*100,””))))</f>
        <v/>
      </c>
      <c r="V511" s="81" t="str">
        <f t="shared" si="51"/>
        <v/>
      </c>
      <c r="W511" s="81" t="str">
        <f t="shared" si="52"/>
        <v/>
      </c>
    </row>
    <row r="512" spans="1:23" x14ac:dyDescent="0.2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7"/>
      <c r="N512" s="73" t="str">
        <f>IF(OR($H512="-",$S512="",$U512=""),"",
IF($H512="Long",$U512-$S512,
IF($H512="Short",$S512-$U512-$T512-$T512,
IF($H512="Options",$U512-$S512,””))))</f>
        <v/>
      </c>
      <c r="O512" s="74" t="str">
        <f t="shared" si="49"/>
        <v/>
      </c>
      <c r="P512" s="75" t="str">
        <f t="shared" si="50"/>
        <v/>
      </c>
      <c r="Q512" s="76" t="str">
        <f t="shared" si="38"/>
        <v/>
      </c>
      <c r="R512" s="77" t="str">
        <f t="shared" si="34"/>
        <v/>
      </c>
      <c r="S512" s="78" t="str">
        <f t="shared" si="35"/>
        <v/>
      </c>
      <c r="T512" s="57">
        <v>0</v>
      </c>
      <c r="U512" s="80" t="str">
        <f>IF(OR($H512="-",$K512="",$M512=""),"",
IF($H512="Long",$K512*$M512,
IF($H512="Short",$K512*$M512,
IF($H512="Options",$K512*$M512*100,””))))</f>
        <v/>
      </c>
      <c r="V512" s="81" t="str">
        <f t="shared" si="51"/>
        <v/>
      </c>
      <c r="W512" s="81" t="str">
        <f t="shared" si="52"/>
        <v/>
      </c>
    </row>
    <row r="513" spans="1:23" x14ac:dyDescent="0.2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7"/>
      <c r="N513" s="73" t="str">
        <f>IF(OR($H513="-",$S513="",$U513=""),"",
IF($H513="Long",$U513-$S513,
IF($H513="Short",$S513-$U513-$T513-$T513,
IF($H513="Options",$U513-$S513,””))))</f>
        <v/>
      </c>
      <c r="O513" s="74" t="str">
        <f t="shared" si="49"/>
        <v/>
      </c>
      <c r="P513" s="75" t="str">
        <f t="shared" si="50"/>
        <v/>
      </c>
      <c r="Q513" s="76" t="str">
        <f t="shared" si="38"/>
        <v/>
      </c>
      <c r="R513" s="77" t="str">
        <f t="shared" si="34"/>
        <v/>
      </c>
      <c r="S513" s="78" t="str">
        <f t="shared" si="35"/>
        <v/>
      </c>
      <c r="T513" s="57">
        <v>0</v>
      </c>
      <c r="U513" s="80" t="str">
        <f>IF(OR($H513="-",$K513="",$M513=""),"",
IF($H513="Long",$K513*$M513,
IF($H513="Short",$K513*$M513,
IF($H513="Options",$K513*$M513*100,””))))</f>
        <v/>
      </c>
      <c r="V513" s="81" t="str">
        <f t="shared" si="51"/>
        <v/>
      </c>
      <c r="W513" s="81" t="str">
        <f t="shared" si="52"/>
        <v/>
      </c>
    </row>
    <row r="514" spans="1:23" x14ac:dyDescent="0.2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7"/>
      <c r="N514" s="73" t="str">
        <f>IF(OR($H514="-",$S514="",$U514=""),"",
IF($H514="Long",$U514-$S514,
IF($H514="Short",$S514-$U514-$T514-$T514,
IF($H514="Options",$U514-$S514,””))))</f>
        <v/>
      </c>
      <c r="O514" s="74" t="str">
        <f t="shared" si="49"/>
        <v/>
      </c>
      <c r="P514" s="75" t="str">
        <f t="shared" si="50"/>
        <v/>
      </c>
      <c r="Q514" s="76" t="str">
        <f t="shared" si="38"/>
        <v/>
      </c>
      <c r="R514" s="77" t="str">
        <f t="shared" si="34"/>
        <v/>
      </c>
      <c r="S514" s="78" t="str">
        <f t="shared" si="35"/>
        <v/>
      </c>
      <c r="T514" s="57">
        <v>0</v>
      </c>
      <c r="U514" s="80" t="str">
        <f>IF(OR($H514="-",$K514="",$M514=""),"",
IF($H514="Long",$K514*$M514,
IF($H514="Short",$K514*$M514,
IF($H514="Options",$K514*$M514*100,””))))</f>
        <v/>
      </c>
      <c r="V514" s="81" t="str">
        <f t="shared" si="51"/>
        <v/>
      </c>
      <c r="W514" s="81" t="str">
        <f t="shared" si="52"/>
        <v/>
      </c>
    </row>
    <row r="515" spans="1:23" x14ac:dyDescent="0.2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7"/>
      <c r="N515" s="73" t="str">
        <f>IF(OR($H515="-",$S515="",$U515=""),"",
IF($H515="Long",$U515-$S515,
IF($H515="Short",$S515-$U515-$T515-$T515,
IF($H515="Options",$U515-$S515,””))))</f>
        <v/>
      </c>
      <c r="O515" s="74" t="str">
        <f t="shared" si="49"/>
        <v/>
      </c>
      <c r="P515" s="75" t="str">
        <f t="shared" si="50"/>
        <v/>
      </c>
      <c r="Q515" s="76" t="str">
        <f t="shared" si="38"/>
        <v/>
      </c>
      <c r="R515" s="77" t="str">
        <f t="shared" si="34"/>
        <v/>
      </c>
      <c r="S515" s="78" t="str">
        <f t="shared" si="35"/>
        <v/>
      </c>
      <c r="T515" s="57">
        <v>0</v>
      </c>
      <c r="U515" s="80" t="str">
        <f>IF(OR($H515="-",$K515="",$M515=""),"",
IF($H515="Long",$K515*$M515,
IF($H515="Short",$K515*$M515,
IF($H515="Options",$K515*$M515*100,””))))</f>
        <v/>
      </c>
      <c r="V515" s="81" t="str">
        <f t="shared" si="51"/>
        <v/>
      </c>
      <c r="W515" s="81" t="str">
        <f t="shared" si="52"/>
        <v/>
      </c>
    </row>
    <row r="516" spans="1:23" x14ac:dyDescent="0.2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7"/>
      <c r="N516" s="73" t="str">
        <f>IF(OR($H516="-",$S516="",$U516=""),"",
IF($H516="Long",$U516-$S516,
IF($H516="Short",$S516-$U516-$T516-$T516,
IF($H516="Options",$U516-$S516,””))))</f>
        <v/>
      </c>
      <c r="O516" s="74" t="str">
        <f t="shared" si="49"/>
        <v/>
      </c>
      <c r="P516" s="75" t="str">
        <f t="shared" si="50"/>
        <v/>
      </c>
      <c r="Q516" s="76" t="str">
        <f t="shared" si="38"/>
        <v/>
      </c>
      <c r="R516" s="77" t="str">
        <f t="shared" si="34"/>
        <v/>
      </c>
      <c r="S516" s="78" t="str">
        <f t="shared" si="35"/>
        <v/>
      </c>
      <c r="T516" s="57">
        <v>0</v>
      </c>
      <c r="U516" s="80" t="str">
        <f>IF(OR($H516="-",$K516="",$M516=""),"",
IF($H516="Long",$K516*$M516,
IF($H516="Short",$K516*$M516,
IF($H516="Options",$K516*$M516*100,””))))</f>
        <v/>
      </c>
      <c r="V516" s="81" t="str">
        <f t="shared" si="51"/>
        <v/>
      </c>
      <c r="W516" s="81" t="str">
        <f t="shared" si="52"/>
        <v/>
      </c>
    </row>
    <row r="517" spans="1:23" x14ac:dyDescent="0.2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7"/>
      <c r="N517" s="73" t="str">
        <f>IF(OR($H517="-",$S517="",$U517=""),"",
IF($H517="Long",$U517-$S517,
IF($H517="Short",$S517-$U517-$T517-$T517,
IF($H517="Options",$U517-$S517,””))))</f>
        <v/>
      </c>
      <c r="O517" s="74" t="str">
        <f t="shared" si="49"/>
        <v/>
      </c>
      <c r="P517" s="75" t="str">
        <f t="shared" si="50"/>
        <v/>
      </c>
      <c r="Q517" s="76" t="str">
        <f t="shared" si="38"/>
        <v/>
      </c>
      <c r="R517" s="77" t="str">
        <f t="shared" si="34"/>
        <v/>
      </c>
      <c r="S517" s="78" t="str">
        <f t="shared" si="35"/>
        <v/>
      </c>
      <c r="T517" s="57">
        <v>0</v>
      </c>
      <c r="U517" s="80" t="str">
        <f>IF(OR($H517="-",$K517="",$M517=""),"",
IF($H517="Long",$K517*$M517,
IF($H517="Short",$K517*$M517,
IF($H517="Options",$K517*$M517*100,””))))</f>
        <v/>
      </c>
      <c r="V517" s="81" t="str">
        <f t="shared" si="51"/>
        <v/>
      </c>
      <c r="W517" s="81" t="str">
        <f t="shared" si="52"/>
        <v/>
      </c>
    </row>
    <row r="518" spans="1:23" x14ac:dyDescent="0.2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7"/>
      <c r="N518" s="73" t="str">
        <f>IF(OR($H518="-",$S518="",$U518=""),"",
IF($H518="Long",$U518-$S518,
IF($H518="Short",$S518-$U518-$T518-$T518,
IF($H518="Options",$U518-$S518,””))))</f>
        <v/>
      </c>
      <c r="O518" s="74" t="str">
        <f t="shared" si="49"/>
        <v/>
      </c>
      <c r="P518" s="75" t="str">
        <f t="shared" si="50"/>
        <v/>
      </c>
      <c r="Q518" s="76" t="str">
        <f t="shared" si="38"/>
        <v/>
      </c>
      <c r="R518" s="77" t="str">
        <f t="shared" si="34"/>
        <v/>
      </c>
      <c r="S518" s="78" t="str">
        <f t="shared" si="35"/>
        <v/>
      </c>
      <c r="T518" s="57">
        <v>0</v>
      </c>
      <c r="U518" s="80" t="str">
        <f>IF(OR($H518="-",$K518="",$M518=""),"",
IF($H518="Long",$K518*$M518,
IF($H518="Short",$K518*$M518,
IF($H518="Options",$K518*$M518*100,””))))</f>
        <v/>
      </c>
      <c r="V518" s="81" t="str">
        <f t="shared" si="51"/>
        <v/>
      </c>
      <c r="W518" s="81" t="str">
        <f t="shared" si="52"/>
        <v/>
      </c>
    </row>
    <row r="519" spans="1:23" x14ac:dyDescent="0.2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7"/>
      <c r="N519" s="73" t="str">
        <f>IF(OR($H519="-",$S519="",$U519=""),"",
IF($H519="Long",$U519-$S519,
IF($H519="Short",$S519-$U519-$T519-$T519,
IF($H519="Options",$U519-$S519,””))))</f>
        <v/>
      </c>
      <c r="O519" s="74" t="str">
        <f t="shared" si="49"/>
        <v/>
      </c>
      <c r="P519" s="75" t="str">
        <f t="shared" si="50"/>
        <v/>
      </c>
      <c r="Q519" s="76" t="str">
        <f t="shared" si="38"/>
        <v/>
      </c>
      <c r="R519" s="77" t="str">
        <f t="shared" si="34"/>
        <v/>
      </c>
      <c r="S519" s="78" t="str">
        <f t="shared" si="35"/>
        <v/>
      </c>
      <c r="T519" s="57">
        <v>0</v>
      </c>
      <c r="U519" s="80" t="str">
        <f>IF(OR($H519="-",$K519="",$M519=""),"",
IF($H519="Long",$K519*$M519,
IF($H519="Short",$K519*$M519,
IF($H519="Options",$K519*$M519*100,””))))</f>
        <v/>
      </c>
      <c r="V519" s="81" t="str">
        <f t="shared" si="51"/>
        <v/>
      </c>
      <c r="W519" s="81" t="str">
        <f t="shared" si="52"/>
        <v/>
      </c>
    </row>
    <row r="520" spans="1:23" x14ac:dyDescent="0.2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7"/>
      <c r="N520" s="73" t="str">
        <f>IF(OR($H520="-",$S520="",$U520=""),"",
IF($H520="Long",$U520-$S520,
IF($H520="Short",$S520-$U520-$T520-$T520,
IF($H520="Options",$U520-$S520,””))))</f>
        <v/>
      </c>
      <c r="O520" s="74" t="str">
        <f t="shared" si="49"/>
        <v/>
      </c>
      <c r="P520" s="75" t="str">
        <f t="shared" si="50"/>
        <v/>
      </c>
      <c r="Q520" s="76" t="str">
        <f t="shared" si="38"/>
        <v/>
      </c>
      <c r="R520" s="77" t="str">
        <f t="shared" si="34"/>
        <v/>
      </c>
      <c r="S520" s="78" t="str">
        <f t="shared" si="35"/>
        <v/>
      </c>
      <c r="T520" s="57">
        <v>0</v>
      </c>
      <c r="U520" s="80" t="str">
        <f>IF(OR($H520="-",$K520="",$M520=""),"",
IF($H520="Long",$K520*$M520,
IF($H520="Short",$K520*$M520,
IF($H520="Options",$K520*$M520*100,””))))</f>
        <v/>
      </c>
      <c r="V520" s="81" t="str">
        <f t="shared" si="51"/>
        <v/>
      </c>
      <c r="W520" s="81" t="str">
        <f t="shared" si="52"/>
        <v/>
      </c>
    </row>
    <row r="521" spans="1:23" x14ac:dyDescent="0.2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7"/>
      <c r="N521" s="73" t="str">
        <f>IF(OR($H521="-",$S521="",$U521=""),"",
IF($H521="Long",$U521-$S521,
IF($H521="Short",$S521-$U521-$T521-$T521,
IF($H521="Options",$U521-$S521,””))))</f>
        <v/>
      </c>
      <c r="O521" s="74" t="str">
        <f t="shared" si="49"/>
        <v/>
      </c>
      <c r="P521" s="75" t="str">
        <f t="shared" si="50"/>
        <v/>
      </c>
      <c r="Q521" s="76" t="str">
        <f t="shared" si="38"/>
        <v/>
      </c>
      <c r="R521" s="77" t="str">
        <f t="shared" si="34"/>
        <v/>
      </c>
      <c r="S521" s="78" t="str">
        <f t="shared" si="35"/>
        <v/>
      </c>
      <c r="T521" s="57">
        <v>0</v>
      </c>
      <c r="U521" s="80" t="str">
        <f>IF(OR($H521="-",$K521="",$M521=""),"",
IF($H521="Long",$K521*$M521,
IF($H521="Short",$K521*$M521,
IF($H521="Options",$K521*$M521*100,””))))</f>
        <v/>
      </c>
      <c r="V521" s="81" t="str">
        <f t="shared" si="51"/>
        <v/>
      </c>
      <c r="W521" s="81" t="str">
        <f t="shared" si="52"/>
        <v/>
      </c>
    </row>
    <row r="522" spans="1:23" x14ac:dyDescent="0.2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7"/>
      <c r="N522" s="73" t="str">
        <f>IF(OR($H522="-",$S522="",$U522=""),"",
IF($H522="Long",$U522-$S522,
IF($H522="Short",$S522-$U522-$T522-$T522,
IF($H522="Options",$U522-$S522,””))))</f>
        <v/>
      </c>
      <c r="O522" s="74" t="str">
        <f t="shared" si="49"/>
        <v/>
      </c>
      <c r="P522" s="75" t="str">
        <f t="shared" si="50"/>
        <v/>
      </c>
      <c r="Q522" s="76" t="str">
        <f t="shared" si="38"/>
        <v/>
      </c>
      <c r="R522" s="77" t="str">
        <f t="shared" si="34"/>
        <v/>
      </c>
      <c r="S522" s="78" t="str">
        <f t="shared" si="35"/>
        <v/>
      </c>
      <c r="T522" s="57">
        <v>0</v>
      </c>
      <c r="U522" s="80" t="str">
        <f>IF(OR($H522="-",$K522="",$M522=""),"",
IF($H522="Long",$K522*$M522,
IF($H522="Short",$K522*$M522,
IF($H522="Options",$K522*$M522*100,””))))</f>
        <v/>
      </c>
      <c r="V522" s="81" t="str">
        <f t="shared" si="51"/>
        <v/>
      </c>
      <c r="W522" s="81" t="str">
        <f t="shared" si="52"/>
        <v/>
      </c>
    </row>
    <row r="523" spans="1:23" x14ac:dyDescent="0.2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7"/>
      <c r="N523" s="73" t="str">
        <f>IF(OR($H523="-",$S523="",$U523=""),"",
IF($H523="Long",$U523-$S523,
IF($H523="Short",$S523-$U523-$T523-$T523,
IF($H523="Options",$U523-$S523,””))))</f>
        <v/>
      </c>
      <c r="O523" s="74" t="str">
        <f t="shared" si="49"/>
        <v/>
      </c>
      <c r="P523" s="75" t="str">
        <f t="shared" si="50"/>
        <v/>
      </c>
      <c r="Q523" s="76" t="str">
        <f t="shared" si="38"/>
        <v/>
      </c>
      <c r="R523" s="77" t="str">
        <f t="shared" si="34"/>
        <v/>
      </c>
      <c r="S523" s="78" t="str">
        <f t="shared" si="35"/>
        <v/>
      </c>
      <c r="T523" s="57">
        <v>0</v>
      </c>
      <c r="U523" s="80" t="str">
        <f>IF(OR($H523="-",$K523="",$M523=""),"",
IF($H523="Long",$K523*$M523,
IF($H523="Short",$K523*$M523,
IF($H523="Options",$K523*$M523*100,””))))</f>
        <v/>
      </c>
      <c r="V523" s="81" t="str">
        <f t="shared" si="51"/>
        <v/>
      </c>
      <c r="W523" s="81" t="str">
        <f t="shared" si="52"/>
        <v/>
      </c>
    </row>
    <row r="524" spans="1:23" x14ac:dyDescent="0.2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7"/>
      <c r="N524" s="73" t="str">
        <f>IF(OR($H524="-",$S524="",$U524=""),"",
IF($H524="Long",$U524-$S524,
IF($H524="Short",$S524-$U524-$T524-$T524,
IF($H524="Options",$U524-$S524,””))))</f>
        <v/>
      </c>
      <c r="O524" s="74" t="str">
        <f t="shared" si="49"/>
        <v/>
      </c>
      <c r="P524" s="75" t="str">
        <f t="shared" si="50"/>
        <v/>
      </c>
      <c r="Q524" s="76" t="str">
        <f t="shared" si="38"/>
        <v/>
      </c>
      <c r="R524" s="77" t="str">
        <f t="shared" ref="R524:R613" si="53">IF(OR($H524="-",$U524="",$S524=""),"",IF($N524&gt;=0.01,"",IF($H524="Long",(($U524-$S524)/$S524),
IF($H524="Short",(($S524-$U524)/$S524),
IF($H524="Options",(($U524-$S524)/$S524))))))</f>
        <v/>
      </c>
      <c r="S524" s="78" t="str">
        <f t="shared" si="35"/>
        <v/>
      </c>
      <c r="T524" s="57">
        <v>0</v>
      </c>
      <c r="U524" s="80" t="str">
        <f>IF(OR($H524="-",$K524="",$M524=""),"",
IF($H524="Long",$K524*$M524,
IF($H524="Short",$K524*$M524,
IF($H524="Options",$K524*$M524*100,””))))</f>
        <v/>
      </c>
      <c r="V524" s="81" t="str">
        <f t="shared" si="51"/>
        <v/>
      </c>
      <c r="W524" s="81" t="str">
        <f t="shared" si="52"/>
        <v/>
      </c>
    </row>
    <row r="525" spans="1:23" x14ac:dyDescent="0.2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7"/>
      <c r="N525" s="73" t="str">
        <f>IF(OR($H525="-",$S525="",$U525=""),"",
IF($H525="Long",$U525-$S525,
IF($H525="Short",$S525-$U525-$T525-$T525,
IF($H525="Options",$U525-$S525,””))))</f>
        <v/>
      </c>
      <c r="O525" s="74" t="str">
        <f t="shared" si="49"/>
        <v/>
      </c>
      <c r="P525" s="75" t="str">
        <f t="shared" si="50"/>
        <v/>
      </c>
      <c r="Q525" s="76" t="str">
        <f t="shared" si="38"/>
        <v/>
      </c>
      <c r="R525" s="77" t="str">
        <f t="shared" si="53"/>
        <v/>
      </c>
      <c r="S525" s="78" t="str">
        <f t="shared" si="35"/>
        <v/>
      </c>
      <c r="T525" s="57">
        <v>0</v>
      </c>
      <c r="U525" s="80" t="str">
        <f>IF(OR($H525="-",$K525="",$M525=""),"",
IF($H525="Long",$K525*$M525,
IF($H525="Short",$K525*$M525,
IF($H525="Options",$K525*$M525*100,””))))</f>
        <v/>
      </c>
      <c r="V525" s="81" t="str">
        <f t="shared" si="51"/>
        <v/>
      </c>
      <c r="W525" s="81" t="str">
        <f t="shared" si="52"/>
        <v/>
      </c>
    </row>
    <row r="526" spans="1:23" x14ac:dyDescent="0.2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7"/>
      <c r="N526" s="73" t="str">
        <f>IF(OR($H526="-",$S526="",$U526=""),"",
IF($H526="Long",$U526-$S526,
IF($H526="Short",$S526-$U526-$T526-$T526,
IF($H526="Options",$U526-$S526,””))))</f>
        <v/>
      </c>
      <c r="O526" s="74" t="str">
        <f t="shared" si="49"/>
        <v/>
      </c>
      <c r="P526" s="75" t="str">
        <f t="shared" si="50"/>
        <v/>
      </c>
      <c r="Q526" s="76" t="str">
        <f t="shared" si="38"/>
        <v/>
      </c>
      <c r="R526" s="77" t="str">
        <f t="shared" si="53"/>
        <v/>
      </c>
      <c r="S526" s="78" t="str">
        <f t="shared" si="35"/>
        <v/>
      </c>
      <c r="T526" s="57">
        <v>0</v>
      </c>
      <c r="U526" s="80" t="str">
        <f>IF(OR($H526="-",$K526="",$M526=""),"",
IF($H526="Long",$K526*$M526,
IF($H526="Short",$K526*$M526,
IF($H526="Options",$K526*$M526*100,””))))</f>
        <v/>
      </c>
      <c r="V526" s="81" t="str">
        <f t="shared" si="51"/>
        <v/>
      </c>
      <c r="W526" s="81" t="str">
        <f t="shared" si="52"/>
        <v/>
      </c>
    </row>
    <row r="527" spans="1:23" x14ac:dyDescent="0.2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7"/>
      <c r="N527" s="73" t="str">
        <f>IF(OR($H527="-",$S527="",$U527=""),"",
IF($H527="Long",$U527-$S527,
IF($H527="Short",$S527-$U527-$T527-$T527,
IF($H527="Options",$U527-$S527,””))))</f>
        <v/>
      </c>
      <c r="O527" s="74" t="str">
        <f t="shared" si="49"/>
        <v/>
      </c>
      <c r="P527" s="75" t="str">
        <f t="shared" si="50"/>
        <v/>
      </c>
      <c r="Q527" s="76" t="str">
        <f t="shared" si="38"/>
        <v/>
      </c>
      <c r="R527" s="77" t="str">
        <f t="shared" si="53"/>
        <v/>
      </c>
      <c r="S527" s="78" t="str">
        <f t="shared" si="35"/>
        <v/>
      </c>
      <c r="T527" s="57">
        <v>0</v>
      </c>
      <c r="U527" s="80" t="str">
        <f>IF(OR($H527="-",$K527="",$M527=""),"",
IF($H527="Long",$K527*$M527,
IF($H527="Short",$K527*$M527,
IF($H527="Options",$K527*$M527*100,””))))</f>
        <v/>
      </c>
      <c r="V527" s="81" t="str">
        <f t="shared" si="51"/>
        <v/>
      </c>
      <c r="W527" s="81" t="str">
        <f t="shared" si="52"/>
        <v/>
      </c>
    </row>
    <row r="528" spans="1:23" x14ac:dyDescent="0.2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7"/>
      <c r="N528" s="73" t="str">
        <f>IF(OR($H528="-",$S528="",$U528=""),"",
IF($H528="Long",$U528-$S528,
IF($H528="Short",$S528-$U528-$T528-$T528,
IF($H528="Options",$U528-$S528,””))))</f>
        <v/>
      </c>
      <c r="O528" s="74" t="str">
        <f t="shared" si="49"/>
        <v/>
      </c>
      <c r="P528" s="75" t="str">
        <f t="shared" si="50"/>
        <v/>
      </c>
      <c r="Q528" s="76" t="str">
        <f t="shared" si="38"/>
        <v/>
      </c>
      <c r="R528" s="77" t="str">
        <f t="shared" si="53"/>
        <v/>
      </c>
      <c r="S528" s="78" t="str">
        <f t="shared" si="35"/>
        <v/>
      </c>
      <c r="T528" s="57">
        <v>0</v>
      </c>
      <c r="U528" s="80" t="str">
        <f>IF(OR($H528="-",$K528="",$M528=""),"",
IF($H528="Long",$K528*$M528,
IF($H528="Short",$K528*$M528,
IF($H528="Options",$K528*$M528*100,””))))</f>
        <v/>
      </c>
      <c r="V528" s="81" t="str">
        <f t="shared" si="51"/>
        <v/>
      </c>
      <c r="W528" s="81" t="str">
        <f t="shared" si="52"/>
        <v/>
      </c>
    </row>
    <row r="529" spans="1:23" x14ac:dyDescent="0.2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7"/>
      <c r="N529" s="73" t="str">
        <f>IF(OR($H529="-",$S529="",$U529=""),"",
IF($H529="Long",$U529-$S529,
IF($H529="Short",$S529-$U529-$T529-$T529,
IF($H529="Options",$U529-$S529,””))))</f>
        <v/>
      </c>
      <c r="O529" s="74" t="str">
        <f t="shared" si="49"/>
        <v/>
      </c>
      <c r="P529" s="75" t="str">
        <f t="shared" si="50"/>
        <v/>
      </c>
      <c r="Q529" s="76" t="str">
        <f t="shared" si="38"/>
        <v/>
      </c>
      <c r="R529" s="77" t="str">
        <f t="shared" si="53"/>
        <v/>
      </c>
      <c r="S529" s="78" t="str">
        <f t="shared" si="35"/>
        <v/>
      </c>
      <c r="T529" s="57">
        <v>0</v>
      </c>
      <c r="U529" s="80" t="str">
        <f>IF(OR($H529="-",$K529="",$M529=""),"",
IF($H529="Long",$K529*$M529,
IF($H529="Short",$K529*$M529,
IF($H529="Options",$K529*$M529*100,””))))</f>
        <v/>
      </c>
      <c r="V529" s="81" t="str">
        <f t="shared" si="51"/>
        <v/>
      </c>
      <c r="W529" s="81" t="str">
        <f t="shared" si="52"/>
        <v/>
      </c>
    </row>
    <row r="530" spans="1:23" x14ac:dyDescent="0.2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7"/>
      <c r="N530" s="73" t="str">
        <f>IF(OR($H530="-",$S530="",$U530=""),"",
IF($H530="Long",$U530-$S530,
IF($H530="Short",$S530-$U530-$T530-$T530,
IF($H530="Options",$U530-$S530,””))))</f>
        <v/>
      </c>
      <c r="O530" s="74" t="str">
        <f t="shared" si="49"/>
        <v/>
      </c>
      <c r="P530" s="75" t="str">
        <f t="shared" si="50"/>
        <v/>
      </c>
      <c r="Q530" s="76" t="str">
        <f t="shared" si="38"/>
        <v/>
      </c>
      <c r="R530" s="77" t="str">
        <f t="shared" si="53"/>
        <v/>
      </c>
      <c r="S530" s="78" t="str">
        <f t="shared" si="35"/>
        <v/>
      </c>
      <c r="T530" s="57">
        <v>0</v>
      </c>
      <c r="U530" s="80" t="str">
        <f>IF(OR($H530="-",$K530="",$M530=""),"",
IF($H530="Long",$K530*$M530,
IF($H530="Short",$K530*$M530,
IF($H530="Options",$K530*$M530*100,””))))</f>
        <v/>
      </c>
      <c r="V530" s="81" t="str">
        <f t="shared" si="51"/>
        <v/>
      </c>
      <c r="W530" s="81" t="str">
        <f t="shared" si="52"/>
        <v/>
      </c>
    </row>
    <row r="531" spans="1:23" x14ac:dyDescent="0.2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7"/>
      <c r="N531" s="73" t="str">
        <f>IF(OR($H531="-",$S531="",$U531=""),"",
IF($H531="Long",$U531-$S531,
IF($H531="Short",$S531-$U531-$T531-$T531,
IF($H531="Options",$U531-$S531,””))))</f>
        <v/>
      </c>
      <c r="O531" s="74" t="str">
        <f t="shared" si="49"/>
        <v/>
      </c>
      <c r="P531" s="75" t="str">
        <f t="shared" si="50"/>
        <v/>
      </c>
      <c r="Q531" s="76" t="str">
        <f t="shared" si="38"/>
        <v/>
      </c>
      <c r="R531" s="77" t="str">
        <f t="shared" si="53"/>
        <v/>
      </c>
      <c r="S531" s="78" t="str">
        <f t="shared" si="35"/>
        <v/>
      </c>
      <c r="T531" s="57">
        <v>0</v>
      </c>
      <c r="U531" s="80" t="str">
        <f>IF(OR($H531="-",$K531="",$M531=""),"",
IF($H531="Long",$K531*$M531,
IF($H531="Short",$K531*$M531,
IF($H531="Options",$K531*$M531*100,””))))</f>
        <v/>
      </c>
      <c r="V531" s="81" t="str">
        <f t="shared" si="51"/>
        <v/>
      </c>
      <c r="W531" s="81" t="str">
        <f t="shared" si="52"/>
        <v/>
      </c>
    </row>
    <row r="532" spans="1:23" x14ac:dyDescent="0.2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7"/>
      <c r="N532" s="73" t="str">
        <f>IF(OR($H532="-",$S532="",$U532=""),"",
IF($H532="Long",$U532-$S532,
IF($H532="Short",$S532-$U532-$T532-$T532,
IF($H532="Options",$U532-$S532,””))))</f>
        <v/>
      </c>
      <c r="O532" s="74" t="str">
        <f t="shared" si="49"/>
        <v/>
      </c>
      <c r="P532" s="75" t="str">
        <f t="shared" si="50"/>
        <v/>
      </c>
      <c r="Q532" s="76" t="str">
        <f t="shared" si="38"/>
        <v/>
      </c>
      <c r="R532" s="77" t="str">
        <f t="shared" si="53"/>
        <v/>
      </c>
      <c r="S532" s="78" t="str">
        <f t="shared" si="35"/>
        <v/>
      </c>
      <c r="T532" s="57">
        <v>0</v>
      </c>
      <c r="U532" s="80" t="str">
        <f>IF(OR($H532="-",$K532="",$M532=""),"",
IF($H532="Long",$K532*$M532,
IF($H532="Short",$K532*$M532,
IF($H532="Options",$K532*$M532*100,””))))</f>
        <v/>
      </c>
      <c r="V532" s="81" t="str">
        <f t="shared" si="51"/>
        <v/>
      </c>
      <c r="W532" s="81" t="str">
        <f t="shared" si="52"/>
        <v/>
      </c>
    </row>
    <row r="533" spans="1:23" x14ac:dyDescent="0.2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7"/>
      <c r="N533" s="73" t="str">
        <f>IF(OR($H533="-",$S533="",$U533=""),"",
IF($H533="Long",$U533-$S533,
IF($H533="Short",$S533-$U533-$T533-$T533,
IF($H533="Options",$U533-$S533,””))))</f>
        <v/>
      </c>
      <c r="O533" s="74" t="str">
        <f t="shared" si="49"/>
        <v/>
      </c>
      <c r="P533" s="75" t="str">
        <f t="shared" si="50"/>
        <v/>
      </c>
      <c r="Q533" s="76" t="str">
        <f t="shared" si="38"/>
        <v/>
      </c>
      <c r="R533" s="77" t="str">
        <f t="shared" si="53"/>
        <v/>
      </c>
      <c r="S533" s="78" t="str">
        <f t="shared" ref="S533:S613" si="54">IF(OR($H533="-",$K533="",$L533="",$T533=""),"",
IF($H533="Long",($K533*$L533)+$T533,
IF($H533="Short",($K533*$L533)+$T533,
IF($H533="Options",($K533*$L533*100)+$T533,""))))</f>
        <v/>
      </c>
      <c r="T533" s="57">
        <v>0</v>
      </c>
      <c r="U533" s="80" t="str">
        <f>IF(OR($H533="-",$K533="",$M533=""),"",
IF($H533="Long",$K533*$M533,
IF($H533="Short",$K533*$M533,
IF($H533="Options",$K533*$M533*100,””))))</f>
        <v/>
      </c>
      <c r="V533" s="81" t="str">
        <f t="shared" si="51"/>
        <v/>
      </c>
      <c r="W533" s="81" t="str">
        <f t="shared" si="52"/>
        <v/>
      </c>
    </row>
    <row r="534" spans="1:23" x14ac:dyDescent="0.2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7"/>
      <c r="N534" s="73" t="str">
        <f>IF(OR($H534="-",$S534="",$U534=""),"",
IF($H534="Long",$U534-$S534,
IF($H534="Short",$S534-$U534-$T534-$T534,
IF($H534="Options",$U534-$S534,””))))</f>
        <v/>
      </c>
      <c r="O534" s="74" t="str">
        <f t="shared" si="49"/>
        <v/>
      </c>
      <c r="P534" s="75" t="str">
        <f t="shared" si="50"/>
        <v/>
      </c>
      <c r="Q534" s="76" t="str">
        <f t="shared" si="38"/>
        <v/>
      </c>
      <c r="R534" s="77" t="str">
        <f t="shared" si="53"/>
        <v/>
      </c>
      <c r="S534" s="78" t="str">
        <f t="shared" si="54"/>
        <v/>
      </c>
      <c r="T534" s="57">
        <v>0</v>
      </c>
      <c r="U534" s="80" t="str">
        <f>IF(OR($H534="-",$K534="",$M534=""),"",
IF($H534="Long",$K534*$M534,
IF($H534="Short",$K534*$M534,
IF($H534="Options",$K534*$M534*100,””))))</f>
        <v/>
      </c>
      <c r="V534" s="81" t="str">
        <f t="shared" si="51"/>
        <v/>
      </c>
      <c r="W534" s="81" t="str">
        <f t="shared" si="52"/>
        <v/>
      </c>
    </row>
    <row r="535" spans="1:23" x14ac:dyDescent="0.2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7"/>
      <c r="N535" s="73" t="str">
        <f>IF(OR($H535="-",$S535="",$U535=""),"",
IF($H535="Long",$U535-$S535,
IF($H535="Short",$S535-$U535-$T535-$T535,
IF($H535="Options",$U535-$S535,””))))</f>
        <v/>
      </c>
      <c r="O535" s="74" t="str">
        <f t="shared" si="49"/>
        <v/>
      </c>
      <c r="P535" s="75" t="str">
        <f t="shared" si="50"/>
        <v/>
      </c>
      <c r="Q535" s="76" t="str">
        <f t="shared" si="38"/>
        <v/>
      </c>
      <c r="R535" s="77" t="str">
        <f t="shared" si="53"/>
        <v/>
      </c>
      <c r="S535" s="78" t="str">
        <f t="shared" si="54"/>
        <v/>
      </c>
      <c r="T535" s="57">
        <v>0</v>
      </c>
      <c r="U535" s="80" t="str">
        <f>IF(OR($H535="-",$K535="",$M535=""),"",
IF($H535="Long",$K535*$M535,
IF($H535="Short",$K535*$M535,
IF($H535="Options",$K535*$M535*100,””))))</f>
        <v/>
      </c>
      <c r="V535" s="81" t="str">
        <f t="shared" si="51"/>
        <v/>
      </c>
      <c r="W535" s="81" t="str">
        <f t="shared" si="52"/>
        <v/>
      </c>
    </row>
    <row r="536" spans="1:23" x14ac:dyDescent="0.2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7"/>
      <c r="N536" s="73" t="str">
        <f>IF(OR($H536="-",$S536="",$U536=""),"",
IF($H536="Long",$U536-$S536,
IF($H536="Short",$S536-$U536-$T536-$T536,
IF($H536="Options",$U536-$S536,””))))</f>
        <v/>
      </c>
      <c r="O536" s="74" t="str">
        <f t="shared" si="49"/>
        <v/>
      </c>
      <c r="P536" s="75" t="str">
        <f t="shared" si="50"/>
        <v/>
      </c>
      <c r="Q536" s="76" t="str">
        <f t="shared" si="38"/>
        <v/>
      </c>
      <c r="R536" s="77" t="str">
        <f t="shared" si="53"/>
        <v/>
      </c>
      <c r="S536" s="78" t="str">
        <f t="shared" si="54"/>
        <v/>
      </c>
      <c r="T536" s="57">
        <v>0</v>
      </c>
      <c r="U536" s="80" t="str">
        <f>IF(OR($H536="-",$K536="",$M536=""),"",
IF($H536="Long",$K536*$M536,
IF($H536="Short",$K536*$M536,
IF($H536="Options",$K536*$M536*100,””))))</f>
        <v/>
      </c>
      <c r="V536" s="81" t="str">
        <f t="shared" si="51"/>
        <v/>
      </c>
      <c r="W536" s="81" t="str">
        <f t="shared" si="52"/>
        <v/>
      </c>
    </row>
    <row r="537" spans="1:23" x14ac:dyDescent="0.2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7"/>
      <c r="N537" s="73" t="str">
        <f>IF(OR($H537="-",$S537="",$U537=""),"",
IF($H537="Long",$U537-$S537,
IF($H537="Short",$S537-$U537-$T537-$T537,
IF($H537="Options",$U537-$S537,””))))</f>
        <v/>
      </c>
      <c r="O537" s="74" t="str">
        <f t="shared" si="49"/>
        <v/>
      </c>
      <c r="P537" s="75" t="str">
        <f t="shared" si="50"/>
        <v/>
      </c>
      <c r="Q537" s="76" t="str">
        <f t="shared" si="38"/>
        <v/>
      </c>
      <c r="R537" s="77" t="str">
        <f t="shared" si="53"/>
        <v/>
      </c>
      <c r="S537" s="78" t="str">
        <f t="shared" si="54"/>
        <v/>
      </c>
      <c r="T537" s="57">
        <v>0</v>
      </c>
      <c r="U537" s="80" t="str">
        <f>IF(OR($H537="-",$K537="",$M537=""),"",
IF($H537="Long",$K537*$M537,
IF($H537="Short",$K537*$M537,
IF($H537="Options",$K537*$M537*100,””))))</f>
        <v/>
      </c>
      <c r="V537" s="81" t="str">
        <f t="shared" si="51"/>
        <v/>
      </c>
      <c r="W537" s="81" t="str">
        <f t="shared" si="52"/>
        <v/>
      </c>
    </row>
    <row r="538" spans="1:23" x14ac:dyDescent="0.2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7"/>
      <c r="N538" s="73" t="str">
        <f>IF(OR($H538="-",$S538="",$U538=""),"",
IF($H538="Long",$U538-$S538,
IF($H538="Short",$S538-$U538-$T538-$T538,
IF($H538="Options",$U538-$S538,””))))</f>
        <v/>
      </c>
      <c r="O538" s="74" t="str">
        <f t="shared" si="49"/>
        <v/>
      </c>
      <c r="P538" s="75" t="str">
        <f t="shared" si="50"/>
        <v/>
      </c>
      <c r="Q538" s="76" t="str">
        <f t="shared" si="38"/>
        <v/>
      </c>
      <c r="R538" s="77" t="str">
        <f t="shared" si="53"/>
        <v/>
      </c>
      <c r="S538" s="78" t="str">
        <f>IF(OR($H538="-",$K538="",$L538="",$T538=""),"",
IF($H538="Long",($K538*$L538)+$T538,
IF($H538="Short",($K538*$L538)+$T538,
IF($H538="Options",($K538*$L538*100)+$T538,""))))</f>
        <v/>
      </c>
      <c r="T538" s="57">
        <v>0</v>
      </c>
      <c r="U538" s="80" t="str">
        <f>IF(OR($H538="-",$K538="",$M538=""),"",
IF($H538="Long",$K538*$M538,
IF($H538="Short",$K538*$M538,
IF($H538="Options",$K538*$M538*100,””))))</f>
        <v/>
      </c>
      <c r="V538" s="81" t="str">
        <f t="shared" si="51"/>
        <v/>
      </c>
      <c r="W538" s="81" t="str">
        <f t="shared" si="52"/>
        <v/>
      </c>
    </row>
    <row r="539" spans="1:23" x14ac:dyDescent="0.2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7"/>
      <c r="N539" s="73" t="str">
        <f>IF(OR($H539="-",$S539="",$U539=""),"",
IF($H539="Long",$U539-$S539,
IF($H539="Short",$S539-$U539-$T539-$T539,
IF($H539="Options",$U539-$S539,””))))</f>
        <v/>
      </c>
      <c r="O539" s="74" t="str">
        <f t="shared" si="49"/>
        <v/>
      </c>
      <c r="P539" s="75" t="str">
        <f t="shared" si="50"/>
        <v/>
      </c>
      <c r="Q539" s="76" t="str">
        <f t="shared" si="38"/>
        <v/>
      </c>
      <c r="R539" s="77" t="str">
        <f t="shared" si="53"/>
        <v/>
      </c>
      <c r="S539" s="78" t="str">
        <f t="shared" si="54"/>
        <v/>
      </c>
      <c r="T539" s="57">
        <v>0</v>
      </c>
      <c r="U539" s="80" t="str">
        <f>IF(OR($H539="-",$K539="",$M539=""),"",
IF($H539="Long",$K539*$M539,
IF($H539="Short",$K539*$M539,
IF($H539="Options",$K539*$M539*100,””))))</f>
        <v/>
      </c>
      <c r="V539" s="81" t="str">
        <f t="shared" si="51"/>
        <v/>
      </c>
      <c r="W539" s="81" t="str">
        <f t="shared" si="52"/>
        <v/>
      </c>
    </row>
    <row r="540" spans="1:23" x14ac:dyDescent="0.2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7"/>
      <c r="N540" s="73" t="str">
        <f>IF(OR($H540="-",$S540="",$U540=""),"",
IF($H540="Long",$U540-$S540,
IF($H540="Short",$S540-$U540-$T540-$T540,
IF($H540="Options",$U540-$S540,””))))</f>
        <v/>
      </c>
      <c r="O540" s="74" t="str">
        <f t="shared" si="49"/>
        <v/>
      </c>
      <c r="P540" s="75" t="str">
        <f t="shared" si="50"/>
        <v/>
      </c>
      <c r="Q540" s="76" t="str">
        <f t="shared" si="38"/>
        <v/>
      </c>
      <c r="R540" s="77" t="str">
        <f t="shared" si="53"/>
        <v/>
      </c>
      <c r="S540" s="78" t="str">
        <f>IF(OR($H540="-",$K540="",$L540="",$T540=""),"",
IF($H540="Long",($K540*$L540)+$T540,
IF($H540="Short",($K540*$L540)+$T540,
IF($H540="Options",($K540*$L540*100)+$T540,""))))</f>
        <v/>
      </c>
      <c r="T540" s="57">
        <v>0</v>
      </c>
      <c r="U540" s="80" t="str">
        <f>IF(OR($H540="-",$K540="",$M540=""),"",
IF($H540="Long",$K540*$M540,
IF($H540="Short",$K540*$M540,
IF($H540="Options",$K540*$M540*100,””))))</f>
        <v/>
      </c>
      <c r="V540" s="81" t="str">
        <f t="shared" si="51"/>
        <v/>
      </c>
      <c r="W540" s="81" t="str">
        <f t="shared" si="52"/>
        <v/>
      </c>
    </row>
    <row r="541" spans="1:23" x14ac:dyDescent="0.2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7"/>
      <c r="N541" s="73" t="str">
        <f>IF(OR($H541="-",$S541="",$U541=""),"",
IF($H541="Long",$U541-$S541,
IF($H541="Short",$S541-$U541-$T541-$T541,
IF($H541="Options",$U541-$S541,””))))</f>
        <v/>
      </c>
      <c r="O541" s="74" t="str">
        <f t="shared" ref="O541:O550" si="55">IF(OR($N541="-",$S541="",$U541=""),"",
IF($N541&lt;=-0.01,"", IF($H541="Long",(M541-L541),
IF($H541="Short",(L541-M541),
IF($H541="Options",(M541-L541))))))</f>
        <v/>
      </c>
      <c r="P541" s="75" t="str">
        <f t="shared" ref="P541:P550" si="56">IF(OR($N541="-",$S541="",$U541=""),"",
IF($N541&gt;=0.01,"", IF($H541="Long",(M541-L541),
IF($H541="Short",(L541-M541),
IF($H541="Options",(M541-L541))))))</f>
        <v/>
      </c>
      <c r="Q541" s="76" t="str">
        <f t="shared" si="38"/>
        <v/>
      </c>
      <c r="R541" s="77" t="str">
        <f t="shared" si="53"/>
        <v/>
      </c>
      <c r="S541" s="78" t="str">
        <f t="shared" si="54"/>
        <v/>
      </c>
      <c r="T541" s="57">
        <v>0</v>
      </c>
      <c r="U541" s="80" t="str">
        <f>IF(OR($H541="-",$K541="",$M541=""),"",
IF($H541="Long",$K541*$M541,
IF($H541="Short",$K541*$M541,
IF($H541="Options",$K541*$M541*100,””))))</f>
        <v/>
      </c>
      <c r="V541" s="81" t="str">
        <f t="shared" ref="V541:V550" si="57">IF(N541="","",IF(N541&gt;0,0,1))</f>
        <v/>
      </c>
      <c r="W541" s="81" t="str">
        <f t="shared" ref="W541:W550" si="58">IF(N541="","",IF(N541&lt;0,0,1))</f>
        <v/>
      </c>
    </row>
    <row r="542" spans="1:23" x14ac:dyDescent="0.2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7"/>
      <c r="N542" s="73" t="str">
        <f>IF(OR($H542="-",$S542="",$U542=""),"",
IF($H542="Long",$U542-$S542,
IF($H542="Short",$S542-$U542-$T542-$T542,
IF($H542="Options",$U542-$S542,””))))</f>
        <v/>
      </c>
      <c r="O542" s="74" t="str">
        <f t="shared" si="55"/>
        <v/>
      </c>
      <c r="P542" s="75" t="str">
        <f t="shared" si="56"/>
        <v/>
      </c>
      <c r="Q542" s="76" t="str">
        <f t="shared" si="38"/>
        <v/>
      </c>
      <c r="R542" s="77" t="str">
        <f t="shared" si="53"/>
        <v/>
      </c>
      <c r="S542" s="78" t="str">
        <f t="shared" si="54"/>
        <v/>
      </c>
      <c r="T542" s="57">
        <v>0</v>
      </c>
      <c r="U542" s="80" t="str">
        <f>IF(OR($H542="-",$K542="",$M542=""),"",
IF($H542="Long",$K542*$M542,
IF($H542="Short",$K542*$M542,
IF($H542="Options",$K542*$M542*100,””))))</f>
        <v/>
      </c>
      <c r="V542" s="81" t="str">
        <f t="shared" si="57"/>
        <v/>
      </c>
      <c r="W542" s="81" t="str">
        <f t="shared" si="58"/>
        <v/>
      </c>
    </row>
    <row r="543" spans="1:23" x14ac:dyDescent="0.2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7"/>
      <c r="N543" s="73" t="str">
        <f>IF(OR($H543="-",$S543="",$U543=""),"",
IF($H543="Long",$U543-$S543,
IF($H543="Short",$S543-$U543-$T543-$T543,
IF($H543="Options",$U543-$S543,””))))</f>
        <v/>
      </c>
      <c r="O543" s="74" t="str">
        <f t="shared" si="55"/>
        <v/>
      </c>
      <c r="P543" s="75" t="str">
        <f t="shared" si="56"/>
        <v/>
      </c>
      <c r="Q543" s="76" t="str">
        <f t="shared" si="38"/>
        <v/>
      </c>
      <c r="R543" s="77" t="str">
        <f t="shared" si="53"/>
        <v/>
      </c>
      <c r="S543" s="78" t="str">
        <f t="shared" si="54"/>
        <v/>
      </c>
      <c r="T543" s="57">
        <v>0</v>
      </c>
      <c r="U543" s="80" t="str">
        <f>IF(OR($H543="-",$K543="",$M543=""),"",
IF($H543="Long",$K543*$M543,
IF($H543="Short",$K543*$M543,
IF($H543="Options",$K543*$M543*100,””))))</f>
        <v/>
      </c>
      <c r="V543" s="81" t="str">
        <f t="shared" si="57"/>
        <v/>
      </c>
      <c r="W543" s="81" t="str">
        <f t="shared" si="58"/>
        <v/>
      </c>
    </row>
    <row r="544" spans="1:23" x14ac:dyDescent="0.2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7"/>
      <c r="N544" s="73" t="str">
        <f>IF(OR($H544="-",$S544="",$U544=""),"",
IF($H544="Long",$U544-$S544,
IF($H544="Short",$S544-$U544-$T544-$T544,
IF($H544="Options",$U544-$S544,””))))</f>
        <v/>
      </c>
      <c r="O544" s="74" t="str">
        <f t="shared" si="55"/>
        <v/>
      </c>
      <c r="P544" s="75" t="str">
        <f t="shared" si="56"/>
        <v/>
      </c>
      <c r="Q544" s="76" t="str">
        <f t="shared" si="38"/>
        <v/>
      </c>
      <c r="R544" s="77" t="str">
        <f t="shared" si="53"/>
        <v/>
      </c>
      <c r="S544" s="78" t="str">
        <f t="shared" si="54"/>
        <v/>
      </c>
      <c r="T544" s="57">
        <v>0</v>
      </c>
      <c r="U544" s="80" t="str">
        <f>IF(OR($H544="-",$K544="",$M544=""),"",
IF($H544="Long",$K544*$M544,
IF($H544="Short",$K544*$M544,
IF($H544="Options",$K544*$M544*100,””))))</f>
        <v/>
      </c>
      <c r="V544" s="81" t="str">
        <f t="shared" si="57"/>
        <v/>
      </c>
      <c r="W544" s="81" t="str">
        <f t="shared" si="58"/>
        <v/>
      </c>
    </row>
    <row r="545" spans="1:23" x14ac:dyDescent="0.2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7"/>
      <c r="N545" s="73" t="str">
        <f>IF(OR($H545="-",$S545="",$U545=""),"",
IF($H545="Long",$U545-$S545,
IF($H545="Short",$S545-$U545-$T545-$T545,
IF($H545="Options",$U545-$S545,””))))</f>
        <v/>
      </c>
      <c r="O545" s="74" t="str">
        <f t="shared" si="55"/>
        <v/>
      </c>
      <c r="P545" s="75" t="str">
        <f t="shared" si="56"/>
        <v/>
      </c>
      <c r="Q545" s="76" t="str">
        <f t="shared" si="38"/>
        <v/>
      </c>
      <c r="R545" s="77" t="str">
        <f t="shared" si="53"/>
        <v/>
      </c>
      <c r="S545" s="78" t="str">
        <f t="shared" si="54"/>
        <v/>
      </c>
      <c r="T545" s="57">
        <v>0</v>
      </c>
      <c r="U545" s="80" t="str">
        <f>IF(OR($H545="-",$K545="",$M545=""),"",
IF($H545="Long",$K545*$M545,
IF($H545="Short",$K545*$M545,
IF($H545="Options",$K545*$M545*100,””))))</f>
        <v/>
      </c>
      <c r="V545" s="81" t="str">
        <f t="shared" si="57"/>
        <v/>
      </c>
      <c r="W545" s="81" t="str">
        <f t="shared" si="58"/>
        <v/>
      </c>
    </row>
    <row r="546" spans="1:23" x14ac:dyDescent="0.2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7"/>
      <c r="N546" s="73" t="str">
        <f>IF(OR($H546="-",$S546="",$U546=""),"",
IF($H546="Long",$U546-$S546,
IF($H546="Short",$S546-$U546-$T546-$T546,
IF($H546="Options",$U546-$S546,””))))</f>
        <v/>
      </c>
      <c r="O546" s="74" t="str">
        <f t="shared" si="55"/>
        <v/>
      </c>
      <c r="P546" s="75" t="str">
        <f t="shared" si="56"/>
        <v/>
      </c>
      <c r="Q546" s="76" t="str">
        <f t="shared" si="38"/>
        <v/>
      </c>
      <c r="R546" s="77" t="str">
        <f t="shared" si="53"/>
        <v/>
      </c>
      <c r="S546" s="78" t="str">
        <f t="shared" si="54"/>
        <v/>
      </c>
      <c r="T546" s="57">
        <v>0</v>
      </c>
      <c r="U546" s="80" t="str">
        <f>IF(OR($H546="-",$K546="",$M546=""),"",
IF($H546="Long",$K546*$M546,
IF($H546="Short",$K546*$M546,
IF($H546="Options",$K546*$M546*100,””))))</f>
        <v/>
      </c>
      <c r="V546" s="81" t="str">
        <f t="shared" si="57"/>
        <v/>
      </c>
      <c r="W546" s="81" t="str">
        <f t="shared" si="58"/>
        <v/>
      </c>
    </row>
    <row r="547" spans="1:23" x14ac:dyDescent="0.2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7"/>
      <c r="N547" s="73" t="str">
        <f>IF(OR($H547="-",$S547="",$U547=""),"",
IF($H547="Long",$U547-$S547,
IF($H547="Short",$S547-$U547-$T547-$T547,
IF($H547="Options",$U547-$S547,””))))</f>
        <v/>
      </c>
      <c r="O547" s="74" t="str">
        <f t="shared" si="55"/>
        <v/>
      </c>
      <c r="P547" s="75" t="str">
        <f t="shared" si="56"/>
        <v/>
      </c>
      <c r="Q547" s="76" t="str">
        <f t="shared" si="38"/>
        <v/>
      </c>
      <c r="R547" s="77" t="str">
        <f t="shared" si="53"/>
        <v/>
      </c>
      <c r="S547" s="78" t="str">
        <f t="shared" si="54"/>
        <v/>
      </c>
      <c r="T547" s="57">
        <v>0</v>
      </c>
      <c r="U547" s="80" t="str">
        <f>IF(OR($H547="-",$K547="",$M547=""),"",
IF($H547="Long",$K547*$M547,
IF($H547="Short",$K547*$M547,
IF($H547="Options",$K547*$M547*100,””))))</f>
        <v/>
      </c>
      <c r="V547" s="81" t="str">
        <f t="shared" si="57"/>
        <v/>
      </c>
      <c r="W547" s="81" t="str">
        <f t="shared" si="58"/>
        <v/>
      </c>
    </row>
    <row r="548" spans="1:23" x14ac:dyDescent="0.2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7"/>
      <c r="N548" s="73" t="str">
        <f>IF(OR($H548="-",$S548="",$U548=""),"",
IF($H548="Long",$U548-$S548,
IF($H548="Short",$S548-$U548-$T548-$T548,
IF($H548="Options",$U548-$S548,””))))</f>
        <v/>
      </c>
      <c r="O548" s="74" t="str">
        <f t="shared" si="55"/>
        <v/>
      </c>
      <c r="P548" s="75" t="str">
        <f t="shared" si="56"/>
        <v/>
      </c>
      <c r="Q548" s="76" t="str">
        <f t="shared" si="38"/>
        <v/>
      </c>
      <c r="R548" s="77" t="str">
        <f t="shared" si="53"/>
        <v/>
      </c>
      <c r="S548" s="78" t="str">
        <f t="shared" si="54"/>
        <v/>
      </c>
      <c r="T548" s="57">
        <v>0</v>
      </c>
      <c r="U548" s="80" t="str">
        <f>IF(OR($H548="-",$K548="",$M548=""),"",
IF($H548="Long",$K548*$M548,
IF($H548="Short",$K548*$M548,
IF($H548="Options",$K548*$M548*100,””))))</f>
        <v/>
      </c>
      <c r="V548" s="81" t="str">
        <f t="shared" si="57"/>
        <v/>
      </c>
      <c r="W548" s="81" t="str">
        <f t="shared" si="58"/>
        <v/>
      </c>
    </row>
    <row r="549" spans="1:23" x14ac:dyDescent="0.2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7"/>
      <c r="N549" s="73" t="str">
        <f>IF(OR($H549="-",$S549="",$U549=""),"",
IF($H549="Long",$U549-$S549,
IF($H549="Short",$S549-$U549-$T549-$T549,
IF($H549="Options",$U549-$S549,””))))</f>
        <v/>
      </c>
      <c r="O549" s="74" t="str">
        <f t="shared" si="55"/>
        <v/>
      </c>
      <c r="P549" s="75" t="str">
        <f t="shared" si="56"/>
        <v/>
      </c>
      <c r="Q549" s="76" t="str">
        <f t="shared" si="38"/>
        <v/>
      </c>
      <c r="R549" s="77" t="str">
        <f t="shared" si="53"/>
        <v/>
      </c>
      <c r="S549" s="78" t="str">
        <f t="shared" si="54"/>
        <v/>
      </c>
      <c r="T549" s="57">
        <v>0</v>
      </c>
      <c r="U549" s="80" t="str">
        <f>IF(OR($H549="-",$K549="",$M549=""),"",
IF($H549="Long",$K549*$M549,
IF($H549="Short",$K549*$M549,
IF($H549="Options",$K549*$M549*100,””))))</f>
        <v/>
      </c>
      <c r="V549" s="81" t="str">
        <f t="shared" si="57"/>
        <v/>
      </c>
      <c r="W549" s="81" t="str">
        <f t="shared" si="58"/>
        <v/>
      </c>
    </row>
    <row r="550" spans="1:23" x14ac:dyDescent="0.2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7"/>
      <c r="N550" s="73" t="str">
        <f>IF(OR($H550="-",$S550="",$U550=""),"",
IF($H550="Long",$U550-$S550,
IF($H550="Short",$S550-$U550-$T550-$T550,
IF($H550="Options",$U550-$S550,””))))</f>
        <v/>
      </c>
      <c r="O550" s="74" t="str">
        <f t="shared" si="55"/>
        <v/>
      </c>
      <c r="P550" s="75" t="str">
        <f t="shared" si="56"/>
        <v/>
      </c>
      <c r="Q550" s="76" t="str">
        <f t="shared" si="38"/>
        <v/>
      </c>
      <c r="R550" s="77" t="str">
        <f t="shared" si="53"/>
        <v/>
      </c>
      <c r="S550" s="78" t="str">
        <f t="shared" si="54"/>
        <v/>
      </c>
      <c r="T550" s="57">
        <v>0</v>
      </c>
      <c r="U550" s="80" t="str">
        <f>IF(OR($H550="-",$K550="",$M550=""),"",
IF($H550="Long",$K550*$M550,
IF($H550="Short",$K550*$M550,
IF($H550="Options",$K550*$M550*100,””))))</f>
        <v/>
      </c>
      <c r="V550" s="81" t="str">
        <f t="shared" si="57"/>
        <v/>
      </c>
      <c r="W550" s="81" t="str">
        <f t="shared" si="58"/>
        <v/>
      </c>
    </row>
    <row r="551" spans="1:23" x14ac:dyDescent="0.2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7"/>
      <c r="N551" s="73" t="str">
        <f>IF(OR($H551="-",$S551="",$U551=""),"",
IF($H551="Long",$U551-$S551,
IF($H551="Short",$S551-$U551-$T551-$T551,
IF($H551="Options",$U551-$S551,””))))</f>
        <v/>
      </c>
      <c r="O551" s="74" t="str">
        <f>IF(OR($N551="-",$S551="",$U551=""),"",
IF($N551&lt;=-0.01,"", IF($H551="Long",(M551-L551),
IF($H551="Short",(L551-M551),
IF($H551="Options",(M551-L551))))))</f>
        <v/>
      </c>
      <c r="P551" s="75" t="str">
        <f>IF(OR($N551="-",$S551="",$U551=""),"",
IF($N551&gt;=0.01,"", IF($H551="Long",(M551-L551),
IF($H551="Short",(L551-M551),
IF($H551="Options",(M551-L551))))))</f>
        <v/>
      </c>
      <c r="Q551" s="76" t="str">
        <f t="shared" si="38"/>
        <v/>
      </c>
      <c r="R551" s="77" t="str">
        <f t="shared" si="53"/>
        <v/>
      </c>
      <c r="S551" s="78" t="str">
        <f>IF(OR($H551="-",$K551="",$L551="",$T551=""),"",
IF($H551="Long",($K551*$L551)+$T551,
IF($H551="Short",($K551*$L551)+$T551,
IF($H551="Options",($K551*$L551*100)+$T551,""))))</f>
        <v/>
      </c>
      <c r="T551" s="57">
        <v>0</v>
      </c>
      <c r="U551" s="80" t="str">
        <f>IF(OR($H551="-",$K551="",$M551=""),"",
IF($H551="Long",$K551*$M551,
IF($H551="Short",$K551*$M551,
IF($H551="Options",$K551*$M551*100,””))))</f>
        <v/>
      </c>
      <c r="V551" s="81" t="str">
        <f>IF(N551="","",IF(N551&gt;0,0,1))</f>
        <v/>
      </c>
      <c r="W551" s="81" t="str">
        <f>IF(N551="","",IF(N551&lt;0,0,1))</f>
        <v/>
      </c>
    </row>
    <row r="552" spans="1:23" x14ac:dyDescent="0.2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7"/>
      <c r="N552" s="73" t="str">
        <f>IF(OR($H552="-",$S552="",$U552=""),"",
IF($H552="Long",$U552-$S552,
IF($H552="Short",$S552-$U552-$T552-$T552,
IF($H552="Options",$U552-$S552,””))))</f>
        <v/>
      </c>
      <c r="O552" s="74" t="str">
        <f t="shared" ref="O552:O613" si="59">IF(OR($N552="-",$S552="",$U552=""),"",
IF($N552&lt;=-0.01,"", IF($H552="Long",(M552-L552),
IF($H552="Short",(L552-M552),
IF($H552="Options",(M552-L552))))))</f>
        <v/>
      </c>
      <c r="P552" s="75" t="str">
        <f t="shared" ref="P552:P613" si="60">IF(OR($N552="-",$S552="",$U552=""),"",
IF($N552&gt;=0.01,"", IF($H552="Long",(M552-L552),
IF($H552="Short",(L552-M552),
IF($H552="Options",(M552-L552))))))</f>
        <v/>
      </c>
      <c r="Q552" s="76" t="str">
        <f t="shared" si="38"/>
        <v/>
      </c>
      <c r="R552" s="77" t="str">
        <f t="shared" si="53"/>
        <v/>
      </c>
      <c r="S552" s="78" t="str">
        <f t="shared" si="54"/>
        <v/>
      </c>
      <c r="T552" s="57">
        <v>0</v>
      </c>
      <c r="U552" s="80" t="str">
        <f>IF(OR($H552="-",$K552="",$M552=""),"",
IF($H552="Long",$K552*$M552,
IF($H552="Short",$K552*$M552,
IF($H552="Options",$K552*$M552*100,””))))</f>
        <v/>
      </c>
      <c r="V552" s="81" t="str">
        <f t="shared" ref="V552:V613" si="61">IF(N552="","",IF(N552&gt;0,0,1))</f>
        <v/>
      </c>
      <c r="W552" s="81" t="str">
        <f t="shared" ref="W552:W613" si="62">IF(N552="","",IF(N552&lt;0,0,1))</f>
        <v/>
      </c>
    </row>
    <row r="553" spans="1:23" x14ac:dyDescent="0.2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7"/>
      <c r="N553" s="73" t="str">
        <f>IF(OR($H553="-",$S553="",$U553=""),"",
IF($H553="Long",$U553-$S553,
IF($H553="Short",$S553-$U553-$T553-$T553,
IF($H553="Options",$U553-$S553,””))))</f>
        <v/>
      </c>
      <c r="O553" s="74" t="str">
        <f t="shared" si="59"/>
        <v/>
      </c>
      <c r="P553" s="75" t="str">
        <f t="shared" si="60"/>
        <v/>
      </c>
      <c r="Q553" s="76" t="str">
        <f t="shared" si="38"/>
        <v/>
      </c>
      <c r="R553" s="77" t="str">
        <f t="shared" si="53"/>
        <v/>
      </c>
      <c r="S553" s="78" t="str">
        <f t="shared" si="54"/>
        <v/>
      </c>
      <c r="T553" s="57">
        <v>0</v>
      </c>
      <c r="U553" s="80" t="str">
        <f>IF(OR($H553="-",$K553="",$M553=""),"",
IF($H553="Long",$K553*$M553,
IF($H553="Short",$K553*$M553,
IF($H553="Options",$K553*$M553*100,””))))</f>
        <v/>
      </c>
      <c r="V553" s="81" t="str">
        <f t="shared" si="61"/>
        <v/>
      </c>
      <c r="W553" s="81" t="str">
        <f t="shared" si="62"/>
        <v/>
      </c>
    </row>
    <row r="554" spans="1:23" x14ac:dyDescent="0.2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7"/>
      <c r="N554" s="73" t="str">
        <f>IF(OR($H554="-",$S554="",$U554=""),"",
IF($H554="Long",$U554-$S554,
IF($H554="Short",$S554-$U554-$T554-$T554,
IF($H554="Options",$U554-$S554,””))))</f>
        <v/>
      </c>
      <c r="O554" s="74" t="str">
        <f t="shared" si="59"/>
        <v/>
      </c>
      <c r="P554" s="75" t="str">
        <f t="shared" si="60"/>
        <v/>
      </c>
      <c r="Q554" s="76" t="str">
        <f t="shared" si="38"/>
        <v/>
      </c>
      <c r="R554" s="77" t="str">
        <f t="shared" si="53"/>
        <v/>
      </c>
      <c r="S554" s="78" t="str">
        <f t="shared" si="54"/>
        <v/>
      </c>
      <c r="T554" s="57">
        <v>0</v>
      </c>
      <c r="U554" s="80" t="str">
        <f>IF(OR($H554="-",$K554="",$M554=""),"",
IF($H554="Long",$K554*$M554,
IF($H554="Short",$K554*$M554,
IF($H554="Options",$K554*$M554*100,””))))</f>
        <v/>
      </c>
      <c r="V554" s="81" t="str">
        <f t="shared" si="61"/>
        <v/>
      </c>
      <c r="W554" s="81" t="str">
        <f t="shared" si="62"/>
        <v/>
      </c>
    </row>
    <row r="555" spans="1:23" x14ac:dyDescent="0.2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7"/>
      <c r="N555" s="73" t="str">
        <f>IF(OR($H555="-",$S555="",$U555=""),"",
IF($H555="Long",$U555-$S555,
IF($H555="Short",$S555-$U555-$T555-$T555,
IF($H555="Options",$U555-$S555,””))))</f>
        <v/>
      </c>
      <c r="O555" s="74" t="str">
        <f t="shared" si="59"/>
        <v/>
      </c>
      <c r="P555" s="75" t="str">
        <f t="shared" si="60"/>
        <v/>
      </c>
      <c r="Q555" s="76" t="str">
        <f t="shared" si="38"/>
        <v/>
      </c>
      <c r="R555" s="77" t="str">
        <f t="shared" si="53"/>
        <v/>
      </c>
      <c r="S555" s="78" t="str">
        <f t="shared" si="54"/>
        <v/>
      </c>
      <c r="T555" s="57">
        <v>0</v>
      </c>
      <c r="U555" s="80" t="str">
        <f>IF(OR($H555="-",$K555="",$M555=""),"",
IF($H555="Long",$K555*$M555,
IF($H555="Short",$K555*$M555,
IF($H555="Options",$K555*$M555*100,””))))</f>
        <v/>
      </c>
      <c r="V555" s="81" t="str">
        <f t="shared" si="61"/>
        <v/>
      </c>
      <c r="W555" s="81" t="str">
        <f t="shared" si="62"/>
        <v/>
      </c>
    </row>
    <row r="556" spans="1:23" x14ac:dyDescent="0.2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7"/>
      <c r="N556" s="73" t="str">
        <f>IF(OR($H556="-",$S556="",$U556=""),"",
IF($H556="Long",$U556-$S556,
IF($H556="Short",$S556-$U556-$T556-$T556,
IF($H556="Options",$U556-$S556,””))))</f>
        <v/>
      </c>
      <c r="O556" s="74" t="str">
        <f t="shared" si="59"/>
        <v/>
      </c>
      <c r="P556" s="75" t="str">
        <f t="shared" si="60"/>
        <v/>
      </c>
      <c r="Q556" s="76" t="str">
        <f t="shared" si="38"/>
        <v/>
      </c>
      <c r="R556" s="77" t="str">
        <f t="shared" si="53"/>
        <v/>
      </c>
      <c r="S556" s="78" t="str">
        <f t="shared" si="54"/>
        <v/>
      </c>
      <c r="T556" s="57">
        <v>0</v>
      </c>
      <c r="U556" s="80" t="str">
        <f>IF(OR($H556="-",$K556="",$M556=""),"",
IF($H556="Long",$K556*$M556,
IF($H556="Short",$K556*$M556,
IF($H556="Options",$K556*$M556*100,””))))</f>
        <v/>
      </c>
      <c r="V556" s="81" t="str">
        <f t="shared" si="61"/>
        <v/>
      </c>
      <c r="W556" s="81" t="str">
        <f t="shared" si="62"/>
        <v/>
      </c>
    </row>
    <row r="557" spans="1:23" x14ac:dyDescent="0.2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7"/>
      <c r="N557" s="73" t="str">
        <f>IF(OR($H557="-",$S557="",$U557=""),"",
IF($H557="Long",$U557-$S557,
IF($H557="Short",$S557-$U557-$T557-$T557,
IF($H557="Options",$U557-$S557,””))))</f>
        <v/>
      </c>
      <c r="O557" s="74" t="str">
        <f t="shared" si="59"/>
        <v/>
      </c>
      <c r="P557" s="75" t="str">
        <f t="shared" si="60"/>
        <v/>
      </c>
      <c r="Q557" s="76" t="str">
        <f t="shared" si="38"/>
        <v/>
      </c>
      <c r="R557" s="77" t="str">
        <f>IF(OR($H557="-",$U557="",$S557=""),"",IF($N557&gt;=0.01,"",IF($H557="Long",(($U557-$S557)/$S557),
IF($H557="Short",(($S557-$U557)/$S557),
IF($H557="Options",(($U557-$S557)/$S557))))))</f>
        <v/>
      </c>
      <c r="S557" s="78" t="str">
        <f t="shared" si="54"/>
        <v/>
      </c>
      <c r="T557" s="57">
        <v>0</v>
      </c>
      <c r="U557" s="80" t="str">
        <f>IF(OR($H557="-",$K557="",$M557=""),"",
IF($H557="Long",$K557*$M557,
IF($H557="Short",$K557*$M557,
IF($H557="Options",$K557*$M557*100,””))))</f>
        <v/>
      </c>
      <c r="V557" s="81" t="str">
        <f t="shared" si="61"/>
        <v/>
      </c>
      <c r="W557" s="81" t="str">
        <f t="shared" si="62"/>
        <v/>
      </c>
    </row>
    <row r="558" spans="1:23" x14ac:dyDescent="0.2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7"/>
      <c r="N558" s="73" t="str">
        <f>IF(OR($H558="-",$S558="",$U558=""),"",
IF($H558="Long",$U558-$S558,
IF($H558="Short",$S558-$U558-$T558-$T558,
IF($H558="Options",$U558-$S558,””))))</f>
        <v/>
      </c>
      <c r="O558" s="74" t="str">
        <f t="shared" si="59"/>
        <v/>
      </c>
      <c r="P558" s="75" t="str">
        <f t="shared" si="60"/>
        <v/>
      </c>
      <c r="Q558" s="76" t="str">
        <f t="shared" si="38"/>
        <v/>
      </c>
      <c r="R558" s="77" t="str">
        <f t="shared" si="53"/>
        <v/>
      </c>
      <c r="S558" s="78" t="str">
        <f t="shared" si="54"/>
        <v/>
      </c>
      <c r="T558" s="57">
        <v>0</v>
      </c>
      <c r="U558" s="80" t="str">
        <f>IF(OR($H558="-",$K558="",$M558=""),"",
IF($H558="Long",$K558*$M558,
IF($H558="Short",$K558*$M558,
IF($H558="Options",$K558*$M558*100,””))))</f>
        <v/>
      </c>
      <c r="V558" s="81" t="str">
        <f t="shared" si="61"/>
        <v/>
      </c>
      <c r="W558" s="81" t="str">
        <f t="shared" si="62"/>
        <v/>
      </c>
    </row>
    <row r="559" spans="1:23" x14ac:dyDescent="0.2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7"/>
      <c r="N559" s="73" t="str">
        <f>IF(OR($H559="-",$S559="",$U559=""),"",
IF($H559="Long",$U559-$S559,
IF($H559="Short",$S559-$U559-$T559-$T559,
IF($H559="Options",$U559-$S559,””))))</f>
        <v/>
      </c>
      <c r="O559" s="74" t="str">
        <f t="shared" si="59"/>
        <v/>
      </c>
      <c r="P559" s="75" t="str">
        <f t="shared" si="60"/>
        <v/>
      </c>
      <c r="Q559" s="76" t="str">
        <f t="shared" si="38"/>
        <v/>
      </c>
      <c r="R559" s="77" t="str">
        <f t="shared" si="53"/>
        <v/>
      </c>
      <c r="S559" s="78" t="str">
        <f t="shared" si="54"/>
        <v/>
      </c>
      <c r="T559" s="57">
        <v>0</v>
      </c>
      <c r="U559" s="80" t="str">
        <f>IF(OR($H559="-",$K559="",$M559=""),"",
IF($H559="Long",$K559*$M559,
IF($H559="Short",$K559*$M559,
IF($H559="Options",$K559*$M559*100,””))))</f>
        <v/>
      </c>
      <c r="V559" s="81" t="str">
        <f t="shared" si="61"/>
        <v/>
      </c>
      <c r="W559" s="81" t="str">
        <f t="shared" si="62"/>
        <v/>
      </c>
    </row>
    <row r="560" spans="1:23" x14ac:dyDescent="0.2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7"/>
      <c r="N560" s="73" t="str">
        <f>IF(OR($H560="-",$S560="",$U560=""),"",
IF($H560="Long",$U560-$S560,
IF($H560="Short",$S560-$U560-$T560-$T560,
IF($H560="Options",$U560-$S560,””))))</f>
        <v/>
      </c>
      <c r="O560" s="74" t="str">
        <f t="shared" si="59"/>
        <v/>
      </c>
      <c r="P560" s="75" t="str">
        <f t="shared" si="60"/>
        <v/>
      </c>
      <c r="Q560" s="76" t="str">
        <f t="shared" si="38"/>
        <v/>
      </c>
      <c r="R560" s="77" t="str">
        <f t="shared" si="53"/>
        <v/>
      </c>
      <c r="S560" s="78" t="str">
        <f t="shared" si="54"/>
        <v/>
      </c>
      <c r="T560" s="57">
        <v>0</v>
      </c>
      <c r="U560" s="80" t="str">
        <f>IF(OR($H560="-",$K560="",$M560=""),"",
IF($H560="Long",$K560*$M560,
IF($H560="Short",$K560*$M560,
IF($H560="Options",$K560*$M560*100,””))))</f>
        <v/>
      </c>
      <c r="V560" s="81" t="str">
        <f t="shared" si="61"/>
        <v/>
      </c>
      <c r="W560" s="81" t="str">
        <f t="shared" si="62"/>
        <v/>
      </c>
    </row>
    <row r="561" spans="1:23" x14ac:dyDescent="0.2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7"/>
      <c r="N561" s="73" t="str">
        <f>IF(OR($H561="-",$S561="",$U561=""),"",
IF($H561="Long",$U561-$S561,
IF($H561="Short",$S561-$U561-$T561-$T561,
IF($H561="Options",$U561-$S561,””))))</f>
        <v/>
      </c>
      <c r="O561" s="74" t="str">
        <f t="shared" si="59"/>
        <v/>
      </c>
      <c r="P561" s="75" t="str">
        <f t="shared" si="60"/>
        <v/>
      </c>
      <c r="Q561" s="76" t="str">
        <f t="shared" si="38"/>
        <v/>
      </c>
      <c r="R561" s="77" t="str">
        <f t="shared" si="53"/>
        <v/>
      </c>
      <c r="S561" s="78" t="str">
        <f t="shared" si="54"/>
        <v/>
      </c>
      <c r="T561" s="57">
        <v>0</v>
      </c>
      <c r="U561" s="80" t="str">
        <f>IF(OR($H561="-",$K561="",$M561=""),"",
IF($H561="Long",$K561*$M561,
IF($H561="Short",$K561*$M561,
IF($H561="Options",$K561*$M561*100,””))))</f>
        <v/>
      </c>
      <c r="V561" s="81" t="str">
        <f t="shared" si="61"/>
        <v/>
      </c>
      <c r="W561" s="81" t="str">
        <f t="shared" si="62"/>
        <v/>
      </c>
    </row>
    <row r="562" spans="1:23" x14ac:dyDescent="0.2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7"/>
      <c r="N562" s="73" t="str">
        <f>IF(OR($H562="-",$S562="",$U562=""),"",
IF($H562="Long",$U562-$S562,
IF($H562="Short",$S562-$U562-$T562-$T562,
IF($H562="Options",$U562-$S562,””))))</f>
        <v/>
      </c>
      <c r="O562" s="74" t="str">
        <f t="shared" si="59"/>
        <v/>
      </c>
      <c r="P562" s="75" t="str">
        <f t="shared" si="60"/>
        <v/>
      </c>
      <c r="Q562" s="76" t="str">
        <f t="shared" si="38"/>
        <v/>
      </c>
      <c r="R562" s="77" t="str">
        <f t="shared" si="53"/>
        <v/>
      </c>
      <c r="S562" s="78" t="str">
        <f t="shared" si="54"/>
        <v/>
      </c>
      <c r="T562" s="57">
        <v>0</v>
      </c>
      <c r="U562" s="80" t="str">
        <f>IF(OR($H562="-",$K562="",$M562=""),"",
IF($H562="Long",$K562*$M562,
IF($H562="Short",$K562*$M562,
IF($H562="Options",$K562*$M562*100,””))))</f>
        <v/>
      </c>
      <c r="V562" s="81" t="str">
        <f t="shared" si="61"/>
        <v/>
      </c>
      <c r="W562" s="81" t="str">
        <f t="shared" si="62"/>
        <v/>
      </c>
    </row>
    <row r="563" spans="1:23" x14ac:dyDescent="0.2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7"/>
      <c r="N563" s="73" t="str">
        <f>IF(OR($H563="-",$S563="",$U563=""),"",
IF($H563="Long",$U563-$S563,
IF($H563="Short",$S563-$U563-$T563-$T563,
IF($H563="Options",$U563-$S563,””))))</f>
        <v/>
      </c>
      <c r="O563" s="74" t="str">
        <f t="shared" si="59"/>
        <v/>
      </c>
      <c r="P563" s="75" t="str">
        <f t="shared" si="60"/>
        <v/>
      </c>
      <c r="Q563" s="76" t="str">
        <f t="shared" si="38"/>
        <v/>
      </c>
      <c r="R563" s="77" t="str">
        <f t="shared" si="53"/>
        <v/>
      </c>
      <c r="S563" s="78" t="str">
        <f t="shared" si="54"/>
        <v/>
      </c>
      <c r="T563" s="57">
        <v>0</v>
      </c>
      <c r="U563" s="80" t="str">
        <f>IF(OR($H563="-",$K563="",$M563=""),"",
IF($H563="Long",$K563*$M563,
IF($H563="Short",$K563*$M563,
IF($H563="Options",$K563*$M563*100,””))))</f>
        <v/>
      </c>
      <c r="V563" s="81" t="str">
        <f t="shared" si="61"/>
        <v/>
      </c>
      <c r="W563" s="81" t="str">
        <f t="shared" si="62"/>
        <v/>
      </c>
    </row>
    <row r="564" spans="1:23" x14ac:dyDescent="0.2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7"/>
      <c r="N564" s="73" t="str">
        <f>IF(OR($H564="-",$S564="",$U564=""),"",
IF($H564="Long",$U564-$S564,
IF($H564="Short",$S564-$U564-$T564-$T564,
IF($H564="Options",$U564-$S564,””))))</f>
        <v/>
      </c>
      <c r="O564" s="74" t="str">
        <f t="shared" si="59"/>
        <v/>
      </c>
      <c r="P564" s="75" t="str">
        <f t="shared" si="60"/>
        <v/>
      </c>
      <c r="Q564" s="76" t="str">
        <f t="shared" si="38"/>
        <v/>
      </c>
      <c r="R564" s="77" t="str">
        <f t="shared" si="53"/>
        <v/>
      </c>
      <c r="S564" s="78" t="str">
        <f t="shared" si="54"/>
        <v/>
      </c>
      <c r="T564" s="57">
        <v>0</v>
      </c>
      <c r="U564" s="80" t="str">
        <f>IF(OR($H564="-",$K564="",$M564=""),"",
IF($H564="Long",$K564*$M564,
IF($H564="Short",$K564*$M564,
IF($H564="Options",$K564*$M564*100,””))))</f>
        <v/>
      </c>
      <c r="V564" s="81" t="str">
        <f t="shared" si="61"/>
        <v/>
      </c>
      <c r="W564" s="81" t="str">
        <f t="shared" si="62"/>
        <v/>
      </c>
    </row>
    <row r="565" spans="1:23" x14ac:dyDescent="0.2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7"/>
      <c r="N565" s="73" t="str">
        <f>IF(OR($H565="-",$S565="",$U565=""),"",
IF($H565="Long",$U565-$S565,
IF($H565="Short",$S565-$U565-$T565-$T565,
IF($H565="Options",$U565-$S565,””))))</f>
        <v/>
      </c>
      <c r="O565" s="74" t="str">
        <f t="shared" si="59"/>
        <v/>
      </c>
      <c r="P565" s="75" t="str">
        <f t="shared" si="60"/>
        <v/>
      </c>
      <c r="Q565" s="76" t="str">
        <f t="shared" si="38"/>
        <v/>
      </c>
      <c r="R565" s="77" t="str">
        <f t="shared" si="53"/>
        <v/>
      </c>
      <c r="S565" s="78" t="str">
        <f t="shared" si="54"/>
        <v/>
      </c>
      <c r="T565" s="57">
        <v>0</v>
      </c>
      <c r="U565" s="80" t="str">
        <f>IF(OR($H565="-",$K565="",$M565=""),"",
IF($H565="Long",$K565*$M565,
IF($H565="Short",$K565*$M565,
IF($H565="Options",$K565*$M565*100,””))))</f>
        <v/>
      </c>
      <c r="V565" s="81" t="str">
        <f t="shared" si="61"/>
        <v/>
      </c>
      <c r="W565" s="81" t="str">
        <f t="shared" si="62"/>
        <v/>
      </c>
    </row>
    <row r="566" spans="1:23" x14ac:dyDescent="0.2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7"/>
      <c r="N566" s="73" t="str">
        <f>IF(OR($H566="-",$S566="",$U566=""),"",
IF($H566="Long",$U566-$S566,
IF($H566="Short",$S566-$U566-$T566-$T566,
IF($H566="Options",$U566-$S566,””))))</f>
        <v/>
      </c>
      <c r="O566" s="74" t="str">
        <f t="shared" si="59"/>
        <v/>
      </c>
      <c r="P566" s="75" t="str">
        <f t="shared" si="60"/>
        <v/>
      </c>
      <c r="Q566" s="76" t="str">
        <f t="shared" si="38"/>
        <v/>
      </c>
      <c r="R566" s="77" t="str">
        <f t="shared" si="53"/>
        <v/>
      </c>
      <c r="S566" s="78" t="str">
        <f t="shared" si="54"/>
        <v/>
      </c>
      <c r="T566" s="57">
        <v>0</v>
      </c>
      <c r="U566" s="80" t="str">
        <f>IF(OR($H566="-",$K566="",$M566=""),"",
IF($H566="Long",$K566*$M566,
IF($H566="Short",$K566*$M566,
IF($H566="Options",$K566*$M566*100,””))))</f>
        <v/>
      </c>
      <c r="V566" s="81" t="str">
        <f t="shared" si="61"/>
        <v/>
      </c>
      <c r="W566" s="81" t="str">
        <f t="shared" si="62"/>
        <v/>
      </c>
    </row>
    <row r="567" spans="1:23" x14ac:dyDescent="0.2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7"/>
      <c r="N567" s="73" t="str">
        <f>IF(OR($H567="-",$S567="",$U567=""),"",
IF($H567="Long",$U567-$S567,
IF($H567="Short",$S567-$U567-$T567-$T567,
IF($H567="Options",$U567-$S567,””))))</f>
        <v/>
      </c>
      <c r="O567" s="74" t="str">
        <f t="shared" si="59"/>
        <v/>
      </c>
      <c r="P567" s="75" t="str">
        <f t="shared" si="60"/>
        <v/>
      </c>
      <c r="Q567" s="76" t="str">
        <f t="shared" si="38"/>
        <v/>
      </c>
      <c r="R567" s="77" t="str">
        <f t="shared" si="53"/>
        <v/>
      </c>
      <c r="S567" s="78" t="str">
        <f t="shared" si="54"/>
        <v/>
      </c>
      <c r="T567" s="57">
        <v>0</v>
      </c>
      <c r="U567" s="80" t="str">
        <f>IF(OR($H567="-",$K567="",$M567=""),"",
IF($H567="Long",$K567*$M567,
IF($H567="Short",$K567*$M567,
IF($H567="Options",$K567*$M567*100,””))))</f>
        <v/>
      </c>
      <c r="V567" s="81" t="str">
        <f t="shared" si="61"/>
        <v/>
      </c>
      <c r="W567" s="81" t="str">
        <f t="shared" si="62"/>
        <v/>
      </c>
    </row>
    <row r="568" spans="1:23" x14ac:dyDescent="0.2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7"/>
      <c r="N568" s="73" t="str">
        <f>IF(OR($H568="-",$S568="",$U568=""),"",
IF($H568="Long",$U568-$S568,
IF($H568="Short",$S568-$U568-$T568-$T568,
IF($H568="Options",$U568-$S568,””))))</f>
        <v/>
      </c>
      <c r="O568" s="74" t="str">
        <f t="shared" si="59"/>
        <v/>
      </c>
      <c r="P568" s="75" t="str">
        <f t="shared" si="60"/>
        <v/>
      </c>
      <c r="Q568" s="76" t="str">
        <f t="shared" si="38"/>
        <v/>
      </c>
      <c r="R568" s="77" t="str">
        <f t="shared" si="53"/>
        <v/>
      </c>
      <c r="S568" s="78" t="str">
        <f t="shared" si="54"/>
        <v/>
      </c>
      <c r="T568" s="57">
        <v>0</v>
      </c>
      <c r="U568" s="80" t="str">
        <f>IF(OR($H568="-",$K568="",$M568=""),"",
IF($H568="Long",$K568*$M568,
IF($H568="Short",$K568*$M568,
IF($H568="Options",$K568*$M568*100,””))))</f>
        <v/>
      </c>
      <c r="V568" s="81" t="str">
        <f t="shared" si="61"/>
        <v/>
      </c>
      <c r="W568" s="81" t="str">
        <f t="shared" si="62"/>
        <v/>
      </c>
    </row>
    <row r="569" spans="1:23" x14ac:dyDescent="0.2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7"/>
      <c r="N569" s="73" t="str">
        <f>IF(OR($H569="-",$S569="",$U569=""),"",
IF($H569="Long",$U569-$S569,
IF($H569="Short",$S569-$U569-$T569-$T569,
IF($H569="Options",$U569-$S569,””))))</f>
        <v/>
      </c>
      <c r="O569" s="74" t="str">
        <f t="shared" si="59"/>
        <v/>
      </c>
      <c r="P569" s="75" t="str">
        <f t="shared" si="60"/>
        <v/>
      </c>
      <c r="Q569" s="76" t="str">
        <f t="shared" si="38"/>
        <v/>
      </c>
      <c r="R569" s="77" t="str">
        <f t="shared" si="53"/>
        <v/>
      </c>
      <c r="S569" s="78" t="str">
        <f t="shared" si="54"/>
        <v/>
      </c>
      <c r="T569" s="57">
        <v>0</v>
      </c>
      <c r="U569" s="80" t="str">
        <f>IF(OR($H569="-",$K569="",$M569=""),"",
IF($H569="Long",$K569*$M569,
IF($H569="Short",$K569*$M569,
IF($H569="Options",$K569*$M569*100,””))))</f>
        <v/>
      </c>
      <c r="V569" s="81" t="str">
        <f t="shared" si="61"/>
        <v/>
      </c>
      <c r="W569" s="81" t="str">
        <f t="shared" si="62"/>
        <v/>
      </c>
    </row>
    <row r="570" spans="1:23" x14ac:dyDescent="0.2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7"/>
      <c r="N570" s="73" t="str">
        <f>IF(OR($H570="-",$S570="",$U570=""),"",
IF($H570="Long",$U570-$S570,
IF($H570="Short",$S570-$U570-$T570-$T570,
IF($H570="Options",$U570-$S570,””))))</f>
        <v/>
      </c>
      <c r="O570" s="74" t="str">
        <f t="shared" si="59"/>
        <v/>
      </c>
      <c r="P570" s="75" t="str">
        <f t="shared" si="60"/>
        <v/>
      </c>
      <c r="Q570" s="76" t="str">
        <f t="shared" si="38"/>
        <v/>
      </c>
      <c r="R570" s="77" t="str">
        <f t="shared" si="53"/>
        <v/>
      </c>
      <c r="S570" s="78" t="str">
        <f t="shared" si="54"/>
        <v/>
      </c>
      <c r="T570" s="57">
        <v>0</v>
      </c>
      <c r="U570" s="80" t="str">
        <f>IF(OR($H570="-",$K570="",$M570=""),"",
IF($H570="Long",$K570*$M570,
IF($H570="Short",$K570*$M570,
IF($H570="Options",$K570*$M570*100,””))))</f>
        <v/>
      </c>
      <c r="V570" s="81" t="str">
        <f t="shared" si="61"/>
        <v/>
      </c>
      <c r="W570" s="81" t="str">
        <f t="shared" si="62"/>
        <v/>
      </c>
    </row>
    <row r="571" spans="1:23" x14ac:dyDescent="0.2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7"/>
      <c r="N571" s="73" t="str">
        <f>IF(OR($H571="-",$S571="",$U571=""),"",
IF($H571="Long",$U571-$S571,
IF($H571="Short",$S571-$U571-$T571-$T571,
IF($H571="Options",$U571-$S571,””))))</f>
        <v/>
      </c>
      <c r="O571" s="74" t="str">
        <f t="shared" si="59"/>
        <v/>
      </c>
      <c r="P571" s="75" t="str">
        <f t="shared" si="60"/>
        <v/>
      </c>
      <c r="Q571" s="76" t="str">
        <f t="shared" si="38"/>
        <v/>
      </c>
      <c r="R571" s="77" t="str">
        <f t="shared" si="53"/>
        <v/>
      </c>
      <c r="S571" s="78" t="str">
        <f t="shared" si="54"/>
        <v/>
      </c>
      <c r="T571" s="57">
        <v>0</v>
      </c>
      <c r="U571" s="80" t="str">
        <f>IF(OR($H571="-",$K571="",$M571=""),"",
IF($H571="Long",$K571*$M571,
IF($H571="Short",$K571*$M571,
IF($H571="Options",$K571*$M571*100,””))))</f>
        <v/>
      </c>
      <c r="V571" s="81" t="str">
        <f t="shared" si="61"/>
        <v/>
      </c>
      <c r="W571" s="81" t="str">
        <f t="shared" si="62"/>
        <v/>
      </c>
    </row>
    <row r="572" spans="1:23" x14ac:dyDescent="0.2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7"/>
      <c r="N572" s="73" t="str">
        <f>IF(OR($H572="-",$S572="",$U572=""),"",
IF($H572="Long",$U572-$S572,
IF($H572="Short",$S572-$U572-$T572-$T572,
IF($H572="Options",$U572-$S572,””))))</f>
        <v/>
      </c>
      <c r="O572" s="74" t="str">
        <f t="shared" si="59"/>
        <v/>
      </c>
      <c r="P572" s="75" t="str">
        <f t="shared" si="60"/>
        <v/>
      </c>
      <c r="Q572" s="76" t="str">
        <f t="shared" si="38"/>
        <v/>
      </c>
      <c r="R572" s="77" t="str">
        <f t="shared" si="53"/>
        <v/>
      </c>
      <c r="S572" s="78" t="str">
        <f t="shared" si="54"/>
        <v/>
      </c>
      <c r="T572" s="57">
        <v>0</v>
      </c>
      <c r="U572" s="80" t="str">
        <f>IF(OR($H572="-",$K572="",$M572=""),"",
IF($H572="Long",$K572*$M572,
IF($H572="Short",$K572*$M572,
IF($H572="Options",$K572*$M572*100,””))))</f>
        <v/>
      </c>
      <c r="V572" s="81" t="str">
        <f t="shared" si="61"/>
        <v/>
      </c>
      <c r="W572" s="81" t="str">
        <f t="shared" si="62"/>
        <v/>
      </c>
    </row>
    <row r="573" spans="1:23" x14ac:dyDescent="0.2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7"/>
      <c r="N573" s="73" t="str">
        <f>IF(OR($H573="-",$S573="",$U573=""),"",
IF($H573="Long",$U573-$S573,
IF($H573="Short",$S573-$U573-$T573-$T573,
IF($H573="Options",$U573-$S573,””))))</f>
        <v/>
      </c>
      <c r="O573" s="74" t="str">
        <f t="shared" si="59"/>
        <v/>
      </c>
      <c r="P573" s="75" t="str">
        <f t="shared" si="60"/>
        <v/>
      </c>
      <c r="Q573" s="76" t="str">
        <f t="shared" si="38"/>
        <v/>
      </c>
      <c r="R573" s="77" t="str">
        <f t="shared" si="53"/>
        <v/>
      </c>
      <c r="S573" s="78" t="str">
        <f t="shared" si="54"/>
        <v/>
      </c>
      <c r="T573" s="57">
        <v>0</v>
      </c>
      <c r="U573" s="80" t="str">
        <f>IF(OR($H573="-",$K573="",$M573=""),"",
IF($H573="Long",$K573*$M573,
IF($H573="Short",$K573*$M573,
IF($H573="Options",$K573*$M573*100,””))))</f>
        <v/>
      </c>
      <c r="V573" s="81" t="str">
        <f t="shared" si="61"/>
        <v/>
      </c>
      <c r="W573" s="81" t="str">
        <f t="shared" si="62"/>
        <v/>
      </c>
    </row>
    <row r="574" spans="1:23" x14ac:dyDescent="0.2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7"/>
      <c r="N574" s="73" t="str">
        <f>IF(OR($H574="-",$S574="",$U574=""),"",
IF($H574="Long",$U574-$S574,
IF($H574="Short",$S574-$U574-$T574-$T574,
IF($H574="Options",$U574-$S574,””))))</f>
        <v/>
      </c>
      <c r="O574" s="74" t="str">
        <f t="shared" si="59"/>
        <v/>
      </c>
      <c r="P574" s="75" t="str">
        <f t="shared" si="60"/>
        <v/>
      </c>
      <c r="Q574" s="76" t="str">
        <f t="shared" si="38"/>
        <v/>
      </c>
      <c r="R574" s="77" t="str">
        <f t="shared" si="53"/>
        <v/>
      </c>
      <c r="S574" s="78" t="str">
        <f t="shared" si="54"/>
        <v/>
      </c>
      <c r="T574" s="57">
        <v>0</v>
      </c>
      <c r="U574" s="80" t="str">
        <f>IF(OR($H574="-",$K574="",$M574=""),"",
IF($H574="Long",$K574*$M574,
IF($H574="Short",$K574*$M574,
IF($H574="Options",$K574*$M574*100,””))))</f>
        <v/>
      </c>
      <c r="V574" s="81" t="str">
        <f t="shared" si="61"/>
        <v/>
      </c>
      <c r="W574" s="81" t="str">
        <f t="shared" si="62"/>
        <v/>
      </c>
    </row>
    <row r="575" spans="1:23" x14ac:dyDescent="0.2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7"/>
      <c r="N575" s="73" t="str">
        <f>IF(OR($H575="-",$S575="",$U575=""),"",
IF($H575="Long",$U575-$S575,
IF($H575="Short",$S575-$U575-$T575-$T575,
IF($H575="Options",$U575-$S575,””))))</f>
        <v/>
      </c>
      <c r="O575" s="74" t="str">
        <f t="shared" si="59"/>
        <v/>
      </c>
      <c r="P575" s="75" t="str">
        <f t="shared" si="60"/>
        <v/>
      </c>
      <c r="Q575" s="76" t="str">
        <f t="shared" si="38"/>
        <v/>
      </c>
      <c r="R575" s="77" t="str">
        <f t="shared" si="53"/>
        <v/>
      </c>
      <c r="S575" s="78" t="str">
        <f t="shared" si="54"/>
        <v/>
      </c>
      <c r="T575" s="57">
        <v>0</v>
      </c>
      <c r="U575" s="80" t="str">
        <f>IF(OR($H575="-",$K575="",$M575=""),"",
IF($H575="Long",$K575*$M575,
IF($H575="Short",$K575*$M575,
IF($H575="Options",$K575*$M575*100,””))))</f>
        <v/>
      </c>
      <c r="V575" s="81" t="str">
        <f t="shared" si="61"/>
        <v/>
      </c>
      <c r="W575" s="81" t="str">
        <f t="shared" si="62"/>
        <v/>
      </c>
    </row>
    <row r="576" spans="1:23" x14ac:dyDescent="0.2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7"/>
      <c r="N576" s="73" t="str">
        <f>IF(OR($H576="-",$S576="",$U576=""),"",
IF($H576="Long",$U576-$S576,
IF($H576="Short",$S576-$U576-$T576-$T576,
IF($H576="Options",$U576-$S576,””))))</f>
        <v/>
      </c>
      <c r="O576" s="74" t="str">
        <f t="shared" si="59"/>
        <v/>
      </c>
      <c r="P576" s="75" t="str">
        <f t="shared" si="60"/>
        <v/>
      </c>
      <c r="Q576" s="76" t="str">
        <f t="shared" si="38"/>
        <v/>
      </c>
      <c r="R576" s="77" t="str">
        <f t="shared" si="53"/>
        <v/>
      </c>
      <c r="S576" s="78" t="str">
        <f t="shared" si="54"/>
        <v/>
      </c>
      <c r="T576" s="57">
        <v>0</v>
      </c>
      <c r="U576" s="80" t="str">
        <f>IF(OR($H576="-",$K576="",$M576=""),"",
IF($H576="Long",$K576*$M576,
IF($H576="Short",$K576*$M576,
IF($H576="Options",$K576*$M576*100,””))))</f>
        <v/>
      </c>
      <c r="V576" s="81" t="str">
        <f t="shared" si="61"/>
        <v/>
      </c>
      <c r="W576" s="81" t="str">
        <f t="shared" si="62"/>
        <v/>
      </c>
    </row>
    <row r="577" spans="1:23" x14ac:dyDescent="0.2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7"/>
      <c r="N577" s="73" t="str">
        <f>IF(OR($H577="-",$S577="",$U577=""),"",
IF($H577="Long",$U577-$S577,
IF($H577="Short",$S577-$U577-$T577-$T577,
IF($H577="Options",$U577-$S577,””))))</f>
        <v/>
      </c>
      <c r="O577" s="74" t="str">
        <f t="shared" si="59"/>
        <v/>
      </c>
      <c r="P577" s="75" t="str">
        <f t="shared" si="60"/>
        <v/>
      </c>
      <c r="Q577" s="76" t="str">
        <f t="shared" si="38"/>
        <v/>
      </c>
      <c r="R577" s="77" t="str">
        <f t="shared" si="53"/>
        <v/>
      </c>
      <c r="S577" s="78" t="str">
        <f t="shared" si="54"/>
        <v/>
      </c>
      <c r="T577" s="57">
        <v>0</v>
      </c>
      <c r="U577" s="80" t="str">
        <f>IF(OR($H577="-",$K577="",$M577=""),"",
IF($H577="Long",$K577*$M577,
IF($H577="Short",$K577*$M577,
IF($H577="Options",$K577*$M577*100,””))))</f>
        <v/>
      </c>
      <c r="V577" s="81" t="str">
        <f t="shared" si="61"/>
        <v/>
      </c>
      <c r="W577" s="81" t="str">
        <f t="shared" si="62"/>
        <v/>
      </c>
    </row>
    <row r="578" spans="1:23" x14ac:dyDescent="0.2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7"/>
      <c r="N578" s="73" t="str">
        <f>IF(OR($H578="-",$S578="",$U578=""),"",
IF($H578="Long",$U578-$S578,
IF($H578="Short",$S578-$U578-$T578-$T578,
IF($H578="Options",$U578-$S578,””))))</f>
        <v/>
      </c>
      <c r="O578" s="74" t="str">
        <f t="shared" si="59"/>
        <v/>
      </c>
      <c r="P578" s="75" t="str">
        <f t="shared" si="60"/>
        <v/>
      </c>
      <c r="Q578" s="76" t="str">
        <f t="shared" si="38"/>
        <v/>
      </c>
      <c r="R578" s="77" t="str">
        <f t="shared" si="53"/>
        <v/>
      </c>
      <c r="S578" s="78" t="str">
        <f t="shared" si="54"/>
        <v/>
      </c>
      <c r="T578" s="57">
        <v>0</v>
      </c>
      <c r="U578" s="80" t="str">
        <f>IF(OR($H578="-",$K578="",$M578=""),"",
IF($H578="Long",$K578*$M578,
IF($H578="Short",$K578*$M578,
IF($H578="Options",$K578*$M578*100,””))))</f>
        <v/>
      </c>
      <c r="V578" s="81" t="str">
        <f t="shared" si="61"/>
        <v/>
      </c>
      <c r="W578" s="81" t="str">
        <f t="shared" si="62"/>
        <v/>
      </c>
    </row>
    <row r="579" spans="1:23" x14ac:dyDescent="0.2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7"/>
      <c r="N579" s="73" t="str">
        <f>IF(OR($H579="-",$S579="",$U579=""),"",
IF($H579="Long",$U579-$S579,
IF($H579="Short",$S579-$U579-$T579-$T579,
IF($H579="Options",$U579-$S579,””))))</f>
        <v/>
      </c>
      <c r="O579" s="74" t="str">
        <f t="shared" si="59"/>
        <v/>
      </c>
      <c r="P579" s="75" t="str">
        <f t="shared" si="60"/>
        <v/>
      </c>
      <c r="Q579" s="76" t="str">
        <f t="shared" si="38"/>
        <v/>
      </c>
      <c r="R579" s="77" t="str">
        <f t="shared" si="53"/>
        <v/>
      </c>
      <c r="S579" s="78" t="str">
        <f t="shared" si="54"/>
        <v/>
      </c>
      <c r="T579" s="57">
        <v>0</v>
      </c>
      <c r="U579" s="80" t="str">
        <f>IF(OR($H579="-",$K579="",$M579=""),"",
IF($H579="Long",$K579*$M579,
IF($H579="Short",$K579*$M579,
IF($H579="Options",$K579*$M579*100,””))))</f>
        <v/>
      </c>
      <c r="V579" s="81" t="str">
        <f t="shared" si="61"/>
        <v/>
      </c>
      <c r="W579" s="81" t="str">
        <f t="shared" si="62"/>
        <v/>
      </c>
    </row>
    <row r="580" spans="1:23" x14ac:dyDescent="0.2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7"/>
      <c r="N580" s="73" t="str">
        <f>IF(OR($H580="-",$S580="",$U580=""),"",
IF($H580="Long",$U580-$S580,
IF($H580="Short",$S580-$U580-$T580-$T580,
IF($H580="Options",$U580-$S580,””))))</f>
        <v/>
      </c>
      <c r="O580" s="74" t="str">
        <f t="shared" si="59"/>
        <v/>
      </c>
      <c r="P580" s="75" t="str">
        <f t="shared" si="60"/>
        <v/>
      </c>
      <c r="Q580" s="76" t="str">
        <f t="shared" si="38"/>
        <v/>
      </c>
      <c r="R580" s="77" t="str">
        <f t="shared" si="53"/>
        <v/>
      </c>
      <c r="S580" s="78" t="str">
        <f t="shared" si="54"/>
        <v/>
      </c>
      <c r="T580" s="57">
        <v>0</v>
      </c>
      <c r="U580" s="80" t="str">
        <f>IF(OR($H580="-",$K580="",$M580=""),"",
IF($H580="Long",$K580*$M580,
IF($H580="Short",$K580*$M580,
IF($H580="Options",$K580*$M580*100,””))))</f>
        <v/>
      </c>
      <c r="V580" s="81" t="str">
        <f t="shared" si="61"/>
        <v/>
      </c>
      <c r="W580" s="81" t="str">
        <f t="shared" si="62"/>
        <v/>
      </c>
    </row>
    <row r="581" spans="1:23" x14ac:dyDescent="0.2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7"/>
      <c r="N581" s="73" t="str">
        <f>IF(OR($H581="-",$S581="",$U581=""),"",
IF($H581="Long",$U581-$S581,
IF($H581="Short",$S581-$U581-$T581-$T581,
IF($H581="Options",$U581-$S581,””))))</f>
        <v/>
      </c>
      <c r="O581" s="74" t="str">
        <f t="shared" si="59"/>
        <v/>
      </c>
      <c r="P581" s="75" t="str">
        <f t="shared" si="60"/>
        <v/>
      </c>
      <c r="Q581" s="76" t="str">
        <f t="shared" si="38"/>
        <v/>
      </c>
      <c r="R581" s="77" t="str">
        <f t="shared" si="53"/>
        <v/>
      </c>
      <c r="S581" s="78" t="str">
        <f t="shared" si="54"/>
        <v/>
      </c>
      <c r="T581" s="57">
        <v>0</v>
      </c>
      <c r="U581" s="80" t="str">
        <f>IF(OR($H581="-",$K581="",$M581=""),"",
IF($H581="Long",$K581*$M581,
IF($H581="Short",$K581*$M581,
IF($H581="Options",$K581*$M581*100,””))))</f>
        <v/>
      </c>
      <c r="V581" s="81" t="str">
        <f t="shared" si="61"/>
        <v/>
      </c>
      <c r="W581" s="81" t="str">
        <f t="shared" si="62"/>
        <v/>
      </c>
    </row>
    <row r="582" spans="1:23" x14ac:dyDescent="0.2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7"/>
      <c r="N582" s="73" t="str">
        <f>IF(OR($H582="-",$S582="",$U582=""),"",
IF($H582="Long",$U582-$S582,
IF($H582="Short",$S582-$U582-$T582-$T582,
IF($H582="Options",$U582-$S582,””))))</f>
        <v/>
      </c>
      <c r="O582" s="74" t="str">
        <f t="shared" si="59"/>
        <v/>
      </c>
      <c r="P582" s="75" t="str">
        <f t="shared" si="60"/>
        <v/>
      </c>
      <c r="Q582" s="76" t="str">
        <f t="shared" si="38"/>
        <v/>
      </c>
      <c r="R582" s="77" t="str">
        <f t="shared" si="53"/>
        <v/>
      </c>
      <c r="S582" s="78" t="str">
        <f t="shared" si="54"/>
        <v/>
      </c>
      <c r="T582" s="57">
        <v>0</v>
      </c>
      <c r="U582" s="80" t="str">
        <f>IF(OR($H582="-",$K582="",$M582=""),"",
IF($H582="Long",$K582*$M582,
IF($H582="Short",$K582*$M582,
IF($H582="Options",$K582*$M582*100,””))))</f>
        <v/>
      </c>
      <c r="V582" s="81" t="str">
        <f t="shared" si="61"/>
        <v/>
      </c>
      <c r="W582" s="81" t="str">
        <f t="shared" si="62"/>
        <v/>
      </c>
    </row>
    <row r="583" spans="1:23" x14ac:dyDescent="0.2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7"/>
      <c r="N583" s="73" t="str">
        <f>IF(OR($H583="-",$S583="",$U583=""),"",
IF($H583="Long",$U583-$S583,
IF($H583="Short",$S583-$U583-$T583-$T583,
IF($H583="Options",$U583-$S583,””))))</f>
        <v/>
      </c>
      <c r="O583" s="74" t="str">
        <f t="shared" si="59"/>
        <v/>
      </c>
      <c r="P583" s="75" t="str">
        <f t="shared" si="60"/>
        <v/>
      </c>
      <c r="Q583" s="76" t="str">
        <f t="shared" si="38"/>
        <v/>
      </c>
      <c r="R583" s="77" t="str">
        <f t="shared" si="53"/>
        <v/>
      </c>
      <c r="S583" s="78" t="str">
        <f t="shared" si="54"/>
        <v/>
      </c>
      <c r="T583" s="57">
        <v>0</v>
      </c>
      <c r="U583" s="80" t="str">
        <f>IF(OR($H583="-",$K583="",$M583=""),"",
IF($H583="Long",$K583*$M583,
IF($H583="Short",$K583*$M583,
IF($H583="Options",$K583*$M583*100,””))))</f>
        <v/>
      </c>
      <c r="V583" s="81" t="str">
        <f t="shared" si="61"/>
        <v/>
      </c>
      <c r="W583" s="81" t="str">
        <f t="shared" si="62"/>
        <v/>
      </c>
    </row>
    <row r="584" spans="1:23" x14ac:dyDescent="0.2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7"/>
      <c r="N584" s="73" t="str">
        <f>IF(OR($H584="-",$S584="",$U584=""),"",
IF($H584="Long",$U584-$S584,
IF($H584="Short",$S584-$U584-$T584-$T584,
IF($H584="Options",$U584-$S584,””))))</f>
        <v/>
      </c>
      <c r="O584" s="74" t="str">
        <f t="shared" si="59"/>
        <v/>
      </c>
      <c r="P584" s="75" t="str">
        <f t="shared" si="60"/>
        <v/>
      </c>
      <c r="Q584" s="76" t="str">
        <f t="shared" ref="Q584:Q613" si="63">IF(OR($H584="-",$U584="",$S584=""),"",IF($N584&lt;=-0.01,"",
IF($H584="Long",(($U584-$S584)/$S584),
IF($H584="Short",(($S584-$U584)/$S584),
IF($H584="Options",(($U584-$S584)/$S584))))))</f>
        <v/>
      </c>
      <c r="R584" s="77" t="str">
        <f t="shared" si="53"/>
        <v/>
      </c>
      <c r="S584" s="78" t="str">
        <f t="shared" si="54"/>
        <v/>
      </c>
      <c r="T584" s="57">
        <v>0</v>
      </c>
      <c r="U584" s="80" t="str">
        <f>IF(OR($H584="-",$K584="",$M584=""),"",
IF($H584="Long",$K584*$M584,
IF($H584="Short",$K584*$M584,
IF($H584="Options",$K584*$M584*100,””))))</f>
        <v/>
      </c>
      <c r="V584" s="81" t="str">
        <f t="shared" si="61"/>
        <v/>
      </c>
      <c r="W584" s="81" t="str">
        <f t="shared" si="62"/>
        <v/>
      </c>
    </row>
    <row r="585" spans="1:23" x14ac:dyDescent="0.2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7"/>
      <c r="N585" s="73" t="str">
        <f>IF(OR($H585="-",$S585="",$U585=""),"",
IF($H585="Long",$U585-$S585,
IF($H585="Short",$S585-$U585-$T585-$T585,
IF($H585="Options",$U585-$S585,””))))</f>
        <v/>
      </c>
      <c r="O585" s="74" t="str">
        <f t="shared" si="59"/>
        <v/>
      </c>
      <c r="P585" s="75" t="str">
        <f t="shared" si="60"/>
        <v/>
      </c>
      <c r="Q585" s="76" t="str">
        <f t="shared" si="63"/>
        <v/>
      </c>
      <c r="R585" s="77" t="str">
        <f t="shared" si="53"/>
        <v/>
      </c>
      <c r="S585" s="78" t="str">
        <f t="shared" si="54"/>
        <v/>
      </c>
      <c r="T585" s="57">
        <v>0</v>
      </c>
      <c r="U585" s="80" t="str">
        <f>IF(OR($H585="-",$K585="",$M585=""),"",
IF($H585="Long",$K585*$M585,
IF($H585="Short",$K585*$M585,
IF($H585="Options",$K585*$M585*100,””))))</f>
        <v/>
      </c>
      <c r="V585" s="81" t="str">
        <f t="shared" si="61"/>
        <v/>
      </c>
      <c r="W585" s="81" t="str">
        <f t="shared" si="62"/>
        <v/>
      </c>
    </row>
    <row r="586" spans="1:23" x14ac:dyDescent="0.2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7"/>
      <c r="N586" s="73" t="str">
        <f>IF(OR($H586="-",$S586="",$U586=""),"",
IF($H586="Long",$U586-$S586,
IF($H586="Short",$S586-$U586-$T586-$T586,
IF($H586="Options",$U586-$S586,””))))</f>
        <v/>
      </c>
      <c r="O586" s="74" t="str">
        <f t="shared" si="59"/>
        <v/>
      </c>
      <c r="P586" s="75" t="str">
        <f t="shared" si="60"/>
        <v/>
      </c>
      <c r="Q586" s="76" t="str">
        <f t="shared" si="63"/>
        <v/>
      </c>
      <c r="R586" s="77" t="str">
        <f t="shared" si="53"/>
        <v/>
      </c>
      <c r="S586" s="78" t="str">
        <f t="shared" si="54"/>
        <v/>
      </c>
      <c r="T586" s="57">
        <v>0</v>
      </c>
      <c r="U586" s="80" t="str">
        <f>IF(OR($H586="-",$K586="",$M586=""),"",
IF($H586="Long",$K586*$M586,
IF($H586="Short",$K586*$M586,
IF($H586="Options",$K586*$M586*100,””))))</f>
        <v/>
      </c>
      <c r="V586" s="81" t="str">
        <f t="shared" si="61"/>
        <v/>
      </c>
      <c r="W586" s="81" t="str">
        <f t="shared" si="62"/>
        <v/>
      </c>
    </row>
    <row r="587" spans="1:23" x14ac:dyDescent="0.2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7"/>
      <c r="N587" s="73" t="str">
        <f>IF(OR($H587="-",$S587="",$U587=""),"",
IF($H587="Long",$U587-$S587,
IF($H587="Short",$S587-$U587-$T587-$T587,
IF($H587="Options",$U587-$S587,””))))</f>
        <v/>
      </c>
      <c r="O587" s="74" t="str">
        <f t="shared" si="59"/>
        <v/>
      </c>
      <c r="P587" s="75" t="str">
        <f t="shared" si="60"/>
        <v/>
      </c>
      <c r="Q587" s="76" t="str">
        <f t="shared" si="63"/>
        <v/>
      </c>
      <c r="R587" s="77" t="str">
        <f t="shared" si="53"/>
        <v/>
      </c>
      <c r="S587" s="78" t="str">
        <f t="shared" si="54"/>
        <v/>
      </c>
      <c r="T587" s="57">
        <v>0</v>
      </c>
      <c r="U587" s="80" t="str">
        <f>IF(OR($H587="-",$K587="",$M587=""),"",
IF($H587="Long",$K587*$M587,
IF($H587="Short",$K587*$M587,
IF($H587="Options",$K587*$M587*100,””))))</f>
        <v/>
      </c>
      <c r="V587" s="81" t="str">
        <f t="shared" si="61"/>
        <v/>
      </c>
      <c r="W587" s="81" t="str">
        <f t="shared" si="62"/>
        <v/>
      </c>
    </row>
    <row r="588" spans="1:23" x14ac:dyDescent="0.2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7"/>
      <c r="N588" s="73" t="str">
        <f>IF(OR($H588="-",$S588="",$U588=""),"",
IF($H588="Long",$U588-$S588,
IF($H588="Short",$S588-$U588-$T588-$T588,
IF($H588="Options",$U588-$S588,””))))</f>
        <v/>
      </c>
      <c r="O588" s="74" t="str">
        <f t="shared" si="59"/>
        <v/>
      </c>
      <c r="P588" s="75" t="str">
        <f t="shared" si="60"/>
        <v/>
      </c>
      <c r="Q588" s="76" t="str">
        <f t="shared" si="63"/>
        <v/>
      </c>
      <c r="R588" s="77" t="str">
        <f t="shared" si="53"/>
        <v/>
      </c>
      <c r="S588" s="78" t="str">
        <f t="shared" si="54"/>
        <v/>
      </c>
      <c r="T588" s="57">
        <v>0</v>
      </c>
      <c r="U588" s="80" t="str">
        <f>IF(OR($H588="-",$K588="",$M588=""),"",
IF($H588="Long",$K588*$M588,
IF($H588="Short",$K588*$M588,
IF($H588="Options",$K588*$M588*100,””))))</f>
        <v/>
      </c>
      <c r="V588" s="81" t="str">
        <f t="shared" si="61"/>
        <v/>
      </c>
      <c r="W588" s="81" t="str">
        <f t="shared" si="62"/>
        <v/>
      </c>
    </row>
    <row r="589" spans="1:23" x14ac:dyDescent="0.2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7"/>
      <c r="N589" s="73" t="str">
        <f>IF(OR($H589="-",$S589="",$U589=""),"",
IF($H589="Long",$U589-$S589,
IF($H589="Short",$S589-$U589-$T589-$T589,
IF($H589="Options",$U589-$S589,””))))</f>
        <v/>
      </c>
      <c r="O589" s="74" t="str">
        <f t="shared" si="59"/>
        <v/>
      </c>
      <c r="P589" s="75" t="str">
        <f t="shared" si="60"/>
        <v/>
      </c>
      <c r="Q589" s="76" t="str">
        <f t="shared" si="63"/>
        <v/>
      </c>
      <c r="R589" s="77" t="str">
        <f t="shared" si="53"/>
        <v/>
      </c>
      <c r="S589" s="78" t="str">
        <f t="shared" si="54"/>
        <v/>
      </c>
      <c r="T589" s="57">
        <v>0</v>
      </c>
      <c r="U589" s="80" t="str">
        <f>IF(OR($H589="-",$K589="",$M589=""),"",
IF($H589="Long",$K589*$M589,
IF($H589="Short",$K589*$M589,
IF($H589="Options",$K589*$M589*100,””))))</f>
        <v/>
      </c>
      <c r="V589" s="81" t="str">
        <f t="shared" si="61"/>
        <v/>
      </c>
      <c r="W589" s="81" t="str">
        <f t="shared" si="62"/>
        <v/>
      </c>
    </row>
    <row r="590" spans="1:23" x14ac:dyDescent="0.2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7"/>
      <c r="N590" s="73" t="str">
        <f>IF(OR($H590="-",$S590="",$U590=""),"",
IF($H590="Long",$U590-$S590,
IF($H590="Short",$S590-$U590-$T590-$T590,
IF($H590="Options",$U590-$S590,””))))</f>
        <v/>
      </c>
      <c r="O590" s="74" t="str">
        <f t="shared" si="59"/>
        <v/>
      </c>
      <c r="P590" s="75" t="str">
        <f t="shared" si="60"/>
        <v/>
      </c>
      <c r="Q590" s="76" t="str">
        <f t="shared" si="63"/>
        <v/>
      </c>
      <c r="R590" s="77" t="str">
        <f t="shared" si="53"/>
        <v/>
      </c>
      <c r="S590" s="78" t="str">
        <f t="shared" si="54"/>
        <v/>
      </c>
      <c r="T590" s="57">
        <v>0</v>
      </c>
      <c r="U590" s="80" t="str">
        <f>IF(OR($H590="-",$K590="",$M590=""),"",
IF($H590="Long",$K590*$M590,
IF($H590="Short",$K590*$M590,
IF($H590="Options",$K590*$M590*100,””))))</f>
        <v/>
      </c>
      <c r="V590" s="81" t="str">
        <f t="shared" si="61"/>
        <v/>
      </c>
      <c r="W590" s="81" t="str">
        <f t="shared" si="62"/>
        <v/>
      </c>
    </row>
    <row r="591" spans="1:23" x14ac:dyDescent="0.2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7"/>
      <c r="N591" s="73" t="str">
        <f>IF(OR($H591="-",$S591="",$U591=""),"",
IF($H591="Long",$U591-$S591,
IF($H591="Short",$S591-$U591-$T591-$T591,
IF($H591="Options",$U591-$S591,””))))</f>
        <v/>
      </c>
      <c r="O591" s="74" t="str">
        <f t="shared" si="59"/>
        <v/>
      </c>
      <c r="P591" s="75" t="str">
        <f t="shared" si="60"/>
        <v/>
      </c>
      <c r="Q591" s="76" t="str">
        <f t="shared" si="63"/>
        <v/>
      </c>
      <c r="R591" s="77" t="str">
        <f t="shared" si="53"/>
        <v/>
      </c>
      <c r="S591" s="78" t="str">
        <f t="shared" si="54"/>
        <v/>
      </c>
      <c r="T591" s="57">
        <v>0</v>
      </c>
      <c r="U591" s="80" t="str">
        <f>IF(OR($H591="-",$K591="",$M591=""),"",
IF($H591="Long",$K591*$M591,
IF($H591="Short",$K591*$M591,
IF($H591="Options",$K591*$M591*100,””))))</f>
        <v/>
      </c>
      <c r="V591" s="81" t="str">
        <f t="shared" si="61"/>
        <v/>
      </c>
      <c r="W591" s="81" t="str">
        <f t="shared" si="62"/>
        <v/>
      </c>
    </row>
    <row r="592" spans="1:23" x14ac:dyDescent="0.2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7"/>
      <c r="N592" s="73" t="str">
        <f>IF(OR($H592="-",$S592="",$U592=""),"",
IF($H592="Long",$U592-$S592,
IF($H592="Short",$S592-$U592-$T592-$T592,
IF($H592="Options",$U592-$S592,””))))</f>
        <v/>
      </c>
      <c r="O592" s="74" t="str">
        <f t="shared" si="59"/>
        <v/>
      </c>
      <c r="P592" s="75" t="str">
        <f t="shared" si="60"/>
        <v/>
      </c>
      <c r="Q592" s="76" t="str">
        <f t="shared" si="63"/>
        <v/>
      </c>
      <c r="R592" s="77" t="str">
        <f t="shared" si="53"/>
        <v/>
      </c>
      <c r="S592" s="78" t="str">
        <f t="shared" si="54"/>
        <v/>
      </c>
      <c r="T592" s="57">
        <v>0</v>
      </c>
      <c r="U592" s="80" t="str">
        <f>IF(OR($H592="-",$K592="",$M592=""),"",
IF($H592="Long",$K592*$M592,
IF($H592="Short",$K592*$M592,
IF($H592="Options",$K592*$M592*100,””))))</f>
        <v/>
      </c>
      <c r="V592" s="81" t="str">
        <f t="shared" si="61"/>
        <v/>
      </c>
      <c r="W592" s="81" t="str">
        <f t="shared" si="62"/>
        <v/>
      </c>
    </row>
    <row r="593" spans="1:23" x14ac:dyDescent="0.2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7"/>
      <c r="N593" s="73" t="str">
        <f>IF(OR($H593="-",$S593="",$U593=""),"",
IF($H593="Long",$U593-$S593,
IF($H593="Short",$S593-$U593-$T593-$T593,
IF($H593="Options",$U593-$S593,””))))</f>
        <v/>
      </c>
      <c r="O593" s="74" t="str">
        <f t="shared" si="59"/>
        <v/>
      </c>
      <c r="P593" s="75" t="str">
        <f t="shared" si="60"/>
        <v/>
      </c>
      <c r="Q593" s="76" t="str">
        <f t="shared" si="63"/>
        <v/>
      </c>
      <c r="R593" s="77" t="str">
        <f t="shared" si="53"/>
        <v/>
      </c>
      <c r="S593" s="78" t="str">
        <f t="shared" si="54"/>
        <v/>
      </c>
      <c r="T593" s="57">
        <v>0</v>
      </c>
      <c r="U593" s="80" t="str">
        <f>IF(OR($H593="-",$K593="",$M593=""),"",
IF($H593="Long",$K593*$M593,
IF($H593="Short",$K593*$M593,
IF($H593="Options",$K593*$M593*100,””))))</f>
        <v/>
      </c>
      <c r="V593" s="81" t="str">
        <f t="shared" si="61"/>
        <v/>
      </c>
      <c r="W593" s="81" t="str">
        <f t="shared" si="62"/>
        <v/>
      </c>
    </row>
    <row r="594" spans="1:23" x14ac:dyDescent="0.2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7"/>
      <c r="N594" s="73" t="str">
        <f>IF(OR($H594="-",$S594="",$U594=""),"",
IF($H594="Long",$U594-$S594,
IF($H594="Short",$S594-$U594-$T594-$T594,
IF($H594="Options",$U594-$S594,””))))</f>
        <v/>
      </c>
      <c r="O594" s="74" t="str">
        <f t="shared" si="59"/>
        <v/>
      </c>
      <c r="P594" s="75" t="str">
        <f t="shared" si="60"/>
        <v/>
      </c>
      <c r="Q594" s="76" t="str">
        <f t="shared" si="63"/>
        <v/>
      </c>
      <c r="R594" s="77" t="str">
        <f t="shared" si="53"/>
        <v/>
      </c>
      <c r="S594" s="78" t="str">
        <f t="shared" si="54"/>
        <v/>
      </c>
      <c r="T594" s="57">
        <v>0</v>
      </c>
      <c r="U594" s="80" t="str">
        <f>IF(OR($H594="-",$K594="",$M594=""),"",
IF($H594="Long",$K594*$M594,
IF($H594="Short",$K594*$M594,
IF($H594="Options",$K594*$M594*100,””))))</f>
        <v/>
      </c>
      <c r="V594" s="81" t="str">
        <f t="shared" si="61"/>
        <v/>
      </c>
      <c r="W594" s="81" t="str">
        <f t="shared" si="62"/>
        <v/>
      </c>
    </row>
    <row r="595" spans="1:23" x14ac:dyDescent="0.2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7"/>
      <c r="N595" s="73" t="str">
        <f>IF(OR($H595="-",$S595="",$U595=""),"",
IF($H595="Long",$U595-$S595,
IF($H595="Short",$S595-$U595-$T595-$T595,
IF($H595="Options",$U595-$S595,””))))</f>
        <v/>
      </c>
      <c r="O595" s="74" t="str">
        <f t="shared" si="59"/>
        <v/>
      </c>
      <c r="P595" s="75" t="str">
        <f t="shared" si="60"/>
        <v/>
      </c>
      <c r="Q595" s="76" t="str">
        <f t="shared" si="63"/>
        <v/>
      </c>
      <c r="R595" s="77" t="str">
        <f t="shared" si="53"/>
        <v/>
      </c>
      <c r="S595" s="78" t="str">
        <f t="shared" si="54"/>
        <v/>
      </c>
      <c r="T595" s="57">
        <v>0</v>
      </c>
      <c r="U595" s="80" t="str">
        <f>IF(OR($H595="-",$K595="",$M595=""),"",
IF($H595="Long",$K595*$M595,
IF($H595="Short",$K595*$M595,
IF($H595="Options",$K595*$M595*100,””))))</f>
        <v/>
      </c>
      <c r="V595" s="81" t="str">
        <f t="shared" si="61"/>
        <v/>
      </c>
      <c r="W595" s="81" t="str">
        <f t="shared" si="62"/>
        <v/>
      </c>
    </row>
    <row r="596" spans="1:23" x14ac:dyDescent="0.2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7"/>
      <c r="N596" s="73" t="str">
        <f>IF(OR($H596="-",$S596="",$U596=""),"",
IF($H596="Long",$U596-$S596,
IF($H596="Short",$S596-$U596-$T596-$T596,
IF($H596="Options",$U596-$S596,””))))</f>
        <v/>
      </c>
      <c r="O596" s="74" t="str">
        <f t="shared" si="59"/>
        <v/>
      </c>
      <c r="P596" s="75" t="str">
        <f t="shared" si="60"/>
        <v/>
      </c>
      <c r="Q596" s="76" t="str">
        <f t="shared" si="63"/>
        <v/>
      </c>
      <c r="R596" s="77" t="str">
        <f t="shared" si="53"/>
        <v/>
      </c>
      <c r="S596" s="78" t="str">
        <f t="shared" si="54"/>
        <v/>
      </c>
      <c r="T596" s="57">
        <v>0</v>
      </c>
      <c r="U596" s="80" t="str">
        <f>IF(OR($H596="-",$K596="",$M596=""),"",
IF($H596="Long",$K596*$M596,
IF($H596="Short",$K596*$M596,
IF($H596="Options",$K596*$M596*100,””))))</f>
        <v/>
      </c>
      <c r="V596" s="81" t="str">
        <f t="shared" si="61"/>
        <v/>
      </c>
      <c r="W596" s="81" t="str">
        <f t="shared" si="62"/>
        <v/>
      </c>
    </row>
    <row r="597" spans="1:23" x14ac:dyDescent="0.2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7"/>
      <c r="N597" s="73" t="str">
        <f>IF(OR($H597="-",$S597="",$U597=""),"",
IF($H597="Long",$U597-$S597,
IF($H597="Short",$S597-$U597-$T597-$T597,
IF($H597="Options",$U597-$S597,””))))</f>
        <v/>
      </c>
      <c r="O597" s="74" t="str">
        <f t="shared" si="59"/>
        <v/>
      </c>
      <c r="P597" s="75" t="str">
        <f t="shared" si="60"/>
        <v/>
      </c>
      <c r="Q597" s="76" t="str">
        <f t="shared" si="63"/>
        <v/>
      </c>
      <c r="R597" s="77" t="str">
        <f t="shared" si="53"/>
        <v/>
      </c>
      <c r="S597" s="78" t="str">
        <f t="shared" si="54"/>
        <v/>
      </c>
      <c r="T597" s="57">
        <v>0</v>
      </c>
      <c r="U597" s="80" t="str">
        <f>IF(OR($H597="-",$K597="",$M597=""),"",
IF($H597="Long",$K597*$M597,
IF($H597="Short",$K597*$M597,
IF($H597="Options",$K597*$M597*100,””))))</f>
        <v/>
      </c>
      <c r="V597" s="81" t="str">
        <f t="shared" si="61"/>
        <v/>
      </c>
      <c r="W597" s="81" t="str">
        <f t="shared" si="62"/>
        <v/>
      </c>
    </row>
    <row r="598" spans="1:23" x14ac:dyDescent="0.2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7"/>
      <c r="N598" s="73" t="str">
        <f>IF(OR($H598="-",$S598="",$U598=""),"",
IF($H598="Long",$U598-$S598,
IF($H598="Short",$S598-$U598-$T598-$T598,
IF($H598="Options",$U598-$S598,””))))</f>
        <v/>
      </c>
      <c r="O598" s="74" t="str">
        <f t="shared" si="59"/>
        <v/>
      </c>
      <c r="P598" s="75" t="str">
        <f t="shared" si="60"/>
        <v/>
      </c>
      <c r="Q598" s="76" t="str">
        <f t="shared" si="63"/>
        <v/>
      </c>
      <c r="R598" s="77" t="str">
        <f t="shared" si="53"/>
        <v/>
      </c>
      <c r="S598" s="78" t="str">
        <f t="shared" si="54"/>
        <v/>
      </c>
      <c r="T598" s="57">
        <v>0</v>
      </c>
      <c r="U598" s="80" t="str">
        <f>IF(OR($H598="-",$K598="",$M598=""),"",
IF($H598="Long",$K598*$M598,
IF($H598="Short",$K598*$M598,
IF($H598="Options",$K598*$M598*100,””))))</f>
        <v/>
      </c>
      <c r="V598" s="81" t="str">
        <f t="shared" si="61"/>
        <v/>
      </c>
      <c r="W598" s="81" t="str">
        <f t="shared" si="62"/>
        <v/>
      </c>
    </row>
    <row r="599" spans="1:23" x14ac:dyDescent="0.2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7"/>
      <c r="N599" s="73" t="str">
        <f>IF(OR($H599="-",$S599="",$U599=""),"",
IF($H599="Long",$U599-$S599,
IF($H599="Short",$S599-$U599-$T599-$T599,
IF($H599="Options",$U599-$S599,””))))</f>
        <v/>
      </c>
      <c r="O599" s="74" t="str">
        <f t="shared" si="59"/>
        <v/>
      </c>
      <c r="P599" s="75" t="str">
        <f t="shared" si="60"/>
        <v/>
      </c>
      <c r="Q599" s="76" t="str">
        <f t="shared" si="63"/>
        <v/>
      </c>
      <c r="R599" s="77" t="str">
        <f t="shared" si="53"/>
        <v/>
      </c>
      <c r="S599" s="78" t="str">
        <f t="shared" si="54"/>
        <v/>
      </c>
      <c r="T599" s="57">
        <v>0</v>
      </c>
      <c r="U599" s="80" t="str">
        <f>IF(OR($H599="-",$K599="",$M599=""),"",
IF($H599="Long",$K599*$M599,
IF($H599="Short",$K599*$M599,
IF($H599="Options",$K599*$M599*100,””))))</f>
        <v/>
      </c>
      <c r="V599" s="81" t="str">
        <f t="shared" si="61"/>
        <v/>
      </c>
      <c r="W599" s="81" t="str">
        <f t="shared" si="62"/>
        <v/>
      </c>
    </row>
    <row r="600" spans="1:23" x14ac:dyDescent="0.2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7"/>
      <c r="N600" s="73" t="str">
        <f>IF(OR($H600="-",$S600="",$U600=""),"",
IF($H600="Long",$U600-$S600,
IF($H600="Short",$S600-$U600-$T600-$T600,
IF($H600="Options",$U600-$S600,””))))</f>
        <v/>
      </c>
      <c r="O600" s="74" t="str">
        <f t="shared" si="59"/>
        <v/>
      </c>
      <c r="P600" s="75" t="str">
        <f t="shared" si="60"/>
        <v/>
      </c>
      <c r="Q600" s="76" t="str">
        <f t="shared" si="63"/>
        <v/>
      </c>
      <c r="R600" s="77" t="str">
        <f t="shared" si="53"/>
        <v/>
      </c>
      <c r="S600" s="78" t="str">
        <f t="shared" si="54"/>
        <v/>
      </c>
      <c r="T600" s="57">
        <v>0</v>
      </c>
      <c r="U600" s="80" t="str">
        <f>IF(OR($H600="-",$K600="",$M600=""),"",
IF($H600="Long",$K600*$M600,
IF($H600="Short",$K600*$M600,
IF($H600="Options",$K600*$M600*100,””))))</f>
        <v/>
      </c>
      <c r="V600" s="81" t="str">
        <f t="shared" si="61"/>
        <v/>
      </c>
      <c r="W600" s="81" t="str">
        <f t="shared" si="62"/>
        <v/>
      </c>
    </row>
    <row r="601" spans="1:23" x14ac:dyDescent="0.2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7"/>
      <c r="N601" s="73" t="str">
        <f>IF(OR($H601="-",$S601="",$U601=""),"",
IF($H601="Long",$U601-$S601,
IF($H601="Short",$S601-$U601-$T601-$T601,
IF($H601="Options",$U601-$S601,””))))</f>
        <v/>
      </c>
      <c r="O601" s="74" t="str">
        <f t="shared" si="59"/>
        <v/>
      </c>
      <c r="P601" s="75" t="str">
        <f t="shared" si="60"/>
        <v/>
      </c>
      <c r="Q601" s="76" t="str">
        <f t="shared" si="63"/>
        <v/>
      </c>
      <c r="R601" s="77" t="str">
        <f t="shared" si="53"/>
        <v/>
      </c>
      <c r="S601" s="78" t="str">
        <f t="shared" si="54"/>
        <v/>
      </c>
      <c r="T601" s="57">
        <v>0</v>
      </c>
      <c r="U601" s="80" t="str">
        <f>IF(OR($H601="-",$K601="",$M601=""),"",
IF($H601="Long",$K601*$M601,
IF($H601="Short",$K601*$M601,
IF($H601="Options",$K601*$M601*100,””))))</f>
        <v/>
      </c>
      <c r="V601" s="81" t="str">
        <f t="shared" si="61"/>
        <v/>
      </c>
      <c r="W601" s="81" t="str">
        <f t="shared" si="62"/>
        <v/>
      </c>
    </row>
    <row r="602" spans="1:23" x14ac:dyDescent="0.2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7"/>
      <c r="N602" s="73" t="str">
        <f>IF(OR($H602="-",$S602="",$U602=""),"",
IF($H602="Long",$U602-$S602,
IF($H602="Short",$S602-$U602-$T602-$T602,
IF($H602="Options",$U602-$S602,””))))</f>
        <v/>
      </c>
      <c r="O602" s="74" t="str">
        <f t="shared" si="59"/>
        <v/>
      </c>
      <c r="P602" s="75" t="str">
        <f t="shared" si="60"/>
        <v/>
      </c>
      <c r="Q602" s="76" t="str">
        <f t="shared" si="63"/>
        <v/>
      </c>
      <c r="R602" s="77" t="str">
        <f t="shared" si="53"/>
        <v/>
      </c>
      <c r="S602" s="78" t="str">
        <f t="shared" si="54"/>
        <v/>
      </c>
      <c r="T602" s="57">
        <v>0</v>
      </c>
      <c r="U602" s="80" t="str">
        <f>IF(OR($H602="-",$K602="",$M602=""),"",
IF($H602="Long",$K602*$M602,
IF($H602="Short",$K602*$M602,
IF($H602="Options",$K602*$M602*100,””))))</f>
        <v/>
      </c>
      <c r="V602" s="81" t="str">
        <f t="shared" si="61"/>
        <v/>
      </c>
      <c r="W602" s="81" t="str">
        <f t="shared" si="62"/>
        <v/>
      </c>
    </row>
    <row r="603" spans="1:23" x14ac:dyDescent="0.2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7"/>
      <c r="N603" s="73" t="str">
        <f>IF(OR($H603="-",$S603="",$U603=""),"",
IF($H603="Long",$U603-$S603,
IF($H603="Short",$S603-$U603-$T603-$T603,
IF($H603="Options",$U603-$S603,””))))</f>
        <v/>
      </c>
      <c r="O603" s="74" t="str">
        <f t="shared" si="59"/>
        <v/>
      </c>
      <c r="P603" s="75" t="str">
        <f t="shared" si="60"/>
        <v/>
      </c>
      <c r="Q603" s="76" t="str">
        <f t="shared" si="63"/>
        <v/>
      </c>
      <c r="R603" s="77" t="str">
        <f t="shared" si="53"/>
        <v/>
      </c>
      <c r="S603" s="78" t="str">
        <f t="shared" si="54"/>
        <v/>
      </c>
      <c r="T603" s="57">
        <v>0</v>
      </c>
      <c r="U603" s="80" t="str">
        <f>IF(OR($H603="-",$K603="",$M603=""),"",
IF($H603="Long",$K603*$M603,
IF($H603="Short",$K603*$M603,
IF($H603="Options",$K603*$M603*100,””))))</f>
        <v/>
      </c>
      <c r="V603" s="81" t="str">
        <f t="shared" si="61"/>
        <v/>
      </c>
      <c r="W603" s="81" t="str">
        <f t="shared" si="62"/>
        <v/>
      </c>
    </row>
    <row r="604" spans="1:23" x14ac:dyDescent="0.2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7"/>
      <c r="N604" s="73" t="str">
        <f>IF(OR($H604="-",$S604="",$U604=""),"",
IF($H604="Long",$U604-$S604,
IF($H604="Short",$S604-$U604-$T604-$T604,
IF($H604="Options",$U604-$S604,””))))</f>
        <v/>
      </c>
      <c r="O604" s="74" t="str">
        <f t="shared" si="59"/>
        <v/>
      </c>
      <c r="P604" s="75" t="str">
        <f t="shared" si="60"/>
        <v/>
      </c>
      <c r="Q604" s="76" t="str">
        <f t="shared" si="63"/>
        <v/>
      </c>
      <c r="R604" s="77" t="str">
        <f t="shared" si="53"/>
        <v/>
      </c>
      <c r="S604" s="78" t="str">
        <f t="shared" si="54"/>
        <v/>
      </c>
      <c r="T604" s="57">
        <v>0</v>
      </c>
      <c r="U604" s="80" t="str">
        <f>IF(OR($H604="-",$K604="",$M604=""),"",
IF($H604="Long",$K604*$M604,
IF($H604="Short",$K604*$M604,
IF($H604="Options",$K604*$M604*100,””))))</f>
        <v/>
      </c>
      <c r="V604" s="81" t="str">
        <f t="shared" si="61"/>
        <v/>
      </c>
      <c r="W604" s="81" t="str">
        <f t="shared" si="62"/>
        <v/>
      </c>
    </row>
    <row r="605" spans="1:23" x14ac:dyDescent="0.2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7"/>
      <c r="N605" s="73" t="str">
        <f>IF(OR($H605="-",$S605="",$U605=""),"",
IF($H605="Long",$U605-$S605,
IF($H605="Short",$S605-$U605-$T605-$T605,
IF($H605="Options",$U605-$S605,””))))</f>
        <v/>
      </c>
      <c r="O605" s="74" t="str">
        <f t="shared" si="59"/>
        <v/>
      </c>
      <c r="P605" s="75" t="str">
        <f t="shared" si="60"/>
        <v/>
      </c>
      <c r="Q605" s="76" t="str">
        <f t="shared" si="63"/>
        <v/>
      </c>
      <c r="R605" s="77" t="str">
        <f t="shared" si="53"/>
        <v/>
      </c>
      <c r="S605" s="78" t="str">
        <f t="shared" si="54"/>
        <v/>
      </c>
      <c r="T605" s="57">
        <v>0</v>
      </c>
      <c r="U605" s="80" t="str">
        <f>IF(OR($H605="-",$K605="",$M605=""),"",
IF($H605="Long",$K605*$M605,
IF($H605="Short",$K605*$M605,
IF($H605="Options",$K605*$M605*100,””))))</f>
        <v/>
      </c>
      <c r="V605" s="81" t="str">
        <f t="shared" si="61"/>
        <v/>
      </c>
      <c r="W605" s="81" t="str">
        <f t="shared" si="62"/>
        <v/>
      </c>
    </row>
    <row r="606" spans="1:23" x14ac:dyDescent="0.2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7"/>
      <c r="N606" s="73" t="str">
        <f>IF(OR($H606="-",$S606="",$U606=""),"",
IF($H606="Long",$U606-$S606,
IF($H606="Short",$S606-$U606-$T606-$T606,
IF($H606="Options",$U606-$S606,””))))</f>
        <v/>
      </c>
      <c r="O606" s="74" t="str">
        <f t="shared" si="59"/>
        <v/>
      </c>
      <c r="P606" s="75" t="str">
        <f t="shared" si="60"/>
        <v/>
      </c>
      <c r="Q606" s="76" t="str">
        <f t="shared" si="63"/>
        <v/>
      </c>
      <c r="R606" s="77" t="str">
        <f t="shared" si="53"/>
        <v/>
      </c>
      <c r="S606" s="78" t="str">
        <f t="shared" si="54"/>
        <v/>
      </c>
      <c r="T606" s="57">
        <v>0</v>
      </c>
      <c r="U606" s="80" t="str">
        <f>IF(OR($H606="-",$K606="",$M606=""),"",
IF($H606="Long",$K606*$M606,
IF($H606="Short",$K606*$M606,
IF($H606="Options",$K606*$M606*100,””))))</f>
        <v/>
      </c>
      <c r="V606" s="81" t="str">
        <f t="shared" si="61"/>
        <v/>
      </c>
      <c r="W606" s="81" t="str">
        <f t="shared" si="62"/>
        <v/>
      </c>
    </row>
    <row r="607" spans="1:23" x14ac:dyDescent="0.2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7"/>
      <c r="N607" s="73" t="str">
        <f>IF(OR($H607="-",$S607="",$U607=""),"",
IF($H607="Long",$U607-$S607,
IF($H607="Short",$S607-$U607-$T607-$T607,
IF($H607="Options",$U607-$S607,””))))</f>
        <v/>
      </c>
      <c r="O607" s="74" t="str">
        <f t="shared" si="59"/>
        <v/>
      </c>
      <c r="P607" s="75" t="str">
        <f t="shared" si="60"/>
        <v/>
      </c>
      <c r="Q607" s="76" t="str">
        <f t="shared" si="63"/>
        <v/>
      </c>
      <c r="R607" s="77" t="str">
        <f t="shared" si="53"/>
        <v/>
      </c>
      <c r="S607" s="78" t="str">
        <f t="shared" si="54"/>
        <v/>
      </c>
      <c r="T607" s="57">
        <v>0</v>
      </c>
      <c r="U607" s="80" t="str">
        <f>IF(OR($H607="-",$K607="",$M607=""),"",
IF($H607="Long",$K607*$M607,
IF($H607="Short",$K607*$M607,
IF($H607="Options",$K607*$M607*100,””))))</f>
        <v/>
      </c>
      <c r="V607" s="81" t="str">
        <f t="shared" si="61"/>
        <v/>
      </c>
      <c r="W607" s="81" t="str">
        <f t="shared" si="62"/>
        <v/>
      </c>
    </row>
    <row r="608" spans="1:23" x14ac:dyDescent="0.2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7"/>
      <c r="N608" s="73" t="str">
        <f>IF(OR($H608="-",$S608="",$U608=""),"",
IF($H608="Long",$U608-$S608,
IF($H608="Short",$S608-$U608-$T608-$T608,
IF($H608="Options",$U608-$S608,””))))</f>
        <v/>
      </c>
      <c r="O608" s="74" t="str">
        <f t="shared" si="59"/>
        <v/>
      </c>
      <c r="P608" s="75" t="str">
        <f t="shared" si="60"/>
        <v/>
      </c>
      <c r="Q608" s="76" t="str">
        <f t="shared" si="63"/>
        <v/>
      </c>
      <c r="R608" s="77" t="str">
        <f t="shared" si="53"/>
        <v/>
      </c>
      <c r="S608" s="78" t="str">
        <f t="shared" si="54"/>
        <v/>
      </c>
      <c r="T608" s="57">
        <v>0</v>
      </c>
      <c r="U608" s="80" t="str">
        <f>IF(OR($H608="-",$K608="",$M608=""),"",
IF($H608="Long",$K608*$M608,
IF($H608="Short",$K608*$M608,
IF($H608="Options",$K608*$M608*100,””))))</f>
        <v/>
      </c>
      <c r="V608" s="81" t="str">
        <f t="shared" si="61"/>
        <v/>
      </c>
      <c r="W608" s="81" t="str">
        <f t="shared" si="62"/>
        <v/>
      </c>
    </row>
    <row r="609" spans="1:23" x14ac:dyDescent="0.2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7"/>
      <c r="N609" s="73" t="str">
        <f>IF(OR($H609="-",$S609="",$U609=""),"",
IF($H609="Long",$U609-$S609,
IF($H609="Short",$S609-$U609-$T609-$T609,
IF($H609="Options",$U609-$S609,””))))</f>
        <v/>
      </c>
      <c r="O609" s="74" t="str">
        <f t="shared" si="59"/>
        <v/>
      </c>
      <c r="P609" s="75" t="str">
        <f t="shared" si="60"/>
        <v/>
      </c>
      <c r="Q609" s="76" t="str">
        <f t="shared" si="63"/>
        <v/>
      </c>
      <c r="R609" s="77" t="str">
        <f t="shared" si="53"/>
        <v/>
      </c>
      <c r="S609" s="78" t="str">
        <f t="shared" si="54"/>
        <v/>
      </c>
      <c r="T609" s="57">
        <v>0</v>
      </c>
      <c r="U609" s="80" t="str">
        <f>IF(OR($H609="-",$K609="",$M609=""),"",
IF($H609="Long",$K609*$M609,
IF($H609="Short",$K609*$M609,
IF($H609="Options",$K609*$M609*100,””))))</f>
        <v/>
      </c>
      <c r="V609" s="81" t="str">
        <f t="shared" si="61"/>
        <v/>
      </c>
      <c r="W609" s="81" t="str">
        <f t="shared" si="62"/>
        <v/>
      </c>
    </row>
    <row r="610" spans="1:23" x14ac:dyDescent="0.2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7"/>
      <c r="N610" s="73" t="str">
        <f>IF(OR($H610="-",$S610="",$U610=""),"",
IF($H610="Long",$U610-$S610,
IF($H610="Short",$S610-$U610-$T610-$T610,
IF($H610="Options",$U610-$S610,””))))</f>
        <v/>
      </c>
      <c r="O610" s="74" t="str">
        <f t="shared" si="59"/>
        <v/>
      </c>
      <c r="P610" s="75" t="str">
        <f t="shared" si="60"/>
        <v/>
      </c>
      <c r="Q610" s="76" t="str">
        <f t="shared" si="63"/>
        <v/>
      </c>
      <c r="R610" s="77" t="str">
        <f t="shared" si="53"/>
        <v/>
      </c>
      <c r="S610" s="78" t="str">
        <f t="shared" si="54"/>
        <v/>
      </c>
      <c r="T610" s="57">
        <v>0</v>
      </c>
      <c r="U610" s="80" t="str">
        <f>IF(OR($H610="-",$K610="",$M610=""),"",
IF($H610="Long",$K610*$M610,
IF($H610="Short",$K610*$M610,
IF($H610="Options",$K610*$M610*100,””))))</f>
        <v/>
      </c>
      <c r="V610" s="81" t="str">
        <f t="shared" si="61"/>
        <v/>
      </c>
      <c r="W610" s="81" t="str">
        <f t="shared" si="62"/>
        <v/>
      </c>
    </row>
    <row r="611" spans="1:23" x14ac:dyDescent="0.2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7"/>
      <c r="N611" s="73" t="str">
        <f>IF(OR($H611="-",$S611="",$U611=""),"",
IF($H611="Long",$U611-$S611,
IF($H611="Short",$S611-$U611-$T611-$T611,
IF($H611="Options",$U611-$S611,””))))</f>
        <v/>
      </c>
      <c r="O611" s="74" t="str">
        <f t="shared" si="59"/>
        <v/>
      </c>
      <c r="P611" s="75" t="str">
        <f t="shared" si="60"/>
        <v/>
      </c>
      <c r="Q611" s="76" t="str">
        <f t="shared" si="63"/>
        <v/>
      </c>
      <c r="R611" s="77" t="str">
        <f t="shared" si="53"/>
        <v/>
      </c>
      <c r="S611" s="78" t="str">
        <f t="shared" si="54"/>
        <v/>
      </c>
      <c r="T611" s="57">
        <v>0</v>
      </c>
      <c r="U611" s="80" t="str">
        <f>IF(OR($H611="-",$K611="",$M611=""),"",
IF($H611="Long",$K611*$M611,
IF($H611="Short",$K611*$M611,
IF($H611="Options",$K611*$M611*100,””))))</f>
        <v/>
      </c>
      <c r="V611" s="81" t="str">
        <f t="shared" si="61"/>
        <v/>
      </c>
      <c r="W611" s="81" t="str">
        <f t="shared" si="62"/>
        <v/>
      </c>
    </row>
    <row r="612" spans="1:23" x14ac:dyDescent="0.2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7"/>
      <c r="N612" s="73" t="str">
        <f>IF(OR($H612="-",$S612="",$U612=""),"",
IF($H612="Long",$U612-$S612,
IF($H612="Short",$S612-$U612-$T612-$T612,
IF($H612="Options",$U612-$S612,””))))</f>
        <v/>
      </c>
      <c r="O612" s="74" t="str">
        <f t="shared" si="59"/>
        <v/>
      </c>
      <c r="P612" s="75" t="str">
        <f t="shared" si="60"/>
        <v/>
      </c>
      <c r="Q612" s="76" t="str">
        <f t="shared" si="63"/>
        <v/>
      </c>
      <c r="R612" s="77" t="str">
        <f t="shared" si="53"/>
        <v/>
      </c>
      <c r="S612" s="78" t="str">
        <f t="shared" si="54"/>
        <v/>
      </c>
      <c r="T612" s="57">
        <v>0</v>
      </c>
      <c r="U612" s="80" t="str">
        <f>IF(OR($H612="-",$K612="",$M612=""),"",
IF($H612="Long",$K612*$M612,
IF($H612="Short",$K612*$M612,
IF($H612="Options",$K612*$M612*100,””))))</f>
        <v/>
      </c>
      <c r="V612" s="81" t="str">
        <f t="shared" si="61"/>
        <v/>
      </c>
      <c r="W612" s="81" t="str">
        <f t="shared" si="62"/>
        <v/>
      </c>
    </row>
    <row r="613" spans="1:23" x14ac:dyDescent="0.2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7"/>
      <c r="N613" s="73" t="str">
        <f>IF(OR($H613="-",$S613="",$U613=""),"",
IF($H613="Long",$U613-$S613,
IF($H613="Short",$S613-$U613-$T613-$T613,
IF($H613="Options",$U613-$S613,””))))</f>
        <v/>
      </c>
      <c r="O613" s="74" t="str">
        <f t="shared" si="59"/>
        <v/>
      </c>
      <c r="P613" s="75" t="str">
        <f t="shared" si="60"/>
        <v/>
      </c>
      <c r="Q613" s="76" t="str">
        <f t="shared" si="63"/>
        <v/>
      </c>
      <c r="R613" s="77" t="str">
        <f t="shared" si="53"/>
        <v/>
      </c>
      <c r="S613" s="78" t="str">
        <f t="shared" si="54"/>
        <v/>
      </c>
      <c r="T613" s="57">
        <v>0</v>
      </c>
      <c r="U613" s="80" t="str">
        <f>IF(OR($H613="-",$K613="",$M613=""),"",
IF($H613="Long",$K613*$M613,
IF($H613="Short",$K613*$M613,
IF($H613="Options",$K613*$M613*100,””))))</f>
        <v/>
      </c>
      <c r="V613" s="81" t="str">
        <f t="shared" si="61"/>
        <v/>
      </c>
      <c r="W613" s="81" t="str">
        <f t="shared" si="62"/>
        <v/>
      </c>
    </row>
    <row r="614" spans="1:23" x14ac:dyDescent="0.2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7"/>
      <c r="T614" s="57">
        <v>0</v>
      </c>
    </row>
    <row r="615" spans="1:23" x14ac:dyDescent="0.2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7"/>
      <c r="T615" s="57">
        <v>0</v>
      </c>
    </row>
    <row r="616" spans="1:23" x14ac:dyDescent="0.2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7"/>
      <c r="T616" s="57">
        <v>0</v>
      </c>
    </row>
    <row r="617" spans="1:23" x14ac:dyDescent="0.2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7"/>
      <c r="T617" s="57">
        <v>0</v>
      </c>
    </row>
    <row r="618" spans="1:23" x14ac:dyDescent="0.2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7"/>
      <c r="T618" s="57">
        <v>0</v>
      </c>
    </row>
    <row r="619" spans="1:23" x14ac:dyDescent="0.2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7"/>
      <c r="T619" s="57">
        <v>0</v>
      </c>
    </row>
    <row r="620" spans="1:23" x14ac:dyDescent="0.2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7"/>
      <c r="T620" s="57">
        <v>0</v>
      </c>
    </row>
    <row r="621" spans="1:23" x14ac:dyDescent="0.2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7"/>
      <c r="T621" s="57">
        <v>0</v>
      </c>
    </row>
    <row r="622" spans="1:23" x14ac:dyDescent="0.2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7"/>
      <c r="T622" s="57">
        <v>0</v>
      </c>
    </row>
    <row r="623" spans="1:23" x14ac:dyDescent="0.2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7"/>
      <c r="T623" s="57">
        <v>0</v>
      </c>
    </row>
    <row r="624" spans="1:23" x14ac:dyDescent="0.2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7"/>
      <c r="T624" s="57">
        <v>0</v>
      </c>
    </row>
    <row r="625" spans="1:20" x14ac:dyDescent="0.2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7"/>
      <c r="T625" s="57">
        <v>0</v>
      </c>
    </row>
    <row r="626" spans="1:20" x14ac:dyDescent="0.2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7"/>
      <c r="T626" s="57">
        <v>0</v>
      </c>
    </row>
    <row r="627" spans="1:20" x14ac:dyDescent="0.2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7"/>
      <c r="T627" s="57">
        <v>0</v>
      </c>
    </row>
    <row r="628" spans="1:20" x14ac:dyDescent="0.2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7"/>
      <c r="T628" s="57">
        <v>0</v>
      </c>
    </row>
    <row r="629" spans="1:20" x14ac:dyDescent="0.2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7"/>
      <c r="T629" s="57">
        <v>0</v>
      </c>
    </row>
    <row r="630" spans="1:20" x14ac:dyDescent="0.2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7"/>
      <c r="T630" s="57">
        <v>0</v>
      </c>
    </row>
    <row r="631" spans="1:20" x14ac:dyDescent="0.2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7"/>
      <c r="T631" s="57">
        <v>0</v>
      </c>
    </row>
    <row r="632" spans="1:20" x14ac:dyDescent="0.2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7"/>
      <c r="T632" s="57">
        <v>0</v>
      </c>
    </row>
    <row r="633" spans="1:20" x14ac:dyDescent="0.2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7"/>
      <c r="T633" s="57">
        <v>0</v>
      </c>
    </row>
    <row r="634" spans="1:20" x14ac:dyDescent="0.2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7"/>
      <c r="T634" s="57">
        <v>0</v>
      </c>
    </row>
    <row r="635" spans="1:20" x14ac:dyDescent="0.2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7"/>
      <c r="T635" s="57">
        <v>0</v>
      </c>
    </row>
    <row r="636" spans="1:20" x14ac:dyDescent="0.2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7"/>
      <c r="T636" s="57">
        <v>0</v>
      </c>
    </row>
    <row r="637" spans="1:20" x14ac:dyDescent="0.2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7"/>
      <c r="T637" s="57">
        <v>0</v>
      </c>
    </row>
    <row r="638" spans="1:20" x14ac:dyDescent="0.2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7"/>
      <c r="T638" s="57">
        <v>0</v>
      </c>
    </row>
    <row r="639" spans="1:20" x14ac:dyDescent="0.2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7"/>
      <c r="T639" s="57">
        <v>0</v>
      </c>
    </row>
    <row r="640" spans="1:20" x14ac:dyDescent="0.2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7"/>
      <c r="T640" s="57">
        <v>0</v>
      </c>
    </row>
    <row r="641" spans="1:20" x14ac:dyDescent="0.2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7"/>
      <c r="T641" s="57">
        <v>0</v>
      </c>
    </row>
    <row r="642" spans="1:20" x14ac:dyDescent="0.2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7"/>
      <c r="T642" s="57">
        <v>0</v>
      </c>
    </row>
    <row r="643" spans="1:20" x14ac:dyDescent="0.2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7"/>
      <c r="T643" s="57">
        <v>0</v>
      </c>
    </row>
    <row r="644" spans="1:20" x14ac:dyDescent="0.2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7"/>
    </row>
    <row r="645" spans="1:20" x14ac:dyDescent="0.2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7"/>
    </row>
    <row r="646" spans="1:20" x14ac:dyDescent="0.2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7"/>
    </row>
    <row r="647" spans="1:20" x14ac:dyDescent="0.2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7"/>
    </row>
    <row r="648" spans="1:20" x14ac:dyDescent="0.2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7"/>
    </row>
    <row r="649" spans="1:20" x14ac:dyDescent="0.2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7"/>
    </row>
    <row r="650" spans="1:20" x14ac:dyDescent="0.2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7"/>
    </row>
    <row r="651" spans="1:20" x14ac:dyDescent="0.2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7"/>
    </row>
    <row r="652" spans="1:20" x14ac:dyDescent="0.2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7"/>
    </row>
    <row r="653" spans="1:20" x14ac:dyDescent="0.2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7"/>
    </row>
    <row r="654" spans="1:20" x14ac:dyDescent="0.2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7"/>
    </row>
    <row r="655" spans="1:20" x14ac:dyDescent="0.2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7"/>
    </row>
    <row r="656" spans="1:20" x14ac:dyDescent="0.2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7"/>
    </row>
    <row r="657" spans="1:13" x14ac:dyDescent="0.2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7"/>
    </row>
    <row r="658" spans="1:13" x14ac:dyDescent="0.2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7"/>
    </row>
    <row r="659" spans="1:13" x14ac:dyDescent="0.2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7"/>
    </row>
    <row r="660" spans="1:13" x14ac:dyDescent="0.2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7"/>
    </row>
    <row r="661" spans="1:13" x14ac:dyDescent="0.2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7"/>
    </row>
    <row r="662" spans="1:13" x14ac:dyDescent="0.2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7"/>
    </row>
    <row r="663" spans="1:13" x14ac:dyDescent="0.2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7"/>
    </row>
    <row r="664" spans="1:13" x14ac:dyDescent="0.2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7"/>
    </row>
    <row r="665" spans="1:13" x14ac:dyDescent="0.2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7"/>
    </row>
    <row r="666" spans="1:13" x14ac:dyDescent="0.2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7"/>
    </row>
    <row r="667" spans="1:13" x14ac:dyDescent="0.2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7"/>
    </row>
    <row r="668" spans="1:13" x14ac:dyDescent="0.2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7"/>
    </row>
    <row r="669" spans="1:13" x14ac:dyDescent="0.2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7"/>
    </row>
    <row r="670" spans="1:13" x14ac:dyDescent="0.2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7"/>
    </row>
    <row r="671" spans="1:13" x14ac:dyDescent="0.2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7"/>
    </row>
    <row r="672" spans="1:13" x14ac:dyDescent="0.2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7"/>
    </row>
    <row r="673" spans="1:13" x14ac:dyDescent="0.2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7"/>
    </row>
    <row r="674" spans="1:13" x14ac:dyDescent="0.2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7"/>
    </row>
    <row r="675" spans="1:13" x14ac:dyDescent="0.2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7"/>
    </row>
    <row r="676" spans="1:13" x14ac:dyDescent="0.2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7"/>
    </row>
    <row r="677" spans="1:13" x14ac:dyDescent="0.2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7"/>
    </row>
    <row r="678" spans="1:13" x14ac:dyDescent="0.2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7"/>
    </row>
    <row r="679" spans="1:13" x14ac:dyDescent="0.2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7"/>
    </row>
    <row r="680" spans="1:13" x14ac:dyDescent="0.2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7"/>
    </row>
    <row r="681" spans="1:13" x14ac:dyDescent="0.2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7"/>
    </row>
    <row r="682" spans="1:13" x14ac:dyDescent="0.2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7"/>
    </row>
    <row r="683" spans="1:13" x14ac:dyDescent="0.2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7"/>
    </row>
    <row r="684" spans="1:13" x14ac:dyDescent="0.2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7"/>
    </row>
    <row r="685" spans="1:13" x14ac:dyDescent="0.2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7"/>
    </row>
    <row r="686" spans="1:13" x14ac:dyDescent="0.2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7"/>
    </row>
    <row r="687" spans="1:13" x14ac:dyDescent="0.2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7"/>
    </row>
    <row r="688" spans="1:13" x14ac:dyDescent="0.2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7"/>
    </row>
    <row r="689" spans="1:13" x14ac:dyDescent="0.2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7"/>
    </row>
    <row r="690" spans="1:13" x14ac:dyDescent="0.2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7"/>
    </row>
    <row r="691" spans="1:13" x14ac:dyDescent="0.2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7"/>
    </row>
    <row r="692" spans="1:13" x14ac:dyDescent="0.2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7"/>
    </row>
    <row r="693" spans="1:13" x14ac:dyDescent="0.2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7"/>
    </row>
    <row r="694" spans="1:13" x14ac:dyDescent="0.2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7"/>
    </row>
    <row r="695" spans="1:13" x14ac:dyDescent="0.2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7"/>
    </row>
    <row r="696" spans="1:13" x14ac:dyDescent="0.2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7"/>
    </row>
    <row r="697" spans="1:13" x14ac:dyDescent="0.2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7"/>
    </row>
    <row r="698" spans="1:13" x14ac:dyDescent="0.2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7"/>
    </row>
    <row r="699" spans="1:13" x14ac:dyDescent="0.2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7"/>
    </row>
    <row r="700" spans="1:13" x14ac:dyDescent="0.2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7"/>
    </row>
    <row r="701" spans="1:13" x14ac:dyDescent="0.2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7"/>
    </row>
    <row r="702" spans="1:13" x14ac:dyDescent="0.2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7"/>
    </row>
    <row r="703" spans="1:13" x14ac:dyDescent="0.2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7"/>
    </row>
    <row r="704" spans="1:13" x14ac:dyDescent="0.2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7"/>
    </row>
    <row r="705" spans="1:13" x14ac:dyDescent="0.2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7"/>
    </row>
    <row r="706" spans="1:13" x14ac:dyDescent="0.2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7"/>
    </row>
    <row r="707" spans="1:13" x14ac:dyDescent="0.2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7"/>
    </row>
    <row r="708" spans="1:13" x14ac:dyDescent="0.2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7"/>
    </row>
    <row r="709" spans="1:13" x14ac:dyDescent="0.2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7"/>
    </row>
    <row r="710" spans="1:13" x14ac:dyDescent="0.2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7"/>
    </row>
    <row r="711" spans="1:13" x14ac:dyDescent="0.2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7"/>
    </row>
    <row r="712" spans="1:13" x14ac:dyDescent="0.2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7"/>
    </row>
    <row r="713" spans="1:13" x14ac:dyDescent="0.2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7"/>
    </row>
    <row r="714" spans="1:13" x14ac:dyDescent="0.2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7"/>
    </row>
    <row r="715" spans="1:13" x14ac:dyDescent="0.2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7"/>
    </row>
    <row r="716" spans="1:13" x14ac:dyDescent="0.2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7"/>
    </row>
    <row r="717" spans="1:13" x14ac:dyDescent="0.2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7"/>
    </row>
    <row r="718" spans="1:13" x14ac:dyDescent="0.2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7"/>
    </row>
    <row r="719" spans="1:13" x14ac:dyDescent="0.2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7"/>
    </row>
    <row r="720" spans="1:13" x14ac:dyDescent="0.2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7"/>
    </row>
    <row r="721" spans="1:13" x14ac:dyDescent="0.2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7"/>
    </row>
    <row r="722" spans="1:13" x14ac:dyDescent="0.2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7"/>
    </row>
    <row r="723" spans="1:13" x14ac:dyDescent="0.2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7"/>
    </row>
    <row r="724" spans="1:13" x14ac:dyDescent="0.2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7"/>
    </row>
    <row r="725" spans="1:13" x14ac:dyDescent="0.2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7"/>
    </row>
    <row r="726" spans="1:13" x14ac:dyDescent="0.2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7"/>
    </row>
    <row r="727" spans="1:13" x14ac:dyDescent="0.2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7"/>
    </row>
    <row r="728" spans="1:13" x14ac:dyDescent="0.2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7"/>
    </row>
    <row r="729" spans="1:13" x14ac:dyDescent="0.2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7"/>
    </row>
    <row r="730" spans="1:13" x14ac:dyDescent="0.2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7"/>
    </row>
    <row r="731" spans="1:13" x14ac:dyDescent="0.2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7"/>
    </row>
    <row r="732" spans="1:13" x14ac:dyDescent="0.2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7"/>
    </row>
    <row r="733" spans="1:13" x14ac:dyDescent="0.2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7"/>
    </row>
    <row r="734" spans="1:13" x14ac:dyDescent="0.2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7"/>
    </row>
    <row r="735" spans="1:13" x14ac:dyDescent="0.2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7"/>
    </row>
    <row r="736" spans="1:13" x14ac:dyDescent="0.2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7"/>
    </row>
    <row r="737" spans="1:13" x14ac:dyDescent="0.2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7"/>
    </row>
    <row r="738" spans="1:13" x14ac:dyDescent="0.2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7"/>
    </row>
    <row r="739" spans="1:13" x14ac:dyDescent="0.2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7"/>
    </row>
    <row r="740" spans="1:13" x14ac:dyDescent="0.2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7"/>
    </row>
    <row r="741" spans="1:13" x14ac:dyDescent="0.2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7"/>
    </row>
    <row r="742" spans="1:13" x14ac:dyDescent="0.2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7"/>
    </row>
    <row r="743" spans="1:13" x14ac:dyDescent="0.2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7"/>
    </row>
    <row r="744" spans="1:13" x14ac:dyDescent="0.2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7"/>
    </row>
    <row r="745" spans="1:13" x14ac:dyDescent="0.2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7"/>
    </row>
    <row r="746" spans="1:13" x14ac:dyDescent="0.2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7"/>
    </row>
    <row r="747" spans="1:13" x14ac:dyDescent="0.2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7"/>
    </row>
    <row r="748" spans="1:13" x14ac:dyDescent="0.2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7"/>
    </row>
    <row r="749" spans="1:13" x14ac:dyDescent="0.2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7"/>
    </row>
    <row r="750" spans="1:13" x14ac:dyDescent="0.2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7"/>
    </row>
    <row r="751" spans="1:13" x14ac:dyDescent="0.2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7"/>
    </row>
    <row r="752" spans="1:13" x14ac:dyDescent="0.2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7"/>
    </row>
    <row r="753" spans="1:13" x14ac:dyDescent="0.2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7"/>
    </row>
    <row r="754" spans="1:13" x14ac:dyDescent="0.2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7"/>
    </row>
    <row r="755" spans="1:13" x14ac:dyDescent="0.2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7"/>
    </row>
    <row r="756" spans="1:13" x14ac:dyDescent="0.2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7"/>
    </row>
    <row r="757" spans="1:13" x14ac:dyDescent="0.2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7"/>
    </row>
    <row r="758" spans="1:13" x14ac:dyDescent="0.2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7"/>
    </row>
    <row r="759" spans="1:13" x14ac:dyDescent="0.2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7"/>
    </row>
    <row r="760" spans="1:13" x14ac:dyDescent="0.2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7"/>
    </row>
    <row r="761" spans="1:13" x14ac:dyDescent="0.2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7"/>
    </row>
    <row r="762" spans="1:13" x14ac:dyDescent="0.2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7"/>
    </row>
    <row r="763" spans="1:13" x14ac:dyDescent="0.2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7"/>
    </row>
    <row r="764" spans="1:13" x14ac:dyDescent="0.2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7"/>
    </row>
    <row r="765" spans="1:13" x14ac:dyDescent="0.2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7"/>
    </row>
    <row r="766" spans="1:13" x14ac:dyDescent="0.2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7"/>
    </row>
    <row r="767" spans="1:13" x14ac:dyDescent="0.2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7"/>
    </row>
    <row r="768" spans="1:13" x14ac:dyDescent="0.2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7"/>
    </row>
    <row r="769" spans="1:13" x14ac:dyDescent="0.2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7"/>
    </row>
    <row r="770" spans="1:13" x14ac:dyDescent="0.2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7"/>
    </row>
    <row r="771" spans="1:13" x14ac:dyDescent="0.2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7"/>
    </row>
    <row r="772" spans="1:13" x14ac:dyDescent="0.2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7"/>
    </row>
    <row r="773" spans="1:13" x14ac:dyDescent="0.2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7"/>
    </row>
    <row r="774" spans="1:13" x14ac:dyDescent="0.2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7"/>
    </row>
    <row r="775" spans="1:13" x14ac:dyDescent="0.2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7"/>
    </row>
    <row r="776" spans="1:13" x14ac:dyDescent="0.2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7"/>
    </row>
    <row r="777" spans="1:13" x14ac:dyDescent="0.2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7"/>
    </row>
    <row r="778" spans="1:13" x14ac:dyDescent="0.2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7"/>
    </row>
    <row r="779" spans="1:13" x14ac:dyDescent="0.2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7"/>
    </row>
    <row r="780" spans="1:13" x14ac:dyDescent="0.2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7"/>
    </row>
    <row r="781" spans="1:13" x14ac:dyDescent="0.2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7"/>
    </row>
    <row r="782" spans="1:13" x14ac:dyDescent="0.2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7"/>
    </row>
    <row r="783" spans="1:13" x14ac:dyDescent="0.2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7"/>
    </row>
    <row r="784" spans="1:13" x14ac:dyDescent="0.2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7"/>
    </row>
    <row r="785" spans="1:13" x14ac:dyDescent="0.2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7"/>
    </row>
    <row r="786" spans="1:13" x14ac:dyDescent="0.2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7"/>
    </row>
    <row r="787" spans="1:13" x14ac:dyDescent="0.2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7"/>
    </row>
    <row r="788" spans="1:13" x14ac:dyDescent="0.2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7"/>
    </row>
    <row r="789" spans="1:13" x14ac:dyDescent="0.2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7"/>
    </row>
    <row r="790" spans="1:13" x14ac:dyDescent="0.2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7"/>
    </row>
    <row r="791" spans="1:13" x14ac:dyDescent="0.2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7"/>
    </row>
    <row r="792" spans="1:13" x14ac:dyDescent="0.2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7"/>
    </row>
    <row r="793" spans="1:13" x14ac:dyDescent="0.2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7"/>
    </row>
    <row r="794" spans="1:13" x14ac:dyDescent="0.2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7"/>
    </row>
    <row r="795" spans="1:13" x14ac:dyDescent="0.2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7"/>
    </row>
    <row r="796" spans="1:13" x14ac:dyDescent="0.2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7"/>
    </row>
    <row r="797" spans="1:13" x14ac:dyDescent="0.2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7"/>
    </row>
    <row r="798" spans="1:13" x14ac:dyDescent="0.2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7"/>
    </row>
    <row r="799" spans="1:13" x14ac:dyDescent="0.2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7"/>
    </row>
    <row r="800" spans="1:13" x14ac:dyDescent="0.2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7"/>
    </row>
    <row r="801" spans="1:13" x14ac:dyDescent="0.2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7"/>
    </row>
    <row r="802" spans="1:13" x14ac:dyDescent="0.2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7"/>
    </row>
    <row r="803" spans="1:13" x14ac:dyDescent="0.2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7"/>
    </row>
    <row r="804" spans="1:13" x14ac:dyDescent="0.2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7"/>
    </row>
    <row r="805" spans="1:13" x14ac:dyDescent="0.2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7"/>
    </row>
    <row r="806" spans="1:13" x14ac:dyDescent="0.2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7"/>
    </row>
    <row r="807" spans="1:13" x14ac:dyDescent="0.2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7"/>
    </row>
    <row r="808" spans="1:13" x14ac:dyDescent="0.2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7"/>
    </row>
    <row r="809" spans="1:13" x14ac:dyDescent="0.2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7"/>
    </row>
    <row r="810" spans="1:13" x14ac:dyDescent="0.2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7"/>
    </row>
    <row r="811" spans="1:13" x14ac:dyDescent="0.2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7"/>
    </row>
    <row r="812" spans="1:13" x14ac:dyDescent="0.2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7"/>
    </row>
    <row r="813" spans="1:13" x14ac:dyDescent="0.2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7"/>
    </row>
    <row r="814" spans="1:13" x14ac:dyDescent="0.2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7"/>
    </row>
    <row r="815" spans="1:13" x14ac:dyDescent="0.2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7"/>
    </row>
    <row r="816" spans="1:13" x14ac:dyDescent="0.2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7"/>
    </row>
    <row r="817" spans="1:13" x14ac:dyDescent="0.2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7"/>
    </row>
    <row r="818" spans="1:13" x14ac:dyDescent="0.2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7"/>
    </row>
    <row r="819" spans="1:13" x14ac:dyDescent="0.2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7"/>
    </row>
    <row r="820" spans="1:13" x14ac:dyDescent="0.2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7"/>
    </row>
    <row r="821" spans="1:13" x14ac:dyDescent="0.2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7"/>
    </row>
    <row r="822" spans="1:13" x14ac:dyDescent="0.2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7"/>
    </row>
    <row r="823" spans="1:13" x14ac:dyDescent="0.2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7"/>
    </row>
    <row r="824" spans="1:13" x14ac:dyDescent="0.2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7"/>
    </row>
    <row r="825" spans="1:13" x14ac:dyDescent="0.2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7"/>
    </row>
    <row r="826" spans="1:13" x14ac:dyDescent="0.2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7"/>
    </row>
    <row r="827" spans="1:13" x14ac:dyDescent="0.2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7"/>
    </row>
    <row r="828" spans="1:13" x14ac:dyDescent="0.2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7"/>
    </row>
    <row r="829" spans="1:13" x14ac:dyDescent="0.2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7"/>
    </row>
    <row r="830" spans="1:13" x14ac:dyDescent="0.2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7"/>
    </row>
    <row r="831" spans="1:13" x14ac:dyDescent="0.2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7"/>
    </row>
    <row r="832" spans="1:13" x14ac:dyDescent="0.2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7"/>
    </row>
    <row r="833" spans="1:13" x14ac:dyDescent="0.2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7"/>
    </row>
    <row r="834" spans="1:13" x14ac:dyDescent="0.2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7"/>
    </row>
    <row r="835" spans="1:13" x14ac:dyDescent="0.2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7"/>
    </row>
    <row r="836" spans="1:13" x14ac:dyDescent="0.2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7"/>
    </row>
    <row r="837" spans="1:13" x14ac:dyDescent="0.2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7"/>
    </row>
    <row r="838" spans="1:13" x14ac:dyDescent="0.2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7"/>
    </row>
    <row r="839" spans="1:13" x14ac:dyDescent="0.2">
      <c r="A839" s="28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7"/>
    </row>
    <row r="840" spans="1:13" x14ac:dyDescent="0.2">
      <c r="A840" s="28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7"/>
    </row>
    <row r="841" spans="1:13" x14ac:dyDescent="0.2">
      <c r="A841" s="28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7"/>
    </row>
    <row r="842" spans="1:13" x14ac:dyDescent="0.2">
      <c r="A842" s="28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7"/>
    </row>
    <row r="843" spans="1:13" x14ac:dyDescent="0.2">
      <c r="A843" s="28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7"/>
    </row>
    <row r="844" spans="1:13" x14ac:dyDescent="0.2">
      <c r="A844" s="28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7"/>
    </row>
    <row r="845" spans="1:13" x14ac:dyDescent="0.2">
      <c r="A845" s="28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7"/>
    </row>
    <row r="846" spans="1:13" x14ac:dyDescent="0.2">
      <c r="A846" s="28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7"/>
    </row>
    <row r="847" spans="1:13" x14ac:dyDescent="0.2">
      <c r="A847" s="28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7"/>
    </row>
    <row r="848" spans="1:13" x14ac:dyDescent="0.2">
      <c r="A848" s="28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7"/>
    </row>
    <row r="849" spans="1:13" x14ac:dyDescent="0.2">
      <c r="A849" s="2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7"/>
    </row>
    <row r="850" spans="1:13" x14ac:dyDescent="0.2">
      <c r="A850" s="2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7"/>
    </row>
    <row r="851" spans="1:13" x14ac:dyDescent="0.2">
      <c r="A851" s="2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7"/>
    </row>
    <row r="852" spans="1:13" x14ac:dyDescent="0.2">
      <c r="A852" s="2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7"/>
    </row>
    <row r="853" spans="1:13" x14ac:dyDescent="0.2">
      <c r="A853" s="28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7"/>
    </row>
    <row r="854" spans="1:13" x14ac:dyDescent="0.2">
      <c r="A854" s="28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7"/>
    </row>
    <row r="855" spans="1:13" x14ac:dyDescent="0.2">
      <c r="A855" s="28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7"/>
    </row>
    <row r="856" spans="1:13" x14ac:dyDescent="0.2">
      <c r="A856" s="28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7"/>
    </row>
    <row r="857" spans="1:13" x14ac:dyDescent="0.2">
      <c r="A857" s="28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7"/>
    </row>
    <row r="858" spans="1:13" x14ac:dyDescent="0.2">
      <c r="A858" s="28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7"/>
    </row>
    <row r="859" spans="1:13" x14ac:dyDescent="0.2">
      <c r="A859" s="28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7"/>
    </row>
    <row r="860" spans="1:13" x14ac:dyDescent="0.2">
      <c r="A860" s="28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7"/>
    </row>
    <row r="861" spans="1:13" x14ac:dyDescent="0.2">
      <c r="A861" s="28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7"/>
    </row>
    <row r="862" spans="1:13" x14ac:dyDescent="0.2">
      <c r="A862" s="28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7"/>
    </row>
    <row r="863" spans="1:13" x14ac:dyDescent="0.2">
      <c r="A863" s="28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7"/>
    </row>
    <row r="864" spans="1:13" x14ac:dyDescent="0.2">
      <c r="A864" s="2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7"/>
    </row>
    <row r="865" spans="1:13" x14ac:dyDescent="0.2">
      <c r="A865" s="28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7"/>
    </row>
    <row r="866" spans="1:13" x14ac:dyDescent="0.2">
      <c r="A866" s="28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7"/>
    </row>
    <row r="867" spans="1:13" x14ac:dyDescent="0.2">
      <c r="A867" s="28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7"/>
    </row>
    <row r="868" spans="1:13" x14ac:dyDescent="0.2">
      <c r="A868" s="28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7"/>
    </row>
    <row r="869" spans="1:13" x14ac:dyDescent="0.2">
      <c r="A869" s="28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7"/>
    </row>
    <row r="870" spans="1:13" x14ac:dyDescent="0.2">
      <c r="A870" s="28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7"/>
    </row>
    <row r="871" spans="1:13" x14ac:dyDescent="0.2">
      <c r="A871" s="28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7"/>
    </row>
    <row r="872" spans="1:13" x14ac:dyDescent="0.2">
      <c r="A872" s="28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7"/>
    </row>
    <row r="873" spans="1:13" x14ac:dyDescent="0.2">
      <c r="A873" s="28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7"/>
    </row>
    <row r="874" spans="1:13" x14ac:dyDescent="0.2">
      <c r="A874" s="28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7"/>
    </row>
    <row r="875" spans="1:13" x14ac:dyDescent="0.2">
      <c r="A875" s="28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7"/>
    </row>
    <row r="876" spans="1:13" x14ac:dyDescent="0.2">
      <c r="A876" s="28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7"/>
    </row>
    <row r="877" spans="1:13" x14ac:dyDescent="0.2">
      <c r="A877" s="28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7"/>
    </row>
    <row r="878" spans="1:13" x14ac:dyDescent="0.2">
      <c r="A878" s="28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7"/>
    </row>
    <row r="879" spans="1:13" x14ac:dyDescent="0.2">
      <c r="A879" s="28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7"/>
    </row>
    <row r="880" spans="1:13" x14ac:dyDescent="0.2">
      <c r="A880" s="28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7"/>
    </row>
    <row r="881" spans="1:13" x14ac:dyDescent="0.2">
      <c r="A881" s="28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7"/>
    </row>
    <row r="882" spans="1:13" x14ac:dyDescent="0.2">
      <c r="A882" s="2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7"/>
    </row>
    <row r="883" spans="1:13" x14ac:dyDescent="0.2">
      <c r="A883" s="2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7"/>
    </row>
    <row r="884" spans="1:13" x14ac:dyDescent="0.2">
      <c r="A884" s="28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7"/>
    </row>
    <row r="885" spans="1:13" x14ac:dyDescent="0.2">
      <c r="A885" s="28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7"/>
    </row>
    <row r="886" spans="1:13" x14ac:dyDescent="0.2">
      <c r="A886" s="2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1"/>
    </row>
  </sheetData>
  <sheetProtection password="CCA5" sheet="1" objects="1" scenarios="1" formatCells="0" formatColumns="0" formatRows="0" insertColumns="0" insertRows="0" deleteColumns="0" deleteRows="0"/>
  <conditionalFormatting sqref="N9:N1048576">
    <cfRule type="containsBlanks" dxfId="26" priority="19">
      <formula>LEN(TRIM(N9))=0</formula>
    </cfRule>
    <cfRule type="cellIs" dxfId="25" priority="20" operator="equal">
      <formula>0</formula>
    </cfRule>
    <cfRule type="cellIs" dxfId="24" priority="21" operator="lessThan">
      <formula>0</formula>
    </cfRule>
    <cfRule type="cellIs" dxfId="23" priority="22" operator="greaterThan">
      <formula>0</formula>
    </cfRule>
    <cfRule type="expression" dxfId="22" priority="27">
      <formula>$V:$V=1</formula>
    </cfRule>
  </conditionalFormatting>
  <conditionalFormatting sqref="N315:N613 N12:N18">
    <cfRule type="cellIs" dxfId="21" priority="25" operator="lessThan">
      <formula>0</formula>
    </cfRule>
    <cfRule type="cellIs" dxfId="20" priority="26" operator="greaterThan">
      <formula>1</formula>
    </cfRule>
  </conditionalFormatting>
  <conditionalFormatting sqref="N9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N385:N389">
    <cfRule type="cellIs" dxfId="17" priority="17" operator="lessThan">
      <formula>0</formula>
    </cfRule>
    <cfRule type="cellIs" dxfId="16" priority="18" operator="greaterThan">
      <formula>1</formula>
    </cfRule>
  </conditionalFormatting>
  <conditionalFormatting sqref="N462:N466">
    <cfRule type="cellIs" dxfId="15" priority="15" operator="lessThan">
      <formula>0</formula>
    </cfRule>
    <cfRule type="cellIs" dxfId="14" priority="16" operator="greaterThan">
      <formula>1</formula>
    </cfRule>
  </conditionalFormatting>
  <conditionalFormatting sqref="N537:N541">
    <cfRule type="cellIs" dxfId="13" priority="13" operator="lessThan">
      <formula>0</formula>
    </cfRule>
    <cfRule type="cellIs" dxfId="12" priority="14" operator="greaterThan">
      <formula>1</formula>
    </cfRule>
  </conditionalFormatting>
  <conditionalFormatting sqref="N19:N314">
    <cfRule type="cellIs" dxfId="11" priority="11" operator="lessThan">
      <formula>0</formula>
    </cfRule>
    <cfRule type="cellIs" dxfId="10" priority="12" operator="greaterThan">
      <formula>1</formula>
    </cfRule>
  </conditionalFormatting>
  <conditionalFormatting sqref="N88:N92">
    <cfRule type="cellIs" dxfId="9" priority="9" operator="lessThan">
      <formula>0</formula>
    </cfRule>
    <cfRule type="cellIs" dxfId="8" priority="10" operator="greaterThan">
      <formula>1</formula>
    </cfRule>
  </conditionalFormatting>
  <conditionalFormatting sqref="N165:N169">
    <cfRule type="cellIs" dxfId="7" priority="7" operator="lessThan">
      <formula>0</formula>
    </cfRule>
    <cfRule type="cellIs" dxfId="6" priority="8" operator="greaterThan">
      <formula>1</formula>
    </cfRule>
  </conditionalFormatting>
  <conditionalFormatting sqref="N240:N244">
    <cfRule type="cellIs" dxfId="5" priority="5" operator="lessThan">
      <formula>0</formula>
    </cfRule>
    <cfRule type="cellIs" dxfId="4" priority="6" operator="greaterThan">
      <formula>1</formula>
    </cfRule>
  </conditionalFormatting>
  <conditionalFormatting sqref="N1 P2 N3:N6 N9:N1048576">
    <cfRule type="cellIs" dxfId="3" priority="2" operator="lessThan">
      <formula>0</formula>
    </cfRule>
    <cfRule type="containsBlanks" dxfId="2" priority="3">
      <formula>LEN(TRIM(N1))=0</formula>
    </cfRule>
    <cfRule type="cellIs" dxfId="1" priority="4" operator="greaterThan">
      <formula>0</formula>
    </cfRule>
  </conditionalFormatting>
  <conditionalFormatting sqref="N1:N1048576">
    <cfRule type="cellIs" dxfId="0" priority="1" operator="equal">
      <formula>0</formula>
    </cfRule>
  </conditionalFormatting>
  <dataValidations count="1">
    <dataValidation errorStyle="warning" allowBlank="1" showInputMessage="1" showErrorMessage="1" sqref="B7:B8"/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Data!$F$2:$F$31</xm:f>
          </x14:formula1>
          <xm:sqref>J9:J1048576</xm:sqref>
        </x14:dataValidation>
        <x14:dataValidation type="list" allowBlank="1" showInputMessage="1" showErrorMessage="1">
          <x14:formula1>
            <xm:f>Data!$E$2:$E$31</xm:f>
          </x14:formula1>
          <xm:sqref>I9:I1048576</xm:sqref>
        </x14:dataValidation>
        <x14:dataValidation type="list" errorStyle="warning" allowBlank="1" showInputMessage="1" showErrorMessage="1">
          <x14:formula1>
            <xm:f>Data!$A$2:$A$6</xm:f>
          </x14:formula1>
          <xm:sqref>B9:B1048576</xm:sqref>
        </x14:dataValidation>
        <x14:dataValidation type="list" allowBlank="1" showInputMessage="1" showErrorMessage="1">
          <x14:formula1>
            <xm:f>Data!$B$2:$B$3</xm:f>
          </x14:formula1>
          <xm:sqref>D9:D1048576</xm:sqref>
        </x14:dataValidation>
        <x14:dataValidation type="list" allowBlank="1" showInputMessage="1" showErrorMessage="1">
          <x14:formula1>
            <xm:f>Data!$C$2:$C$4</xm:f>
          </x14:formula1>
          <xm:sqref>G9:G1048576</xm:sqref>
        </x14:dataValidation>
        <x14:dataValidation type="list" allowBlank="1" showInputMessage="1" showErrorMessage="1">
          <x14:formula1>
            <xm:f>Data!$D$2:$D$3</xm:f>
          </x14:formula1>
          <xm:sqref>H9:H1048576</xm:sqref>
        </x14:dataValidation>
        <x14:dataValidation type="list" allowBlank="1" showInputMessage="1" showErrorMessage="1">
          <x14:formula1>
            <xm:f>Data!$G$2:$G$6</xm:f>
          </x14:formula1>
          <xm:sqref>F9:F1048576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86"/>
  <sheetViews>
    <sheetView workbookViewId="0">
      <selection activeCell="E12" sqref="E12"/>
    </sheetView>
  </sheetViews>
  <sheetFormatPr baseColWidth="10" defaultRowHeight="16" x14ac:dyDescent="0.2"/>
  <cols>
    <col min="1" max="1" width="32.1640625" style="3" customWidth="1"/>
    <col min="2" max="2" width="5.33203125" style="3" customWidth="1"/>
    <col min="3" max="3" width="6" style="3" customWidth="1"/>
    <col min="4" max="4" width="6.33203125" style="3" customWidth="1"/>
    <col min="5" max="5" width="13.33203125" style="3" customWidth="1"/>
    <col min="6" max="6" width="8.6640625" style="3" customWidth="1"/>
    <col min="7" max="7" width="7.6640625" style="3" customWidth="1"/>
    <col min="8" max="8" width="9.1640625" style="3" customWidth="1"/>
    <col min="9" max="9" width="22.33203125" style="3" customWidth="1"/>
    <col min="10" max="10" width="9.83203125" style="3" customWidth="1"/>
    <col min="11" max="11" width="10.5" style="3" customWidth="1"/>
    <col min="12" max="12" width="12" style="3" customWidth="1"/>
    <col min="13" max="14" width="10.83203125" style="3"/>
    <col min="15" max="15" width="10" style="4" customWidth="1"/>
    <col min="16" max="16" width="10" style="5" customWidth="1"/>
    <col min="17" max="17" width="11.83203125" style="4" customWidth="1"/>
    <col min="18" max="18" width="11.6640625" style="5" customWidth="1"/>
    <col min="19" max="19" width="10.6640625" style="3" customWidth="1"/>
    <col min="20" max="20" width="10.33203125" style="57" customWidth="1"/>
    <col min="21" max="21" width="12.83203125" style="3" customWidth="1"/>
    <col min="22" max="23" width="5.83203125" style="3" customWidth="1"/>
    <col min="24" max="24" width="44" style="3" customWidth="1"/>
    <col min="25" max="16384" width="10.83203125" style="3"/>
  </cols>
  <sheetData>
    <row r="2" spans="1:24" x14ac:dyDescent="0.2">
      <c r="E2" s="6" t="s">
        <v>59</v>
      </c>
      <c r="F2" s="7"/>
      <c r="G2" s="61">
        <f>COUNTIFS(N9:N795,"&gt;0")</f>
        <v>3</v>
      </c>
      <c r="O2" s="3"/>
      <c r="P2" s="3"/>
      <c r="S2" s="4"/>
      <c r="T2" s="58"/>
    </row>
    <row r="3" spans="1:24" x14ac:dyDescent="0.2">
      <c r="E3" s="8" t="s">
        <v>60</v>
      </c>
      <c r="F3" s="9"/>
      <c r="G3" s="62">
        <f>COUNTIFS(N9:N795,"&lt;0")</f>
        <v>3</v>
      </c>
      <c r="I3" s="10" t="s">
        <v>61</v>
      </c>
      <c r="J3" s="64">
        <f>SUM(SUMIFS($N$9:$N$795,$N$9:$N$795,"&gt;0"))/SUM(COUNTIFS($N$9:$N$795,"&gt;0"))</f>
        <v>1399.6000000000001</v>
      </c>
      <c r="N3" s="4"/>
      <c r="O3" s="5"/>
      <c r="P3" s="4"/>
      <c r="Q3" s="5"/>
      <c r="R3" s="3"/>
    </row>
    <row r="4" spans="1:24" ht="17" thickBot="1" x14ac:dyDescent="0.25">
      <c r="E4" s="8" t="s">
        <v>62</v>
      </c>
      <c r="F4" s="9"/>
      <c r="G4" s="62">
        <f>G2+G3</f>
        <v>6</v>
      </c>
      <c r="I4" s="11" t="s">
        <v>53</v>
      </c>
      <c r="J4" s="65">
        <f>SUM(SUMIFS($N$9:$N$795,$N$9:$N$795,"&lt;0"))/SUM(COUNTIFS($N$9:$N$795,"&lt;0"))</f>
        <v>-2201.0700000000002</v>
      </c>
      <c r="L4" s="12" t="s">
        <v>55</v>
      </c>
      <c r="M4" s="67">
        <f>MAX(N9:N795)</f>
        <v>4000</v>
      </c>
      <c r="N4" s="4"/>
      <c r="O4" s="13" t="s">
        <v>65</v>
      </c>
      <c r="P4" s="14" t="s">
        <v>57</v>
      </c>
      <c r="Q4" s="14" t="s">
        <v>66</v>
      </c>
      <c r="R4" s="15" t="s">
        <v>67</v>
      </c>
    </row>
    <row r="5" spans="1:24" ht="17" thickBot="1" x14ac:dyDescent="0.25">
      <c r="E5" s="16" t="s">
        <v>58</v>
      </c>
      <c r="F5" s="17"/>
      <c r="G5" s="63">
        <f>G2/G4</f>
        <v>0.5</v>
      </c>
      <c r="I5" s="18" t="s">
        <v>54</v>
      </c>
      <c r="J5" s="66">
        <f>J3/J4*-1</f>
        <v>0.63587255289472844</v>
      </c>
      <c r="L5" s="19" t="s">
        <v>56</v>
      </c>
      <c r="M5" s="68">
        <f>MIN(N9:N795)</f>
        <v>-6000</v>
      </c>
      <c r="N5" s="4"/>
      <c r="O5" s="69">
        <f>SUM(O9:O499)</f>
        <v>4</v>
      </c>
      <c r="P5" s="70">
        <f>SUM(P9:P499)</f>
        <v>-9</v>
      </c>
      <c r="Q5" s="71">
        <f>SUM(Q9:Q499)</f>
        <v>3.176284584980237</v>
      </c>
      <c r="R5" s="72">
        <f>SUM(R9:R499)</f>
        <v>-4.8444918128088368</v>
      </c>
    </row>
    <row r="7" spans="1:24" s="20" customFormat="1" ht="15" x14ac:dyDescent="0.2">
      <c r="A7" s="32" t="s">
        <v>17</v>
      </c>
      <c r="B7" s="33" t="s">
        <v>18</v>
      </c>
      <c r="C7" s="33" t="s">
        <v>69</v>
      </c>
      <c r="D7" s="34" t="s">
        <v>38</v>
      </c>
      <c r="E7" s="35" t="s">
        <v>19</v>
      </c>
      <c r="F7" s="35" t="s">
        <v>49</v>
      </c>
      <c r="G7" s="35" t="s">
        <v>7</v>
      </c>
      <c r="H7" s="36"/>
      <c r="I7" s="35"/>
      <c r="J7" s="35"/>
      <c r="K7" s="36" t="s">
        <v>20</v>
      </c>
      <c r="L7" s="37" t="s">
        <v>21</v>
      </c>
      <c r="M7" s="43" t="s">
        <v>5</v>
      </c>
      <c r="N7" s="45" t="s">
        <v>22</v>
      </c>
      <c r="O7" s="45" t="s">
        <v>27</v>
      </c>
      <c r="P7" s="45" t="s">
        <v>26</v>
      </c>
      <c r="Q7" s="46" t="s">
        <v>23</v>
      </c>
      <c r="R7" s="46" t="s">
        <v>23</v>
      </c>
      <c r="S7" s="47" t="s">
        <v>24</v>
      </c>
      <c r="T7" s="59" t="s">
        <v>25</v>
      </c>
      <c r="U7" s="47" t="s">
        <v>24</v>
      </c>
      <c r="V7" s="51" t="s">
        <v>26</v>
      </c>
      <c r="W7" s="52" t="s">
        <v>27</v>
      </c>
      <c r="X7" s="55"/>
    </row>
    <row r="8" spans="1:24" s="20" customFormat="1" ht="15" x14ac:dyDescent="0.2">
      <c r="A8" s="38"/>
      <c r="B8" s="39"/>
      <c r="C8" s="39"/>
      <c r="D8" s="39" t="s">
        <v>40</v>
      </c>
      <c r="E8" s="40" t="s">
        <v>28</v>
      </c>
      <c r="F8" s="40" t="s">
        <v>50</v>
      </c>
      <c r="G8" s="40" t="s">
        <v>29</v>
      </c>
      <c r="H8" s="41" t="s">
        <v>3</v>
      </c>
      <c r="I8" s="40" t="s">
        <v>39</v>
      </c>
      <c r="J8" s="40" t="s">
        <v>5</v>
      </c>
      <c r="K8" s="41" t="s">
        <v>30</v>
      </c>
      <c r="L8" s="42" t="s">
        <v>31</v>
      </c>
      <c r="M8" s="44" t="s">
        <v>31</v>
      </c>
      <c r="N8" s="48" t="s">
        <v>32</v>
      </c>
      <c r="O8" s="48" t="s">
        <v>64</v>
      </c>
      <c r="P8" s="48" t="s">
        <v>63</v>
      </c>
      <c r="Q8" s="49" t="s">
        <v>33</v>
      </c>
      <c r="R8" s="49" t="s">
        <v>34</v>
      </c>
      <c r="S8" s="50" t="s">
        <v>35</v>
      </c>
      <c r="T8" s="60" t="s">
        <v>36</v>
      </c>
      <c r="U8" s="50" t="s">
        <v>23</v>
      </c>
      <c r="V8" s="53"/>
      <c r="W8" s="54"/>
      <c r="X8" s="56" t="s">
        <v>37</v>
      </c>
    </row>
    <row r="9" spans="1:24" x14ac:dyDescent="0.2">
      <c r="A9" s="21"/>
      <c r="B9" s="22" t="s">
        <v>86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 s="73" t="str">
        <f>IF(OR($H9="-",$S9="",$U9=""),"",
IF($H9="Long",$U9-$S9,
IF($H9="Short",$S9-$U9-$T9-$T9,
IF($H9="Options",$U9-$S9,””))))</f>
        <v/>
      </c>
      <c r="O9" s="74" t="str">
        <f t="shared" ref="O9:O72" si="0">IF(OR($N9="-",$S9="",$U9=""),"",
IF($N9&lt;=-0.01,"", IF($H9="Long",(M9-L9),
IF($H9="Short",(L9-M9),
IF($H9="Options",(M9-L9))))))</f>
        <v/>
      </c>
      <c r="P9" s="75" t="str">
        <f t="shared" ref="P9:P72" si="1">IF(OR($N9="-",$S9="",$U9=""),"",
IF($N9&gt;=0.01,"", IF($H9="Long",(M9-L9),
IF($H9="Short",(L9-M9),
IF($H9="Options",(M9-L9))))))</f>
        <v/>
      </c>
      <c r="Q9" s="76" t="str">
        <f t="shared" ref="Q9:Q72" si="2">IF(OR($H9="-",$U9="",$S9=""),"",IF($N9&lt;=-0.01,"",
IF($H9="Long",(($U9-$S9)/$S9),
IF($H9="Short",(($S9-$U9)/$S9),
IF($H9="Options",(($U9-$S9)/$S9))))))</f>
        <v/>
      </c>
      <c r="R9" s="77" t="str">
        <f t="shared" ref="R9:R72" si="3">IF(OR($H9="-",$U9="",$S9=""),"",IF($N9&gt;=0.01,"",IF($H9="Long",(($U9-$S9)/$S9),
IF($H9="Short",(($S9-$U9)/$S9),
IF($H9="Options",(($U9-$S9)/$S9))))))</f>
        <v/>
      </c>
      <c r="S9" s="78" t="str">
        <f>IF(OR($H9="-",$K9="",$L9="",$T9=""),"",
IF($H9="Long",($K9*$L9)+$T9,
IF($H9="Short",($K9*$L9)+$T9,
IF($H9="Options",($K9*$L9*100)+$T9,""))))</f>
        <v/>
      </c>
      <c r="T9" s="57">
        <v>0</v>
      </c>
      <c r="U9" s="80" t="str">
        <f>IF(OR($H9="-",$K9="",$M9=""),"",
IF($H9="Long",$K9*$M9,
IF($H9="Short",$K9*$M9,
IF($H9="Options",$K9*$M9*100,””))))</f>
        <v/>
      </c>
      <c r="V9" s="81" t="str">
        <f t="shared" ref="V9:V365" si="4">IF(N9="","",IF(N9&gt;0,0,1))</f>
        <v/>
      </c>
      <c r="W9" s="81" t="str">
        <f t="shared" ref="W9:W365" si="5">IF(N9="","",IF(N9&lt;0,0,1))</f>
        <v/>
      </c>
    </row>
    <row r="10" spans="1:24" x14ac:dyDescent="0.2">
      <c r="A10" s="24"/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73" t="str">
        <f>IF(OR($H10="-",$S10="",$U10=""),"",
IF($H10="Long",$U10-$S10,
IF($H10="Short",$S10-$U10-$T10-$T10,
IF($H10="Options",$U10-$S10,””))))</f>
        <v/>
      </c>
      <c r="O10" s="74" t="str">
        <f t="shared" si="0"/>
        <v/>
      </c>
      <c r="P10" s="75" t="str">
        <f t="shared" si="1"/>
        <v/>
      </c>
      <c r="Q10" s="76" t="str">
        <f t="shared" si="2"/>
        <v/>
      </c>
      <c r="R10" s="77" t="str">
        <f t="shared" si="3"/>
        <v/>
      </c>
      <c r="S10" s="78" t="str">
        <f t="shared" ref="S10:S270" si="6">IF(OR($H10="-",$K10="",$L10="",$T10=""),"",
IF($H10="Long",($K10*$L10)+$T10,
IF($H10="Short",($K10*$L10)+$T10,
IF($H10="Options",($K10*$L10*100)+$T10,""))))</f>
        <v/>
      </c>
      <c r="T10" s="57">
        <v>0</v>
      </c>
      <c r="U10" s="80" t="str">
        <f>IF(OR($H10="-",$K10="",$M10=""),"",
IF($H10="Long",$K10*$M10,
IF($H10="Short",$K10*$M10,
IF($H10="Options",$K10*$M10*100,””))))</f>
        <v/>
      </c>
      <c r="V10" s="81" t="str">
        <f t="shared" si="4"/>
        <v/>
      </c>
      <c r="W10" s="81" t="str">
        <f t="shared" si="5"/>
        <v/>
      </c>
    </row>
    <row r="11" spans="1:24" x14ac:dyDescent="0.2">
      <c r="A11" s="82" t="s">
        <v>73</v>
      </c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73" t="str">
        <f>IF(OR($H11="-",$S11="",$U11=""),"",
IF($H11="Long",$U11-$S11,
IF($H11="Short",$S11-$U11-$T11-$T11,
IF($H11="Options",$U11-$S11,””))))</f>
        <v/>
      </c>
      <c r="O11" s="74" t="str">
        <f t="shared" si="0"/>
        <v/>
      </c>
      <c r="P11" s="75" t="str">
        <f t="shared" si="1"/>
        <v/>
      </c>
      <c r="Q11" s="76" t="str">
        <f t="shared" si="2"/>
        <v/>
      </c>
      <c r="R11" s="77" t="str">
        <f t="shared" si="3"/>
        <v/>
      </c>
      <c r="S11" s="78" t="str">
        <f t="shared" si="6"/>
        <v/>
      </c>
      <c r="T11" s="57">
        <v>0</v>
      </c>
      <c r="U11" s="80" t="str">
        <f>IF(OR($H11="-",$K11="",$M11=""),"",
IF($H11="Long",$K11*$M11,
IF($H11="Short",$K11*$M11,
IF($H11="Options",$K11*$M11*100,””))))</f>
        <v/>
      </c>
      <c r="V11" s="81" t="str">
        <f t="shared" si="4"/>
        <v/>
      </c>
      <c r="W11" s="81" t="str">
        <f t="shared" si="5"/>
        <v/>
      </c>
    </row>
    <row r="12" spans="1:24" x14ac:dyDescent="0.2">
      <c r="A12" s="83" t="s">
        <v>74</v>
      </c>
      <c r="B12" s="25"/>
      <c r="C12" s="25"/>
      <c r="D12" s="26"/>
      <c r="E12" s="26" t="s">
        <v>81</v>
      </c>
      <c r="F12" s="26" t="s">
        <v>48</v>
      </c>
      <c r="G12" s="26" t="s">
        <v>47</v>
      </c>
      <c r="H12" s="26" t="s">
        <v>71</v>
      </c>
      <c r="I12" s="26" t="s">
        <v>87</v>
      </c>
      <c r="J12" s="26" t="s">
        <v>70</v>
      </c>
      <c r="K12" s="26">
        <v>100</v>
      </c>
      <c r="L12" s="26">
        <v>1</v>
      </c>
      <c r="M12" s="27">
        <v>2</v>
      </c>
      <c r="N12" s="73">
        <f>IF(OR($H12="-",$S12="",$U12=""),"",
IF($H12="Long",$U12-$S12,
IF($H12="Short",$S12-$U12-$T12-$T12,
IF($H12="Options",$U12-$S12,””))))</f>
        <v>98.8</v>
      </c>
      <c r="O12" s="74">
        <f t="shared" si="0"/>
        <v>1</v>
      </c>
      <c r="P12" s="75" t="str">
        <f t="shared" si="1"/>
        <v/>
      </c>
      <c r="Q12" s="76">
        <f t="shared" si="2"/>
        <v>0.97628458498023707</v>
      </c>
      <c r="R12" s="77" t="str">
        <f t="shared" si="3"/>
        <v/>
      </c>
      <c r="S12" s="78">
        <f t="shared" si="6"/>
        <v>101.2</v>
      </c>
      <c r="T12" s="57">
        <v>1.2</v>
      </c>
      <c r="U12" s="80">
        <f>IF(OR($H12="-",$K12="",$M12=""),"",
IF($H12="Long",$K12*$M12,
IF($H12="Short",$K12*$M12,
IF($H12="Options",$K12*$M12*100,””))))</f>
        <v>200</v>
      </c>
      <c r="V12" s="81">
        <f t="shared" si="4"/>
        <v>0</v>
      </c>
      <c r="W12" s="81">
        <f t="shared" si="5"/>
        <v>1</v>
      </c>
    </row>
    <row r="13" spans="1:24" x14ac:dyDescent="0.2">
      <c r="A13" s="83" t="s">
        <v>75</v>
      </c>
      <c r="B13" s="25"/>
      <c r="C13" s="25"/>
      <c r="D13" s="26"/>
      <c r="E13" s="26" t="s">
        <v>82</v>
      </c>
      <c r="F13" s="26" t="s">
        <v>52</v>
      </c>
      <c r="G13" s="26" t="s">
        <v>47</v>
      </c>
      <c r="H13" s="26" t="s">
        <v>72</v>
      </c>
      <c r="I13" s="26" t="s">
        <v>87</v>
      </c>
      <c r="J13" s="26" t="s">
        <v>70</v>
      </c>
      <c r="K13" s="26">
        <v>100</v>
      </c>
      <c r="L13" s="26">
        <v>1</v>
      </c>
      <c r="M13" s="27">
        <v>5</v>
      </c>
      <c r="N13" s="73">
        <f>IF(OR($H13="-",$S13="",$U13=""),"",
IF($H13="Long",$U13-$S13,
IF($H13="Short",$S13-$U13-$T13-$T13,
IF($H13="Options",$U13-$S13,””))))</f>
        <v>-403.21</v>
      </c>
      <c r="O13" s="74" t="str">
        <f t="shared" si="0"/>
        <v/>
      </c>
      <c r="P13" s="75">
        <f t="shared" si="1"/>
        <v>-4</v>
      </c>
      <c r="Q13" s="76" t="str">
        <f t="shared" si="2"/>
        <v/>
      </c>
      <c r="R13" s="77">
        <f t="shared" si="3"/>
        <v>-3.8444918128088368</v>
      </c>
      <c r="S13" s="78">
        <f t="shared" si="6"/>
        <v>103.21</v>
      </c>
      <c r="T13" s="57">
        <v>3.21</v>
      </c>
      <c r="U13" s="80">
        <f>IF(OR($H13="-",$K13="",$M13=""),"",
IF($H13="Long",$K13*$M13,
IF($H13="Short",$K13*$M13,
IF($H13="Options",$K13*$M13*100,””))))</f>
        <v>500</v>
      </c>
      <c r="V13" s="81">
        <f t="shared" si="4"/>
        <v>1</v>
      </c>
      <c r="W13" s="81">
        <f t="shared" si="5"/>
        <v>0</v>
      </c>
    </row>
    <row r="14" spans="1:24" x14ac:dyDescent="0.2">
      <c r="A14" s="82" t="s">
        <v>77</v>
      </c>
      <c r="B14" s="25"/>
      <c r="C14" s="25"/>
      <c r="D14" s="26"/>
      <c r="E14" s="26" t="s">
        <v>84</v>
      </c>
      <c r="F14" s="26"/>
      <c r="G14" s="26"/>
      <c r="H14" s="26" t="s">
        <v>71</v>
      </c>
      <c r="I14" s="26" t="s">
        <v>88</v>
      </c>
      <c r="J14" s="26"/>
      <c r="K14" s="26">
        <v>100</v>
      </c>
      <c r="L14" s="26">
        <v>5</v>
      </c>
      <c r="M14" s="27">
        <v>6</v>
      </c>
      <c r="N14" s="73">
        <f>IF(OR($H14="-",$S14="",$U14=""),"",
IF($H14="Long",$U14-$S14,
IF($H14="Short",$S14-$U14-$T14-$T14,
IF($H14="Options",$U14-$S14,””))))</f>
        <v>100</v>
      </c>
      <c r="O14" s="74">
        <f t="shared" si="0"/>
        <v>1</v>
      </c>
      <c r="P14" s="75" t="str">
        <f t="shared" si="1"/>
        <v/>
      </c>
      <c r="Q14" s="76">
        <f t="shared" si="2"/>
        <v>0.2</v>
      </c>
      <c r="R14" s="77" t="str">
        <f t="shared" si="3"/>
        <v/>
      </c>
      <c r="S14" s="78">
        <f t="shared" si="6"/>
        <v>500</v>
      </c>
      <c r="T14" s="57">
        <v>0</v>
      </c>
      <c r="U14" s="80">
        <f>IF(OR($H14="-",$K14="",$M14=""),"",
IF($H14="Long",$K14*$M14,
IF($H14="Short",$K14*$M14,
IF($H14="Options",$K14*$M14*100,””))))</f>
        <v>600</v>
      </c>
      <c r="V14" s="81">
        <f t="shared" si="4"/>
        <v>0</v>
      </c>
      <c r="W14" s="81">
        <f t="shared" si="5"/>
        <v>1</v>
      </c>
    </row>
    <row r="15" spans="1:24" x14ac:dyDescent="0.2">
      <c r="A15" s="82" t="s">
        <v>76</v>
      </c>
      <c r="B15" s="25"/>
      <c r="C15" s="25"/>
      <c r="D15" s="26"/>
      <c r="E15" s="26" t="s">
        <v>81</v>
      </c>
      <c r="F15" s="26"/>
      <c r="G15" s="26"/>
      <c r="H15" s="26" t="s">
        <v>8</v>
      </c>
      <c r="I15" s="26" t="s">
        <v>87</v>
      </c>
      <c r="J15" s="26"/>
      <c r="K15" s="26">
        <v>100</v>
      </c>
      <c r="L15" s="26">
        <v>5</v>
      </c>
      <c r="M15" s="27">
        <v>3</v>
      </c>
      <c r="N15" s="73">
        <f>IF(OR($H15="-",$S15="",$U15=""),"",
IF($H15="Long",$U15-$S15,
IF($H15="Short",$S15-$U15-$T15-$T15,
IF($H15="Options",$U15-$S15,””))))</f>
        <v>-200</v>
      </c>
      <c r="O15" s="74" t="str">
        <f t="shared" si="0"/>
        <v/>
      </c>
      <c r="P15" s="75">
        <f t="shared" si="1"/>
        <v>-2</v>
      </c>
      <c r="Q15" s="76" t="str">
        <f t="shared" si="2"/>
        <v/>
      </c>
      <c r="R15" s="77">
        <f t="shared" si="3"/>
        <v>-0.4</v>
      </c>
      <c r="S15" s="78">
        <f t="shared" si="6"/>
        <v>500</v>
      </c>
      <c r="T15" s="57">
        <v>0</v>
      </c>
      <c r="U15" s="80">
        <f>IF(OR($H15="-",$K15="",$M15=""),"",
IF($H15="Long",$K15*$M15,
IF($H15="Short",$K15*$M15,
IF($H15="Options",$K15*$M15*100,””))))</f>
        <v>300</v>
      </c>
      <c r="V15" s="81">
        <f t="shared" si="4"/>
        <v>1</v>
      </c>
      <c r="W15" s="81">
        <f t="shared" si="5"/>
        <v>0</v>
      </c>
    </row>
    <row r="16" spans="1:24" x14ac:dyDescent="0.2">
      <c r="A16" s="84" t="s">
        <v>78</v>
      </c>
      <c r="B16" s="26"/>
      <c r="C16" s="26"/>
      <c r="D16" s="26"/>
      <c r="E16" s="26" t="s">
        <v>81</v>
      </c>
      <c r="F16" s="26"/>
      <c r="G16" s="26"/>
      <c r="H16" s="26" t="s">
        <v>71</v>
      </c>
      <c r="I16" s="26" t="s">
        <v>89</v>
      </c>
      <c r="J16" s="26"/>
      <c r="K16" s="26">
        <v>2000</v>
      </c>
      <c r="L16" s="26">
        <v>5</v>
      </c>
      <c r="M16" s="27">
        <v>2</v>
      </c>
      <c r="N16" s="73">
        <f>IF(OR($H16="-",$S16="",$U16=""),"",
IF($H16="Long",$U16-$S16,
IF($H16="Short",$S16-$U16-$T16-$T16,
IF($H16="Options",$U16-$S16,””))))</f>
        <v>-6000</v>
      </c>
      <c r="O16" s="74" t="str">
        <f t="shared" si="0"/>
        <v/>
      </c>
      <c r="P16" s="75">
        <f t="shared" si="1"/>
        <v>-3</v>
      </c>
      <c r="Q16" s="76" t="str">
        <f t="shared" si="2"/>
        <v/>
      </c>
      <c r="R16" s="77">
        <f t="shared" si="3"/>
        <v>-0.6</v>
      </c>
      <c r="S16" s="78">
        <f t="shared" si="6"/>
        <v>10000</v>
      </c>
      <c r="T16" s="57">
        <v>0</v>
      </c>
      <c r="U16" s="80">
        <f>IF(OR($H16="-",$K16="",$M16=""),"",
IF($H16="Long",$K16*$M16,
IF($H16="Short",$K16*$M16,
IF($H16="Options",$K16*$M16*100,””))))</f>
        <v>4000</v>
      </c>
      <c r="V16" s="81">
        <f t="shared" si="4"/>
        <v>1</v>
      </c>
      <c r="W16" s="81">
        <f t="shared" si="5"/>
        <v>0</v>
      </c>
    </row>
    <row r="17" spans="1:23" x14ac:dyDescent="0.2">
      <c r="A17" s="85" t="s">
        <v>83</v>
      </c>
      <c r="B17" s="26"/>
      <c r="C17" s="26"/>
      <c r="D17" s="26"/>
      <c r="E17" s="26"/>
      <c r="F17" s="26"/>
      <c r="G17" s="26"/>
      <c r="H17" s="26" t="s">
        <v>71</v>
      </c>
      <c r="I17" s="26"/>
      <c r="J17" s="26"/>
      <c r="K17" s="26">
        <v>2000</v>
      </c>
      <c r="L17" s="26">
        <v>1</v>
      </c>
      <c r="M17" s="27">
        <v>3</v>
      </c>
      <c r="N17" s="73">
        <f>IF(OR($H17="-",$S17="",$U17=""),"",
IF($H17="Long",$U17-$S17,
IF($H17="Short",$S17-$U17-$T17-$T17,
IF($H17="Options",$U17-$S17,””))))</f>
        <v>4000</v>
      </c>
      <c r="O17" s="74">
        <f t="shared" si="0"/>
        <v>2</v>
      </c>
      <c r="P17" s="75" t="str">
        <f t="shared" si="1"/>
        <v/>
      </c>
      <c r="Q17" s="76">
        <f t="shared" si="2"/>
        <v>2</v>
      </c>
      <c r="R17" s="77" t="str">
        <f t="shared" si="3"/>
        <v/>
      </c>
      <c r="S17" s="78">
        <f>IF(OR($H17="-",$K17="",$L17="",$T17=""),"",
IF($H17="Long",($K17*$L17)+$T17,
IF($H17="Short",($K17*$L17)+$T17,
IF($H17="Options",($K17*$L17*100)+$T17,""))))</f>
        <v>2000</v>
      </c>
      <c r="T17" s="57">
        <v>0</v>
      </c>
      <c r="U17" s="80">
        <f>IF(OR($H17="-",$K17="",$M17=""),"",
IF($H17="Long",$K17*$M17,
IF($H17="Short",$K17*$M17,
IF($H17="Options",$K17*$M17*100,””))))</f>
        <v>6000</v>
      </c>
      <c r="V17" s="81">
        <f t="shared" si="4"/>
        <v>0</v>
      </c>
      <c r="W17" s="81">
        <f t="shared" si="5"/>
        <v>1</v>
      </c>
    </row>
    <row r="18" spans="1:23" x14ac:dyDescent="0.2">
      <c r="A18" s="84"/>
      <c r="B18" s="26"/>
      <c r="C18" s="26"/>
      <c r="D18" s="26"/>
      <c r="E18" s="26"/>
      <c r="F18" s="26"/>
      <c r="G18" s="26"/>
      <c r="H18" s="26" t="s">
        <v>8</v>
      </c>
      <c r="I18" s="26" t="s">
        <v>89</v>
      </c>
      <c r="J18" s="26"/>
      <c r="K18" s="26"/>
      <c r="L18" s="26"/>
      <c r="M18" s="27"/>
      <c r="N18" s="73" t="str">
        <f>IF(OR($H18="-",$S18="",$U18=""),"",
IF($H18="Long",$U18-$S18,
IF($H18="Short",$S18-$U18-$T18-$T18,
IF($H18="Options",$U18-$S18,””))))</f>
        <v/>
      </c>
      <c r="O18" s="74" t="str">
        <f t="shared" si="0"/>
        <v/>
      </c>
      <c r="P18" s="75" t="str">
        <f t="shared" si="1"/>
        <v/>
      </c>
      <c r="Q18" s="76" t="str">
        <f t="shared" si="2"/>
        <v/>
      </c>
      <c r="R18" s="77" t="str">
        <f t="shared" si="3"/>
        <v/>
      </c>
      <c r="S18" s="78" t="str">
        <f t="shared" si="6"/>
        <v/>
      </c>
      <c r="T18" s="57">
        <v>0</v>
      </c>
      <c r="U18" s="80" t="str">
        <f>IF(OR($H18="-",$K18="",$M18=""),"",
IF($H18="Long",$K18*$M18,
IF($H18="Short",$K18*$M18,
IF($H18="Options",$K18*$M18*100,””))))</f>
        <v/>
      </c>
      <c r="V18" s="81" t="str">
        <f t="shared" si="4"/>
        <v/>
      </c>
      <c r="W18" s="81" t="str">
        <f t="shared" si="5"/>
        <v/>
      </c>
    </row>
    <row r="19" spans="1:23" ht="32" x14ac:dyDescent="0.2">
      <c r="A19" s="85" t="s">
        <v>79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  <c r="N19" s="73" t="str">
        <f>IF(OR($H19="-",$S19="",$U19=""),"",
IF($H19="Long",$U19-$S19,
IF($H19="Short",$S19-$U19-$T19-$T19,
IF($H19="Options",$U19-$S19,””))))</f>
        <v/>
      </c>
      <c r="O19" s="74" t="str">
        <f t="shared" si="0"/>
        <v/>
      </c>
      <c r="P19" s="75" t="str">
        <f t="shared" si="1"/>
        <v/>
      </c>
      <c r="Q19" s="76" t="str">
        <f t="shared" si="2"/>
        <v/>
      </c>
      <c r="R19" s="77" t="str">
        <f t="shared" si="3"/>
        <v/>
      </c>
      <c r="S19" s="78" t="str">
        <f t="shared" si="6"/>
        <v/>
      </c>
      <c r="T19" s="57">
        <v>0</v>
      </c>
      <c r="U19" s="80" t="str">
        <f>IF(OR($H19="-",$K19="",$M19=""),"",
IF($H19="Long",$K19*$M19,
IF($H19="Short",$K19*$M19,
IF($H19="Options",$K19*$M19*100,””))))</f>
        <v/>
      </c>
      <c r="V19" s="81" t="str">
        <f t="shared" si="4"/>
        <v/>
      </c>
      <c r="W19" s="81" t="str">
        <f t="shared" si="5"/>
        <v/>
      </c>
    </row>
    <row r="20" spans="1:23" ht="32" x14ac:dyDescent="0.2">
      <c r="A20" s="84" t="s">
        <v>80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7"/>
      <c r="N20" s="73" t="str">
        <f>IF(OR($H20="-",$S20="",$U20=""),"",
IF($H20="Long",$U20-$S20,
IF($H20="Short",$S20-$U20-$T20-$T20,
IF($H20="Options",$U20-$S20,””))))</f>
        <v/>
      </c>
      <c r="O20" s="74" t="str">
        <f t="shared" si="0"/>
        <v/>
      </c>
      <c r="P20" s="75" t="str">
        <f t="shared" si="1"/>
        <v/>
      </c>
      <c r="Q20" s="76" t="str">
        <f t="shared" si="2"/>
        <v/>
      </c>
      <c r="R20" s="77" t="str">
        <f t="shared" si="3"/>
        <v/>
      </c>
      <c r="S20" s="78" t="str">
        <f t="shared" si="6"/>
        <v/>
      </c>
      <c r="T20" s="57">
        <v>0</v>
      </c>
      <c r="U20" s="80" t="str">
        <f>IF(OR($H20="-",$K20="",$M20=""),"",
IF($H20="Long",$K20*$M20,
IF($H20="Short",$K20*$M20,
IF($H20="Options",$K20*$M20*100,””))))</f>
        <v/>
      </c>
      <c r="V20" s="81" t="str">
        <f t="shared" si="4"/>
        <v/>
      </c>
      <c r="W20" s="81" t="str">
        <f t="shared" si="5"/>
        <v/>
      </c>
    </row>
    <row r="21" spans="1:23" x14ac:dyDescent="0.2">
      <c r="A21" s="84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/>
      <c r="N21" s="73" t="str">
        <f>IF(OR($H21="-",$S21="",$U21=""),"",
IF($H21="Long",$U21-$S21,
IF($H21="Short",$S21-$U21-$T21-$T21,
IF($H21="Options",$U21-$S21,””))))</f>
        <v/>
      </c>
      <c r="O21" s="74" t="str">
        <f t="shared" si="0"/>
        <v/>
      </c>
      <c r="P21" s="75" t="str">
        <f t="shared" si="1"/>
        <v/>
      </c>
      <c r="Q21" s="76" t="str">
        <f t="shared" si="2"/>
        <v/>
      </c>
      <c r="R21" s="77" t="str">
        <f t="shared" si="3"/>
        <v/>
      </c>
      <c r="S21" s="78" t="str">
        <f t="shared" si="6"/>
        <v/>
      </c>
      <c r="T21" s="57">
        <v>0</v>
      </c>
      <c r="U21" s="80" t="str">
        <f>IF(OR($H21="-",$K21="",$M21=""),"",
IF($H21="Long",$K21*$M21,
IF($H21="Short",$K21*$M21,
IF($H21="Options",$K21*$M21*100,””))))</f>
        <v/>
      </c>
      <c r="V21" s="81" t="str">
        <f t="shared" si="4"/>
        <v/>
      </c>
      <c r="W21" s="81" t="str">
        <f t="shared" si="5"/>
        <v/>
      </c>
    </row>
    <row r="22" spans="1:23" x14ac:dyDescent="0.2">
      <c r="A22" s="24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  <c r="N22" s="73" t="str">
        <f>IF(OR($H22="-",$S22="",$U22=""),"",
IF($H22="Long",$U22-$S22,
IF($H22="Short",$S22-$U22-$T22-$T22,
IF($H22="Options",$U22-$S22,””))))</f>
        <v/>
      </c>
      <c r="O22" s="74" t="str">
        <f t="shared" si="0"/>
        <v/>
      </c>
      <c r="P22" s="75" t="str">
        <f t="shared" si="1"/>
        <v/>
      </c>
      <c r="Q22" s="76" t="str">
        <f t="shared" si="2"/>
        <v/>
      </c>
      <c r="R22" s="77" t="str">
        <f t="shared" si="3"/>
        <v/>
      </c>
      <c r="S22" s="78" t="str">
        <f t="shared" si="6"/>
        <v/>
      </c>
      <c r="T22" s="57">
        <v>0</v>
      </c>
      <c r="U22" s="80" t="str">
        <f>IF(OR($H22="-",$K22="",$M22=""),"",
IF($H22="Long",$K22*$M22,
IF($H22="Short",$K22*$M22,
IF($H22="Options",$K22*$M22*100,””))))</f>
        <v/>
      </c>
      <c r="V22" s="81" t="str">
        <f t="shared" si="4"/>
        <v/>
      </c>
      <c r="W22" s="81" t="str">
        <f t="shared" si="5"/>
        <v/>
      </c>
    </row>
    <row r="23" spans="1:23" x14ac:dyDescent="0.2">
      <c r="A23" s="24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  <c r="N23" s="73" t="str">
        <f>IF(OR($H23="-",$S23="",$U23=""),"",
IF($H23="Long",$U23-$S23,
IF($H23="Short",$S23-$U23-$T23-$T23,
IF($H23="Options",$U23-$S23,””))))</f>
        <v/>
      </c>
      <c r="O23" s="74" t="str">
        <f t="shared" si="0"/>
        <v/>
      </c>
      <c r="P23" s="75" t="str">
        <f t="shared" si="1"/>
        <v/>
      </c>
      <c r="Q23" s="76" t="str">
        <f t="shared" si="2"/>
        <v/>
      </c>
      <c r="R23" s="77" t="str">
        <f t="shared" si="3"/>
        <v/>
      </c>
      <c r="S23" s="78" t="str">
        <f t="shared" si="6"/>
        <v/>
      </c>
      <c r="T23" s="57">
        <v>0</v>
      </c>
      <c r="U23" s="80" t="str">
        <f>IF(OR($H23="-",$K23="",$M23=""),"",
IF($H23="Long",$K23*$M23,
IF($H23="Short",$K23*$M23,
IF($H23="Options",$K23*$M23*100,””))))</f>
        <v/>
      </c>
      <c r="V23" s="81" t="str">
        <f t="shared" si="4"/>
        <v/>
      </c>
      <c r="W23" s="81" t="str">
        <f t="shared" si="5"/>
        <v/>
      </c>
    </row>
    <row r="24" spans="1:23" x14ac:dyDescent="0.2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7"/>
      <c r="N24" s="73" t="str">
        <f>IF(OR($H24="-",$S24="",$U24=""),"",
IF($H24="Long",$U24-$S24,
IF($H24="Short",$S24-$U24-$T24-$T24,
IF($H24="Options",$U24-$S24,””))))</f>
        <v/>
      </c>
      <c r="O24" s="74" t="str">
        <f t="shared" si="0"/>
        <v/>
      </c>
      <c r="P24" s="75" t="str">
        <f t="shared" si="1"/>
        <v/>
      </c>
      <c r="Q24" s="76" t="str">
        <f t="shared" si="2"/>
        <v/>
      </c>
      <c r="R24" s="77" t="str">
        <f t="shared" si="3"/>
        <v/>
      </c>
      <c r="S24" s="78" t="str">
        <f t="shared" si="6"/>
        <v/>
      </c>
      <c r="T24" s="57">
        <v>0</v>
      </c>
      <c r="U24" s="80" t="str">
        <f>IF(OR($H24="-",$K24="",$M24=""),"",
IF($H24="Long",$K24*$M24,
IF($H24="Short",$K24*$M24,
IF($H24="Options",$K24*$M24*100,””))))</f>
        <v/>
      </c>
      <c r="V24" s="81" t="str">
        <f t="shared" si="4"/>
        <v/>
      </c>
      <c r="W24" s="81" t="str">
        <f t="shared" si="5"/>
        <v/>
      </c>
    </row>
    <row r="25" spans="1:23" x14ac:dyDescent="0.2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  <c r="N25" s="73" t="str">
        <f>IF(OR($H25="-",$S25="",$U25=""),"",
IF($H25="Long",$U25-$S25,
IF($H25="Short",$S25-$U25-$T25-$T25,
IF($H25="Options",$U25-$S25,””))))</f>
        <v/>
      </c>
      <c r="O25" s="74" t="str">
        <f t="shared" si="0"/>
        <v/>
      </c>
      <c r="P25" s="75" t="str">
        <f t="shared" si="1"/>
        <v/>
      </c>
      <c r="Q25" s="76" t="str">
        <f t="shared" si="2"/>
        <v/>
      </c>
      <c r="R25" s="77" t="str">
        <f t="shared" si="3"/>
        <v/>
      </c>
      <c r="S25" s="78" t="str">
        <f t="shared" si="6"/>
        <v/>
      </c>
      <c r="T25" s="57">
        <v>0</v>
      </c>
      <c r="U25" s="80" t="str">
        <f>IF(OR($H25="-",$K25="",$M25=""),"",
IF($H25="Long",$K25*$M25,
IF($H25="Short",$K25*$M25,
IF($H25="Options",$K25*$M25*100,””))))</f>
        <v/>
      </c>
      <c r="V25" s="81" t="str">
        <f t="shared" si="4"/>
        <v/>
      </c>
      <c r="W25" s="81" t="str">
        <f t="shared" si="5"/>
        <v/>
      </c>
    </row>
    <row r="26" spans="1:23" x14ac:dyDescent="0.2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  <c r="N26" s="73" t="str">
        <f>IF(OR($H26="-",$S26="",$U26=""),"",
IF($H26="Long",$U26-$S26,
IF($H26="Short",$S26-$U26-$T26-$T26,
IF($H26="Options",$U26-$S26,””))))</f>
        <v/>
      </c>
      <c r="O26" s="74" t="str">
        <f t="shared" si="0"/>
        <v/>
      </c>
      <c r="P26" s="75" t="str">
        <f t="shared" si="1"/>
        <v/>
      </c>
      <c r="Q26" s="76" t="str">
        <f t="shared" si="2"/>
        <v/>
      </c>
      <c r="R26" s="77" t="str">
        <f t="shared" si="3"/>
        <v/>
      </c>
      <c r="S26" s="78" t="str">
        <f t="shared" si="6"/>
        <v/>
      </c>
      <c r="T26" s="57">
        <v>0</v>
      </c>
      <c r="U26" s="80" t="str">
        <f>IF(OR($H26="-",$K26="",$M26=""),"",
IF($H26="Long",$K26*$M26,
IF($H26="Short",$K26*$M26,
IF($H26="Options",$K26*$M26*100,””))))</f>
        <v/>
      </c>
      <c r="V26" s="81" t="str">
        <f t="shared" si="4"/>
        <v/>
      </c>
      <c r="W26" s="81" t="str">
        <f t="shared" si="5"/>
        <v/>
      </c>
    </row>
    <row r="27" spans="1:23" x14ac:dyDescent="0.2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  <c r="N27" s="73" t="str">
        <f>IF(OR($H27="-",$S27="",$U27=""),"",
IF($H27="Long",$U27-$S27,
IF($H27="Short",$S27-$U27-$T27-$T27,
IF($H27="Options",$U27-$S27,””))))</f>
        <v/>
      </c>
      <c r="O27" s="74" t="str">
        <f t="shared" si="0"/>
        <v/>
      </c>
      <c r="P27" s="75" t="str">
        <f t="shared" si="1"/>
        <v/>
      </c>
      <c r="Q27" s="76" t="str">
        <f t="shared" si="2"/>
        <v/>
      </c>
      <c r="R27" s="77" t="str">
        <f t="shared" si="3"/>
        <v/>
      </c>
      <c r="S27" s="78" t="str">
        <f t="shared" si="6"/>
        <v/>
      </c>
      <c r="T27" s="57">
        <v>0</v>
      </c>
      <c r="U27" s="80" t="str">
        <f>IF(OR($H27="-",$K27="",$M27=""),"",
IF($H27="Long",$K27*$M27,
IF($H27="Short",$K27*$M27,
IF($H27="Options",$K27*$M27*100,””))))</f>
        <v/>
      </c>
      <c r="V27" s="81" t="str">
        <f>IF(N27="","",IF(N27&gt;0,0,1))</f>
        <v/>
      </c>
      <c r="W27" s="81" t="str">
        <f>IF(N27="","",IF(N27&lt;0,0,1))</f>
        <v/>
      </c>
    </row>
    <row r="28" spans="1:23" x14ac:dyDescent="0.2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  <c r="N28" s="73" t="str">
        <f>IF(OR($H28="-",$S28="",$U28=""),"",
IF($H28="Long",$U28-$S28,
IF($H28="Short",$S28-$U28-$T28-$T28,
IF($H28="Options",$U28-$S28,””))))</f>
        <v/>
      </c>
      <c r="O28" s="74" t="str">
        <f t="shared" si="0"/>
        <v/>
      </c>
      <c r="P28" s="75" t="str">
        <f t="shared" si="1"/>
        <v/>
      </c>
      <c r="Q28" s="76" t="str">
        <f t="shared" si="2"/>
        <v/>
      </c>
      <c r="R28" s="77" t="str">
        <f t="shared" si="3"/>
        <v/>
      </c>
      <c r="S28" s="78" t="str">
        <f t="shared" si="6"/>
        <v/>
      </c>
      <c r="T28" s="57">
        <v>0</v>
      </c>
      <c r="U28" s="80" t="str">
        <f>IF(OR($H28="-",$K28="",$M28=""),"",
IF($H28="Long",$K28*$M28,
IF($H28="Short",$K28*$M28,
IF($H28="Options",$K28*$M28*100,””))))</f>
        <v/>
      </c>
      <c r="V28" s="81" t="str">
        <f t="shared" ref="V28:V101" si="7">IF(N28="","",IF(N28&gt;0,0,1))</f>
        <v/>
      </c>
      <c r="W28" s="81" t="str">
        <f t="shared" ref="W28:W101" si="8">IF(N28="","",IF(N28&lt;0,0,1))</f>
        <v/>
      </c>
    </row>
    <row r="29" spans="1:23" x14ac:dyDescent="0.2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7"/>
      <c r="N29" s="73" t="str">
        <f>IF(OR($H29="-",$S29="",$U29=""),"",
IF($H29="Long",$U29-$S29,
IF($H29="Short",$S29-$U29-$T29-$T29,
IF($H29="Options",$U29-$S29,””))))</f>
        <v/>
      </c>
      <c r="O29" s="74" t="str">
        <f t="shared" si="0"/>
        <v/>
      </c>
      <c r="P29" s="75" t="str">
        <f t="shared" si="1"/>
        <v/>
      </c>
      <c r="Q29" s="76" t="str">
        <f t="shared" si="2"/>
        <v/>
      </c>
      <c r="R29" s="77" t="str">
        <f t="shared" si="3"/>
        <v/>
      </c>
      <c r="S29" s="78" t="str">
        <f t="shared" si="6"/>
        <v/>
      </c>
      <c r="T29" s="57">
        <v>0</v>
      </c>
      <c r="U29" s="80" t="str">
        <f>IF(OR($H29="-",$K29="",$M29=""),"",
IF($H29="Long",$K29*$M29,
IF($H29="Short",$K29*$M29,
IF($H29="Options",$K29*$M29*100,””))))</f>
        <v/>
      </c>
      <c r="V29" s="81" t="str">
        <f t="shared" si="7"/>
        <v/>
      </c>
      <c r="W29" s="81" t="str">
        <f t="shared" si="8"/>
        <v/>
      </c>
    </row>
    <row r="30" spans="1:23" x14ac:dyDescent="0.2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73" t="str">
        <f>IF(OR($H30="-",$S30="",$U30=""),"",
IF($H30="Long",$U30-$S30,
IF($H30="Short",$S30-$U30-$T30-$T30,
IF($H30="Options",$U30-$S30,””))))</f>
        <v/>
      </c>
      <c r="O30" s="74" t="str">
        <f t="shared" si="0"/>
        <v/>
      </c>
      <c r="P30" s="75" t="str">
        <f t="shared" si="1"/>
        <v/>
      </c>
      <c r="Q30" s="76" t="str">
        <f t="shared" si="2"/>
        <v/>
      </c>
      <c r="R30" s="77" t="str">
        <f t="shared" si="3"/>
        <v/>
      </c>
      <c r="S30" s="78" t="str">
        <f t="shared" si="6"/>
        <v/>
      </c>
      <c r="T30" s="57">
        <v>0</v>
      </c>
      <c r="U30" s="80" t="str">
        <f>IF(OR($H30="-",$K30="",$M30=""),"",
IF($H30="Long",$K30*$M30,
IF($H30="Short",$K30*$M30,
IF($H30="Options",$K30*$M30*100,””))))</f>
        <v/>
      </c>
      <c r="V30" s="81" t="str">
        <f t="shared" si="7"/>
        <v/>
      </c>
      <c r="W30" s="81" t="str">
        <f t="shared" si="8"/>
        <v/>
      </c>
    </row>
    <row r="31" spans="1:23" x14ac:dyDescent="0.2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73" t="str">
        <f>IF(OR($H31="-",$S31="",$U31=""),"",
IF($H31="Long",$U31-$S31,
IF($H31="Short",$S31-$U31-$T31-$T31,
IF($H31="Options",$U31-$S31,””))))</f>
        <v/>
      </c>
      <c r="O31" s="74" t="str">
        <f t="shared" si="0"/>
        <v/>
      </c>
      <c r="P31" s="75" t="str">
        <f t="shared" si="1"/>
        <v/>
      </c>
      <c r="Q31" s="76" t="str">
        <f t="shared" si="2"/>
        <v/>
      </c>
      <c r="R31" s="77" t="str">
        <f t="shared" si="3"/>
        <v/>
      </c>
      <c r="S31" s="78" t="str">
        <f t="shared" si="6"/>
        <v/>
      </c>
      <c r="T31" s="57">
        <v>0</v>
      </c>
      <c r="U31" s="80" t="str">
        <f>IF(OR($H31="-",$K31="",$M31=""),"",
IF($H31="Long",$K31*$M31,
IF($H31="Short",$K31*$M31,
IF($H31="Options",$K31*$M31*100,””))))</f>
        <v/>
      </c>
      <c r="V31" s="81" t="str">
        <f t="shared" si="7"/>
        <v/>
      </c>
      <c r="W31" s="81" t="str">
        <f t="shared" si="8"/>
        <v/>
      </c>
    </row>
    <row r="32" spans="1:23" x14ac:dyDescent="0.2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73" t="str">
        <f>IF(OR($H32="-",$S32="",$U32=""),"",
IF($H32="Long",$U32-$S32,
IF($H32="Short",$S32-$U32-$T32-$T32,
IF($H32="Options",$U32-$S32,””))))</f>
        <v/>
      </c>
      <c r="O32" s="74" t="str">
        <f t="shared" si="0"/>
        <v/>
      </c>
      <c r="P32" s="75" t="str">
        <f t="shared" si="1"/>
        <v/>
      </c>
      <c r="Q32" s="76" t="str">
        <f t="shared" si="2"/>
        <v/>
      </c>
      <c r="R32" s="77" t="str">
        <f t="shared" si="3"/>
        <v/>
      </c>
      <c r="S32" s="78" t="str">
        <f t="shared" si="6"/>
        <v/>
      </c>
      <c r="T32" s="57">
        <v>0</v>
      </c>
      <c r="U32" s="80" t="str">
        <f>IF(OR($H32="-",$K32="",$M32=""),"",
IF($H32="Long",$K32*$M32,
IF($H32="Short",$K32*$M32,
IF($H32="Options",$K32*$M32*100,””))))</f>
        <v/>
      </c>
      <c r="V32" s="81" t="str">
        <f t="shared" si="7"/>
        <v/>
      </c>
      <c r="W32" s="81" t="str">
        <f t="shared" si="8"/>
        <v/>
      </c>
    </row>
    <row r="33" spans="1:23" x14ac:dyDescent="0.2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73" t="str">
        <f>IF(OR($H33="-",$S33="",$U33=""),"",
IF($H33="Long",$U33-$S33,
IF($H33="Short",$S33-$U33-$T33-$T33,
IF($H33="Options",$U33-$S33,””))))</f>
        <v/>
      </c>
      <c r="O33" s="74" t="str">
        <f t="shared" si="0"/>
        <v/>
      </c>
      <c r="P33" s="75" t="str">
        <f t="shared" si="1"/>
        <v/>
      </c>
      <c r="Q33" s="76" t="str">
        <f t="shared" si="2"/>
        <v/>
      </c>
      <c r="R33" s="77" t="str">
        <f t="shared" si="3"/>
        <v/>
      </c>
      <c r="S33" s="78" t="str">
        <f t="shared" si="6"/>
        <v/>
      </c>
      <c r="T33" s="57">
        <v>0</v>
      </c>
      <c r="U33" s="80" t="str">
        <f>IF(OR($H33="-",$K33="",$M33=""),"",
IF($H33="Long",$K33*$M33,
IF($H33="Short",$K33*$M33,
IF($H33="Options",$K33*$M33*100,””))))</f>
        <v/>
      </c>
      <c r="V33" s="81" t="str">
        <f t="shared" si="7"/>
        <v/>
      </c>
      <c r="W33" s="81" t="str">
        <f t="shared" si="8"/>
        <v/>
      </c>
    </row>
    <row r="34" spans="1:23" x14ac:dyDescent="0.2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73" t="str">
        <f>IF(OR($H34="-",$S34="",$U34=""),"",
IF($H34="Long",$U34-$S34,
IF($H34="Short",$S34-$U34-$T34-$T34,
IF($H34="Options",$U34-$S34,””))))</f>
        <v/>
      </c>
      <c r="O34" s="74" t="str">
        <f t="shared" si="0"/>
        <v/>
      </c>
      <c r="P34" s="75" t="str">
        <f t="shared" si="1"/>
        <v/>
      </c>
      <c r="Q34" s="76" t="str">
        <f t="shared" si="2"/>
        <v/>
      </c>
      <c r="R34" s="77" t="str">
        <f t="shared" si="3"/>
        <v/>
      </c>
      <c r="S34" s="78" t="str">
        <f t="shared" si="6"/>
        <v/>
      </c>
      <c r="T34" s="57">
        <v>0</v>
      </c>
      <c r="U34" s="80" t="str">
        <f>IF(OR($H34="-",$K34="",$M34=""),"",
IF($H34="Long",$K34*$M34,
IF($H34="Short",$K34*$M34,
IF($H34="Options",$K34*$M34*100,””))))</f>
        <v/>
      </c>
      <c r="V34" s="81" t="str">
        <f t="shared" si="7"/>
        <v/>
      </c>
      <c r="W34" s="81" t="str">
        <f t="shared" si="8"/>
        <v/>
      </c>
    </row>
    <row r="35" spans="1:23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/>
      <c r="N35" s="73" t="str">
        <f>IF(OR($H35="-",$S35="",$U35=""),"",
IF($H35="Long",$U35-$S35,
IF($H35="Short",$S35-$U35-$T35-$T35,
IF($H35="Options",$U35-$S35,””))))</f>
        <v/>
      </c>
      <c r="O35" s="74" t="str">
        <f t="shared" si="0"/>
        <v/>
      </c>
      <c r="P35" s="75" t="str">
        <f t="shared" si="1"/>
        <v/>
      </c>
      <c r="Q35" s="76" t="str">
        <f t="shared" si="2"/>
        <v/>
      </c>
      <c r="R35" s="77" t="str">
        <f t="shared" si="3"/>
        <v/>
      </c>
      <c r="S35" s="78" t="str">
        <f t="shared" si="6"/>
        <v/>
      </c>
      <c r="T35" s="57">
        <v>0</v>
      </c>
      <c r="U35" s="80" t="str">
        <f>IF(OR($H35="-",$K35="",$M35=""),"",
IF($H35="Long",$K35*$M35,
IF($H35="Short",$K35*$M35,
IF($H35="Options",$K35*$M35*100,””))))</f>
        <v/>
      </c>
      <c r="V35" s="81" t="str">
        <f t="shared" si="7"/>
        <v/>
      </c>
      <c r="W35" s="81" t="str">
        <f t="shared" si="8"/>
        <v/>
      </c>
    </row>
    <row r="36" spans="1:23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73" t="str">
        <f>IF(OR($H36="-",$S36="",$U36=""),"",
IF($H36="Long",$U36-$S36,
IF($H36="Short",$S36-$U36-$T36-$T36,
IF($H36="Options",$U36-$S36,””))))</f>
        <v/>
      </c>
      <c r="O36" s="74" t="str">
        <f t="shared" si="0"/>
        <v/>
      </c>
      <c r="P36" s="75" t="str">
        <f t="shared" si="1"/>
        <v/>
      </c>
      <c r="Q36" s="76" t="str">
        <f t="shared" si="2"/>
        <v/>
      </c>
      <c r="R36" s="77" t="str">
        <f t="shared" si="3"/>
        <v/>
      </c>
      <c r="S36" s="78" t="str">
        <f t="shared" si="6"/>
        <v/>
      </c>
      <c r="T36" s="57">
        <v>0</v>
      </c>
      <c r="U36" s="80" t="str">
        <f>IF(OR($H36="-",$K36="",$M36=""),"",
IF($H36="Long",$K36*$M36,
IF($H36="Short",$K36*$M36,
IF($H36="Options",$K36*$M36*100,””))))</f>
        <v/>
      </c>
      <c r="V36" s="81" t="str">
        <f t="shared" si="7"/>
        <v/>
      </c>
      <c r="W36" s="81" t="str">
        <f t="shared" si="8"/>
        <v/>
      </c>
    </row>
    <row r="37" spans="1:23" x14ac:dyDescent="0.2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  <c r="N37" s="73" t="str">
        <f>IF(OR($H37="-",$S37="",$U37=""),"",
IF($H37="Long",$U37-$S37,
IF($H37="Short",$S37-$U37-$T37-$T37,
IF($H37="Options",$U37-$S37,””))))</f>
        <v/>
      </c>
      <c r="O37" s="74" t="str">
        <f t="shared" si="0"/>
        <v/>
      </c>
      <c r="P37" s="75" t="str">
        <f t="shared" si="1"/>
        <v/>
      </c>
      <c r="Q37" s="76" t="str">
        <f t="shared" si="2"/>
        <v/>
      </c>
      <c r="R37" s="77" t="str">
        <f t="shared" si="3"/>
        <v/>
      </c>
      <c r="S37" s="78" t="str">
        <f t="shared" si="6"/>
        <v/>
      </c>
      <c r="T37" s="57">
        <v>0</v>
      </c>
      <c r="U37" s="80" t="str">
        <f>IF(OR($H37="-",$K37="",$M37=""),"",
IF($H37="Long",$K37*$M37,
IF($H37="Short",$K37*$M37,
IF($H37="Options",$K37*$M37*100,””))))</f>
        <v/>
      </c>
      <c r="V37" s="81" t="str">
        <f t="shared" si="7"/>
        <v/>
      </c>
      <c r="W37" s="81" t="str">
        <f t="shared" si="8"/>
        <v/>
      </c>
    </row>
    <row r="38" spans="1:23" x14ac:dyDescent="0.2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/>
      <c r="N38" s="73" t="str">
        <f>IF(OR($H38="-",$S38="",$U38=""),"",
IF($H38="Long",$U38-$S38,
IF($H38="Short",$S38-$U38-$T38-$T38,
IF($H38="Options",$U38-$S38,””))))</f>
        <v/>
      </c>
      <c r="O38" s="74" t="str">
        <f t="shared" si="0"/>
        <v/>
      </c>
      <c r="P38" s="75" t="str">
        <f t="shared" si="1"/>
        <v/>
      </c>
      <c r="Q38" s="76" t="str">
        <f t="shared" si="2"/>
        <v/>
      </c>
      <c r="R38" s="77" t="str">
        <f t="shared" si="3"/>
        <v/>
      </c>
      <c r="S38" s="78" t="str">
        <f t="shared" si="6"/>
        <v/>
      </c>
      <c r="T38" s="57">
        <v>0</v>
      </c>
      <c r="U38" s="80" t="str">
        <f>IF(OR($H38="-",$K38="",$M38=""),"",
IF($H38="Long",$K38*$M38,
IF($H38="Short",$K38*$M38,
IF($H38="Options",$K38*$M38*100,””))))</f>
        <v/>
      </c>
      <c r="V38" s="81" t="str">
        <f t="shared" si="7"/>
        <v/>
      </c>
      <c r="W38" s="81" t="str">
        <f t="shared" si="8"/>
        <v/>
      </c>
    </row>
    <row r="39" spans="1:23" x14ac:dyDescent="0.2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73" t="str">
        <f>IF(OR($H39="-",$S39="",$U39=""),"",
IF($H39="Long",$U39-$S39,
IF($H39="Short",$S39-$U39-$T39-$T39,
IF($H39="Options",$U39-$S39,””))))</f>
        <v/>
      </c>
      <c r="O39" s="74" t="str">
        <f t="shared" si="0"/>
        <v/>
      </c>
      <c r="P39" s="75" t="str">
        <f t="shared" si="1"/>
        <v/>
      </c>
      <c r="Q39" s="76" t="str">
        <f t="shared" si="2"/>
        <v/>
      </c>
      <c r="R39" s="77" t="str">
        <f t="shared" si="3"/>
        <v/>
      </c>
      <c r="S39" s="78" t="str">
        <f t="shared" si="6"/>
        <v/>
      </c>
      <c r="T39" s="57">
        <v>0</v>
      </c>
      <c r="U39" s="80" t="str">
        <f>IF(OR($H39="-",$K39="",$M39=""),"",
IF($H39="Long",$K39*$M39,
IF($H39="Short",$K39*$M39,
IF($H39="Options",$K39*$M39*100,””))))</f>
        <v/>
      </c>
      <c r="V39" s="81" t="str">
        <f t="shared" si="7"/>
        <v/>
      </c>
      <c r="W39" s="81" t="str">
        <f t="shared" si="8"/>
        <v/>
      </c>
    </row>
    <row r="40" spans="1:23" x14ac:dyDescent="0.2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7"/>
      <c r="N40" s="73" t="str">
        <f>IF(OR($H40="-",$S40="",$U40=""),"",
IF($H40="Long",$U40-$S40,
IF($H40="Short",$S40-$U40-$T40-$T40,
IF($H40="Options",$U40-$S40,””))))</f>
        <v/>
      </c>
      <c r="O40" s="74" t="str">
        <f t="shared" si="0"/>
        <v/>
      </c>
      <c r="P40" s="75" t="str">
        <f t="shared" si="1"/>
        <v/>
      </c>
      <c r="Q40" s="76" t="str">
        <f t="shared" si="2"/>
        <v/>
      </c>
      <c r="R40" s="77" t="str">
        <f t="shared" si="3"/>
        <v/>
      </c>
      <c r="S40" s="78" t="str">
        <f t="shared" si="6"/>
        <v/>
      </c>
      <c r="T40" s="57">
        <v>0</v>
      </c>
      <c r="U40" s="80" t="str">
        <f>IF(OR($H40="-",$K40="",$M40=""),"",
IF($H40="Long",$K40*$M40,
IF($H40="Short",$K40*$M40,
IF($H40="Options",$K40*$M40*100,””))))</f>
        <v/>
      </c>
      <c r="V40" s="81" t="str">
        <f t="shared" si="7"/>
        <v/>
      </c>
      <c r="W40" s="81" t="str">
        <f t="shared" si="8"/>
        <v/>
      </c>
    </row>
    <row r="41" spans="1:23" x14ac:dyDescent="0.2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7"/>
      <c r="N41" s="73" t="str">
        <f>IF(OR($H41="-",$S41="",$U41=""),"",
IF($H41="Long",$U41-$S41,
IF($H41="Short",$S41-$U41-$T41-$T41,
IF($H41="Options",$U41-$S41,””))))</f>
        <v/>
      </c>
      <c r="O41" s="74" t="str">
        <f t="shared" si="0"/>
        <v/>
      </c>
      <c r="P41" s="75" t="str">
        <f t="shared" si="1"/>
        <v/>
      </c>
      <c r="Q41" s="76" t="str">
        <f t="shared" si="2"/>
        <v/>
      </c>
      <c r="R41" s="77" t="str">
        <f t="shared" si="3"/>
        <v/>
      </c>
      <c r="S41" s="78" t="str">
        <f t="shared" si="6"/>
        <v/>
      </c>
      <c r="T41" s="57">
        <v>0</v>
      </c>
      <c r="U41" s="80" t="str">
        <f>IF(OR($H41="-",$K41="",$M41=""),"",
IF($H41="Long",$K41*$M41,
IF($H41="Short",$K41*$M41,
IF($H41="Options",$K41*$M41*100,””))))</f>
        <v/>
      </c>
      <c r="V41" s="81" t="str">
        <f t="shared" si="7"/>
        <v/>
      </c>
      <c r="W41" s="81" t="str">
        <f t="shared" si="8"/>
        <v/>
      </c>
    </row>
    <row r="42" spans="1:23" x14ac:dyDescent="0.2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  <c r="N42" s="73" t="str">
        <f>IF(OR($H42="-",$S42="",$U42=""),"",
IF($H42="Long",$U42-$S42,
IF($H42="Short",$S42-$U42-$T42-$T42,
IF($H42="Options",$U42-$S42,””))))</f>
        <v/>
      </c>
      <c r="O42" s="74" t="str">
        <f t="shared" si="0"/>
        <v/>
      </c>
      <c r="P42" s="75" t="str">
        <f t="shared" si="1"/>
        <v/>
      </c>
      <c r="Q42" s="76" t="str">
        <f t="shared" si="2"/>
        <v/>
      </c>
      <c r="R42" s="77" t="str">
        <f t="shared" si="3"/>
        <v/>
      </c>
      <c r="S42" s="78" t="str">
        <f t="shared" si="6"/>
        <v/>
      </c>
      <c r="T42" s="57">
        <v>0</v>
      </c>
      <c r="U42" s="80" t="str">
        <f>IF(OR($H42="-",$K42="",$M42=""),"",
IF($H42="Long",$K42*$M42,
IF($H42="Short",$K42*$M42,
IF($H42="Options",$K42*$M42*100,””))))</f>
        <v/>
      </c>
      <c r="V42" s="81" t="str">
        <f t="shared" si="7"/>
        <v/>
      </c>
      <c r="W42" s="81" t="str">
        <f t="shared" si="8"/>
        <v/>
      </c>
    </row>
    <row r="43" spans="1:23" x14ac:dyDescent="0.2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7"/>
      <c r="N43" s="73" t="str">
        <f>IF(OR($H43="-",$S43="",$U43=""),"",
IF($H43="Long",$U43-$S43,
IF($H43="Short",$S43-$U43-$T43-$T43,
IF($H43="Options",$U43-$S43,””))))</f>
        <v/>
      </c>
      <c r="O43" s="74" t="str">
        <f t="shared" si="0"/>
        <v/>
      </c>
      <c r="P43" s="75" t="str">
        <f t="shared" si="1"/>
        <v/>
      </c>
      <c r="Q43" s="76" t="str">
        <f t="shared" si="2"/>
        <v/>
      </c>
      <c r="R43" s="77" t="str">
        <f t="shared" si="3"/>
        <v/>
      </c>
      <c r="S43" s="78" t="str">
        <f t="shared" si="6"/>
        <v/>
      </c>
      <c r="T43" s="57">
        <v>0</v>
      </c>
      <c r="U43" s="80" t="str">
        <f>IF(OR($H43="-",$K43="",$M43=""),"",
IF($H43="Long",$K43*$M43,
IF($H43="Short",$K43*$M43,
IF($H43="Options",$K43*$M43*100,””))))</f>
        <v/>
      </c>
      <c r="V43" s="81" t="str">
        <f t="shared" si="7"/>
        <v/>
      </c>
      <c r="W43" s="81" t="str">
        <f t="shared" si="8"/>
        <v/>
      </c>
    </row>
    <row r="44" spans="1:23" x14ac:dyDescent="0.2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7"/>
      <c r="N44" s="73" t="str">
        <f>IF(OR($H44="-",$S44="",$U44=""),"",
IF($H44="Long",$U44-$S44,
IF($H44="Short",$S44-$U44-$T44-$T44,
IF($H44="Options",$U44-$S44,””))))</f>
        <v/>
      </c>
      <c r="O44" s="74" t="str">
        <f t="shared" si="0"/>
        <v/>
      </c>
      <c r="P44" s="75" t="str">
        <f t="shared" si="1"/>
        <v/>
      </c>
      <c r="Q44" s="76" t="str">
        <f t="shared" si="2"/>
        <v/>
      </c>
      <c r="R44" s="77" t="str">
        <f t="shared" si="3"/>
        <v/>
      </c>
      <c r="S44" s="78" t="str">
        <f t="shared" si="6"/>
        <v/>
      </c>
      <c r="T44" s="57">
        <v>0</v>
      </c>
      <c r="U44" s="80" t="str">
        <f>IF(OR($H44="-",$K44="",$M44=""),"",
IF($H44="Long",$K44*$M44,
IF($H44="Short",$K44*$M44,
IF($H44="Options",$K44*$M44*100,””))))</f>
        <v/>
      </c>
      <c r="V44" s="81" t="str">
        <f t="shared" si="7"/>
        <v/>
      </c>
      <c r="W44" s="81" t="str">
        <f t="shared" si="8"/>
        <v/>
      </c>
    </row>
    <row r="45" spans="1:23" x14ac:dyDescent="0.2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7"/>
      <c r="N45" s="73" t="str">
        <f>IF(OR($H45="-",$S45="",$U45=""),"",
IF($H45="Long",$U45-$S45,
IF($H45="Short",$S45-$U45-$T45-$T45,
IF($H45="Options",$U45-$S45,””))))</f>
        <v/>
      </c>
      <c r="O45" s="74" t="str">
        <f t="shared" si="0"/>
        <v/>
      </c>
      <c r="P45" s="75" t="str">
        <f t="shared" si="1"/>
        <v/>
      </c>
      <c r="Q45" s="76" t="str">
        <f t="shared" si="2"/>
        <v/>
      </c>
      <c r="R45" s="77" t="str">
        <f t="shared" si="3"/>
        <v/>
      </c>
      <c r="S45" s="78" t="str">
        <f t="shared" si="6"/>
        <v/>
      </c>
      <c r="T45" s="57">
        <v>0</v>
      </c>
      <c r="U45" s="80" t="str">
        <f>IF(OR($H45="-",$K45="",$M45=""),"",
IF($H45="Long",$K45*$M45,
IF($H45="Short",$K45*$M45,
IF($H45="Options",$K45*$M45*100,””))))</f>
        <v/>
      </c>
      <c r="V45" s="81" t="str">
        <f t="shared" si="7"/>
        <v/>
      </c>
      <c r="W45" s="81" t="str">
        <f t="shared" si="8"/>
        <v/>
      </c>
    </row>
    <row r="46" spans="1:23" x14ac:dyDescent="0.2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7"/>
      <c r="N46" s="73" t="str">
        <f>IF(OR($H46="-",$S46="",$U46=""),"",
IF($H46="Long",$U46-$S46,
IF($H46="Short",$S46-$U46-$T46-$T46,
IF($H46="Options",$U46-$S46,””))))</f>
        <v/>
      </c>
      <c r="O46" s="74" t="str">
        <f t="shared" si="0"/>
        <v/>
      </c>
      <c r="P46" s="75" t="str">
        <f t="shared" si="1"/>
        <v/>
      </c>
      <c r="Q46" s="76" t="str">
        <f t="shared" si="2"/>
        <v/>
      </c>
      <c r="R46" s="77" t="str">
        <f t="shared" si="3"/>
        <v/>
      </c>
      <c r="S46" s="78" t="str">
        <f t="shared" si="6"/>
        <v/>
      </c>
      <c r="T46" s="57">
        <v>0</v>
      </c>
      <c r="U46" s="80" t="str">
        <f>IF(OR($H46="-",$K46="",$M46=""),"",
IF($H46="Long",$K46*$M46,
IF($H46="Short",$K46*$M46,
IF($H46="Options",$K46*$M46*100,””))))</f>
        <v/>
      </c>
      <c r="V46" s="81" t="str">
        <f t="shared" si="7"/>
        <v/>
      </c>
      <c r="W46" s="81" t="str">
        <f t="shared" si="8"/>
        <v/>
      </c>
    </row>
    <row r="47" spans="1:23" x14ac:dyDescent="0.2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7"/>
      <c r="N47" s="73" t="str">
        <f>IF(OR($H47="-",$S47="",$U47=""),"",
IF($H47="Long",$U47-$S47,
IF($H47="Short",$S47-$U47-$T47-$T47,
IF($H47="Options",$U47-$S47,””))))</f>
        <v/>
      </c>
      <c r="O47" s="74" t="str">
        <f t="shared" si="0"/>
        <v/>
      </c>
      <c r="P47" s="75" t="str">
        <f t="shared" si="1"/>
        <v/>
      </c>
      <c r="Q47" s="76" t="str">
        <f t="shared" si="2"/>
        <v/>
      </c>
      <c r="R47" s="77" t="str">
        <f t="shared" si="3"/>
        <v/>
      </c>
      <c r="S47" s="78" t="str">
        <f t="shared" si="6"/>
        <v/>
      </c>
      <c r="T47" s="57">
        <v>0</v>
      </c>
      <c r="U47" s="80" t="str">
        <f>IF(OR($H47="-",$K47="",$M47=""),"",
IF($H47="Long",$K47*$M47,
IF($H47="Short",$K47*$M47,
IF($H47="Options",$K47*$M47*100,””))))</f>
        <v/>
      </c>
      <c r="V47" s="81" t="str">
        <f t="shared" si="7"/>
        <v/>
      </c>
      <c r="W47" s="81" t="str">
        <f t="shared" si="8"/>
        <v/>
      </c>
    </row>
    <row r="48" spans="1:23" x14ac:dyDescent="0.2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  <c r="N48" s="73" t="str">
        <f>IF(OR($H48="-",$S48="",$U48=""),"",
IF($H48="Long",$U48-$S48,
IF($H48="Short",$S48-$U48-$T48-$T48,
IF($H48="Options",$U48-$S48,””))))</f>
        <v/>
      </c>
      <c r="O48" s="74" t="str">
        <f t="shared" si="0"/>
        <v/>
      </c>
      <c r="P48" s="75" t="str">
        <f t="shared" si="1"/>
        <v/>
      </c>
      <c r="Q48" s="76" t="str">
        <f t="shared" si="2"/>
        <v/>
      </c>
      <c r="R48" s="77" t="str">
        <f t="shared" si="3"/>
        <v/>
      </c>
      <c r="S48" s="78" t="str">
        <f t="shared" si="6"/>
        <v/>
      </c>
      <c r="T48" s="57">
        <v>0</v>
      </c>
      <c r="U48" s="80" t="str">
        <f>IF(OR($H48="-",$K48="",$M48=""),"",
IF($H48="Long",$K48*$M48,
IF($H48="Short",$K48*$M48,
IF($H48="Options",$K48*$M48*100,””))))</f>
        <v/>
      </c>
      <c r="V48" s="81" t="str">
        <f t="shared" si="7"/>
        <v/>
      </c>
      <c r="W48" s="81" t="str">
        <f t="shared" si="8"/>
        <v/>
      </c>
    </row>
    <row r="49" spans="1:23" x14ac:dyDescent="0.2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7"/>
      <c r="N49" s="73" t="str">
        <f>IF(OR($H49="-",$S49="",$U49=""),"",
IF($H49="Long",$U49-$S49,
IF($H49="Short",$S49-$U49-$T49-$T49,
IF($H49="Options",$U49-$S49,””))))</f>
        <v/>
      </c>
      <c r="O49" s="74" t="str">
        <f t="shared" si="0"/>
        <v/>
      </c>
      <c r="P49" s="75" t="str">
        <f t="shared" si="1"/>
        <v/>
      </c>
      <c r="Q49" s="76" t="str">
        <f t="shared" si="2"/>
        <v/>
      </c>
      <c r="R49" s="77" t="str">
        <f t="shared" si="3"/>
        <v/>
      </c>
      <c r="S49" s="78" t="str">
        <f t="shared" si="6"/>
        <v/>
      </c>
      <c r="T49" s="57">
        <v>0</v>
      </c>
      <c r="U49" s="80" t="str">
        <f>IF(OR($H49="-",$K49="",$M49=""),"",
IF($H49="Long",$K49*$M49,
IF($H49="Short",$K49*$M49,
IF($H49="Options",$K49*$M49*100,””))))</f>
        <v/>
      </c>
      <c r="V49" s="81" t="str">
        <f t="shared" si="7"/>
        <v/>
      </c>
      <c r="W49" s="81" t="str">
        <f t="shared" si="8"/>
        <v/>
      </c>
    </row>
    <row r="50" spans="1:23" x14ac:dyDescent="0.2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7"/>
      <c r="N50" s="73" t="str">
        <f>IF(OR($H50="-",$S50="",$U50=""),"",
IF($H50="Long",$U50-$S50,
IF($H50="Short",$S50-$U50-$T50-$T50,
IF($H50="Options",$U50-$S50,””))))</f>
        <v/>
      </c>
      <c r="O50" s="74" t="str">
        <f t="shared" si="0"/>
        <v/>
      </c>
      <c r="P50" s="75" t="str">
        <f t="shared" si="1"/>
        <v/>
      </c>
      <c r="Q50" s="76" t="str">
        <f t="shared" si="2"/>
        <v/>
      </c>
      <c r="R50" s="77" t="str">
        <f t="shared" si="3"/>
        <v/>
      </c>
      <c r="S50" s="78" t="str">
        <f t="shared" si="6"/>
        <v/>
      </c>
      <c r="T50" s="57">
        <v>0</v>
      </c>
      <c r="U50" s="80" t="str">
        <f>IF(OR($H50="-",$K50="",$M50=""),"",
IF($H50="Long",$K50*$M50,
IF($H50="Short",$K50*$M50,
IF($H50="Options",$K50*$M50*100,””))))</f>
        <v/>
      </c>
      <c r="V50" s="81" t="str">
        <f t="shared" si="7"/>
        <v/>
      </c>
      <c r="W50" s="81" t="str">
        <f t="shared" si="8"/>
        <v/>
      </c>
    </row>
    <row r="51" spans="1:23" x14ac:dyDescent="0.2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N51" s="73" t="str">
        <f>IF(OR($H51="-",$S51="",$U51=""),"",
IF($H51="Long",$U51-$S51,
IF($H51="Short",$S51-$U51-$T51-$T51,
IF($H51="Options",$U51-$S51,””))))</f>
        <v/>
      </c>
      <c r="O51" s="74" t="str">
        <f t="shared" si="0"/>
        <v/>
      </c>
      <c r="P51" s="75" t="str">
        <f t="shared" si="1"/>
        <v/>
      </c>
      <c r="Q51" s="76" t="str">
        <f t="shared" si="2"/>
        <v/>
      </c>
      <c r="R51" s="77" t="str">
        <f t="shared" si="3"/>
        <v/>
      </c>
      <c r="S51" s="78" t="str">
        <f t="shared" si="6"/>
        <v/>
      </c>
      <c r="T51" s="57">
        <v>0</v>
      </c>
      <c r="U51" s="80" t="str">
        <f>IF(OR($H51="-",$K51="",$M51=""),"",
IF($H51="Long",$K51*$M51,
IF($H51="Short",$K51*$M51,
IF($H51="Options",$K51*$M51*100,””))))</f>
        <v/>
      </c>
      <c r="V51" s="81" t="str">
        <f t="shared" si="7"/>
        <v/>
      </c>
      <c r="W51" s="81" t="str">
        <f t="shared" si="8"/>
        <v/>
      </c>
    </row>
    <row r="52" spans="1:23" x14ac:dyDescent="0.2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7"/>
      <c r="N52" s="73" t="str">
        <f>IF(OR($H52="-",$S52="",$U52=""),"",
IF($H52="Long",$U52-$S52,
IF($H52="Short",$S52-$U52-$T52-$T52,
IF($H52="Options",$U52-$S52,””))))</f>
        <v/>
      </c>
      <c r="O52" s="74" t="str">
        <f t="shared" si="0"/>
        <v/>
      </c>
      <c r="P52" s="75" t="str">
        <f t="shared" si="1"/>
        <v/>
      </c>
      <c r="Q52" s="76" t="str">
        <f t="shared" si="2"/>
        <v/>
      </c>
      <c r="R52" s="77" t="str">
        <f t="shared" si="3"/>
        <v/>
      </c>
      <c r="S52" s="78" t="str">
        <f t="shared" si="6"/>
        <v/>
      </c>
      <c r="T52" s="57">
        <v>0</v>
      </c>
      <c r="U52" s="80" t="str">
        <f>IF(OR($H52="-",$K52="",$M52=""),"",
IF($H52="Long",$K52*$M52,
IF($H52="Short",$K52*$M52,
IF($H52="Options",$K52*$M52*100,””))))</f>
        <v/>
      </c>
      <c r="V52" s="81" t="str">
        <f t="shared" si="7"/>
        <v/>
      </c>
      <c r="W52" s="81" t="str">
        <f t="shared" si="8"/>
        <v/>
      </c>
    </row>
    <row r="53" spans="1:23" x14ac:dyDescent="0.2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73" t="str">
        <f>IF(OR($H53="-",$S53="",$U53=""),"",
IF($H53="Long",$U53-$S53,
IF($H53="Short",$S53-$U53-$T53-$T53,
IF($H53="Options",$U53-$S53,””))))</f>
        <v/>
      </c>
      <c r="O53" s="74" t="str">
        <f t="shared" si="0"/>
        <v/>
      </c>
      <c r="P53" s="75" t="str">
        <f t="shared" si="1"/>
        <v/>
      </c>
      <c r="Q53" s="76" t="str">
        <f t="shared" si="2"/>
        <v/>
      </c>
      <c r="R53" s="77" t="str">
        <f t="shared" si="3"/>
        <v/>
      </c>
      <c r="S53" s="78" t="str">
        <f t="shared" si="6"/>
        <v/>
      </c>
      <c r="T53" s="57">
        <v>0</v>
      </c>
      <c r="U53" s="80" t="str">
        <f>IF(OR($H53="-",$K53="",$M53=""),"",
IF($H53="Long",$K53*$M53,
IF($H53="Short",$K53*$M53,
IF($H53="Options",$K53*$M53*100,””))))</f>
        <v/>
      </c>
      <c r="V53" s="81" t="str">
        <f t="shared" si="7"/>
        <v/>
      </c>
      <c r="W53" s="81" t="str">
        <f t="shared" si="8"/>
        <v/>
      </c>
    </row>
    <row r="54" spans="1:23" x14ac:dyDescent="0.2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/>
      <c r="N54" s="73" t="str">
        <f>IF(OR($H54="-",$S54="",$U54=""),"",
IF($H54="Long",$U54-$S54,
IF($H54="Short",$S54-$U54-$T54-$T54,
IF($H54="Options",$U54-$S54,””))))</f>
        <v/>
      </c>
      <c r="O54" s="74" t="str">
        <f t="shared" si="0"/>
        <v/>
      </c>
      <c r="P54" s="75" t="str">
        <f t="shared" si="1"/>
        <v/>
      </c>
      <c r="Q54" s="76" t="str">
        <f t="shared" si="2"/>
        <v/>
      </c>
      <c r="R54" s="77" t="str">
        <f t="shared" si="3"/>
        <v/>
      </c>
      <c r="S54" s="78" t="str">
        <f t="shared" si="6"/>
        <v/>
      </c>
      <c r="T54" s="57">
        <v>0</v>
      </c>
      <c r="U54" s="80" t="str">
        <f>IF(OR($H54="-",$K54="",$M54=""),"",
IF($H54="Long",$K54*$M54,
IF($H54="Short",$K54*$M54,
IF($H54="Options",$K54*$M54*100,””))))</f>
        <v/>
      </c>
      <c r="V54" s="81" t="str">
        <f t="shared" si="7"/>
        <v/>
      </c>
      <c r="W54" s="81" t="str">
        <f t="shared" si="8"/>
        <v/>
      </c>
    </row>
    <row r="55" spans="1:23" x14ac:dyDescent="0.2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7"/>
      <c r="N55" s="73" t="str">
        <f>IF(OR($H55="-",$S55="",$U55=""),"",
IF($H55="Long",$U55-$S55,
IF($H55="Short",$S55-$U55-$T55-$T55,
IF($H55="Options",$U55-$S55,””))))</f>
        <v/>
      </c>
      <c r="O55" s="74" t="str">
        <f t="shared" si="0"/>
        <v/>
      </c>
      <c r="P55" s="75" t="str">
        <f t="shared" si="1"/>
        <v/>
      </c>
      <c r="Q55" s="76" t="str">
        <f t="shared" si="2"/>
        <v/>
      </c>
      <c r="R55" s="77" t="str">
        <f t="shared" si="3"/>
        <v/>
      </c>
      <c r="S55" s="78" t="str">
        <f t="shared" si="6"/>
        <v/>
      </c>
      <c r="T55" s="57">
        <v>0</v>
      </c>
      <c r="U55" s="80" t="str">
        <f>IF(OR($H55="-",$K55="",$M55=""),"",
IF($H55="Long",$K55*$M55,
IF($H55="Short",$K55*$M55,
IF($H55="Options",$K55*$M55*100,””))))</f>
        <v/>
      </c>
      <c r="V55" s="81" t="str">
        <f t="shared" si="7"/>
        <v/>
      </c>
      <c r="W55" s="81" t="str">
        <f t="shared" si="8"/>
        <v/>
      </c>
    </row>
    <row r="56" spans="1:23" x14ac:dyDescent="0.2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/>
      <c r="N56" s="73" t="str">
        <f>IF(OR($H56="-",$S56="",$U56=""),"",
IF($H56="Long",$U56-$S56,
IF($H56="Short",$S56-$U56-$T56-$T56,
IF($H56="Options",$U56-$S56,””))))</f>
        <v/>
      </c>
      <c r="O56" s="74" t="str">
        <f t="shared" si="0"/>
        <v/>
      </c>
      <c r="P56" s="75" t="str">
        <f t="shared" si="1"/>
        <v/>
      </c>
      <c r="Q56" s="76" t="str">
        <f t="shared" si="2"/>
        <v/>
      </c>
      <c r="R56" s="77" t="str">
        <f t="shared" si="3"/>
        <v/>
      </c>
      <c r="S56" s="78" t="str">
        <f t="shared" si="6"/>
        <v/>
      </c>
      <c r="T56" s="57">
        <v>0</v>
      </c>
      <c r="U56" s="80" t="str">
        <f>IF(OR($H56="-",$K56="",$M56=""),"",
IF($H56="Long",$K56*$M56,
IF($H56="Short",$K56*$M56,
IF($H56="Options",$K56*$M56*100,””))))</f>
        <v/>
      </c>
      <c r="V56" s="81" t="str">
        <f t="shared" si="7"/>
        <v/>
      </c>
      <c r="W56" s="81" t="str">
        <f t="shared" si="8"/>
        <v/>
      </c>
    </row>
    <row r="57" spans="1:23" x14ac:dyDescent="0.2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  <c r="N57" s="73" t="str">
        <f>IF(OR($H57="-",$S57="",$U57=""),"",
IF($H57="Long",$U57-$S57,
IF($H57="Short",$S57-$U57-$T57-$T57,
IF($H57="Options",$U57-$S57,””))))</f>
        <v/>
      </c>
      <c r="O57" s="74" t="str">
        <f t="shared" si="0"/>
        <v/>
      </c>
      <c r="P57" s="75" t="str">
        <f t="shared" si="1"/>
        <v/>
      </c>
      <c r="Q57" s="76" t="str">
        <f t="shared" si="2"/>
        <v/>
      </c>
      <c r="R57" s="77" t="str">
        <f t="shared" si="3"/>
        <v/>
      </c>
      <c r="S57" s="78" t="str">
        <f t="shared" si="6"/>
        <v/>
      </c>
      <c r="T57" s="57">
        <v>0</v>
      </c>
      <c r="U57" s="80" t="str">
        <f>IF(OR($H57="-",$K57="",$M57=""),"",
IF($H57="Long",$K57*$M57,
IF($H57="Short",$K57*$M57,
IF($H57="Options",$K57*$M57*100,””))))</f>
        <v/>
      </c>
      <c r="V57" s="81" t="str">
        <f t="shared" si="7"/>
        <v/>
      </c>
      <c r="W57" s="81" t="str">
        <f t="shared" si="8"/>
        <v/>
      </c>
    </row>
    <row r="58" spans="1:23" x14ac:dyDescent="0.2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7"/>
      <c r="N58" s="73" t="str">
        <f>IF(OR($H58="-",$S58="",$U58=""),"",
IF($H58="Long",$U58-$S58,
IF($H58="Short",$S58-$U58-$T58-$T58,
IF($H58="Options",$U58-$S58,””))))</f>
        <v/>
      </c>
      <c r="O58" s="74" t="str">
        <f t="shared" si="0"/>
        <v/>
      </c>
      <c r="P58" s="75" t="str">
        <f t="shared" si="1"/>
        <v/>
      </c>
      <c r="Q58" s="76" t="str">
        <f t="shared" si="2"/>
        <v/>
      </c>
      <c r="R58" s="77" t="str">
        <f t="shared" si="3"/>
        <v/>
      </c>
      <c r="S58" s="78" t="str">
        <f t="shared" si="6"/>
        <v/>
      </c>
      <c r="T58" s="57">
        <v>0</v>
      </c>
      <c r="U58" s="80" t="str">
        <f>IF(OR($H58="-",$K58="",$M58=""),"",
IF($H58="Long",$K58*$M58,
IF($H58="Short",$K58*$M58,
IF($H58="Options",$K58*$M58*100,””))))</f>
        <v/>
      </c>
      <c r="V58" s="81" t="str">
        <f t="shared" si="7"/>
        <v/>
      </c>
      <c r="W58" s="81" t="str">
        <f t="shared" si="8"/>
        <v/>
      </c>
    </row>
    <row r="59" spans="1:23" x14ac:dyDescent="0.2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7"/>
      <c r="N59" s="73" t="str">
        <f>IF(OR($H59="-",$S59="",$U59=""),"",
IF($H59="Long",$U59-$S59,
IF($H59="Short",$S59-$U59-$T59-$T59,
IF($H59="Options",$U59-$S59,””))))</f>
        <v/>
      </c>
      <c r="O59" s="74" t="str">
        <f t="shared" si="0"/>
        <v/>
      </c>
      <c r="P59" s="75" t="str">
        <f t="shared" si="1"/>
        <v/>
      </c>
      <c r="Q59" s="76" t="str">
        <f t="shared" si="2"/>
        <v/>
      </c>
      <c r="R59" s="77" t="str">
        <f t="shared" si="3"/>
        <v/>
      </c>
      <c r="S59" s="78" t="str">
        <f t="shared" si="6"/>
        <v/>
      </c>
      <c r="T59" s="57">
        <v>0</v>
      </c>
      <c r="U59" s="80" t="str">
        <f>IF(OR($H59="-",$K59="",$M59=""),"",
IF($H59="Long",$K59*$M59,
IF($H59="Short",$K59*$M59,
IF($H59="Options",$K59*$M59*100,””))))</f>
        <v/>
      </c>
      <c r="V59" s="81" t="str">
        <f t="shared" si="7"/>
        <v/>
      </c>
      <c r="W59" s="81" t="str">
        <f t="shared" si="8"/>
        <v/>
      </c>
    </row>
    <row r="60" spans="1:23" x14ac:dyDescent="0.2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7"/>
      <c r="N60" s="73" t="str">
        <f>IF(OR($H60="-",$S60="",$U60=""),"",
IF($H60="Long",$U60-$S60,
IF($H60="Short",$S60-$U60-$T60-$T60,
IF($H60="Options",$U60-$S60,””))))</f>
        <v/>
      </c>
      <c r="O60" s="74" t="str">
        <f t="shared" si="0"/>
        <v/>
      </c>
      <c r="P60" s="75" t="str">
        <f t="shared" si="1"/>
        <v/>
      </c>
      <c r="Q60" s="76" t="str">
        <f t="shared" si="2"/>
        <v/>
      </c>
      <c r="R60" s="77" t="str">
        <f t="shared" si="3"/>
        <v/>
      </c>
      <c r="S60" s="78" t="str">
        <f t="shared" si="6"/>
        <v/>
      </c>
      <c r="T60" s="57">
        <v>0</v>
      </c>
      <c r="U60" s="80" t="str">
        <f>IF(OR($H60="-",$K60="",$M60=""),"",
IF($H60="Long",$K60*$M60,
IF($H60="Short",$K60*$M60,
IF($H60="Options",$K60*$M60*100,””))))</f>
        <v/>
      </c>
      <c r="V60" s="81" t="str">
        <f t="shared" si="7"/>
        <v/>
      </c>
      <c r="W60" s="81" t="str">
        <f t="shared" si="8"/>
        <v/>
      </c>
    </row>
    <row r="61" spans="1:23" x14ac:dyDescent="0.2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/>
      <c r="N61" s="73" t="str">
        <f>IF(OR($H61="-",$S61="",$U61=""),"",
IF($H61="Long",$U61-$S61,
IF($H61="Short",$S61-$U61-$T61-$T61,
IF($H61="Options",$U61-$S61,””))))</f>
        <v/>
      </c>
      <c r="O61" s="74" t="str">
        <f t="shared" si="0"/>
        <v/>
      </c>
      <c r="P61" s="75" t="str">
        <f t="shared" si="1"/>
        <v/>
      </c>
      <c r="Q61" s="76" t="str">
        <f t="shared" si="2"/>
        <v/>
      </c>
      <c r="R61" s="77" t="str">
        <f t="shared" si="3"/>
        <v/>
      </c>
      <c r="S61" s="78" t="str">
        <f t="shared" si="6"/>
        <v/>
      </c>
      <c r="T61" s="57">
        <v>0</v>
      </c>
      <c r="U61" s="80" t="str">
        <f>IF(OR($H61="-",$K61="",$M61=""),"",
IF($H61="Long",$K61*$M61,
IF($H61="Short",$K61*$M61,
IF($H61="Options",$K61*$M61*100,””))))</f>
        <v/>
      </c>
      <c r="V61" s="81" t="str">
        <f t="shared" si="7"/>
        <v/>
      </c>
      <c r="W61" s="81" t="str">
        <f t="shared" si="8"/>
        <v/>
      </c>
    </row>
    <row r="62" spans="1:23" x14ac:dyDescent="0.2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7"/>
      <c r="N62" s="73" t="str">
        <f>IF(OR($H62="-",$S62="",$U62=""),"",
IF($H62="Long",$U62-$S62,
IF($H62="Short",$S62-$U62-$T62-$T62,
IF($H62="Options",$U62-$S62,””))))</f>
        <v/>
      </c>
      <c r="O62" s="74" t="str">
        <f t="shared" si="0"/>
        <v/>
      </c>
      <c r="P62" s="75" t="str">
        <f t="shared" si="1"/>
        <v/>
      </c>
      <c r="Q62" s="76" t="str">
        <f t="shared" si="2"/>
        <v/>
      </c>
      <c r="R62" s="77" t="str">
        <f t="shared" si="3"/>
        <v/>
      </c>
      <c r="S62" s="78" t="str">
        <f t="shared" si="6"/>
        <v/>
      </c>
      <c r="T62" s="57">
        <v>0</v>
      </c>
      <c r="U62" s="80" t="str">
        <f>IF(OR($H62="-",$K62="",$M62=""),"",
IF($H62="Long",$K62*$M62,
IF($H62="Short",$K62*$M62,
IF($H62="Options",$K62*$M62*100,””))))</f>
        <v/>
      </c>
      <c r="V62" s="81" t="str">
        <f t="shared" si="7"/>
        <v/>
      </c>
      <c r="W62" s="81" t="str">
        <f t="shared" si="8"/>
        <v/>
      </c>
    </row>
    <row r="63" spans="1:23" x14ac:dyDescent="0.2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7"/>
      <c r="N63" s="73" t="str">
        <f>IF(OR($H63="-",$S63="",$U63=""),"",
IF($H63="Long",$U63-$S63,
IF($H63="Short",$S63-$U63-$T63-$T63,
IF($H63="Options",$U63-$S63,””))))</f>
        <v/>
      </c>
      <c r="O63" s="74" t="str">
        <f t="shared" si="0"/>
        <v/>
      </c>
      <c r="P63" s="75" t="str">
        <f t="shared" si="1"/>
        <v/>
      </c>
      <c r="Q63" s="76" t="str">
        <f t="shared" si="2"/>
        <v/>
      </c>
      <c r="R63" s="77" t="str">
        <f t="shared" si="3"/>
        <v/>
      </c>
      <c r="S63" s="78" t="str">
        <f t="shared" si="6"/>
        <v/>
      </c>
      <c r="T63" s="57">
        <v>0</v>
      </c>
      <c r="U63" s="80" t="str">
        <f>IF(OR($H63="-",$K63="",$M63=""),"",
IF($H63="Long",$K63*$M63,
IF($H63="Short",$K63*$M63,
IF($H63="Options",$K63*$M63*100,””))))</f>
        <v/>
      </c>
      <c r="V63" s="81" t="str">
        <f t="shared" si="7"/>
        <v/>
      </c>
      <c r="W63" s="81" t="str">
        <f t="shared" si="8"/>
        <v/>
      </c>
    </row>
    <row r="64" spans="1:23" x14ac:dyDescent="0.2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  <c r="N64" s="73" t="str">
        <f>IF(OR($H64="-",$S64="",$U64=""),"",
IF($H64="Long",$U64-$S64,
IF($H64="Short",$S64-$U64-$T64-$T64,
IF($H64="Options",$U64-$S64,””))))</f>
        <v/>
      </c>
      <c r="O64" s="74" t="str">
        <f t="shared" si="0"/>
        <v/>
      </c>
      <c r="P64" s="75" t="str">
        <f t="shared" si="1"/>
        <v/>
      </c>
      <c r="Q64" s="76" t="str">
        <f t="shared" si="2"/>
        <v/>
      </c>
      <c r="R64" s="77" t="str">
        <f t="shared" si="3"/>
        <v/>
      </c>
      <c r="S64" s="78" t="str">
        <f t="shared" si="6"/>
        <v/>
      </c>
      <c r="T64" s="57">
        <v>0</v>
      </c>
      <c r="U64" s="80" t="str">
        <f>IF(OR($H64="-",$K64="",$M64=""),"",
IF($H64="Long",$K64*$M64,
IF($H64="Short",$K64*$M64,
IF($H64="Options",$K64*$M64*100,””))))</f>
        <v/>
      </c>
      <c r="V64" s="81" t="str">
        <f t="shared" si="7"/>
        <v/>
      </c>
      <c r="W64" s="81" t="str">
        <f t="shared" si="8"/>
        <v/>
      </c>
    </row>
    <row r="65" spans="1:23" x14ac:dyDescent="0.2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7"/>
      <c r="N65" s="73" t="str">
        <f>IF(OR($H65="-",$S65="",$U65=""),"",
IF($H65="Long",$U65-$S65,
IF($H65="Short",$S65-$U65-$T65-$T65,
IF($H65="Options",$U65-$S65,””))))</f>
        <v/>
      </c>
      <c r="O65" s="74" t="str">
        <f t="shared" si="0"/>
        <v/>
      </c>
      <c r="P65" s="75" t="str">
        <f t="shared" si="1"/>
        <v/>
      </c>
      <c r="Q65" s="76" t="str">
        <f t="shared" si="2"/>
        <v/>
      </c>
      <c r="R65" s="77" t="str">
        <f t="shared" si="3"/>
        <v/>
      </c>
      <c r="S65" s="78" t="str">
        <f t="shared" si="6"/>
        <v/>
      </c>
      <c r="T65" s="57">
        <v>0</v>
      </c>
      <c r="U65" s="80" t="str">
        <f>IF(OR($H65="-",$K65="",$M65=""),"",
IF($H65="Long",$K65*$M65,
IF($H65="Short",$K65*$M65,
IF($H65="Options",$K65*$M65*100,””))))</f>
        <v/>
      </c>
      <c r="V65" s="81" t="str">
        <f t="shared" si="7"/>
        <v/>
      </c>
      <c r="W65" s="81" t="str">
        <f t="shared" si="8"/>
        <v/>
      </c>
    </row>
    <row r="66" spans="1:23" x14ac:dyDescent="0.2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73" t="str">
        <f>IF(OR($H66="-",$S66="",$U66=""),"",
IF($H66="Long",$U66-$S66,
IF($H66="Short",$S66-$U66-$T66-$T66,
IF($H66="Options",$U66-$S66,””))))</f>
        <v/>
      </c>
      <c r="O66" s="74" t="str">
        <f t="shared" si="0"/>
        <v/>
      </c>
      <c r="P66" s="75" t="str">
        <f t="shared" si="1"/>
        <v/>
      </c>
      <c r="Q66" s="76" t="str">
        <f t="shared" si="2"/>
        <v/>
      </c>
      <c r="R66" s="77" t="str">
        <f t="shared" si="3"/>
        <v/>
      </c>
      <c r="S66" s="78" t="str">
        <f t="shared" si="6"/>
        <v/>
      </c>
      <c r="T66" s="57">
        <v>0</v>
      </c>
      <c r="U66" s="80" t="str">
        <f>IF(OR($H66="-",$K66="",$M66=""),"",
IF($H66="Long",$K66*$M66,
IF($H66="Short",$K66*$M66,
IF($H66="Options",$K66*$M66*100,””))))</f>
        <v/>
      </c>
      <c r="V66" s="81" t="str">
        <f t="shared" si="7"/>
        <v/>
      </c>
      <c r="W66" s="81" t="str">
        <f t="shared" si="8"/>
        <v/>
      </c>
    </row>
    <row r="67" spans="1:23" x14ac:dyDescent="0.2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7"/>
      <c r="N67" s="73" t="str">
        <f>IF(OR($H67="-",$S67="",$U67=""),"",
IF($H67="Long",$U67-$S67,
IF($H67="Short",$S67-$U67-$T67-$T67,
IF($H67="Options",$U67-$S67,””))))</f>
        <v/>
      </c>
      <c r="O67" s="74" t="str">
        <f t="shared" si="0"/>
        <v/>
      </c>
      <c r="P67" s="75" t="str">
        <f t="shared" si="1"/>
        <v/>
      </c>
      <c r="Q67" s="76" t="str">
        <f t="shared" si="2"/>
        <v/>
      </c>
      <c r="R67" s="77" t="str">
        <f t="shared" si="3"/>
        <v/>
      </c>
      <c r="S67" s="78" t="str">
        <f t="shared" si="6"/>
        <v/>
      </c>
      <c r="T67" s="57">
        <v>0</v>
      </c>
      <c r="U67" s="80" t="str">
        <f>IF(OR($H67="-",$K67="",$M67=""),"",
IF($H67="Long",$K67*$M67,
IF($H67="Short",$K67*$M67,
IF($H67="Options",$K67*$M67*100,””))))</f>
        <v/>
      </c>
      <c r="V67" s="81" t="str">
        <f t="shared" si="7"/>
        <v/>
      </c>
      <c r="W67" s="81" t="str">
        <f t="shared" si="8"/>
        <v/>
      </c>
    </row>
    <row r="68" spans="1:23" x14ac:dyDescent="0.2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7"/>
      <c r="N68" s="73" t="str">
        <f>IF(OR($H68="-",$S68="",$U68=""),"",
IF($H68="Long",$U68-$S68,
IF($H68="Short",$S68-$U68-$T68-$T68,
IF($H68="Options",$U68-$S68,””))))</f>
        <v/>
      </c>
      <c r="O68" s="74" t="str">
        <f t="shared" si="0"/>
        <v/>
      </c>
      <c r="P68" s="75" t="str">
        <f t="shared" si="1"/>
        <v/>
      </c>
      <c r="Q68" s="76" t="str">
        <f t="shared" si="2"/>
        <v/>
      </c>
      <c r="R68" s="77" t="str">
        <f t="shared" si="3"/>
        <v/>
      </c>
      <c r="S68" s="78" t="str">
        <f t="shared" si="6"/>
        <v/>
      </c>
      <c r="T68" s="57">
        <v>0</v>
      </c>
      <c r="U68" s="80" t="str">
        <f>IF(OR($H68="-",$K68="",$M68=""),"",
IF($H68="Long",$K68*$M68,
IF($H68="Short",$K68*$M68,
IF($H68="Options",$K68*$M68*100,””))))</f>
        <v/>
      </c>
      <c r="V68" s="81" t="str">
        <f t="shared" si="7"/>
        <v/>
      </c>
      <c r="W68" s="81" t="str">
        <f t="shared" si="8"/>
        <v/>
      </c>
    </row>
    <row r="69" spans="1:23" x14ac:dyDescent="0.2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7"/>
      <c r="N69" s="73" t="str">
        <f>IF(OR($H69="-",$S69="",$U69=""),"",
IF($H69="Long",$U69-$S69,
IF($H69="Short",$S69-$U69-$T69-$T69,
IF($H69="Options",$U69-$S69,””))))</f>
        <v/>
      </c>
      <c r="O69" s="74" t="str">
        <f t="shared" si="0"/>
        <v/>
      </c>
      <c r="P69" s="75" t="str">
        <f t="shared" si="1"/>
        <v/>
      </c>
      <c r="Q69" s="76" t="str">
        <f t="shared" si="2"/>
        <v/>
      </c>
      <c r="R69" s="77" t="str">
        <f t="shared" si="3"/>
        <v/>
      </c>
      <c r="S69" s="78" t="str">
        <f t="shared" si="6"/>
        <v/>
      </c>
      <c r="T69" s="57">
        <v>0</v>
      </c>
      <c r="U69" s="80" t="str">
        <f>IF(OR($H69="-",$K69="",$M69=""),"",
IF($H69="Long",$K69*$M69,
IF($H69="Short",$K69*$M69,
IF($H69="Options",$K69*$M69*100,””))))</f>
        <v/>
      </c>
      <c r="V69" s="81" t="str">
        <f t="shared" si="7"/>
        <v/>
      </c>
      <c r="W69" s="81" t="str">
        <f t="shared" si="8"/>
        <v/>
      </c>
    </row>
    <row r="70" spans="1:23" x14ac:dyDescent="0.2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N70" s="73" t="str">
        <f>IF(OR($H70="-",$S70="",$U70=""),"",
IF($H70="Long",$U70-$S70,
IF($H70="Short",$S70-$U70-$T70-$T70,
IF($H70="Options",$U70-$S70,””))))</f>
        <v/>
      </c>
      <c r="O70" s="74" t="str">
        <f t="shared" si="0"/>
        <v/>
      </c>
      <c r="P70" s="75" t="str">
        <f t="shared" si="1"/>
        <v/>
      </c>
      <c r="Q70" s="76" t="str">
        <f t="shared" si="2"/>
        <v/>
      </c>
      <c r="R70" s="77" t="str">
        <f t="shared" si="3"/>
        <v/>
      </c>
      <c r="S70" s="78" t="str">
        <f t="shared" si="6"/>
        <v/>
      </c>
      <c r="T70" s="57">
        <v>0</v>
      </c>
      <c r="U70" s="80" t="str">
        <f>IF(OR($H70="-",$K70="",$M70=""),"",
IF($H70="Long",$K70*$M70,
IF($H70="Short",$K70*$M70,
IF($H70="Options",$K70*$M70*100,””))))</f>
        <v/>
      </c>
      <c r="V70" s="81" t="str">
        <f t="shared" si="7"/>
        <v/>
      </c>
      <c r="W70" s="81" t="str">
        <f t="shared" si="8"/>
        <v/>
      </c>
    </row>
    <row r="71" spans="1:23" x14ac:dyDescent="0.2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7"/>
      <c r="N71" s="73" t="str">
        <f>IF(OR($H71="-",$S71="",$U71=""),"",
IF($H71="Long",$U71-$S71,
IF($H71="Short",$S71-$U71-$T71-$T71,
IF($H71="Options",$U71-$S71,””))))</f>
        <v/>
      </c>
      <c r="O71" s="74" t="str">
        <f t="shared" si="0"/>
        <v/>
      </c>
      <c r="P71" s="75" t="str">
        <f t="shared" si="1"/>
        <v/>
      </c>
      <c r="Q71" s="76" t="str">
        <f t="shared" si="2"/>
        <v/>
      </c>
      <c r="R71" s="77" t="str">
        <f t="shared" si="3"/>
        <v/>
      </c>
      <c r="S71" s="78" t="str">
        <f t="shared" si="6"/>
        <v/>
      </c>
      <c r="T71" s="57">
        <v>0</v>
      </c>
      <c r="U71" s="80" t="str">
        <f>IF(OR($H71="-",$K71="",$M71=""),"",
IF($H71="Long",$K71*$M71,
IF($H71="Short",$K71*$M71,
IF($H71="Options",$K71*$M71*100,””))))</f>
        <v/>
      </c>
      <c r="V71" s="81" t="str">
        <f t="shared" si="7"/>
        <v/>
      </c>
      <c r="W71" s="81" t="str">
        <f t="shared" si="8"/>
        <v/>
      </c>
    </row>
    <row r="72" spans="1:23" x14ac:dyDescent="0.2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7"/>
      <c r="N72" s="73" t="str">
        <f>IF(OR($H72="-",$S72="",$U72=""),"",
IF($H72="Long",$U72-$S72,
IF($H72="Short",$S72-$U72-$T72-$T72,
IF($H72="Options",$U72-$S72,””))))</f>
        <v/>
      </c>
      <c r="O72" s="74" t="str">
        <f t="shared" si="0"/>
        <v/>
      </c>
      <c r="P72" s="75" t="str">
        <f t="shared" si="1"/>
        <v/>
      </c>
      <c r="Q72" s="76" t="str">
        <f t="shared" si="2"/>
        <v/>
      </c>
      <c r="R72" s="77" t="str">
        <f t="shared" si="3"/>
        <v/>
      </c>
      <c r="S72" s="78" t="str">
        <f t="shared" si="6"/>
        <v/>
      </c>
      <c r="T72" s="57">
        <v>0</v>
      </c>
      <c r="U72" s="80" t="str">
        <f>IF(OR($H72="-",$K72="",$M72=""),"",
IF($H72="Long",$K72*$M72,
IF($H72="Short",$K72*$M72,
IF($H72="Options",$K72*$M72*100,””))))</f>
        <v/>
      </c>
      <c r="V72" s="81" t="str">
        <f t="shared" si="7"/>
        <v/>
      </c>
      <c r="W72" s="81" t="str">
        <f t="shared" si="8"/>
        <v/>
      </c>
    </row>
    <row r="73" spans="1:23" x14ac:dyDescent="0.2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7"/>
      <c r="N73" s="73" t="str">
        <f>IF(OR($H73="-",$S73="",$U73=""),"",
IF($H73="Long",$U73-$S73,
IF($H73="Short",$S73-$U73-$T73-$T73,
IF($H73="Options",$U73-$S73,””))))</f>
        <v/>
      </c>
      <c r="O73" s="74" t="str">
        <f t="shared" ref="O73:O136" si="9">IF(OR($N73="-",$S73="",$U73=""),"",
IF($N73&lt;=-0.01,"", IF($H73="Long",(M73-L73),
IF($H73="Short",(L73-M73),
IF($H73="Options",(M73-L73))))))</f>
        <v/>
      </c>
      <c r="P73" s="75" t="str">
        <f t="shared" ref="P73:P136" si="10">IF(OR($N73="-",$S73="",$U73=""),"",
IF($N73&gt;=0.01,"", IF($H73="Long",(M73-L73),
IF($H73="Short",(L73-M73),
IF($H73="Options",(M73-L73))))))</f>
        <v/>
      </c>
      <c r="Q73" s="76" t="str">
        <f t="shared" ref="Q73:Q136" si="11">IF(OR($H73="-",$U73="",$S73=""),"",IF($N73&lt;=-0.01,"",
IF($H73="Long",(($U73-$S73)/$S73),
IF($H73="Short",(($S73-$U73)/$S73),
IF($H73="Options",(($U73-$S73)/$S73))))))</f>
        <v/>
      </c>
      <c r="R73" s="77" t="str">
        <f t="shared" ref="R73:R136" si="12">IF(OR($H73="-",$U73="",$S73=""),"",IF($N73&gt;=0.01,"",IF($H73="Long",(($U73-$S73)/$S73),
IF($H73="Short",(($S73-$U73)/$S73),
IF($H73="Options",(($U73-$S73)/$S73))))))</f>
        <v/>
      </c>
      <c r="S73" s="78" t="str">
        <f t="shared" si="6"/>
        <v/>
      </c>
      <c r="T73" s="57">
        <v>0</v>
      </c>
      <c r="U73" s="80" t="str">
        <f>IF(OR($H73="-",$K73="",$M73=""),"",
IF($H73="Long",$K73*$M73,
IF($H73="Short",$K73*$M73,
IF($H73="Options",$K73*$M73*100,””))))</f>
        <v/>
      </c>
      <c r="V73" s="81" t="str">
        <f t="shared" si="7"/>
        <v/>
      </c>
      <c r="W73" s="81" t="str">
        <f t="shared" si="8"/>
        <v/>
      </c>
    </row>
    <row r="74" spans="1:23" x14ac:dyDescent="0.2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7"/>
      <c r="N74" s="73" t="str">
        <f>IF(OR($H74="-",$S74="",$U74=""),"",
IF($H74="Long",$U74-$S74,
IF($H74="Short",$S74-$U74-$T74-$T74,
IF($H74="Options",$U74-$S74,””))))</f>
        <v/>
      </c>
      <c r="O74" s="74" t="str">
        <f t="shared" si="9"/>
        <v/>
      </c>
      <c r="P74" s="75" t="str">
        <f t="shared" si="10"/>
        <v/>
      </c>
      <c r="Q74" s="76" t="str">
        <f t="shared" si="11"/>
        <v/>
      </c>
      <c r="R74" s="77" t="str">
        <f t="shared" si="12"/>
        <v/>
      </c>
      <c r="S74" s="78" t="str">
        <f t="shared" si="6"/>
        <v/>
      </c>
      <c r="T74" s="57">
        <v>0</v>
      </c>
      <c r="U74" s="80" t="str">
        <f>IF(OR($H74="-",$K74="",$M74=""),"",
IF($H74="Long",$K74*$M74,
IF($H74="Short",$K74*$M74,
IF($H74="Options",$K74*$M74*100,””))))</f>
        <v/>
      </c>
      <c r="V74" s="81" t="str">
        <f t="shared" si="7"/>
        <v/>
      </c>
      <c r="W74" s="81" t="str">
        <f t="shared" si="8"/>
        <v/>
      </c>
    </row>
    <row r="75" spans="1:23" x14ac:dyDescent="0.2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7"/>
      <c r="N75" s="73" t="str">
        <f>IF(OR($H75="-",$S75="",$U75=""),"",
IF($H75="Long",$U75-$S75,
IF($H75="Short",$S75-$U75-$T75-$T75,
IF($H75="Options",$U75-$S75,””))))</f>
        <v/>
      </c>
      <c r="O75" s="74" t="str">
        <f t="shared" si="9"/>
        <v/>
      </c>
      <c r="P75" s="75" t="str">
        <f t="shared" si="10"/>
        <v/>
      </c>
      <c r="Q75" s="76" t="str">
        <f t="shared" si="11"/>
        <v/>
      </c>
      <c r="R75" s="77" t="str">
        <f t="shared" si="12"/>
        <v/>
      </c>
      <c r="S75" s="78" t="str">
        <f t="shared" si="6"/>
        <v/>
      </c>
      <c r="T75" s="57">
        <v>0</v>
      </c>
      <c r="U75" s="80" t="str">
        <f>IF(OR($H75="-",$K75="",$M75=""),"",
IF($H75="Long",$K75*$M75,
IF($H75="Short",$K75*$M75,
IF($H75="Options",$K75*$M75*100,””))))</f>
        <v/>
      </c>
      <c r="V75" s="81" t="str">
        <f t="shared" si="7"/>
        <v/>
      </c>
      <c r="W75" s="81" t="str">
        <f t="shared" si="8"/>
        <v/>
      </c>
    </row>
    <row r="76" spans="1:23" x14ac:dyDescent="0.2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7"/>
      <c r="N76" s="73" t="str">
        <f>IF(OR($H76="-",$S76="",$U76=""),"",
IF($H76="Long",$U76-$S76,
IF($H76="Short",$S76-$U76-$T76-$T76,
IF($H76="Options",$U76-$S76,””))))</f>
        <v/>
      </c>
      <c r="O76" s="74" t="str">
        <f t="shared" si="9"/>
        <v/>
      </c>
      <c r="P76" s="75" t="str">
        <f t="shared" si="10"/>
        <v/>
      </c>
      <c r="Q76" s="76" t="str">
        <f t="shared" si="11"/>
        <v/>
      </c>
      <c r="R76" s="77" t="str">
        <f t="shared" si="12"/>
        <v/>
      </c>
      <c r="S76" s="78" t="str">
        <f t="shared" si="6"/>
        <v/>
      </c>
      <c r="T76" s="57">
        <v>0</v>
      </c>
      <c r="U76" s="80" t="str">
        <f>IF(OR($H76="-",$K76="",$M76=""),"",
IF($H76="Long",$K76*$M76,
IF($H76="Short",$K76*$M76,
IF($H76="Options",$K76*$M76*100,””))))</f>
        <v/>
      </c>
      <c r="V76" s="81" t="str">
        <f t="shared" si="7"/>
        <v/>
      </c>
      <c r="W76" s="81" t="str">
        <f t="shared" si="8"/>
        <v/>
      </c>
    </row>
    <row r="77" spans="1:23" x14ac:dyDescent="0.2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7"/>
      <c r="N77" s="73" t="str">
        <f>IF(OR($H77="-",$S77="",$U77=""),"",
IF($H77="Long",$U77-$S77,
IF($H77="Short",$S77-$U77-$T77-$T77,
IF($H77="Options",$U77-$S77,””))))</f>
        <v/>
      </c>
      <c r="O77" s="74" t="str">
        <f t="shared" si="9"/>
        <v/>
      </c>
      <c r="P77" s="75" t="str">
        <f t="shared" si="10"/>
        <v/>
      </c>
      <c r="Q77" s="76" t="str">
        <f t="shared" si="11"/>
        <v/>
      </c>
      <c r="R77" s="77" t="str">
        <f t="shared" si="12"/>
        <v/>
      </c>
      <c r="S77" s="78" t="str">
        <f t="shared" si="6"/>
        <v/>
      </c>
      <c r="T77" s="57">
        <v>0</v>
      </c>
      <c r="U77" s="80" t="str">
        <f>IF(OR($H77="-",$K77="",$M77=""),"",
IF($H77="Long",$K77*$M77,
IF($H77="Short",$K77*$M77,
IF($H77="Options",$K77*$M77*100,””))))</f>
        <v/>
      </c>
      <c r="V77" s="81" t="str">
        <f t="shared" si="7"/>
        <v/>
      </c>
      <c r="W77" s="81" t="str">
        <f t="shared" si="8"/>
        <v/>
      </c>
    </row>
    <row r="78" spans="1:23" x14ac:dyDescent="0.2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7"/>
      <c r="N78" s="73" t="str">
        <f>IF(OR($H78="-",$S78="",$U78=""),"",
IF($H78="Long",$U78-$S78,
IF($H78="Short",$S78-$U78-$T78-$T78,
IF($H78="Options",$U78-$S78,””))))</f>
        <v/>
      </c>
      <c r="O78" s="74" t="str">
        <f t="shared" si="9"/>
        <v/>
      </c>
      <c r="P78" s="75" t="str">
        <f t="shared" si="10"/>
        <v/>
      </c>
      <c r="Q78" s="76" t="str">
        <f t="shared" si="11"/>
        <v/>
      </c>
      <c r="R78" s="77" t="str">
        <f t="shared" si="12"/>
        <v/>
      </c>
      <c r="S78" s="78" t="str">
        <f t="shared" si="6"/>
        <v/>
      </c>
      <c r="T78" s="57">
        <v>0</v>
      </c>
      <c r="U78" s="80" t="str">
        <f>IF(OR($H78="-",$K78="",$M78=""),"",
IF($H78="Long",$K78*$M78,
IF($H78="Short",$K78*$M78,
IF($H78="Options",$K78*$M78*100,””))))</f>
        <v/>
      </c>
      <c r="V78" s="81" t="str">
        <f t="shared" si="7"/>
        <v/>
      </c>
      <c r="W78" s="81" t="str">
        <f t="shared" si="8"/>
        <v/>
      </c>
    </row>
    <row r="79" spans="1:23" x14ac:dyDescent="0.2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7"/>
      <c r="N79" s="73" t="str">
        <f>IF(OR($H79="-",$S79="",$U79=""),"",
IF($H79="Long",$U79-$S79,
IF($H79="Short",$S79-$U79-$T79-$T79,
IF($H79="Options",$U79-$S79,””))))</f>
        <v/>
      </c>
      <c r="O79" s="74" t="str">
        <f t="shared" si="9"/>
        <v/>
      </c>
      <c r="P79" s="75" t="str">
        <f t="shared" si="10"/>
        <v/>
      </c>
      <c r="Q79" s="76" t="str">
        <f t="shared" si="11"/>
        <v/>
      </c>
      <c r="R79" s="77" t="str">
        <f t="shared" si="12"/>
        <v/>
      </c>
      <c r="S79" s="78" t="str">
        <f t="shared" si="6"/>
        <v/>
      </c>
      <c r="T79" s="57">
        <v>0</v>
      </c>
      <c r="U79" s="80" t="str">
        <f>IF(OR($H79="-",$K79="",$M79=""),"",
IF($H79="Long",$K79*$M79,
IF($H79="Short",$K79*$M79,
IF($H79="Options",$K79*$M79*100,””))))</f>
        <v/>
      </c>
      <c r="V79" s="81" t="str">
        <f t="shared" si="7"/>
        <v/>
      </c>
      <c r="W79" s="81" t="str">
        <f t="shared" si="8"/>
        <v/>
      </c>
    </row>
    <row r="80" spans="1:23" x14ac:dyDescent="0.2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7"/>
      <c r="N80" s="73" t="str">
        <f>IF(OR($H80="-",$S80="",$U80=""),"",
IF($H80="Long",$U80-$S80,
IF($H80="Short",$S80-$U80-$T80-$T80,
IF($H80="Options",$U80-$S80,””))))</f>
        <v/>
      </c>
      <c r="O80" s="74" t="str">
        <f t="shared" si="9"/>
        <v/>
      </c>
      <c r="P80" s="75" t="str">
        <f t="shared" si="10"/>
        <v/>
      </c>
      <c r="Q80" s="76" t="str">
        <f t="shared" si="11"/>
        <v/>
      </c>
      <c r="R80" s="77" t="str">
        <f t="shared" si="12"/>
        <v/>
      </c>
      <c r="S80" s="78" t="str">
        <f t="shared" si="6"/>
        <v/>
      </c>
      <c r="T80" s="57">
        <v>0</v>
      </c>
      <c r="U80" s="80" t="str">
        <f>IF(OR($H80="-",$K80="",$M80=""),"",
IF($H80="Long",$K80*$M80,
IF($H80="Short",$K80*$M80,
IF($H80="Options",$K80*$M80*100,””))))</f>
        <v/>
      </c>
      <c r="V80" s="81" t="str">
        <f t="shared" si="7"/>
        <v/>
      </c>
      <c r="W80" s="81" t="str">
        <f t="shared" si="8"/>
        <v/>
      </c>
    </row>
    <row r="81" spans="1:23" x14ac:dyDescent="0.2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7"/>
      <c r="N81" s="73" t="str">
        <f>IF(OR($H81="-",$S81="",$U81=""),"",
IF($H81="Long",$U81-$S81,
IF($H81="Short",$S81-$U81-$T81-$T81,
IF($H81="Options",$U81-$S81,””))))</f>
        <v/>
      </c>
      <c r="O81" s="74" t="str">
        <f t="shared" si="9"/>
        <v/>
      </c>
      <c r="P81" s="75" t="str">
        <f t="shared" si="10"/>
        <v/>
      </c>
      <c r="Q81" s="76" t="str">
        <f t="shared" si="11"/>
        <v/>
      </c>
      <c r="R81" s="77" t="str">
        <f t="shared" si="12"/>
        <v/>
      </c>
      <c r="S81" s="78" t="str">
        <f t="shared" si="6"/>
        <v/>
      </c>
      <c r="T81" s="57">
        <v>0</v>
      </c>
      <c r="U81" s="80" t="str">
        <f>IF(OR($H81="-",$K81="",$M81=""),"",
IF($H81="Long",$K81*$M81,
IF($H81="Short",$K81*$M81,
IF($H81="Options",$K81*$M81*100,””))))</f>
        <v/>
      </c>
      <c r="V81" s="81" t="str">
        <f t="shared" si="7"/>
        <v/>
      </c>
      <c r="W81" s="81" t="str">
        <f t="shared" si="8"/>
        <v/>
      </c>
    </row>
    <row r="82" spans="1:23" x14ac:dyDescent="0.2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7"/>
      <c r="N82" s="73" t="str">
        <f>IF(OR($H82="-",$S82="",$U82=""),"",
IF($H82="Long",$U82-$S82,
IF($H82="Short",$S82-$U82-$T82-$T82,
IF($H82="Options",$U82-$S82,””))))</f>
        <v/>
      </c>
      <c r="O82" s="74" t="str">
        <f t="shared" si="9"/>
        <v/>
      </c>
      <c r="P82" s="75" t="str">
        <f t="shared" si="10"/>
        <v/>
      </c>
      <c r="Q82" s="76" t="str">
        <f t="shared" si="11"/>
        <v/>
      </c>
      <c r="R82" s="77" t="str">
        <f t="shared" si="12"/>
        <v/>
      </c>
      <c r="S82" s="78" t="str">
        <f t="shared" si="6"/>
        <v/>
      </c>
      <c r="T82" s="57">
        <v>0</v>
      </c>
      <c r="U82" s="80" t="str">
        <f>IF(OR($H82="-",$K82="",$M82=""),"",
IF($H82="Long",$K82*$M82,
IF($H82="Short",$K82*$M82,
IF($H82="Options",$K82*$M82*100,””))))</f>
        <v/>
      </c>
      <c r="V82" s="81" t="str">
        <f t="shared" si="7"/>
        <v/>
      </c>
      <c r="W82" s="81" t="str">
        <f t="shared" si="8"/>
        <v/>
      </c>
    </row>
    <row r="83" spans="1:23" x14ac:dyDescent="0.2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7"/>
      <c r="N83" s="73" t="str">
        <f>IF(OR($H83="-",$S83="",$U83=""),"",
IF($H83="Long",$U83-$S83,
IF($H83="Short",$S83-$U83-$T83-$T83,
IF($H83="Options",$U83-$S83,””))))</f>
        <v/>
      </c>
      <c r="O83" s="74" t="str">
        <f t="shared" si="9"/>
        <v/>
      </c>
      <c r="P83" s="75" t="str">
        <f t="shared" si="10"/>
        <v/>
      </c>
      <c r="Q83" s="76" t="str">
        <f t="shared" si="11"/>
        <v/>
      </c>
      <c r="R83" s="77" t="str">
        <f t="shared" si="12"/>
        <v/>
      </c>
      <c r="S83" s="78" t="str">
        <f t="shared" si="6"/>
        <v/>
      </c>
      <c r="T83" s="57">
        <v>0</v>
      </c>
      <c r="U83" s="80" t="str">
        <f>IF(OR($H83="-",$K83="",$M83=""),"",
IF($H83="Long",$K83*$M83,
IF($H83="Short",$K83*$M83,
IF($H83="Options",$K83*$M83*100,””))))</f>
        <v/>
      </c>
      <c r="V83" s="81" t="str">
        <f t="shared" si="7"/>
        <v/>
      </c>
      <c r="W83" s="81" t="str">
        <f t="shared" si="8"/>
        <v/>
      </c>
    </row>
    <row r="84" spans="1:23" x14ac:dyDescent="0.2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7"/>
      <c r="N84" s="73" t="str">
        <f>IF(OR($H84="-",$S84="",$U84=""),"",
IF($H84="Long",$U84-$S84,
IF($H84="Short",$S84-$U84-$T84-$T84,
IF($H84="Options",$U84-$S84,””))))</f>
        <v/>
      </c>
      <c r="O84" s="74" t="str">
        <f t="shared" si="9"/>
        <v/>
      </c>
      <c r="P84" s="75" t="str">
        <f t="shared" si="10"/>
        <v/>
      </c>
      <c r="Q84" s="76" t="str">
        <f t="shared" si="11"/>
        <v/>
      </c>
      <c r="R84" s="77" t="str">
        <f t="shared" si="12"/>
        <v/>
      </c>
      <c r="S84" s="78" t="str">
        <f t="shared" si="6"/>
        <v/>
      </c>
      <c r="T84" s="57">
        <v>0</v>
      </c>
      <c r="U84" s="80" t="str">
        <f>IF(OR($H84="-",$K84="",$M84=""),"",
IF($H84="Long",$K84*$M84,
IF($H84="Short",$K84*$M84,
IF($H84="Options",$K84*$M84*100,””))))</f>
        <v/>
      </c>
      <c r="V84" s="81" t="str">
        <f t="shared" si="7"/>
        <v/>
      </c>
      <c r="W84" s="81" t="str">
        <f t="shared" si="8"/>
        <v/>
      </c>
    </row>
    <row r="85" spans="1:23" x14ac:dyDescent="0.2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7"/>
      <c r="N85" s="73" t="str">
        <f>IF(OR($H85="-",$S85="",$U85=""),"",
IF($H85="Long",$U85-$S85,
IF($H85="Short",$S85-$U85-$T85-$T85,
IF($H85="Options",$U85-$S85,””))))</f>
        <v/>
      </c>
      <c r="O85" s="74" t="str">
        <f t="shared" si="9"/>
        <v/>
      </c>
      <c r="P85" s="75" t="str">
        <f t="shared" si="10"/>
        <v/>
      </c>
      <c r="Q85" s="76" t="str">
        <f t="shared" si="11"/>
        <v/>
      </c>
      <c r="R85" s="77" t="str">
        <f t="shared" si="12"/>
        <v/>
      </c>
      <c r="S85" s="78" t="str">
        <f t="shared" si="6"/>
        <v/>
      </c>
      <c r="T85" s="57">
        <v>0</v>
      </c>
      <c r="U85" s="80" t="str">
        <f>IF(OR($H85="-",$K85="",$M85=""),"",
IF($H85="Long",$K85*$M85,
IF($H85="Short",$K85*$M85,
IF($H85="Options",$K85*$M85*100,””))))</f>
        <v/>
      </c>
      <c r="V85" s="81" t="str">
        <f t="shared" si="7"/>
        <v/>
      </c>
      <c r="W85" s="81" t="str">
        <f t="shared" si="8"/>
        <v/>
      </c>
    </row>
    <row r="86" spans="1:23" x14ac:dyDescent="0.2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7"/>
      <c r="N86" s="73" t="str">
        <f>IF(OR($H86="-",$S86="",$U86=""),"",
IF($H86="Long",$U86-$S86,
IF($H86="Short",$S86-$U86-$T86-$T86,
IF($H86="Options",$U86-$S86,””))))</f>
        <v/>
      </c>
      <c r="O86" s="74" t="str">
        <f t="shared" si="9"/>
        <v/>
      </c>
      <c r="P86" s="75" t="str">
        <f t="shared" si="10"/>
        <v/>
      </c>
      <c r="Q86" s="76" t="str">
        <f t="shared" si="11"/>
        <v/>
      </c>
      <c r="R86" s="77" t="str">
        <f t="shared" si="12"/>
        <v/>
      </c>
      <c r="S86" s="78" t="str">
        <f t="shared" si="6"/>
        <v/>
      </c>
      <c r="T86" s="57">
        <v>0</v>
      </c>
      <c r="U86" s="80" t="str">
        <f>IF(OR($H86="-",$K86="",$M86=""),"",
IF($H86="Long",$K86*$M86,
IF($H86="Short",$K86*$M86,
IF($H86="Options",$K86*$M86*100,””))))</f>
        <v/>
      </c>
      <c r="V86" s="81" t="str">
        <f t="shared" si="7"/>
        <v/>
      </c>
      <c r="W86" s="81" t="str">
        <f t="shared" si="8"/>
        <v/>
      </c>
    </row>
    <row r="87" spans="1:23" x14ac:dyDescent="0.2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7"/>
      <c r="N87" s="73" t="str">
        <f>IF(OR($H87="-",$S87="",$U87=""),"",
IF($H87="Long",$U87-$S87,
IF($H87="Short",$S87-$U87-$T87-$T87,
IF($H87="Options",$U87-$S87,””))))</f>
        <v/>
      </c>
      <c r="O87" s="74" t="str">
        <f t="shared" si="9"/>
        <v/>
      </c>
      <c r="P87" s="75" t="str">
        <f t="shared" si="10"/>
        <v/>
      </c>
      <c r="Q87" s="76" t="str">
        <f t="shared" si="11"/>
        <v/>
      </c>
      <c r="R87" s="77" t="str">
        <f t="shared" si="12"/>
        <v/>
      </c>
      <c r="S87" s="78" t="str">
        <f t="shared" si="6"/>
        <v/>
      </c>
      <c r="T87" s="57">
        <v>0</v>
      </c>
      <c r="U87" s="80" t="str">
        <f>IF(OR($H87="-",$K87="",$M87=""),"",
IF($H87="Long",$K87*$M87,
IF($H87="Short",$K87*$M87,
IF($H87="Options",$K87*$M87*100,””))))</f>
        <v/>
      </c>
      <c r="V87" s="81" t="str">
        <f t="shared" si="7"/>
        <v/>
      </c>
      <c r="W87" s="81" t="str">
        <f t="shared" si="8"/>
        <v/>
      </c>
    </row>
    <row r="88" spans="1:23" x14ac:dyDescent="0.2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7"/>
      <c r="N88" s="73" t="str">
        <f>IF(OR($H88="-",$S88="",$U88=""),"",
IF($H88="Long",$U88-$S88,
IF($H88="Short",$S88-$U88-$T88-$T88,
IF($H88="Options",$U88-$S88,””))))</f>
        <v/>
      </c>
      <c r="O88" s="74" t="str">
        <f t="shared" si="9"/>
        <v/>
      </c>
      <c r="P88" s="75" t="str">
        <f t="shared" si="10"/>
        <v/>
      </c>
      <c r="Q88" s="76" t="str">
        <f t="shared" si="11"/>
        <v/>
      </c>
      <c r="R88" s="77" t="str">
        <f t="shared" si="12"/>
        <v/>
      </c>
      <c r="S88" s="78" t="str">
        <f t="shared" si="6"/>
        <v/>
      </c>
      <c r="T88" s="57">
        <v>0</v>
      </c>
      <c r="U88" s="80" t="str">
        <f>IF(OR($H88="-",$K88="",$M88=""),"",
IF($H88="Long",$K88*$M88,
IF($H88="Short",$K88*$M88,
IF($H88="Options",$K88*$M88*100,””))))</f>
        <v/>
      </c>
      <c r="V88" s="81" t="str">
        <f t="shared" si="7"/>
        <v/>
      </c>
      <c r="W88" s="81" t="str">
        <f t="shared" si="8"/>
        <v/>
      </c>
    </row>
    <row r="89" spans="1:23" x14ac:dyDescent="0.2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7"/>
      <c r="N89" s="73" t="str">
        <f>IF(OR($H89="-",$S89="",$U89=""),"",
IF($H89="Long",$U89-$S89,
IF($H89="Short",$S89-$U89-$T89-$T89,
IF($H89="Options",$U89-$S89,””))))</f>
        <v/>
      </c>
      <c r="O89" s="74" t="str">
        <f t="shared" si="9"/>
        <v/>
      </c>
      <c r="P89" s="75" t="str">
        <f t="shared" si="10"/>
        <v/>
      </c>
      <c r="Q89" s="76" t="str">
        <f t="shared" si="11"/>
        <v/>
      </c>
      <c r="R89" s="77" t="str">
        <f t="shared" si="12"/>
        <v/>
      </c>
      <c r="S89" s="78" t="str">
        <f t="shared" si="6"/>
        <v/>
      </c>
      <c r="T89" s="57">
        <v>0</v>
      </c>
      <c r="U89" s="80" t="str">
        <f>IF(OR($H89="-",$K89="",$M89=""),"",
IF($H89="Long",$K89*$M89,
IF($H89="Short",$K89*$M89,
IF($H89="Options",$K89*$M89*100,””))))</f>
        <v/>
      </c>
      <c r="V89" s="81" t="str">
        <f t="shared" si="7"/>
        <v/>
      </c>
      <c r="W89" s="81" t="str">
        <f t="shared" si="8"/>
        <v/>
      </c>
    </row>
    <row r="90" spans="1:23" x14ac:dyDescent="0.2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7"/>
      <c r="N90" s="73" t="str">
        <f>IF(OR($H90="-",$S90="",$U90=""),"",
IF($H90="Long",$U90-$S90,
IF($H90="Short",$S90-$U90-$T90-$T90,
IF($H90="Options",$U90-$S90,””))))</f>
        <v/>
      </c>
      <c r="O90" s="74" t="str">
        <f t="shared" si="9"/>
        <v/>
      </c>
      <c r="P90" s="75" t="str">
        <f t="shared" si="10"/>
        <v/>
      </c>
      <c r="Q90" s="76" t="str">
        <f t="shared" si="11"/>
        <v/>
      </c>
      <c r="R90" s="77" t="str">
        <f t="shared" si="12"/>
        <v/>
      </c>
      <c r="S90" s="78" t="str">
        <f t="shared" si="6"/>
        <v/>
      </c>
      <c r="T90" s="57">
        <v>0</v>
      </c>
      <c r="U90" s="80" t="str">
        <f>IF(OR($H90="-",$K90="",$M90=""),"",
IF($H90="Long",$K90*$M90,
IF($H90="Short",$K90*$M90,
IF($H90="Options",$K90*$M90*100,””))))</f>
        <v/>
      </c>
      <c r="V90" s="81" t="str">
        <f t="shared" si="7"/>
        <v/>
      </c>
      <c r="W90" s="81" t="str">
        <f t="shared" si="8"/>
        <v/>
      </c>
    </row>
    <row r="91" spans="1:23" x14ac:dyDescent="0.2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7"/>
      <c r="N91" s="73" t="str">
        <f>IF(OR($H91="-",$S91="",$U91=""),"",
IF($H91="Long",$U91-$S91,
IF($H91="Short",$S91-$U91-$T91-$T91,
IF($H91="Options",$U91-$S91,””))))</f>
        <v/>
      </c>
      <c r="O91" s="74" t="str">
        <f t="shared" si="9"/>
        <v/>
      </c>
      <c r="P91" s="75" t="str">
        <f t="shared" si="10"/>
        <v/>
      </c>
      <c r="Q91" s="76" t="str">
        <f t="shared" si="11"/>
        <v/>
      </c>
      <c r="R91" s="77" t="str">
        <f t="shared" si="12"/>
        <v/>
      </c>
      <c r="S91" s="78" t="str">
        <f t="shared" si="6"/>
        <v/>
      </c>
      <c r="T91" s="57">
        <v>0</v>
      </c>
      <c r="U91" s="80" t="str">
        <f>IF(OR($H91="-",$K91="",$M91=""),"",
IF($H91="Long",$K91*$M91,
IF($H91="Short",$K91*$M91,
IF($H91="Options",$K91*$M91*100,””))))</f>
        <v/>
      </c>
      <c r="V91" s="81" t="str">
        <f t="shared" si="7"/>
        <v/>
      </c>
      <c r="W91" s="81" t="str">
        <f t="shared" si="8"/>
        <v/>
      </c>
    </row>
    <row r="92" spans="1:23" x14ac:dyDescent="0.2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7"/>
      <c r="N92" s="73" t="str">
        <f>IF(OR($H92="-",$S92="",$U92=""),"",
IF($H92="Long",$U92-$S92,
IF($H92="Short",$S92-$U92-$T92-$T92,
IF($H92="Options",$U92-$S92,””))))</f>
        <v/>
      </c>
      <c r="O92" s="74" t="str">
        <f t="shared" si="9"/>
        <v/>
      </c>
      <c r="P92" s="75" t="str">
        <f t="shared" si="10"/>
        <v/>
      </c>
      <c r="Q92" s="76" t="str">
        <f t="shared" si="11"/>
        <v/>
      </c>
      <c r="R92" s="77" t="str">
        <f t="shared" si="12"/>
        <v/>
      </c>
      <c r="S92" s="78" t="str">
        <f t="shared" si="6"/>
        <v/>
      </c>
      <c r="T92" s="57">
        <v>0</v>
      </c>
      <c r="U92" s="80" t="str">
        <f>IF(OR($H92="-",$K92="",$M92=""),"",
IF($H92="Long",$K92*$M92,
IF($H92="Short",$K92*$M92,
IF($H92="Options",$K92*$M92*100,””))))</f>
        <v/>
      </c>
      <c r="V92" s="81" t="str">
        <f t="shared" si="7"/>
        <v/>
      </c>
      <c r="W92" s="81" t="str">
        <f t="shared" si="8"/>
        <v/>
      </c>
    </row>
    <row r="93" spans="1:23" x14ac:dyDescent="0.2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7"/>
      <c r="N93" s="73" t="str">
        <f>IF(OR($H93="-",$S93="",$U93=""),"",
IF($H93="Long",$U93-$S93,
IF($H93="Short",$S93-$U93-$T93-$T93,
IF($H93="Options",$U93-$S93,””))))</f>
        <v/>
      </c>
      <c r="O93" s="74" t="str">
        <f t="shared" si="9"/>
        <v/>
      </c>
      <c r="P93" s="75" t="str">
        <f t="shared" si="10"/>
        <v/>
      </c>
      <c r="Q93" s="76" t="str">
        <f t="shared" si="11"/>
        <v/>
      </c>
      <c r="R93" s="77" t="str">
        <f t="shared" si="12"/>
        <v/>
      </c>
      <c r="S93" s="78" t="str">
        <f t="shared" si="6"/>
        <v/>
      </c>
      <c r="T93" s="57">
        <v>0</v>
      </c>
      <c r="U93" s="80" t="str">
        <f>IF(OR($H93="-",$K93="",$M93=""),"",
IF($H93="Long",$K93*$M93,
IF($H93="Short",$K93*$M93,
IF($H93="Options",$K93*$M93*100,””))))</f>
        <v/>
      </c>
      <c r="V93" s="81" t="str">
        <f t="shared" si="7"/>
        <v/>
      </c>
      <c r="W93" s="81" t="str">
        <f t="shared" si="8"/>
        <v/>
      </c>
    </row>
    <row r="94" spans="1:23" x14ac:dyDescent="0.2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7"/>
      <c r="N94" s="73" t="str">
        <f>IF(OR($H94="-",$S94="",$U94=""),"",
IF($H94="Long",$U94-$S94,
IF($H94="Short",$S94-$U94-$T94-$T94,
IF($H94="Options",$U94-$S94,””))))</f>
        <v/>
      </c>
      <c r="O94" s="74" t="str">
        <f t="shared" si="9"/>
        <v/>
      </c>
      <c r="P94" s="75" t="str">
        <f t="shared" si="10"/>
        <v/>
      </c>
      <c r="Q94" s="76" t="str">
        <f t="shared" si="11"/>
        <v/>
      </c>
      <c r="R94" s="77" t="str">
        <f t="shared" si="12"/>
        <v/>
      </c>
      <c r="S94" s="78" t="str">
        <f t="shared" si="6"/>
        <v/>
      </c>
      <c r="T94" s="57">
        <v>0</v>
      </c>
      <c r="U94" s="80" t="str">
        <f>IF(OR($H94="-",$K94="",$M94=""),"",
IF($H94="Long",$K94*$M94,
IF($H94="Short",$K94*$M94,
IF($H94="Options",$K94*$M94*100,””))))</f>
        <v/>
      </c>
      <c r="V94" s="81" t="str">
        <f t="shared" si="7"/>
        <v/>
      </c>
      <c r="W94" s="81" t="str">
        <f t="shared" si="8"/>
        <v/>
      </c>
    </row>
    <row r="95" spans="1:23" x14ac:dyDescent="0.2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7"/>
      <c r="N95" s="73" t="str">
        <f>IF(OR($H95="-",$S95="",$U95=""),"",
IF($H95="Long",$U95-$S95,
IF($H95="Short",$S95-$U95-$T95-$T95,
IF($H95="Options",$U95-$S95,””))))</f>
        <v/>
      </c>
      <c r="O95" s="74" t="str">
        <f t="shared" si="9"/>
        <v/>
      </c>
      <c r="P95" s="75" t="str">
        <f t="shared" si="10"/>
        <v/>
      </c>
      <c r="Q95" s="76" t="str">
        <f t="shared" si="11"/>
        <v/>
      </c>
      <c r="R95" s="77" t="str">
        <f t="shared" si="12"/>
        <v/>
      </c>
      <c r="S95" s="78" t="str">
        <f t="shared" si="6"/>
        <v/>
      </c>
      <c r="T95" s="57">
        <v>0</v>
      </c>
      <c r="U95" s="80" t="str">
        <f>IF(OR($H95="-",$K95="",$M95=""),"",
IF($H95="Long",$K95*$M95,
IF($H95="Short",$K95*$M95,
IF($H95="Options",$K95*$M95*100,””))))</f>
        <v/>
      </c>
      <c r="V95" s="81" t="str">
        <f t="shared" si="7"/>
        <v/>
      </c>
      <c r="W95" s="81" t="str">
        <f t="shared" si="8"/>
        <v/>
      </c>
    </row>
    <row r="96" spans="1:23" x14ac:dyDescent="0.2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7"/>
      <c r="N96" s="73" t="str">
        <f>IF(OR($H96="-",$S96="",$U96=""),"",
IF($H96="Long",$U96-$S96,
IF($H96="Short",$S96-$U96-$T96-$T96,
IF($H96="Options",$U96-$S96,””))))</f>
        <v/>
      </c>
      <c r="O96" s="74" t="str">
        <f t="shared" si="9"/>
        <v/>
      </c>
      <c r="P96" s="75" t="str">
        <f t="shared" si="10"/>
        <v/>
      </c>
      <c r="Q96" s="76" t="str">
        <f t="shared" si="11"/>
        <v/>
      </c>
      <c r="R96" s="77" t="str">
        <f t="shared" si="12"/>
        <v/>
      </c>
      <c r="S96" s="78" t="str">
        <f t="shared" si="6"/>
        <v/>
      </c>
      <c r="T96" s="57">
        <v>0</v>
      </c>
      <c r="U96" s="80" t="str">
        <f>IF(OR($H96="-",$K96="",$M96=""),"",
IF($H96="Long",$K96*$M96,
IF($H96="Short",$K96*$M96,
IF($H96="Options",$K96*$M96*100,””))))</f>
        <v/>
      </c>
      <c r="V96" s="81" t="str">
        <f t="shared" si="7"/>
        <v/>
      </c>
      <c r="W96" s="81" t="str">
        <f t="shared" si="8"/>
        <v/>
      </c>
    </row>
    <row r="97" spans="1:23" x14ac:dyDescent="0.2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7"/>
      <c r="N97" s="73" t="str">
        <f>IF(OR($H97="-",$S97="",$U97=""),"",
IF($H97="Long",$U97-$S97,
IF($H97="Short",$S97-$U97-$T97-$T97,
IF($H97="Options",$U97-$S97,””))))</f>
        <v/>
      </c>
      <c r="O97" s="74" t="str">
        <f t="shared" si="9"/>
        <v/>
      </c>
      <c r="P97" s="75" t="str">
        <f t="shared" si="10"/>
        <v/>
      </c>
      <c r="Q97" s="76" t="str">
        <f t="shared" si="11"/>
        <v/>
      </c>
      <c r="R97" s="77" t="str">
        <f t="shared" si="12"/>
        <v/>
      </c>
      <c r="S97" s="78" t="str">
        <f t="shared" si="6"/>
        <v/>
      </c>
      <c r="T97" s="57">
        <v>0</v>
      </c>
      <c r="U97" s="80" t="str">
        <f>IF(OR($H97="-",$K97="",$M97=""),"",
IF($H97="Long",$K97*$M97,
IF($H97="Short",$K97*$M97,
IF($H97="Options",$K97*$M97*100,””))))</f>
        <v/>
      </c>
      <c r="V97" s="81" t="str">
        <f t="shared" si="7"/>
        <v/>
      </c>
      <c r="W97" s="81" t="str">
        <f t="shared" si="8"/>
        <v/>
      </c>
    </row>
    <row r="98" spans="1:23" x14ac:dyDescent="0.2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7"/>
      <c r="N98" s="73" t="str">
        <f>IF(OR($H98="-",$S98="",$U98=""),"",
IF($H98="Long",$U98-$S98,
IF($H98="Short",$S98-$U98-$T98-$T98,
IF($H98="Options",$U98-$S98,””))))</f>
        <v/>
      </c>
      <c r="O98" s="74" t="str">
        <f t="shared" si="9"/>
        <v/>
      </c>
      <c r="P98" s="75" t="str">
        <f t="shared" si="10"/>
        <v/>
      </c>
      <c r="Q98" s="76" t="str">
        <f t="shared" si="11"/>
        <v/>
      </c>
      <c r="R98" s="77" t="str">
        <f t="shared" si="12"/>
        <v/>
      </c>
      <c r="S98" s="78" t="str">
        <f t="shared" si="6"/>
        <v/>
      </c>
      <c r="T98" s="57">
        <v>0</v>
      </c>
      <c r="U98" s="80" t="str">
        <f>IF(OR($H98="-",$K98="",$M98=""),"",
IF($H98="Long",$K98*$M98,
IF($H98="Short",$K98*$M98,
IF($H98="Options",$K98*$M98*100,””))))</f>
        <v/>
      </c>
      <c r="V98" s="81" t="str">
        <f t="shared" si="7"/>
        <v/>
      </c>
      <c r="W98" s="81" t="str">
        <f t="shared" si="8"/>
        <v/>
      </c>
    </row>
    <row r="99" spans="1:23" x14ac:dyDescent="0.2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7"/>
      <c r="N99" s="73" t="str">
        <f>IF(OR($H99="-",$S99="",$U99=""),"",
IF($H99="Long",$U99-$S99,
IF($H99="Short",$S99-$U99-$T99-$T99,
IF($H99="Options",$U99-$S99,””))))</f>
        <v/>
      </c>
      <c r="O99" s="74" t="str">
        <f t="shared" si="9"/>
        <v/>
      </c>
      <c r="P99" s="75" t="str">
        <f t="shared" si="10"/>
        <v/>
      </c>
      <c r="Q99" s="76" t="str">
        <f t="shared" si="11"/>
        <v/>
      </c>
      <c r="R99" s="77" t="str">
        <f t="shared" si="12"/>
        <v/>
      </c>
      <c r="S99" s="78" t="str">
        <f t="shared" si="6"/>
        <v/>
      </c>
      <c r="T99" s="57">
        <v>0</v>
      </c>
      <c r="U99" s="80" t="str">
        <f>IF(OR($H99="-",$K99="",$M99=""),"",
IF($H99="Long",$K99*$M99,
IF($H99="Short",$K99*$M99,
IF($H99="Options",$K99*$M99*100,””))))</f>
        <v/>
      </c>
      <c r="V99" s="81" t="str">
        <f t="shared" si="7"/>
        <v/>
      </c>
      <c r="W99" s="81" t="str">
        <f t="shared" si="8"/>
        <v/>
      </c>
    </row>
    <row r="100" spans="1:23" x14ac:dyDescent="0.2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7"/>
      <c r="N100" s="73" t="str">
        <f>IF(OR($H100="-",$S100="",$U100=""),"",
IF($H100="Long",$U100-$S100,
IF($H100="Short",$S100-$U100-$T100-$T100,
IF($H100="Options",$U100-$S100,””))))</f>
        <v/>
      </c>
      <c r="O100" s="74" t="str">
        <f t="shared" si="9"/>
        <v/>
      </c>
      <c r="P100" s="75" t="str">
        <f t="shared" si="10"/>
        <v/>
      </c>
      <c r="Q100" s="76" t="str">
        <f t="shared" si="11"/>
        <v/>
      </c>
      <c r="R100" s="77" t="str">
        <f t="shared" si="12"/>
        <v/>
      </c>
      <c r="S100" s="78" t="str">
        <f t="shared" si="6"/>
        <v/>
      </c>
      <c r="T100" s="57">
        <v>0</v>
      </c>
      <c r="U100" s="80" t="str">
        <f>IF(OR($H100="-",$K100="",$M100=""),"",
IF($H100="Long",$K100*$M100,
IF($H100="Short",$K100*$M100,
IF($H100="Options",$K100*$M100*100,””))))</f>
        <v/>
      </c>
      <c r="V100" s="81" t="str">
        <f t="shared" si="7"/>
        <v/>
      </c>
      <c r="W100" s="81" t="str">
        <f t="shared" si="8"/>
        <v/>
      </c>
    </row>
    <row r="101" spans="1:23" x14ac:dyDescent="0.2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7"/>
      <c r="N101" s="73" t="str">
        <f>IF(OR($H101="-",$S101="",$U101=""),"",
IF($H101="Long",$U101-$S101,
IF($H101="Short",$S101-$U101-$T101-$T101,
IF($H101="Options",$U101-$S101,””))))</f>
        <v/>
      </c>
      <c r="O101" s="74" t="str">
        <f t="shared" si="9"/>
        <v/>
      </c>
      <c r="P101" s="75" t="str">
        <f t="shared" si="10"/>
        <v/>
      </c>
      <c r="Q101" s="76" t="str">
        <f t="shared" si="11"/>
        <v/>
      </c>
      <c r="R101" s="77" t="str">
        <f t="shared" si="12"/>
        <v/>
      </c>
      <c r="S101" s="78" t="str">
        <f t="shared" si="6"/>
        <v/>
      </c>
      <c r="T101" s="57">
        <v>0</v>
      </c>
      <c r="U101" s="80" t="str">
        <f>IF(OR($H101="-",$K101="",$M101=""),"",
IF($H101="Long",$K101*$M101,
IF($H101="Short",$K101*$M101,
IF($H101="Options",$K101*$M101*100,””))))</f>
        <v/>
      </c>
      <c r="V101" s="81" t="str">
        <f t="shared" si="7"/>
        <v/>
      </c>
      <c r="W101" s="81" t="str">
        <f t="shared" si="8"/>
        <v/>
      </c>
    </row>
    <row r="102" spans="1:23" x14ac:dyDescent="0.2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7"/>
      <c r="N102" s="73" t="str">
        <f>IF(OR($H102="-",$S102="",$U102=""),"",
IF($H102="Long",$U102-$S102,
IF($H102="Short",$S102-$U102-$T102-$T102,
IF($H102="Options",$U102-$S102,””))))</f>
        <v/>
      </c>
      <c r="O102" s="74" t="str">
        <f t="shared" si="9"/>
        <v/>
      </c>
      <c r="P102" s="75" t="str">
        <f t="shared" si="10"/>
        <v/>
      </c>
      <c r="Q102" s="76" t="str">
        <f t="shared" si="11"/>
        <v/>
      </c>
      <c r="R102" s="77" t="str">
        <f t="shared" si="12"/>
        <v/>
      </c>
      <c r="S102" s="78" t="str">
        <f t="shared" si="6"/>
        <v/>
      </c>
      <c r="T102" s="57">
        <v>0</v>
      </c>
      <c r="U102" s="80" t="str">
        <f>IF(OR($H102="-",$K102="",$M102=""),"",
IF($H102="Long",$K102*$M102,
IF($H102="Short",$K102*$M102,
IF($H102="Options",$K102*$M102*100,””))))</f>
        <v/>
      </c>
      <c r="V102" s="81" t="str">
        <f>IF(N102="","",IF(N102&gt;0,0,1))</f>
        <v/>
      </c>
      <c r="W102" s="81" t="str">
        <f>IF(N102="","",IF(N102&lt;0,0,1))</f>
        <v/>
      </c>
    </row>
    <row r="103" spans="1:23" x14ac:dyDescent="0.2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7"/>
      <c r="N103" s="73" t="str">
        <f>IF(OR($H103="-",$S103="",$U103=""),"",
IF($H103="Long",$U103-$S103,
IF($H103="Short",$S103-$U103-$T103-$T103,
IF($H103="Options",$U103-$S103,””))))</f>
        <v/>
      </c>
      <c r="O103" s="74" t="str">
        <f t="shared" si="9"/>
        <v/>
      </c>
      <c r="P103" s="75" t="str">
        <f t="shared" si="10"/>
        <v/>
      </c>
      <c r="Q103" s="76" t="str">
        <f t="shared" si="11"/>
        <v/>
      </c>
      <c r="R103" s="77" t="str">
        <f t="shared" si="12"/>
        <v/>
      </c>
      <c r="S103" s="78" t="str">
        <f t="shared" si="6"/>
        <v/>
      </c>
      <c r="T103" s="57">
        <v>0</v>
      </c>
      <c r="U103" s="80" t="str">
        <f>IF(OR($H103="-",$K103="",$M103=""),"",
IF($H103="Long",$K103*$M103,
IF($H103="Short",$K103*$M103,
IF($H103="Options",$K103*$M103*100,””))))</f>
        <v/>
      </c>
      <c r="V103" s="81" t="str">
        <f t="shared" ref="V103:V166" si="13">IF(N103="","",IF(N103&gt;0,0,1))</f>
        <v/>
      </c>
      <c r="W103" s="81" t="str">
        <f t="shared" ref="W103:W166" si="14">IF(N103="","",IF(N103&lt;0,0,1))</f>
        <v/>
      </c>
    </row>
    <row r="104" spans="1:23" x14ac:dyDescent="0.2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7"/>
      <c r="N104" s="73" t="str">
        <f>IF(OR($H104="-",$S104="",$U104=""),"",
IF($H104="Long",$U104-$S104,
IF($H104="Short",$S104-$U104-$T104-$T104,
IF($H104="Options",$U104-$S104,””))))</f>
        <v/>
      </c>
      <c r="O104" s="74" t="str">
        <f t="shared" si="9"/>
        <v/>
      </c>
      <c r="P104" s="75" t="str">
        <f t="shared" si="10"/>
        <v/>
      </c>
      <c r="Q104" s="76" t="str">
        <f t="shared" si="11"/>
        <v/>
      </c>
      <c r="R104" s="77" t="str">
        <f t="shared" si="12"/>
        <v/>
      </c>
      <c r="S104" s="78" t="str">
        <f t="shared" si="6"/>
        <v/>
      </c>
      <c r="T104" s="57">
        <v>0</v>
      </c>
      <c r="U104" s="80" t="str">
        <f>IF(OR($H104="-",$K104="",$M104=""),"",
IF($H104="Long",$K104*$M104,
IF($H104="Short",$K104*$M104,
IF($H104="Options",$K104*$M104*100,””))))</f>
        <v/>
      </c>
      <c r="V104" s="81" t="str">
        <f t="shared" si="13"/>
        <v/>
      </c>
      <c r="W104" s="81" t="str">
        <f t="shared" si="14"/>
        <v/>
      </c>
    </row>
    <row r="105" spans="1:23" x14ac:dyDescent="0.2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7"/>
      <c r="N105" s="73" t="str">
        <f>IF(OR($H105="-",$S105="",$U105=""),"",
IF($H105="Long",$U105-$S105,
IF($H105="Short",$S105-$U105-$T105-$T105,
IF($H105="Options",$U105-$S105,””))))</f>
        <v/>
      </c>
      <c r="O105" s="74" t="str">
        <f t="shared" si="9"/>
        <v/>
      </c>
      <c r="P105" s="75" t="str">
        <f t="shared" si="10"/>
        <v/>
      </c>
      <c r="Q105" s="76" t="str">
        <f t="shared" si="11"/>
        <v/>
      </c>
      <c r="R105" s="77" t="str">
        <f t="shared" si="12"/>
        <v/>
      </c>
      <c r="S105" s="78" t="str">
        <f t="shared" si="6"/>
        <v/>
      </c>
      <c r="T105" s="57">
        <v>0</v>
      </c>
      <c r="U105" s="80" t="str">
        <f>IF(OR($H105="-",$K105="",$M105=""),"",
IF($H105="Long",$K105*$M105,
IF($H105="Short",$K105*$M105,
IF($H105="Options",$K105*$M105*100,””))))</f>
        <v/>
      </c>
      <c r="V105" s="81" t="str">
        <f t="shared" si="13"/>
        <v/>
      </c>
      <c r="W105" s="81" t="str">
        <f t="shared" si="14"/>
        <v/>
      </c>
    </row>
    <row r="106" spans="1:23" x14ac:dyDescent="0.2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7"/>
      <c r="N106" s="73" t="str">
        <f>IF(OR($H106="-",$S106="",$U106=""),"",
IF($H106="Long",$U106-$S106,
IF($H106="Short",$S106-$U106-$T106-$T106,
IF($H106="Options",$U106-$S106,””))))</f>
        <v/>
      </c>
      <c r="O106" s="74" t="str">
        <f t="shared" si="9"/>
        <v/>
      </c>
      <c r="P106" s="75" t="str">
        <f t="shared" si="10"/>
        <v/>
      </c>
      <c r="Q106" s="76" t="str">
        <f t="shared" si="11"/>
        <v/>
      </c>
      <c r="R106" s="77" t="str">
        <f t="shared" si="12"/>
        <v/>
      </c>
      <c r="S106" s="78" t="str">
        <f t="shared" si="6"/>
        <v/>
      </c>
      <c r="T106" s="57">
        <v>0</v>
      </c>
      <c r="U106" s="80" t="str">
        <f>IF(OR($H106="-",$K106="",$M106=""),"",
IF($H106="Long",$K106*$M106,
IF($H106="Short",$K106*$M106,
IF($H106="Options",$K106*$M106*100,””))))</f>
        <v/>
      </c>
      <c r="V106" s="81" t="str">
        <f t="shared" si="13"/>
        <v/>
      </c>
      <c r="W106" s="81" t="str">
        <f t="shared" si="14"/>
        <v/>
      </c>
    </row>
    <row r="107" spans="1:23" x14ac:dyDescent="0.2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7"/>
      <c r="N107" s="73" t="str">
        <f>IF(OR($H107="-",$S107="",$U107=""),"",
IF($H107="Long",$U107-$S107,
IF($H107="Short",$S107-$U107-$T107-$T107,
IF($H107="Options",$U107-$S107,””))))</f>
        <v/>
      </c>
      <c r="O107" s="74" t="str">
        <f t="shared" si="9"/>
        <v/>
      </c>
      <c r="P107" s="75" t="str">
        <f t="shared" si="10"/>
        <v/>
      </c>
      <c r="Q107" s="76" t="str">
        <f t="shared" si="11"/>
        <v/>
      </c>
      <c r="R107" s="77" t="str">
        <f t="shared" si="12"/>
        <v/>
      </c>
      <c r="S107" s="78" t="str">
        <f t="shared" si="6"/>
        <v/>
      </c>
      <c r="T107" s="57">
        <v>0</v>
      </c>
      <c r="U107" s="80" t="str">
        <f>IF(OR($H107="-",$K107="",$M107=""),"",
IF($H107="Long",$K107*$M107,
IF($H107="Short",$K107*$M107,
IF($H107="Options",$K107*$M107*100,””))))</f>
        <v/>
      </c>
      <c r="V107" s="81" t="str">
        <f t="shared" si="13"/>
        <v/>
      </c>
      <c r="W107" s="81" t="str">
        <f t="shared" si="14"/>
        <v/>
      </c>
    </row>
    <row r="108" spans="1:23" x14ac:dyDescent="0.2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7"/>
      <c r="N108" s="73" t="str">
        <f>IF(OR($H108="-",$S108="",$U108=""),"",
IF($H108="Long",$U108-$S108,
IF($H108="Short",$S108-$U108-$T108-$T108,
IF($H108="Options",$U108-$S108,””))))</f>
        <v/>
      </c>
      <c r="O108" s="74" t="str">
        <f t="shared" si="9"/>
        <v/>
      </c>
      <c r="P108" s="75" t="str">
        <f t="shared" si="10"/>
        <v/>
      </c>
      <c r="Q108" s="76" t="str">
        <f t="shared" si="11"/>
        <v/>
      </c>
      <c r="R108" s="77" t="str">
        <f t="shared" si="12"/>
        <v/>
      </c>
      <c r="S108" s="78" t="str">
        <f t="shared" si="6"/>
        <v/>
      </c>
      <c r="T108" s="57">
        <v>0</v>
      </c>
      <c r="U108" s="80" t="str">
        <f>IF(OR($H108="-",$K108="",$M108=""),"",
IF($H108="Long",$K108*$M108,
IF($H108="Short",$K108*$M108,
IF($H108="Options",$K108*$M108*100,””))))</f>
        <v/>
      </c>
      <c r="V108" s="81" t="str">
        <f t="shared" si="13"/>
        <v/>
      </c>
      <c r="W108" s="81" t="str">
        <f t="shared" si="14"/>
        <v/>
      </c>
    </row>
    <row r="109" spans="1:23" x14ac:dyDescent="0.2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7"/>
      <c r="N109" s="73" t="str">
        <f>IF(OR($H109="-",$S109="",$U109=""),"",
IF($H109="Long",$U109-$S109,
IF($H109="Short",$S109-$U109-$T109-$T109,
IF($H109="Options",$U109-$S109,””))))</f>
        <v/>
      </c>
      <c r="O109" s="74" t="str">
        <f t="shared" si="9"/>
        <v/>
      </c>
      <c r="P109" s="75" t="str">
        <f t="shared" si="10"/>
        <v/>
      </c>
      <c r="Q109" s="76" t="str">
        <f t="shared" si="11"/>
        <v/>
      </c>
      <c r="R109" s="77" t="str">
        <f t="shared" si="12"/>
        <v/>
      </c>
      <c r="S109" s="78" t="str">
        <f t="shared" si="6"/>
        <v/>
      </c>
      <c r="T109" s="57">
        <v>0</v>
      </c>
      <c r="U109" s="80" t="str">
        <f>IF(OR($H109="-",$K109="",$M109=""),"",
IF($H109="Long",$K109*$M109,
IF($H109="Short",$K109*$M109,
IF($H109="Options",$K109*$M109*100,””))))</f>
        <v/>
      </c>
      <c r="V109" s="81" t="str">
        <f t="shared" si="13"/>
        <v/>
      </c>
      <c r="W109" s="81" t="str">
        <f t="shared" si="14"/>
        <v/>
      </c>
    </row>
    <row r="110" spans="1:23" x14ac:dyDescent="0.2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7"/>
      <c r="N110" s="73" t="str">
        <f>IF(OR($H110="-",$S110="",$U110=""),"",
IF($H110="Long",$U110-$S110,
IF($H110="Short",$S110-$U110-$T110-$T110,
IF($H110="Options",$U110-$S110,””))))</f>
        <v/>
      </c>
      <c r="O110" s="74" t="str">
        <f t="shared" si="9"/>
        <v/>
      </c>
      <c r="P110" s="75" t="str">
        <f t="shared" si="10"/>
        <v/>
      </c>
      <c r="Q110" s="76" t="str">
        <f t="shared" si="11"/>
        <v/>
      </c>
      <c r="R110" s="77" t="str">
        <f t="shared" si="12"/>
        <v/>
      </c>
      <c r="S110" s="78" t="str">
        <f t="shared" si="6"/>
        <v/>
      </c>
      <c r="T110" s="57">
        <v>0</v>
      </c>
      <c r="U110" s="80" t="str">
        <f>IF(OR($H110="-",$K110="",$M110=""),"",
IF($H110="Long",$K110*$M110,
IF($H110="Short",$K110*$M110,
IF($H110="Options",$K110*$M110*100,””))))</f>
        <v/>
      </c>
      <c r="V110" s="81" t="str">
        <f t="shared" si="13"/>
        <v/>
      </c>
      <c r="W110" s="81" t="str">
        <f t="shared" si="14"/>
        <v/>
      </c>
    </row>
    <row r="111" spans="1:23" x14ac:dyDescent="0.2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7"/>
      <c r="N111" s="73" t="str">
        <f>IF(OR($H111="-",$S111="",$U111=""),"",
IF($H111="Long",$U111-$S111,
IF($H111="Short",$S111-$U111-$T111-$T111,
IF($H111="Options",$U111-$S111,””))))</f>
        <v/>
      </c>
      <c r="O111" s="74" t="str">
        <f t="shared" si="9"/>
        <v/>
      </c>
      <c r="P111" s="75" t="str">
        <f t="shared" si="10"/>
        <v/>
      </c>
      <c r="Q111" s="76" t="str">
        <f t="shared" si="11"/>
        <v/>
      </c>
      <c r="R111" s="77" t="str">
        <f t="shared" si="12"/>
        <v/>
      </c>
      <c r="S111" s="78" t="str">
        <f t="shared" si="6"/>
        <v/>
      </c>
      <c r="T111" s="57">
        <v>0</v>
      </c>
      <c r="U111" s="80" t="str">
        <f>IF(OR($H111="-",$K111="",$M111=""),"",
IF($H111="Long",$K111*$M111,
IF($H111="Short",$K111*$M111,
IF($H111="Options",$K111*$M111*100,””))))</f>
        <v/>
      </c>
      <c r="V111" s="81" t="str">
        <f t="shared" si="13"/>
        <v/>
      </c>
      <c r="W111" s="81" t="str">
        <f t="shared" si="14"/>
        <v/>
      </c>
    </row>
    <row r="112" spans="1:23" x14ac:dyDescent="0.2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7"/>
      <c r="N112" s="73" t="str">
        <f>IF(OR($H112="-",$S112="",$U112=""),"",
IF($H112="Long",$U112-$S112,
IF($H112="Short",$S112-$U112-$T112-$T112,
IF($H112="Options",$U112-$S112,””))))</f>
        <v/>
      </c>
      <c r="O112" s="74" t="str">
        <f t="shared" si="9"/>
        <v/>
      </c>
      <c r="P112" s="75" t="str">
        <f t="shared" si="10"/>
        <v/>
      </c>
      <c r="Q112" s="76" t="str">
        <f t="shared" si="11"/>
        <v/>
      </c>
      <c r="R112" s="77" t="str">
        <f t="shared" si="12"/>
        <v/>
      </c>
      <c r="S112" s="78" t="str">
        <f t="shared" si="6"/>
        <v/>
      </c>
      <c r="T112" s="57">
        <v>0</v>
      </c>
      <c r="U112" s="80" t="str">
        <f>IF(OR($H112="-",$K112="",$M112=""),"",
IF($H112="Long",$K112*$M112,
IF($H112="Short",$K112*$M112,
IF($H112="Options",$K112*$M112*100,””))))</f>
        <v/>
      </c>
      <c r="V112" s="81" t="str">
        <f t="shared" si="13"/>
        <v/>
      </c>
      <c r="W112" s="81" t="str">
        <f t="shared" si="14"/>
        <v/>
      </c>
    </row>
    <row r="113" spans="1:23" x14ac:dyDescent="0.2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7"/>
      <c r="N113" s="73" t="str">
        <f>IF(OR($H113="-",$S113="",$U113=""),"",
IF($H113="Long",$U113-$S113,
IF($H113="Short",$S113-$U113-$T113-$T113,
IF($H113="Options",$U113-$S113,””))))</f>
        <v/>
      </c>
      <c r="O113" s="74" t="str">
        <f t="shared" si="9"/>
        <v/>
      </c>
      <c r="P113" s="75" t="str">
        <f t="shared" si="10"/>
        <v/>
      </c>
      <c r="Q113" s="76" t="str">
        <f t="shared" si="11"/>
        <v/>
      </c>
      <c r="R113" s="77" t="str">
        <f t="shared" si="12"/>
        <v/>
      </c>
      <c r="S113" s="78" t="str">
        <f t="shared" si="6"/>
        <v/>
      </c>
      <c r="T113" s="57">
        <v>0</v>
      </c>
      <c r="U113" s="80" t="str">
        <f>IF(OR($H113="-",$K113="",$M113=""),"",
IF($H113="Long",$K113*$M113,
IF($H113="Short",$K113*$M113,
IF($H113="Options",$K113*$M113*100,””))))</f>
        <v/>
      </c>
      <c r="V113" s="81" t="str">
        <f t="shared" si="13"/>
        <v/>
      </c>
      <c r="W113" s="81" t="str">
        <f t="shared" si="14"/>
        <v/>
      </c>
    </row>
    <row r="114" spans="1:23" x14ac:dyDescent="0.2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7"/>
      <c r="N114" s="73" t="str">
        <f>IF(OR($H114="-",$S114="",$U114=""),"",
IF($H114="Long",$U114-$S114,
IF($H114="Short",$S114-$U114-$T114-$T114,
IF($H114="Options",$U114-$S114,””))))</f>
        <v/>
      </c>
      <c r="O114" s="74" t="str">
        <f t="shared" si="9"/>
        <v/>
      </c>
      <c r="P114" s="75" t="str">
        <f t="shared" si="10"/>
        <v/>
      </c>
      <c r="Q114" s="76" t="str">
        <f t="shared" si="11"/>
        <v/>
      </c>
      <c r="R114" s="77" t="str">
        <f t="shared" si="12"/>
        <v/>
      </c>
      <c r="S114" s="78" t="str">
        <f t="shared" si="6"/>
        <v/>
      </c>
      <c r="T114" s="57">
        <v>0</v>
      </c>
      <c r="U114" s="80" t="str">
        <f>IF(OR($H114="-",$K114="",$M114=""),"",
IF($H114="Long",$K114*$M114,
IF($H114="Short",$K114*$M114,
IF($H114="Options",$K114*$M114*100,””))))</f>
        <v/>
      </c>
      <c r="V114" s="81" t="str">
        <f t="shared" si="13"/>
        <v/>
      </c>
      <c r="W114" s="81" t="str">
        <f t="shared" si="14"/>
        <v/>
      </c>
    </row>
    <row r="115" spans="1:23" x14ac:dyDescent="0.2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7"/>
      <c r="N115" s="73" t="str">
        <f>IF(OR($H115="-",$S115="",$U115=""),"",
IF($H115="Long",$U115-$S115,
IF($H115="Short",$S115-$U115-$T115-$T115,
IF($H115="Options",$U115-$S115,””))))</f>
        <v/>
      </c>
      <c r="O115" s="74" t="str">
        <f t="shared" si="9"/>
        <v/>
      </c>
      <c r="P115" s="75" t="str">
        <f t="shared" si="10"/>
        <v/>
      </c>
      <c r="Q115" s="76" t="str">
        <f t="shared" si="11"/>
        <v/>
      </c>
      <c r="R115" s="77" t="str">
        <f t="shared" si="12"/>
        <v/>
      </c>
      <c r="S115" s="78" t="str">
        <f t="shared" si="6"/>
        <v/>
      </c>
      <c r="T115" s="57">
        <v>0</v>
      </c>
      <c r="U115" s="80" t="str">
        <f>IF(OR($H115="-",$K115="",$M115=""),"",
IF($H115="Long",$K115*$M115,
IF($H115="Short",$K115*$M115,
IF($H115="Options",$K115*$M115*100,””))))</f>
        <v/>
      </c>
      <c r="V115" s="81" t="str">
        <f t="shared" si="13"/>
        <v/>
      </c>
      <c r="W115" s="81" t="str">
        <f t="shared" si="14"/>
        <v/>
      </c>
    </row>
    <row r="116" spans="1:23" x14ac:dyDescent="0.2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7"/>
      <c r="N116" s="73" t="str">
        <f>IF(OR($H116="-",$S116="",$U116=""),"",
IF($H116="Long",$U116-$S116,
IF($H116="Short",$S116-$U116-$T116-$T116,
IF($H116="Options",$U116-$S116,””))))</f>
        <v/>
      </c>
      <c r="O116" s="74" t="str">
        <f t="shared" si="9"/>
        <v/>
      </c>
      <c r="P116" s="75" t="str">
        <f t="shared" si="10"/>
        <v/>
      </c>
      <c r="Q116" s="76" t="str">
        <f t="shared" si="11"/>
        <v/>
      </c>
      <c r="R116" s="77" t="str">
        <f t="shared" si="12"/>
        <v/>
      </c>
      <c r="S116" s="78" t="str">
        <f t="shared" si="6"/>
        <v/>
      </c>
      <c r="T116" s="57">
        <v>0</v>
      </c>
      <c r="U116" s="80" t="str">
        <f>IF(OR($H116="-",$K116="",$M116=""),"",
IF($H116="Long",$K116*$M116,
IF($H116="Short",$K116*$M116,
IF($H116="Options",$K116*$M116*100,””))))</f>
        <v/>
      </c>
      <c r="V116" s="81" t="str">
        <f t="shared" si="13"/>
        <v/>
      </c>
      <c r="W116" s="81" t="str">
        <f t="shared" si="14"/>
        <v/>
      </c>
    </row>
    <row r="117" spans="1:23" x14ac:dyDescent="0.2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7"/>
      <c r="N117" s="73" t="str">
        <f>IF(OR($H117="-",$S117="",$U117=""),"",
IF($H117="Long",$U117-$S117,
IF($H117="Short",$S117-$U117-$T117-$T117,
IF($H117="Options",$U117-$S117,””))))</f>
        <v/>
      </c>
      <c r="O117" s="74" t="str">
        <f t="shared" si="9"/>
        <v/>
      </c>
      <c r="P117" s="75" t="str">
        <f t="shared" si="10"/>
        <v/>
      </c>
      <c r="Q117" s="76" t="str">
        <f t="shared" si="11"/>
        <v/>
      </c>
      <c r="R117" s="77" t="str">
        <f t="shared" si="12"/>
        <v/>
      </c>
      <c r="S117" s="78" t="str">
        <f t="shared" si="6"/>
        <v/>
      </c>
      <c r="T117" s="57">
        <v>0</v>
      </c>
      <c r="U117" s="80" t="str">
        <f>IF(OR($H117="-",$K117="",$M117=""),"",
IF($H117="Long",$K117*$M117,
IF($H117="Short",$K117*$M117,
IF($H117="Options",$K117*$M117*100,””))))</f>
        <v/>
      </c>
      <c r="V117" s="81" t="str">
        <f t="shared" si="13"/>
        <v/>
      </c>
      <c r="W117" s="81" t="str">
        <f t="shared" si="14"/>
        <v/>
      </c>
    </row>
    <row r="118" spans="1:23" x14ac:dyDescent="0.2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7"/>
      <c r="N118" s="73" t="str">
        <f>IF(OR($H118="-",$S118="",$U118=""),"",
IF($H118="Long",$U118-$S118,
IF($H118="Short",$S118-$U118-$T118-$T118,
IF($H118="Options",$U118-$S118,””))))</f>
        <v/>
      </c>
      <c r="O118" s="74" t="str">
        <f t="shared" si="9"/>
        <v/>
      </c>
      <c r="P118" s="75" t="str">
        <f t="shared" si="10"/>
        <v/>
      </c>
      <c r="Q118" s="76" t="str">
        <f t="shared" si="11"/>
        <v/>
      </c>
      <c r="R118" s="77" t="str">
        <f t="shared" si="12"/>
        <v/>
      </c>
      <c r="S118" s="78" t="str">
        <f t="shared" si="6"/>
        <v/>
      </c>
      <c r="T118" s="57">
        <v>0</v>
      </c>
      <c r="U118" s="80" t="str">
        <f>IF(OR($H118="-",$K118="",$M118=""),"",
IF($H118="Long",$K118*$M118,
IF($H118="Short",$K118*$M118,
IF($H118="Options",$K118*$M118*100,””))))</f>
        <v/>
      </c>
      <c r="V118" s="81" t="str">
        <f t="shared" si="13"/>
        <v/>
      </c>
      <c r="W118" s="81" t="str">
        <f t="shared" si="14"/>
        <v/>
      </c>
    </row>
    <row r="119" spans="1:23" x14ac:dyDescent="0.2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7"/>
      <c r="N119" s="73" t="str">
        <f>IF(OR($H119="-",$S119="",$U119=""),"",
IF($H119="Long",$U119-$S119,
IF($H119="Short",$S119-$U119-$T119-$T119,
IF($H119="Options",$U119-$S119,””))))</f>
        <v/>
      </c>
      <c r="O119" s="74" t="str">
        <f t="shared" si="9"/>
        <v/>
      </c>
      <c r="P119" s="75" t="str">
        <f t="shared" si="10"/>
        <v/>
      </c>
      <c r="Q119" s="76" t="str">
        <f t="shared" si="11"/>
        <v/>
      </c>
      <c r="R119" s="77" t="str">
        <f t="shared" si="12"/>
        <v/>
      </c>
      <c r="S119" s="78" t="str">
        <f t="shared" si="6"/>
        <v/>
      </c>
      <c r="T119" s="57">
        <v>0</v>
      </c>
      <c r="U119" s="80" t="str">
        <f>IF(OR($H119="-",$K119="",$M119=""),"",
IF($H119="Long",$K119*$M119,
IF($H119="Short",$K119*$M119,
IF($H119="Options",$K119*$M119*100,””))))</f>
        <v/>
      </c>
      <c r="V119" s="81" t="str">
        <f t="shared" si="13"/>
        <v/>
      </c>
      <c r="W119" s="81" t="str">
        <f t="shared" si="14"/>
        <v/>
      </c>
    </row>
    <row r="120" spans="1:23" x14ac:dyDescent="0.2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7"/>
      <c r="N120" s="73" t="str">
        <f>IF(OR($H120="-",$S120="",$U120=""),"",
IF($H120="Long",$U120-$S120,
IF($H120="Short",$S120-$U120-$T120-$T120,
IF($H120="Options",$U120-$S120,””))))</f>
        <v/>
      </c>
      <c r="O120" s="74" t="str">
        <f t="shared" si="9"/>
        <v/>
      </c>
      <c r="P120" s="75" t="str">
        <f t="shared" si="10"/>
        <v/>
      </c>
      <c r="Q120" s="76" t="str">
        <f t="shared" si="11"/>
        <v/>
      </c>
      <c r="R120" s="77" t="str">
        <f t="shared" si="12"/>
        <v/>
      </c>
      <c r="S120" s="78" t="str">
        <f t="shared" si="6"/>
        <v/>
      </c>
      <c r="T120" s="57">
        <v>0</v>
      </c>
      <c r="U120" s="80" t="str">
        <f>IF(OR($H120="-",$K120="",$M120=""),"",
IF($H120="Long",$K120*$M120,
IF($H120="Short",$K120*$M120,
IF($H120="Options",$K120*$M120*100,””))))</f>
        <v/>
      </c>
      <c r="V120" s="81" t="str">
        <f t="shared" si="13"/>
        <v/>
      </c>
      <c r="W120" s="81" t="str">
        <f t="shared" si="14"/>
        <v/>
      </c>
    </row>
    <row r="121" spans="1:23" x14ac:dyDescent="0.2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7"/>
      <c r="N121" s="73" t="str">
        <f>IF(OR($H121="-",$S121="",$U121=""),"",
IF($H121="Long",$U121-$S121,
IF($H121="Short",$S121-$U121-$T121-$T121,
IF($H121="Options",$U121-$S121,””))))</f>
        <v/>
      </c>
      <c r="O121" s="74" t="str">
        <f t="shared" si="9"/>
        <v/>
      </c>
      <c r="P121" s="75" t="str">
        <f t="shared" si="10"/>
        <v/>
      </c>
      <c r="Q121" s="76" t="str">
        <f t="shared" si="11"/>
        <v/>
      </c>
      <c r="R121" s="77" t="str">
        <f t="shared" si="12"/>
        <v/>
      </c>
      <c r="S121" s="78" t="str">
        <f t="shared" si="6"/>
        <v/>
      </c>
      <c r="T121" s="57">
        <v>0</v>
      </c>
      <c r="U121" s="80" t="str">
        <f>IF(OR($H121="-",$K121="",$M121=""),"",
IF($H121="Long",$K121*$M121,
IF($H121="Short",$K121*$M121,
IF($H121="Options",$K121*$M121*100,””))))</f>
        <v/>
      </c>
      <c r="V121" s="81" t="str">
        <f t="shared" si="13"/>
        <v/>
      </c>
      <c r="W121" s="81" t="str">
        <f t="shared" si="14"/>
        <v/>
      </c>
    </row>
    <row r="122" spans="1:23" x14ac:dyDescent="0.2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7"/>
      <c r="N122" s="73" t="str">
        <f>IF(OR($H122="-",$S122="",$U122=""),"",
IF($H122="Long",$U122-$S122,
IF($H122="Short",$S122-$U122-$T122-$T122,
IF($H122="Options",$U122-$S122,””))))</f>
        <v/>
      </c>
      <c r="O122" s="74" t="str">
        <f t="shared" si="9"/>
        <v/>
      </c>
      <c r="P122" s="75" t="str">
        <f t="shared" si="10"/>
        <v/>
      </c>
      <c r="Q122" s="76" t="str">
        <f t="shared" si="11"/>
        <v/>
      </c>
      <c r="R122" s="77" t="str">
        <f t="shared" si="12"/>
        <v/>
      </c>
      <c r="S122" s="78" t="str">
        <f t="shared" si="6"/>
        <v/>
      </c>
      <c r="T122" s="57">
        <v>0</v>
      </c>
      <c r="U122" s="80" t="str">
        <f>IF(OR($H122="-",$K122="",$M122=""),"",
IF($H122="Long",$K122*$M122,
IF($H122="Short",$K122*$M122,
IF($H122="Options",$K122*$M122*100,””))))</f>
        <v/>
      </c>
      <c r="V122" s="81" t="str">
        <f t="shared" si="13"/>
        <v/>
      </c>
      <c r="W122" s="81" t="str">
        <f t="shared" si="14"/>
        <v/>
      </c>
    </row>
    <row r="123" spans="1:23" x14ac:dyDescent="0.2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7"/>
      <c r="N123" s="73" t="str">
        <f>IF(OR($H123="-",$S123="",$U123=""),"",
IF($H123="Long",$U123-$S123,
IF($H123="Short",$S123-$U123-$T123-$T123,
IF($H123="Options",$U123-$S123,””))))</f>
        <v/>
      </c>
      <c r="O123" s="74" t="str">
        <f t="shared" si="9"/>
        <v/>
      </c>
      <c r="P123" s="75" t="str">
        <f t="shared" si="10"/>
        <v/>
      </c>
      <c r="Q123" s="76" t="str">
        <f t="shared" si="11"/>
        <v/>
      </c>
      <c r="R123" s="77" t="str">
        <f t="shared" si="12"/>
        <v/>
      </c>
      <c r="S123" s="78" t="str">
        <f t="shared" si="6"/>
        <v/>
      </c>
      <c r="T123" s="57">
        <v>0</v>
      </c>
      <c r="U123" s="80" t="str">
        <f>IF(OR($H123="-",$K123="",$M123=""),"",
IF($H123="Long",$K123*$M123,
IF($H123="Short",$K123*$M123,
IF($H123="Options",$K123*$M123*100,””))))</f>
        <v/>
      </c>
      <c r="V123" s="81" t="str">
        <f t="shared" si="13"/>
        <v/>
      </c>
      <c r="W123" s="81" t="str">
        <f t="shared" si="14"/>
        <v/>
      </c>
    </row>
    <row r="124" spans="1:23" x14ac:dyDescent="0.2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7"/>
      <c r="N124" s="73" t="str">
        <f>IF(OR($H124="-",$S124="",$U124=""),"",
IF($H124="Long",$U124-$S124,
IF($H124="Short",$S124-$U124-$T124-$T124,
IF($H124="Options",$U124-$S124,””))))</f>
        <v/>
      </c>
      <c r="O124" s="74" t="str">
        <f t="shared" si="9"/>
        <v/>
      </c>
      <c r="P124" s="75" t="str">
        <f t="shared" si="10"/>
        <v/>
      </c>
      <c r="Q124" s="76" t="str">
        <f t="shared" si="11"/>
        <v/>
      </c>
      <c r="R124" s="77" t="str">
        <f t="shared" si="12"/>
        <v/>
      </c>
      <c r="S124" s="78" t="str">
        <f t="shared" si="6"/>
        <v/>
      </c>
      <c r="T124" s="57">
        <v>0</v>
      </c>
      <c r="U124" s="80" t="str">
        <f>IF(OR($H124="-",$K124="",$M124=""),"",
IF($H124="Long",$K124*$M124,
IF($H124="Short",$K124*$M124,
IF($H124="Options",$K124*$M124*100,””))))</f>
        <v/>
      </c>
      <c r="V124" s="81" t="str">
        <f t="shared" si="13"/>
        <v/>
      </c>
      <c r="W124" s="81" t="str">
        <f t="shared" si="14"/>
        <v/>
      </c>
    </row>
    <row r="125" spans="1:23" x14ac:dyDescent="0.2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7"/>
      <c r="N125" s="73" t="str">
        <f>IF(OR($H125="-",$S125="",$U125=""),"",
IF($H125="Long",$U125-$S125,
IF($H125="Short",$S125-$U125-$T125-$T125,
IF($H125="Options",$U125-$S125,””))))</f>
        <v/>
      </c>
      <c r="O125" s="74" t="str">
        <f t="shared" si="9"/>
        <v/>
      </c>
      <c r="P125" s="75" t="str">
        <f t="shared" si="10"/>
        <v/>
      </c>
      <c r="Q125" s="76" t="str">
        <f t="shared" si="11"/>
        <v/>
      </c>
      <c r="R125" s="77" t="str">
        <f t="shared" si="12"/>
        <v/>
      </c>
      <c r="S125" s="78" t="str">
        <f t="shared" si="6"/>
        <v/>
      </c>
      <c r="T125" s="57">
        <v>0</v>
      </c>
      <c r="U125" s="80" t="str">
        <f>IF(OR($H125="-",$K125="",$M125=""),"",
IF($H125="Long",$K125*$M125,
IF($H125="Short",$K125*$M125,
IF($H125="Options",$K125*$M125*100,””))))</f>
        <v/>
      </c>
      <c r="V125" s="81" t="str">
        <f t="shared" si="13"/>
        <v/>
      </c>
      <c r="W125" s="81" t="str">
        <f t="shared" si="14"/>
        <v/>
      </c>
    </row>
    <row r="126" spans="1:23" x14ac:dyDescent="0.2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7"/>
      <c r="N126" s="73" t="str">
        <f>IF(OR($H126="-",$S126="",$U126=""),"",
IF($H126="Long",$U126-$S126,
IF($H126="Short",$S126-$U126-$T126-$T126,
IF($H126="Options",$U126-$S126,””))))</f>
        <v/>
      </c>
      <c r="O126" s="74" t="str">
        <f t="shared" si="9"/>
        <v/>
      </c>
      <c r="P126" s="75" t="str">
        <f t="shared" si="10"/>
        <v/>
      </c>
      <c r="Q126" s="76" t="str">
        <f t="shared" si="11"/>
        <v/>
      </c>
      <c r="R126" s="77" t="str">
        <f t="shared" si="12"/>
        <v/>
      </c>
      <c r="S126" s="78" t="str">
        <f t="shared" si="6"/>
        <v/>
      </c>
      <c r="T126" s="57">
        <v>0</v>
      </c>
      <c r="U126" s="80" t="str">
        <f>IF(OR($H126="-",$K126="",$M126=""),"",
IF($H126="Long",$K126*$M126,
IF($H126="Short",$K126*$M126,
IF($H126="Options",$K126*$M126*100,””))))</f>
        <v/>
      </c>
      <c r="V126" s="81" t="str">
        <f t="shared" si="13"/>
        <v/>
      </c>
      <c r="W126" s="81" t="str">
        <f t="shared" si="14"/>
        <v/>
      </c>
    </row>
    <row r="127" spans="1:23" x14ac:dyDescent="0.2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7"/>
      <c r="N127" s="73" t="str">
        <f>IF(OR($H127="-",$S127="",$U127=""),"",
IF($H127="Long",$U127-$S127,
IF($H127="Short",$S127-$U127-$T127-$T127,
IF($H127="Options",$U127-$S127,””))))</f>
        <v/>
      </c>
      <c r="O127" s="74" t="str">
        <f t="shared" si="9"/>
        <v/>
      </c>
      <c r="P127" s="75" t="str">
        <f t="shared" si="10"/>
        <v/>
      </c>
      <c r="Q127" s="76" t="str">
        <f t="shared" si="11"/>
        <v/>
      </c>
      <c r="R127" s="77" t="str">
        <f t="shared" si="12"/>
        <v/>
      </c>
      <c r="S127" s="78" t="str">
        <f t="shared" si="6"/>
        <v/>
      </c>
      <c r="T127" s="57">
        <v>0</v>
      </c>
      <c r="U127" s="80" t="str">
        <f>IF(OR($H127="-",$K127="",$M127=""),"",
IF($H127="Long",$K127*$M127,
IF($H127="Short",$K127*$M127,
IF($H127="Options",$K127*$M127*100,””))))</f>
        <v/>
      </c>
      <c r="V127" s="81" t="str">
        <f t="shared" si="13"/>
        <v/>
      </c>
      <c r="W127" s="81" t="str">
        <f t="shared" si="14"/>
        <v/>
      </c>
    </row>
    <row r="128" spans="1:23" x14ac:dyDescent="0.2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7"/>
      <c r="N128" s="73" t="str">
        <f>IF(OR($H128="-",$S128="",$U128=""),"",
IF($H128="Long",$U128-$S128,
IF($H128="Short",$S128-$U128-$T128-$T128,
IF($H128="Options",$U128-$S128,””))))</f>
        <v/>
      </c>
      <c r="O128" s="74" t="str">
        <f t="shared" si="9"/>
        <v/>
      </c>
      <c r="P128" s="75" t="str">
        <f t="shared" si="10"/>
        <v/>
      </c>
      <c r="Q128" s="76" t="str">
        <f t="shared" si="11"/>
        <v/>
      </c>
      <c r="R128" s="77" t="str">
        <f t="shared" si="12"/>
        <v/>
      </c>
      <c r="S128" s="78" t="str">
        <f t="shared" si="6"/>
        <v/>
      </c>
      <c r="T128" s="57">
        <v>0</v>
      </c>
      <c r="U128" s="80" t="str">
        <f>IF(OR($H128="-",$K128="",$M128=""),"",
IF($H128="Long",$K128*$M128,
IF($H128="Short",$K128*$M128,
IF($H128="Options",$K128*$M128*100,””))))</f>
        <v/>
      </c>
      <c r="V128" s="81" t="str">
        <f t="shared" si="13"/>
        <v/>
      </c>
      <c r="W128" s="81" t="str">
        <f t="shared" si="14"/>
        <v/>
      </c>
    </row>
    <row r="129" spans="1:23" x14ac:dyDescent="0.2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7"/>
      <c r="N129" s="73" t="str">
        <f>IF(OR($H129="-",$S129="",$U129=""),"",
IF($H129="Long",$U129-$S129,
IF($H129="Short",$S129-$U129-$T129-$T129,
IF($H129="Options",$U129-$S129,””))))</f>
        <v/>
      </c>
      <c r="O129" s="74" t="str">
        <f t="shared" si="9"/>
        <v/>
      </c>
      <c r="P129" s="75" t="str">
        <f t="shared" si="10"/>
        <v/>
      </c>
      <c r="Q129" s="76" t="str">
        <f t="shared" si="11"/>
        <v/>
      </c>
      <c r="R129" s="77" t="str">
        <f t="shared" si="12"/>
        <v/>
      </c>
      <c r="S129" s="78" t="str">
        <f t="shared" si="6"/>
        <v/>
      </c>
      <c r="T129" s="57">
        <v>0</v>
      </c>
      <c r="U129" s="80" t="str">
        <f>IF(OR($H129="-",$K129="",$M129=""),"",
IF($H129="Long",$K129*$M129,
IF($H129="Short",$K129*$M129,
IF($H129="Options",$K129*$M129*100,””))))</f>
        <v/>
      </c>
      <c r="V129" s="81" t="str">
        <f t="shared" si="13"/>
        <v/>
      </c>
      <c r="W129" s="81" t="str">
        <f t="shared" si="14"/>
        <v/>
      </c>
    </row>
    <row r="130" spans="1:23" x14ac:dyDescent="0.2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7"/>
      <c r="N130" s="73" t="str">
        <f>IF(OR($H130="-",$S130="",$U130=""),"",
IF($H130="Long",$U130-$S130,
IF($H130="Short",$S130-$U130-$T130-$T130,
IF($H130="Options",$U130-$S130,””))))</f>
        <v/>
      </c>
      <c r="O130" s="74" t="str">
        <f t="shared" si="9"/>
        <v/>
      </c>
      <c r="P130" s="75" t="str">
        <f t="shared" si="10"/>
        <v/>
      </c>
      <c r="Q130" s="76" t="str">
        <f t="shared" si="11"/>
        <v/>
      </c>
      <c r="R130" s="77" t="str">
        <f t="shared" si="12"/>
        <v/>
      </c>
      <c r="S130" s="78" t="str">
        <f t="shared" si="6"/>
        <v/>
      </c>
      <c r="T130" s="57">
        <v>0</v>
      </c>
      <c r="U130" s="80" t="str">
        <f>IF(OR($H130="-",$K130="",$M130=""),"",
IF($H130="Long",$K130*$M130,
IF($H130="Short",$K130*$M130,
IF($H130="Options",$K130*$M130*100,””))))</f>
        <v/>
      </c>
      <c r="V130" s="81" t="str">
        <f t="shared" si="13"/>
        <v/>
      </c>
      <c r="W130" s="81" t="str">
        <f t="shared" si="14"/>
        <v/>
      </c>
    </row>
    <row r="131" spans="1:23" x14ac:dyDescent="0.2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7"/>
      <c r="N131" s="73" t="str">
        <f>IF(OR($H131="-",$S131="",$U131=""),"",
IF($H131="Long",$U131-$S131,
IF($H131="Short",$S131-$U131-$T131-$T131,
IF($H131="Options",$U131-$S131,””))))</f>
        <v/>
      </c>
      <c r="O131" s="74" t="str">
        <f t="shared" si="9"/>
        <v/>
      </c>
      <c r="P131" s="75" t="str">
        <f t="shared" si="10"/>
        <v/>
      </c>
      <c r="Q131" s="76" t="str">
        <f t="shared" si="11"/>
        <v/>
      </c>
      <c r="R131" s="77" t="str">
        <f t="shared" si="12"/>
        <v/>
      </c>
      <c r="S131" s="78" t="str">
        <f t="shared" si="6"/>
        <v/>
      </c>
      <c r="T131" s="57">
        <v>0</v>
      </c>
      <c r="U131" s="80" t="str">
        <f>IF(OR($H131="-",$K131="",$M131=""),"",
IF($H131="Long",$K131*$M131,
IF($H131="Short",$K131*$M131,
IF($H131="Options",$K131*$M131*100,””))))</f>
        <v/>
      </c>
      <c r="V131" s="81" t="str">
        <f t="shared" si="13"/>
        <v/>
      </c>
      <c r="W131" s="81" t="str">
        <f t="shared" si="14"/>
        <v/>
      </c>
    </row>
    <row r="132" spans="1:23" x14ac:dyDescent="0.2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7"/>
      <c r="N132" s="73" t="str">
        <f>IF(OR($H132="-",$S132="",$U132=""),"",
IF($H132="Long",$U132-$S132,
IF($H132="Short",$S132-$U132-$T132-$T132,
IF($H132="Options",$U132-$S132,””))))</f>
        <v/>
      </c>
      <c r="O132" s="74" t="str">
        <f t="shared" si="9"/>
        <v/>
      </c>
      <c r="P132" s="75" t="str">
        <f t="shared" si="10"/>
        <v/>
      </c>
      <c r="Q132" s="76" t="str">
        <f t="shared" si="11"/>
        <v/>
      </c>
      <c r="R132" s="77" t="str">
        <f t="shared" si="12"/>
        <v/>
      </c>
      <c r="S132" s="78" t="str">
        <f t="shared" si="6"/>
        <v/>
      </c>
      <c r="T132" s="57">
        <v>0</v>
      </c>
      <c r="U132" s="80" t="str">
        <f>IF(OR($H132="-",$K132="",$M132=""),"",
IF($H132="Long",$K132*$M132,
IF($H132="Short",$K132*$M132,
IF($H132="Options",$K132*$M132*100,””))))</f>
        <v/>
      </c>
      <c r="V132" s="81" t="str">
        <f t="shared" si="13"/>
        <v/>
      </c>
      <c r="W132" s="81" t="str">
        <f t="shared" si="14"/>
        <v/>
      </c>
    </row>
    <row r="133" spans="1:23" x14ac:dyDescent="0.2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7"/>
      <c r="N133" s="73" t="str">
        <f>IF(OR($H133="-",$S133="",$U133=""),"",
IF($H133="Long",$U133-$S133,
IF($H133="Short",$S133-$U133-$T133-$T133,
IF($H133="Options",$U133-$S133,””))))</f>
        <v/>
      </c>
      <c r="O133" s="74" t="str">
        <f t="shared" si="9"/>
        <v/>
      </c>
      <c r="P133" s="75" t="str">
        <f t="shared" si="10"/>
        <v/>
      </c>
      <c r="Q133" s="76" t="str">
        <f t="shared" si="11"/>
        <v/>
      </c>
      <c r="R133" s="77" t="str">
        <f t="shared" si="12"/>
        <v/>
      </c>
      <c r="S133" s="78" t="str">
        <f t="shared" si="6"/>
        <v/>
      </c>
      <c r="T133" s="57">
        <v>0</v>
      </c>
      <c r="U133" s="80" t="str">
        <f>IF(OR($H133="-",$K133="",$M133=""),"",
IF($H133="Long",$K133*$M133,
IF($H133="Short",$K133*$M133,
IF($H133="Options",$K133*$M133*100,””))))</f>
        <v/>
      </c>
      <c r="V133" s="81" t="str">
        <f t="shared" si="13"/>
        <v/>
      </c>
      <c r="W133" s="81" t="str">
        <f t="shared" si="14"/>
        <v/>
      </c>
    </row>
    <row r="134" spans="1:23" x14ac:dyDescent="0.2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7"/>
      <c r="N134" s="73" t="str">
        <f>IF(OR($H134="-",$S134="",$U134=""),"",
IF($H134="Long",$U134-$S134,
IF($H134="Short",$S134-$U134-$T134-$T134,
IF($H134="Options",$U134-$S134,””))))</f>
        <v/>
      </c>
      <c r="O134" s="74" t="str">
        <f t="shared" si="9"/>
        <v/>
      </c>
      <c r="P134" s="75" t="str">
        <f t="shared" si="10"/>
        <v/>
      </c>
      <c r="Q134" s="76" t="str">
        <f t="shared" si="11"/>
        <v/>
      </c>
      <c r="R134" s="77" t="str">
        <f t="shared" si="12"/>
        <v/>
      </c>
      <c r="S134" s="78" t="str">
        <f t="shared" si="6"/>
        <v/>
      </c>
      <c r="T134" s="57">
        <v>0</v>
      </c>
      <c r="U134" s="80" t="str">
        <f>IF(OR($H134="-",$K134="",$M134=""),"",
IF($H134="Long",$K134*$M134,
IF($H134="Short",$K134*$M134,
IF($H134="Options",$K134*$M134*100,””))))</f>
        <v/>
      </c>
      <c r="V134" s="81" t="str">
        <f t="shared" si="13"/>
        <v/>
      </c>
      <c r="W134" s="81" t="str">
        <f t="shared" si="14"/>
        <v/>
      </c>
    </row>
    <row r="135" spans="1:23" x14ac:dyDescent="0.2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7"/>
      <c r="N135" s="73" t="str">
        <f>IF(OR($H135="-",$S135="",$U135=""),"",
IF($H135="Long",$U135-$S135,
IF($H135="Short",$S135-$U135-$T135-$T135,
IF($H135="Options",$U135-$S135,””))))</f>
        <v/>
      </c>
      <c r="O135" s="74" t="str">
        <f t="shared" si="9"/>
        <v/>
      </c>
      <c r="P135" s="75" t="str">
        <f t="shared" si="10"/>
        <v/>
      </c>
      <c r="Q135" s="76" t="str">
        <f t="shared" si="11"/>
        <v/>
      </c>
      <c r="R135" s="77" t="str">
        <f t="shared" si="12"/>
        <v/>
      </c>
      <c r="S135" s="78" t="str">
        <f t="shared" si="6"/>
        <v/>
      </c>
      <c r="T135" s="57">
        <v>0</v>
      </c>
      <c r="U135" s="80" t="str">
        <f>IF(OR($H135="-",$K135="",$M135=""),"",
IF($H135="Long",$K135*$M135,
IF($H135="Short",$K135*$M135,
IF($H135="Options",$K135*$M135*100,””))))</f>
        <v/>
      </c>
      <c r="V135" s="81" t="str">
        <f t="shared" si="13"/>
        <v/>
      </c>
      <c r="W135" s="81" t="str">
        <f t="shared" si="14"/>
        <v/>
      </c>
    </row>
    <row r="136" spans="1:23" x14ac:dyDescent="0.2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7"/>
      <c r="N136" s="73" t="str">
        <f>IF(OR($H136="-",$S136="",$U136=""),"",
IF($H136="Long",$U136-$S136,
IF($H136="Short",$S136-$U136-$T136-$T136,
IF($H136="Options",$U136-$S136,””))))</f>
        <v/>
      </c>
      <c r="O136" s="74" t="str">
        <f t="shared" si="9"/>
        <v/>
      </c>
      <c r="P136" s="75" t="str">
        <f t="shared" si="10"/>
        <v/>
      </c>
      <c r="Q136" s="76" t="str">
        <f t="shared" si="11"/>
        <v/>
      </c>
      <c r="R136" s="77" t="str">
        <f t="shared" si="12"/>
        <v/>
      </c>
      <c r="S136" s="78" t="str">
        <f t="shared" si="6"/>
        <v/>
      </c>
      <c r="T136" s="57">
        <v>0</v>
      </c>
      <c r="U136" s="80" t="str">
        <f>IF(OR($H136="-",$K136="",$M136=""),"",
IF($H136="Long",$K136*$M136,
IF($H136="Short",$K136*$M136,
IF($H136="Options",$K136*$M136*100,””))))</f>
        <v/>
      </c>
      <c r="V136" s="81" t="str">
        <f t="shared" si="13"/>
        <v/>
      </c>
      <c r="W136" s="81" t="str">
        <f t="shared" si="14"/>
        <v/>
      </c>
    </row>
    <row r="137" spans="1:23" x14ac:dyDescent="0.2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7"/>
      <c r="N137" s="73" t="str">
        <f>IF(OR($H137="-",$S137="",$U137=""),"",
IF($H137="Long",$U137-$S137,
IF($H137="Short",$S137-$U137-$T137-$T137,
IF($H137="Options",$U137-$S137,””))))</f>
        <v/>
      </c>
      <c r="O137" s="74" t="str">
        <f t="shared" ref="O137:O200" si="15">IF(OR($N137="-",$S137="",$U137=""),"",
IF($N137&lt;=-0.01,"", IF($H137="Long",(M137-L137),
IF($H137="Short",(L137-M137),
IF($H137="Options",(M137-L137))))))</f>
        <v/>
      </c>
      <c r="P137" s="75" t="str">
        <f t="shared" ref="P137:P200" si="16">IF(OR($N137="-",$S137="",$U137=""),"",
IF($N137&gt;=0.01,"", IF($H137="Long",(M137-L137),
IF($H137="Short",(L137-M137),
IF($H137="Options",(M137-L137))))))</f>
        <v/>
      </c>
      <c r="Q137" s="76" t="str">
        <f t="shared" ref="Q137:Q200" si="17">IF(OR($H137="-",$U137="",$S137=""),"",IF($N137&lt;=-0.01,"",
IF($H137="Long",(($U137-$S137)/$S137),
IF($H137="Short",(($S137-$U137)/$S137),
IF($H137="Options",(($U137-$S137)/$S137))))))</f>
        <v/>
      </c>
      <c r="R137" s="77" t="str">
        <f t="shared" ref="R137:R200" si="18">IF(OR($H137="-",$U137="",$S137=""),"",IF($N137&gt;=0.01,"",IF($H137="Long",(($U137-$S137)/$S137),
IF($H137="Short",(($S137-$U137)/$S137),
IF($H137="Options",(($U137-$S137)/$S137))))))</f>
        <v/>
      </c>
      <c r="S137" s="78" t="str">
        <f t="shared" si="6"/>
        <v/>
      </c>
      <c r="T137" s="57">
        <v>0</v>
      </c>
      <c r="U137" s="80" t="str">
        <f>IF(OR($H137="-",$K137="",$M137=""),"",
IF($H137="Long",$K137*$M137,
IF($H137="Short",$K137*$M137,
IF($H137="Options",$K137*$M137*100,””))))</f>
        <v/>
      </c>
      <c r="V137" s="81" t="str">
        <f t="shared" si="13"/>
        <v/>
      </c>
      <c r="W137" s="81" t="str">
        <f t="shared" si="14"/>
        <v/>
      </c>
    </row>
    <row r="138" spans="1:23" x14ac:dyDescent="0.2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7"/>
      <c r="N138" s="73" t="str">
        <f>IF(OR($H138="-",$S138="",$U138=""),"",
IF($H138="Long",$U138-$S138,
IF($H138="Short",$S138-$U138-$T138-$T138,
IF($H138="Options",$U138-$S138,””))))</f>
        <v/>
      </c>
      <c r="O138" s="74" t="str">
        <f t="shared" si="15"/>
        <v/>
      </c>
      <c r="P138" s="75" t="str">
        <f t="shared" si="16"/>
        <v/>
      </c>
      <c r="Q138" s="76" t="str">
        <f t="shared" si="17"/>
        <v/>
      </c>
      <c r="R138" s="77" t="str">
        <f t="shared" si="18"/>
        <v/>
      </c>
      <c r="S138" s="78" t="str">
        <f t="shared" si="6"/>
        <v/>
      </c>
      <c r="T138" s="57">
        <v>0</v>
      </c>
      <c r="U138" s="80" t="str">
        <f>IF(OR($H138="-",$K138="",$M138=""),"",
IF($H138="Long",$K138*$M138,
IF($H138="Short",$K138*$M138,
IF($H138="Options",$K138*$M138*100,””))))</f>
        <v/>
      </c>
      <c r="V138" s="81" t="str">
        <f t="shared" si="13"/>
        <v/>
      </c>
      <c r="W138" s="81" t="str">
        <f t="shared" si="14"/>
        <v/>
      </c>
    </row>
    <row r="139" spans="1:23" x14ac:dyDescent="0.2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7"/>
      <c r="N139" s="73" t="str">
        <f>IF(OR($H139="-",$S139="",$U139=""),"",
IF($H139="Long",$U139-$S139,
IF($H139="Short",$S139-$U139-$T139-$T139,
IF($H139="Options",$U139-$S139,””))))</f>
        <v/>
      </c>
      <c r="O139" s="74" t="str">
        <f t="shared" si="15"/>
        <v/>
      </c>
      <c r="P139" s="75" t="str">
        <f t="shared" si="16"/>
        <v/>
      </c>
      <c r="Q139" s="76" t="str">
        <f t="shared" si="17"/>
        <v/>
      </c>
      <c r="R139" s="77" t="str">
        <f t="shared" si="18"/>
        <v/>
      </c>
      <c r="S139" s="78" t="str">
        <f t="shared" si="6"/>
        <v/>
      </c>
      <c r="T139" s="57">
        <v>0</v>
      </c>
      <c r="U139" s="80" t="str">
        <f>IF(OR($H139="-",$K139="",$M139=""),"",
IF($H139="Long",$K139*$M139,
IF($H139="Short",$K139*$M139,
IF($H139="Options",$K139*$M139*100,””))))</f>
        <v/>
      </c>
      <c r="V139" s="81" t="str">
        <f t="shared" si="13"/>
        <v/>
      </c>
      <c r="W139" s="81" t="str">
        <f t="shared" si="14"/>
        <v/>
      </c>
    </row>
    <row r="140" spans="1:23" x14ac:dyDescent="0.2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7"/>
      <c r="N140" s="73" t="str">
        <f>IF(OR($H140="-",$S140="",$U140=""),"",
IF($H140="Long",$U140-$S140,
IF($H140="Short",$S140-$U140-$T140-$T140,
IF($H140="Options",$U140-$S140,””))))</f>
        <v/>
      </c>
      <c r="O140" s="74" t="str">
        <f t="shared" si="15"/>
        <v/>
      </c>
      <c r="P140" s="75" t="str">
        <f t="shared" si="16"/>
        <v/>
      </c>
      <c r="Q140" s="76" t="str">
        <f t="shared" si="17"/>
        <v/>
      </c>
      <c r="R140" s="77" t="str">
        <f t="shared" si="18"/>
        <v/>
      </c>
      <c r="S140" s="78" t="str">
        <f t="shared" si="6"/>
        <v/>
      </c>
      <c r="T140" s="57">
        <v>0</v>
      </c>
      <c r="U140" s="80" t="str">
        <f>IF(OR($H140="-",$K140="",$M140=""),"",
IF($H140="Long",$K140*$M140,
IF($H140="Short",$K140*$M140,
IF($H140="Options",$K140*$M140*100,””))))</f>
        <v/>
      </c>
      <c r="V140" s="81" t="str">
        <f t="shared" si="13"/>
        <v/>
      </c>
      <c r="W140" s="81" t="str">
        <f t="shared" si="14"/>
        <v/>
      </c>
    </row>
    <row r="141" spans="1:23" x14ac:dyDescent="0.2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7"/>
      <c r="N141" s="73" t="str">
        <f>IF(OR($H141="-",$S141="",$U141=""),"",
IF($H141="Long",$U141-$S141,
IF($H141="Short",$S141-$U141-$T141-$T141,
IF($H141="Options",$U141-$S141,””))))</f>
        <v/>
      </c>
      <c r="O141" s="74" t="str">
        <f t="shared" si="15"/>
        <v/>
      </c>
      <c r="P141" s="75" t="str">
        <f t="shared" si="16"/>
        <v/>
      </c>
      <c r="Q141" s="76" t="str">
        <f t="shared" si="17"/>
        <v/>
      </c>
      <c r="R141" s="77" t="str">
        <f t="shared" si="18"/>
        <v/>
      </c>
      <c r="S141" s="78" t="str">
        <f t="shared" si="6"/>
        <v/>
      </c>
      <c r="T141" s="57">
        <v>0</v>
      </c>
      <c r="U141" s="80" t="str">
        <f>IF(OR($H141="-",$K141="",$M141=""),"",
IF($H141="Long",$K141*$M141,
IF($H141="Short",$K141*$M141,
IF($H141="Options",$K141*$M141*100,””))))</f>
        <v/>
      </c>
      <c r="V141" s="81" t="str">
        <f t="shared" si="13"/>
        <v/>
      </c>
      <c r="W141" s="81" t="str">
        <f t="shared" si="14"/>
        <v/>
      </c>
    </row>
    <row r="142" spans="1:23" x14ac:dyDescent="0.2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7"/>
      <c r="N142" s="73" t="str">
        <f>IF(OR($H142="-",$S142="",$U142=""),"",
IF($H142="Long",$U142-$S142,
IF($H142="Short",$S142-$U142-$T142-$T142,
IF($H142="Options",$U142-$S142,””))))</f>
        <v/>
      </c>
      <c r="O142" s="74" t="str">
        <f t="shared" si="15"/>
        <v/>
      </c>
      <c r="P142" s="75" t="str">
        <f t="shared" si="16"/>
        <v/>
      </c>
      <c r="Q142" s="76" t="str">
        <f t="shared" si="17"/>
        <v/>
      </c>
      <c r="R142" s="77" t="str">
        <f t="shared" si="18"/>
        <v/>
      </c>
      <c r="S142" s="78" t="str">
        <f t="shared" si="6"/>
        <v/>
      </c>
      <c r="T142" s="57">
        <v>0</v>
      </c>
      <c r="U142" s="80" t="str">
        <f>IF(OR($H142="-",$K142="",$M142=""),"",
IF($H142="Long",$K142*$M142,
IF($H142="Short",$K142*$M142,
IF($H142="Options",$K142*$M142*100,””))))</f>
        <v/>
      </c>
      <c r="V142" s="81" t="str">
        <f t="shared" si="13"/>
        <v/>
      </c>
      <c r="W142" s="81" t="str">
        <f t="shared" si="14"/>
        <v/>
      </c>
    </row>
    <row r="143" spans="1:23" x14ac:dyDescent="0.2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7"/>
      <c r="N143" s="73" t="str">
        <f>IF(OR($H143="-",$S143="",$U143=""),"",
IF($H143="Long",$U143-$S143,
IF($H143="Short",$S143-$U143-$T143-$T143,
IF($H143="Options",$U143-$S143,””))))</f>
        <v/>
      </c>
      <c r="O143" s="74" t="str">
        <f t="shared" si="15"/>
        <v/>
      </c>
      <c r="P143" s="75" t="str">
        <f t="shared" si="16"/>
        <v/>
      </c>
      <c r="Q143" s="76" t="str">
        <f t="shared" si="17"/>
        <v/>
      </c>
      <c r="R143" s="77" t="str">
        <f t="shared" si="18"/>
        <v/>
      </c>
      <c r="S143" s="78" t="str">
        <f t="shared" si="6"/>
        <v/>
      </c>
      <c r="T143" s="57">
        <v>0</v>
      </c>
      <c r="U143" s="80" t="str">
        <f>IF(OR($H143="-",$K143="",$M143=""),"",
IF($H143="Long",$K143*$M143,
IF($H143="Short",$K143*$M143,
IF($H143="Options",$K143*$M143*100,””))))</f>
        <v/>
      </c>
      <c r="V143" s="81" t="str">
        <f t="shared" si="13"/>
        <v/>
      </c>
      <c r="W143" s="81" t="str">
        <f t="shared" si="14"/>
        <v/>
      </c>
    </row>
    <row r="144" spans="1:23" x14ac:dyDescent="0.2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7"/>
      <c r="N144" s="73" t="str">
        <f>IF(OR($H144="-",$S144="",$U144=""),"",
IF($H144="Long",$U144-$S144,
IF($H144="Short",$S144-$U144-$T144-$T144,
IF($H144="Options",$U144-$S144,””))))</f>
        <v/>
      </c>
      <c r="O144" s="74" t="str">
        <f t="shared" si="15"/>
        <v/>
      </c>
      <c r="P144" s="75" t="str">
        <f t="shared" si="16"/>
        <v/>
      </c>
      <c r="Q144" s="76" t="str">
        <f t="shared" si="17"/>
        <v/>
      </c>
      <c r="R144" s="77" t="str">
        <f t="shared" si="18"/>
        <v/>
      </c>
      <c r="S144" s="78" t="str">
        <f t="shared" si="6"/>
        <v/>
      </c>
      <c r="T144" s="57">
        <v>0</v>
      </c>
      <c r="U144" s="80" t="str">
        <f>IF(OR($H144="-",$K144="",$M144=""),"",
IF($H144="Long",$K144*$M144,
IF($H144="Short",$K144*$M144,
IF($H144="Options",$K144*$M144*100,””))))</f>
        <v/>
      </c>
      <c r="V144" s="81" t="str">
        <f t="shared" si="13"/>
        <v/>
      </c>
      <c r="W144" s="81" t="str">
        <f t="shared" si="14"/>
        <v/>
      </c>
    </row>
    <row r="145" spans="1:23" x14ac:dyDescent="0.2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7"/>
      <c r="N145" s="73" t="str">
        <f>IF(OR($H145="-",$S145="",$U145=""),"",
IF($H145="Long",$U145-$S145,
IF($H145="Short",$S145-$U145-$T145-$T145,
IF($H145="Options",$U145-$S145,””))))</f>
        <v/>
      </c>
      <c r="O145" s="74" t="str">
        <f t="shared" si="15"/>
        <v/>
      </c>
      <c r="P145" s="75" t="str">
        <f t="shared" si="16"/>
        <v/>
      </c>
      <c r="Q145" s="76" t="str">
        <f t="shared" si="17"/>
        <v/>
      </c>
      <c r="R145" s="77" t="str">
        <f t="shared" si="18"/>
        <v/>
      </c>
      <c r="S145" s="78" t="str">
        <f t="shared" si="6"/>
        <v/>
      </c>
      <c r="T145" s="57">
        <v>0</v>
      </c>
      <c r="U145" s="80" t="str">
        <f>IF(OR($H145="-",$K145="",$M145=""),"",
IF($H145="Long",$K145*$M145,
IF($H145="Short",$K145*$M145,
IF($H145="Options",$K145*$M145*100,””))))</f>
        <v/>
      </c>
      <c r="V145" s="81" t="str">
        <f t="shared" si="13"/>
        <v/>
      </c>
      <c r="W145" s="81" t="str">
        <f t="shared" si="14"/>
        <v/>
      </c>
    </row>
    <row r="146" spans="1:23" x14ac:dyDescent="0.2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7"/>
      <c r="N146" s="73" t="str">
        <f>IF(OR($H146="-",$S146="",$U146=""),"",
IF($H146="Long",$U146-$S146,
IF($H146="Short",$S146-$U146-$T146-$T146,
IF($H146="Options",$U146-$S146,””))))</f>
        <v/>
      </c>
      <c r="O146" s="74" t="str">
        <f t="shared" si="15"/>
        <v/>
      </c>
      <c r="P146" s="75" t="str">
        <f t="shared" si="16"/>
        <v/>
      </c>
      <c r="Q146" s="76" t="str">
        <f t="shared" si="17"/>
        <v/>
      </c>
      <c r="R146" s="77" t="str">
        <f t="shared" si="18"/>
        <v/>
      </c>
      <c r="S146" s="78" t="str">
        <f t="shared" si="6"/>
        <v/>
      </c>
      <c r="T146" s="57">
        <v>0</v>
      </c>
      <c r="U146" s="80" t="str">
        <f>IF(OR($H146="-",$K146="",$M146=""),"",
IF($H146="Long",$K146*$M146,
IF($H146="Short",$K146*$M146,
IF($H146="Options",$K146*$M146*100,””))))</f>
        <v/>
      </c>
      <c r="V146" s="81" t="str">
        <f t="shared" si="13"/>
        <v/>
      </c>
      <c r="W146" s="81" t="str">
        <f t="shared" si="14"/>
        <v/>
      </c>
    </row>
    <row r="147" spans="1:23" x14ac:dyDescent="0.2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7"/>
      <c r="N147" s="73" t="str">
        <f>IF(OR($H147="-",$S147="",$U147=""),"",
IF($H147="Long",$U147-$S147,
IF($H147="Short",$S147-$U147-$T147-$T147,
IF($H147="Options",$U147-$S147,””))))</f>
        <v/>
      </c>
      <c r="O147" s="74" t="str">
        <f t="shared" si="15"/>
        <v/>
      </c>
      <c r="P147" s="75" t="str">
        <f t="shared" si="16"/>
        <v/>
      </c>
      <c r="Q147" s="76" t="str">
        <f t="shared" si="17"/>
        <v/>
      </c>
      <c r="R147" s="77" t="str">
        <f t="shared" si="18"/>
        <v/>
      </c>
      <c r="S147" s="78" t="str">
        <f t="shared" si="6"/>
        <v/>
      </c>
      <c r="T147" s="57">
        <v>0</v>
      </c>
      <c r="U147" s="80" t="str">
        <f>IF(OR($H147="-",$K147="",$M147=""),"",
IF($H147="Long",$K147*$M147,
IF($H147="Short",$K147*$M147,
IF($H147="Options",$K147*$M147*100,””))))</f>
        <v/>
      </c>
      <c r="V147" s="81" t="str">
        <f t="shared" si="13"/>
        <v/>
      </c>
      <c r="W147" s="81" t="str">
        <f t="shared" si="14"/>
        <v/>
      </c>
    </row>
    <row r="148" spans="1:23" x14ac:dyDescent="0.2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7"/>
      <c r="N148" s="73" t="str">
        <f>IF(OR($H148="-",$S148="",$U148=""),"",
IF($H148="Long",$U148-$S148,
IF($H148="Short",$S148-$U148-$T148-$T148,
IF($H148="Options",$U148-$S148,””))))</f>
        <v/>
      </c>
      <c r="O148" s="74" t="str">
        <f t="shared" si="15"/>
        <v/>
      </c>
      <c r="P148" s="75" t="str">
        <f t="shared" si="16"/>
        <v/>
      </c>
      <c r="Q148" s="76" t="str">
        <f t="shared" si="17"/>
        <v/>
      </c>
      <c r="R148" s="77" t="str">
        <f t="shared" si="18"/>
        <v/>
      </c>
      <c r="S148" s="78" t="str">
        <f t="shared" si="6"/>
        <v/>
      </c>
      <c r="T148" s="57">
        <v>0</v>
      </c>
      <c r="U148" s="80" t="str">
        <f>IF(OR($H148="-",$K148="",$M148=""),"",
IF($H148="Long",$K148*$M148,
IF($H148="Short",$K148*$M148,
IF($H148="Options",$K148*$M148*100,””))))</f>
        <v/>
      </c>
      <c r="V148" s="81" t="str">
        <f t="shared" si="13"/>
        <v/>
      </c>
      <c r="W148" s="81" t="str">
        <f t="shared" si="14"/>
        <v/>
      </c>
    </row>
    <row r="149" spans="1:23" x14ac:dyDescent="0.2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7"/>
      <c r="N149" s="73" t="str">
        <f>IF(OR($H149="-",$S149="",$U149=""),"",
IF($H149="Long",$U149-$S149,
IF($H149="Short",$S149-$U149-$T149-$T149,
IF($H149="Options",$U149-$S149,””))))</f>
        <v/>
      </c>
      <c r="O149" s="74" t="str">
        <f t="shared" si="15"/>
        <v/>
      </c>
      <c r="P149" s="75" t="str">
        <f t="shared" si="16"/>
        <v/>
      </c>
      <c r="Q149" s="76" t="str">
        <f t="shared" si="17"/>
        <v/>
      </c>
      <c r="R149" s="77" t="str">
        <f t="shared" si="18"/>
        <v/>
      </c>
      <c r="S149" s="78" t="str">
        <f t="shared" si="6"/>
        <v/>
      </c>
      <c r="T149" s="57">
        <v>0</v>
      </c>
      <c r="U149" s="80" t="str">
        <f>IF(OR($H149="-",$K149="",$M149=""),"",
IF($H149="Long",$K149*$M149,
IF($H149="Short",$K149*$M149,
IF($H149="Options",$K149*$M149*100,””))))</f>
        <v/>
      </c>
      <c r="V149" s="81" t="str">
        <f t="shared" si="13"/>
        <v/>
      </c>
      <c r="W149" s="81" t="str">
        <f t="shared" si="14"/>
        <v/>
      </c>
    </row>
    <row r="150" spans="1:23" x14ac:dyDescent="0.2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7"/>
      <c r="N150" s="73" t="str">
        <f>IF(OR($H150="-",$S150="",$U150=""),"",
IF($H150="Long",$U150-$S150,
IF($H150="Short",$S150-$U150-$T150-$T150,
IF($H150="Options",$U150-$S150,””))))</f>
        <v/>
      </c>
      <c r="O150" s="74" t="str">
        <f t="shared" si="15"/>
        <v/>
      </c>
      <c r="P150" s="75" t="str">
        <f t="shared" si="16"/>
        <v/>
      </c>
      <c r="Q150" s="76" t="str">
        <f t="shared" si="17"/>
        <v/>
      </c>
      <c r="R150" s="77" t="str">
        <f t="shared" si="18"/>
        <v/>
      </c>
      <c r="S150" s="78" t="str">
        <f t="shared" si="6"/>
        <v/>
      </c>
      <c r="T150" s="57">
        <v>0</v>
      </c>
      <c r="U150" s="80" t="str">
        <f>IF(OR($H150="-",$K150="",$M150=""),"",
IF($H150="Long",$K150*$M150,
IF($H150="Short",$K150*$M150,
IF($H150="Options",$K150*$M150*100,””))))</f>
        <v/>
      </c>
      <c r="V150" s="81" t="str">
        <f t="shared" si="13"/>
        <v/>
      </c>
      <c r="W150" s="81" t="str">
        <f t="shared" si="14"/>
        <v/>
      </c>
    </row>
    <row r="151" spans="1:23" x14ac:dyDescent="0.2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7"/>
      <c r="N151" s="73" t="str">
        <f>IF(OR($H151="-",$S151="",$U151=""),"",
IF($H151="Long",$U151-$S151,
IF($H151="Short",$S151-$U151-$T151-$T151,
IF($H151="Options",$U151-$S151,””))))</f>
        <v/>
      </c>
      <c r="O151" s="74" t="str">
        <f t="shared" si="15"/>
        <v/>
      </c>
      <c r="P151" s="75" t="str">
        <f t="shared" si="16"/>
        <v/>
      </c>
      <c r="Q151" s="76" t="str">
        <f t="shared" si="17"/>
        <v/>
      </c>
      <c r="R151" s="77" t="str">
        <f t="shared" si="18"/>
        <v/>
      </c>
      <c r="S151" s="78" t="str">
        <f t="shared" si="6"/>
        <v/>
      </c>
      <c r="T151" s="57">
        <v>0</v>
      </c>
      <c r="U151" s="80" t="str">
        <f>IF(OR($H151="-",$K151="",$M151=""),"",
IF($H151="Long",$K151*$M151,
IF($H151="Short",$K151*$M151,
IF($H151="Options",$K151*$M151*100,””))))</f>
        <v/>
      </c>
      <c r="V151" s="81" t="str">
        <f t="shared" si="13"/>
        <v/>
      </c>
      <c r="W151" s="81" t="str">
        <f t="shared" si="14"/>
        <v/>
      </c>
    </row>
    <row r="152" spans="1:23" x14ac:dyDescent="0.2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7"/>
      <c r="N152" s="73" t="str">
        <f>IF(OR($H152="-",$S152="",$U152=""),"",
IF($H152="Long",$U152-$S152,
IF($H152="Short",$S152-$U152-$T152-$T152,
IF($H152="Options",$U152-$S152,””))))</f>
        <v/>
      </c>
      <c r="O152" s="74" t="str">
        <f t="shared" si="15"/>
        <v/>
      </c>
      <c r="P152" s="75" t="str">
        <f t="shared" si="16"/>
        <v/>
      </c>
      <c r="Q152" s="76" t="str">
        <f t="shared" si="17"/>
        <v/>
      </c>
      <c r="R152" s="77" t="str">
        <f t="shared" si="18"/>
        <v/>
      </c>
      <c r="S152" s="78" t="str">
        <f t="shared" si="6"/>
        <v/>
      </c>
      <c r="T152" s="57">
        <v>0</v>
      </c>
      <c r="U152" s="80" t="str">
        <f>IF(OR($H152="-",$K152="",$M152=""),"",
IF($H152="Long",$K152*$M152,
IF($H152="Short",$K152*$M152,
IF($H152="Options",$K152*$M152*100,””))))</f>
        <v/>
      </c>
      <c r="V152" s="81" t="str">
        <f t="shared" si="13"/>
        <v/>
      </c>
      <c r="W152" s="81" t="str">
        <f t="shared" si="14"/>
        <v/>
      </c>
    </row>
    <row r="153" spans="1:23" x14ac:dyDescent="0.2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7"/>
      <c r="N153" s="73" t="str">
        <f>IF(OR($H153="-",$S153="",$U153=""),"",
IF($H153="Long",$U153-$S153,
IF($H153="Short",$S153-$U153-$T153-$T153,
IF($H153="Options",$U153-$S153,””))))</f>
        <v/>
      </c>
      <c r="O153" s="74" t="str">
        <f t="shared" si="15"/>
        <v/>
      </c>
      <c r="P153" s="75" t="str">
        <f t="shared" si="16"/>
        <v/>
      </c>
      <c r="Q153" s="76" t="str">
        <f t="shared" si="17"/>
        <v/>
      </c>
      <c r="R153" s="77" t="str">
        <f t="shared" si="18"/>
        <v/>
      </c>
      <c r="S153" s="78" t="str">
        <f t="shared" si="6"/>
        <v/>
      </c>
      <c r="T153" s="57">
        <v>0</v>
      </c>
      <c r="U153" s="80" t="str">
        <f>IF(OR($H153="-",$K153="",$M153=""),"",
IF($H153="Long",$K153*$M153,
IF($H153="Short",$K153*$M153,
IF($H153="Options",$K153*$M153*100,””))))</f>
        <v/>
      </c>
      <c r="V153" s="81" t="str">
        <f t="shared" si="13"/>
        <v/>
      </c>
      <c r="W153" s="81" t="str">
        <f t="shared" si="14"/>
        <v/>
      </c>
    </row>
    <row r="154" spans="1:23" x14ac:dyDescent="0.2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7"/>
      <c r="N154" s="73" t="str">
        <f>IF(OR($H154="-",$S154="",$U154=""),"",
IF($H154="Long",$U154-$S154,
IF($H154="Short",$S154-$U154-$T154-$T154,
IF($H154="Options",$U154-$S154,””))))</f>
        <v/>
      </c>
      <c r="O154" s="74" t="str">
        <f t="shared" si="15"/>
        <v/>
      </c>
      <c r="P154" s="75" t="str">
        <f t="shared" si="16"/>
        <v/>
      </c>
      <c r="Q154" s="76" t="str">
        <f t="shared" si="17"/>
        <v/>
      </c>
      <c r="R154" s="77" t="str">
        <f t="shared" si="18"/>
        <v/>
      </c>
      <c r="S154" s="78" t="str">
        <f t="shared" si="6"/>
        <v/>
      </c>
      <c r="T154" s="57">
        <v>0</v>
      </c>
      <c r="U154" s="80" t="str">
        <f>IF(OR($H154="-",$K154="",$M154=""),"",
IF($H154="Long",$K154*$M154,
IF($H154="Short",$K154*$M154,
IF($H154="Options",$K154*$M154*100,””))))</f>
        <v/>
      </c>
      <c r="V154" s="81" t="str">
        <f t="shared" si="13"/>
        <v/>
      </c>
      <c r="W154" s="81" t="str">
        <f t="shared" si="14"/>
        <v/>
      </c>
    </row>
    <row r="155" spans="1:23" x14ac:dyDescent="0.2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7"/>
      <c r="N155" s="73" t="str">
        <f>IF(OR($H155="-",$S155="",$U155=""),"",
IF($H155="Long",$U155-$S155,
IF($H155="Short",$S155-$U155-$T155-$T155,
IF($H155="Options",$U155-$S155,””))))</f>
        <v/>
      </c>
      <c r="O155" s="74" t="str">
        <f t="shared" si="15"/>
        <v/>
      </c>
      <c r="P155" s="75" t="str">
        <f t="shared" si="16"/>
        <v/>
      </c>
      <c r="Q155" s="76" t="str">
        <f t="shared" si="17"/>
        <v/>
      </c>
      <c r="R155" s="77" t="str">
        <f t="shared" si="18"/>
        <v/>
      </c>
      <c r="S155" s="78" t="str">
        <f t="shared" si="6"/>
        <v/>
      </c>
      <c r="T155" s="57">
        <v>0</v>
      </c>
      <c r="U155" s="80" t="str">
        <f>IF(OR($H155="-",$K155="",$M155=""),"",
IF($H155="Long",$K155*$M155,
IF($H155="Short",$K155*$M155,
IF($H155="Options",$K155*$M155*100,””))))</f>
        <v/>
      </c>
      <c r="V155" s="81" t="str">
        <f t="shared" si="13"/>
        <v/>
      </c>
      <c r="W155" s="81" t="str">
        <f t="shared" si="14"/>
        <v/>
      </c>
    </row>
    <row r="156" spans="1:23" x14ac:dyDescent="0.2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7"/>
      <c r="N156" s="73" t="str">
        <f>IF(OR($H156="-",$S156="",$U156=""),"",
IF($H156="Long",$U156-$S156,
IF($H156="Short",$S156-$U156-$T156-$T156,
IF($H156="Options",$U156-$S156,””))))</f>
        <v/>
      </c>
      <c r="O156" s="74" t="str">
        <f t="shared" si="15"/>
        <v/>
      </c>
      <c r="P156" s="75" t="str">
        <f t="shared" si="16"/>
        <v/>
      </c>
      <c r="Q156" s="76" t="str">
        <f t="shared" si="17"/>
        <v/>
      </c>
      <c r="R156" s="77" t="str">
        <f t="shared" si="18"/>
        <v/>
      </c>
      <c r="S156" s="78" t="str">
        <f t="shared" si="6"/>
        <v/>
      </c>
      <c r="T156" s="57">
        <v>0</v>
      </c>
      <c r="U156" s="80" t="str">
        <f>IF(OR($H156="-",$K156="",$M156=""),"",
IF($H156="Long",$K156*$M156,
IF($H156="Short",$K156*$M156,
IF($H156="Options",$K156*$M156*100,””))))</f>
        <v/>
      </c>
      <c r="V156" s="81" t="str">
        <f t="shared" si="13"/>
        <v/>
      </c>
      <c r="W156" s="81" t="str">
        <f t="shared" si="14"/>
        <v/>
      </c>
    </row>
    <row r="157" spans="1:23" x14ac:dyDescent="0.2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7"/>
      <c r="N157" s="73" t="str">
        <f>IF(OR($H157="-",$S157="",$U157=""),"",
IF($H157="Long",$U157-$S157,
IF($H157="Short",$S157-$U157-$T157-$T157,
IF($H157="Options",$U157-$S157,””))))</f>
        <v/>
      </c>
      <c r="O157" s="74" t="str">
        <f t="shared" si="15"/>
        <v/>
      </c>
      <c r="P157" s="75" t="str">
        <f t="shared" si="16"/>
        <v/>
      </c>
      <c r="Q157" s="76" t="str">
        <f t="shared" si="17"/>
        <v/>
      </c>
      <c r="R157" s="77" t="str">
        <f t="shared" si="18"/>
        <v/>
      </c>
      <c r="S157" s="78" t="str">
        <f t="shared" si="6"/>
        <v/>
      </c>
      <c r="T157" s="57">
        <v>0</v>
      </c>
      <c r="U157" s="80" t="str">
        <f>IF(OR($H157="-",$K157="",$M157=""),"",
IF($H157="Long",$K157*$M157,
IF($H157="Short",$K157*$M157,
IF($H157="Options",$K157*$M157*100,””))))</f>
        <v/>
      </c>
      <c r="V157" s="81" t="str">
        <f t="shared" si="13"/>
        <v/>
      </c>
      <c r="W157" s="81" t="str">
        <f t="shared" si="14"/>
        <v/>
      </c>
    </row>
    <row r="158" spans="1:23" x14ac:dyDescent="0.2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7"/>
      <c r="N158" s="73" t="str">
        <f>IF(OR($H158="-",$S158="",$U158=""),"",
IF($H158="Long",$U158-$S158,
IF($H158="Short",$S158-$U158-$T158-$T158,
IF($H158="Options",$U158-$S158,””))))</f>
        <v/>
      </c>
      <c r="O158" s="74" t="str">
        <f t="shared" si="15"/>
        <v/>
      </c>
      <c r="P158" s="75" t="str">
        <f t="shared" si="16"/>
        <v/>
      </c>
      <c r="Q158" s="76" t="str">
        <f t="shared" si="17"/>
        <v/>
      </c>
      <c r="R158" s="77" t="str">
        <f t="shared" si="18"/>
        <v/>
      </c>
      <c r="S158" s="78" t="str">
        <f t="shared" si="6"/>
        <v/>
      </c>
      <c r="T158" s="57">
        <v>0</v>
      </c>
      <c r="U158" s="80" t="str">
        <f>IF(OR($H158="-",$K158="",$M158=""),"",
IF($H158="Long",$K158*$M158,
IF($H158="Short",$K158*$M158,
IF($H158="Options",$K158*$M158*100,””))))</f>
        <v/>
      </c>
      <c r="V158" s="81" t="str">
        <f t="shared" si="13"/>
        <v/>
      </c>
      <c r="W158" s="81" t="str">
        <f t="shared" si="14"/>
        <v/>
      </c>
    </row>
    <row r="159" spans="1:23" x14ac:dyDescent="0.2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7"/>
      <c r="N159" s="73" t="str">
        <f>IF(OR($H159="-",$S159="",$U159=""),"",
IF($H159="Long",$U159-$S159,
IF($H159="Short",$S159-$U159-$T159-$T159,
IF($H159="Options",$U159-$S159,””))))</f>
        <v/>
      </c>
      <c r="O159" s="74" t="str">
        <f t="shared" si="15"/>
        <v/>
      </c>
      <c r="P159" s="75" t="str">
        <f t="shared" si="16"/>
        <v/>
      </c>
      <c r="Q159" s="76" t="str">
        <f t="shared" si="17"/>
        <v/>
      </c>
      <c r="R159" s="77" t="str">
        <f t="shared" si="18"/>
        <v/>
      </c>
      <c r="S159" s="78" t="str">
        <f t="shared" si="6"/>
        <v/>
      </c>
      <c r="T159" s="57">
        <v>0</v>
      </c>
      <c r="U159" s="80" t="str">
        <f>IF(OR($H159="-",$K159="",$M159=""),"",
IF($H159="Long",$K159*$M159,
IF($H159="Short",$K159*$M159,
IF($H159="Options",$K159*$M159*100,””))))</f>
        <v/>
      </c>
      <c r="V159" s="81" t="str">
        <f t="shared" si="13"/>
        <v/>
      </c>
      <c r="W159" s="81" t="str">
        <f t="shared" si="14"/>
        <v/>
      </c>
    </row>
    <row r="160" spans="1:23" x14ac:dyDescent="0.2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7"/>
      <c r="N160" s="73" t="str">
        <f>IF(OR($H160="-",$S160="",$U160=""),"",
IF($H160="Long",$U160-$S160,
IF($H160="Short",$S160-$U160-$T160-$T160,
IF($H160="Options",$U160-$S160,””))))</f>
        <v/>
      </c>
      <c r="O160" s="74" t="str">
        <f t="shared" si="15"/>
        <v/>
      </c>
      <c r="P160" s="75" t="str">
        <f t="shared" si="16"/>
        <v/>
      </c>
      <c r="Q160" s="76" t="str">
        <f t="shared" si="17"/>
        <v/>
      </c>
      <c r="R160" s="77" t="str">
        <f t="shared" si="18"/>
        <v/>
      </c>
      <c r="S160" s="78" t="str">
        <f t="shared" si="6"/>
        <v/>
      </c>
      <c r="T160" s="57">
        <v>0</v>
      </c>
      <c r="U160" s="80" t="str">
        <f>IF(OR($H160="-",$K160="",$M160=""),"",
IF($H160="Long",$K160*$M160,
IF($H160="Short",$K160*$M160,
IF($H160="Options",$K160*$M160*100,””))))</f>
        <v/>
      </c>
      <c r="V160" s="81" t="str">
        <f t="shared" si="13"/>
        <v/>
      </c>
      <c r="W160" s="81" t="str">
        <f t="shared" si="14"/>
        <v/>
      </c>
    </row>
    <row r="161" spans="1:23" x14ac:dyDescent="0.2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7"/>
      <c r="N161" s="73" t="str">
        <f>IF(OR($H161="-",$S161="",$U161=""),"",
IF($H161="Long",$U161-$S161,
IF($H161="Short",$S161-$U161-$T161-$T161,
IF($H161="Options",$U161-$S161,””))))</f>
        <v/>
      </c>
      <c r="O161" s="74" t="str">
        <f t="shared" si="15"/>
        <v/>
      </c>
      <c r="P161" s="75" t="str">
        <f t="shared" si="16"/>
        <v/>
      </c>
      <c r="Q161" s="76" t="str">
        <f t="shared" si="17"/>
        <v/>
      </c>
      <c r="R161" s="77" t="str">
        <f t="shared" si="18"/>
        <v/>
      </c>
      <c r="S161" s="78" t="str">
        <f t="shared" si="6"/>
        <v/>
      </c>
      <c r="T161" s="57">
        <v>0</v>
      </c>
      <c r="U161" s="80" t="str">
        <f>IF(OR($H161="-",$K161="",$M161=""),"",
IF($H161="Long",$K161*$M161,
IF($H161="Short",$K161*$M161,
IF($H161="Options",$K161*$M161*100,””))))</f>
        <v/>
      </c>
      <c r="V161" s="81" t="str">
        <f t="shared" si="13"/>
        <v/>
      </c>
      <c r="W161" s="81" t="str">
        <f t="shared" si="14"/>
        <v/>
      </c>
    </row>
    <row r="162" spans="1:23" x14ac:dyDescent="0.2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7"/>
      <c r="N162" s="73" t="str">
        <f>IF(OR($H162="-",$S162="",$U162=""),"",
IF($H162="Long",$U162-$S162,
IF($H162="Short",$S162-$U162-$T162-$T162,
IF($H162="Options",$U162-$S162,””))))</f>
        <v/>
      </c>
      <c r="O162" s="74" t="str">
        <f t="shared" si="15"/>
        <v/>
      </c>
      <c r="P162" s="75" t="str">
        <f t="shared" si="16"/>
        <v/>
      </c>
      <c r="Q162" s="76" t="str">
        <f t="shared" si="17"/>
        <v/>
      </c>
      <c r="R162" s="77" t="str">
        <f t="shared" si="18"/>
        <v/>
      </c>
      <c r="S162" s="78" t="str">
        <f t="shared" si="6"/>
        <v/>
      </c>
      <c r="T162" s="57">
        <v>0</v>
      </c>
      <c r="U162" s="80" t="str">
        <f>IF(OR($H162="-",$K162="",$M162=""),"",
IF($H162="Long",$K162*$M162,
IF($H162="Short",$K162*$M162,
IF($H162="Options",$K162*$M162*100,””))))</f>
        <v/>
      </c>
      <c r="V162" s="81" t="str">
        <f t="shared" si="13"/>
        <v/>
      </c>
      <c r="W162" s="81" t="str">
        <f t="shared" si="14"/>
        <v/>
      </c>
    </row>
    <row r="163" spans="1:23" x14ac:dyDescent="0.2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7"/>
      <c r="N163" s="73" t="str">
        <f>IF(OR($H163="-",$S163="",$U163=""),"",
IF($H163="Long",$U163-$S163,
IF($H163="Short",$S163-$U163-$T163-$T163,
IF($H163="Options",$U163-$S163,””))))</f>
        <v/>
      </c>
      <c r="O163" s="74" t="str">
        <f t="shared" si="15"/>
        <v/>
      </c>
      <c r="P163" s="75" t="str">
        <f t="shared" si="16"/>
        <v/>
      </c>
      <c r="Q163" s="76" t="str">
        <f t="shared" si="17"/>
        <v/>
      </c>
      <c r="R163" s="77" t="str">
        <f t="shared" si="18"/>
        <v/>
      </c>
      <c r="S163" s="78" t="str">
        <f t="shared" si="6"/>
        <v/>
      </c>
      <c r="T163" s="57">
        <v>0</v>
      </c>
      <c r="U163" s="80" t="str">
        <f>IF(OR($H163="-",$K163="",$M163=""),"",
IF($H163="Long",$K163*$M163,
IF($H163="Short",$K163*$M163,
IF($H163="Options",$K163*$M163*100,””))))</f>
        <v/>
      </c>
      <c r="V163" s="81" t="str">
        <f t="shared" si="13"/>
        <v/>
      </c>
      <c r="W163" s="81" t="str">
        <f t="shared" si="14"/>
        <v/>
      </c>
    </row>
    <row r="164" spans="1:23" x14ac:dyDescent="0.2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7"/>
      <c r="N164" s="73" t="str">
        <f>IF(OR($H164="-",$S164="",$U164=""),"",
IF($H164="Long",$U164-$S164,
IF($H164="Short",$S164-$U164-$T164-$T164,
IF($H164="Options",$U164-$S164,””))))</f>
        <v/>
      </c>
      <c r="O164" s="74" t="str">
        <f t="shared" si="15"/>
        <v/>
      </c>
      <c r="P164" s="75" t="str">
        <f t="shared" si="16"/>
        <v/>
      </c>
      <c r="Q164" s="76" t="str">
        <f t="shared" si="17"/>
        <v/>
      </c>
      <c r="R164" s="77" t="str">
        <f t="shared" si="18"/>
        <v/>
      </c>
      <c r="S164" s="78" t="str">
        <f t="shared" si="6"/>
        <v/>
      </c>
      <c r="T164" s="57">
        <v>0</v>
      </c>
      <c r="U164" s="80" t="str">
        <f>IF(OR($H164="-",$K164="",$M164=""),"",
IF($H164="Long",$K164*$M164,
IF($H164="Short",$K164*$M164,
IF($H164="Options",$K164*$M164*100,””))))</f>
        <v/>
      </c>
      <c r="V164" s="81" t="str">
        <f t="shared" si="13"/>
        <v/>
      </c>
      <c r="W164" s="81" t="str">
        <f t="shared" si="14"/>
        <v/>
      </c>
    </row>
    <row r="165" spans="1:23" x14ac:dyDescent="0.2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7"/>
      <c r="N165" s="73" t="str">
        <f>IF(OR($H165="-",$S165="",$U165=""),"",
IF($H165="Long",$U165-$S165,
IF($H165="Short",$S165-$U165-$T165-$T165,
IF($H165="Options",$U165-$S165,””))))</f>
        <v/>
      </c>
      <c r="O165" s="74" t="str">
        <f t="shared" si="15"/>
        <v/>
      </c>
      <c r="P165" s="75" t="str">
        <f t="shared" si="16"/>
        <v/>
      </c>
      <c r="Q165" s="76" t="str">
        <f t="shared" si="17"/>
        <v/>
      </c>
      <c r="R165" s="77" t="str">
        <f t="shared" si="18"/>
        <v/>
      </c>
      <c r="S165" s="78" t="str">
        <f t="shared" si="6"/>
        <v/>
      </c>
      <c r="T165" s="57">
        <v>0</v>
      </c>
      <c r="U165" s="80" t="str">
        <f>IF(OR($H165="-",$K165="",$M165=""),"",
IF($H165="Long",$K165*$M165,
IF($H165="Short",$K165*$M165,
IF($H165="Options",$K165*$M165*100,””))))</f>
        <v/>
      </c>
      <c r="V165" s="81" t="str">
        <f t="shared" si="13"/>
        <v/>
      </c>
      <c r="W165" s="81" t="str">
        <f t="shared" si="14"/>
        <v/>
      </c>
    </row>
    <row r="166" spans="1:23" x14ac:dyDescent="0.2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7"/>
      <c r="N166" s="73" t="str">
        <f>IF(OR($H166="-",$S166="",$U166=""),"",
IF($H166="Long",$U166-$S166,
IF($H166="Short",$S166-$U166-$T166-$T166,
IF($H166="Options",$U166-$S166,””))))</f>
        <v/>
      </c>
      <c r="O166" s="74" t="str">
        <f t="shared" si="15"/>
        <v/>
      </c>
      <c r="P166" s="75" t="str">
        <f t="shared" si="16"/>
        <v/>
      </c>
      <c r="Q166" s="76" t="str">
        <f t="shared" si="17"/>
        <v/>
      </c>
      <c r="R166" s="77" t="str">
        <f t="shared" si="18"/>
        <v/>
      </c>
      <c r="S166" s="78" t="str">
        <f t="shared" si="6"/>
        <v/>
      </c>
      <c r="T166" s="57">
        <v>0</v>
      </c>
      <c r="U166" s="80" t="str">
        <f>IF(OR($H166="-",$K166="",$M166=""),"",
IF($H166="Long",$K166*$M166,
IF($H166="Short",$K166*$M166,
IF($H166="Options",$K166*$M166*100,””))))</f>
        <v/>
      </c>
      <c r="V166" s="81" t="str">
        <f t="shared" si="13"/>
        <v/>
      </c>
      <c r="W166" s="81" t="str">
        <f t="shared" si="14"/>
        <v/>
      </c>
    </row>
    <row r="167" spans="1:23" x14ac:dyDescent="0.2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7"/>
      <c r="N167" s="73" t="str">
        <f>IF(OR($H167="-",$S167="",$U167=""),"",
IF($H167="Long",$U167-$S167,
IF($H167="Short",$S167-$U167-$T167-$T167,
IF($H167="Options",$U167-$S167,””))))</f>
        <v/>
      </c>
      <c r="O167" s="74" t="str">
        <f t="shared" si="15"/>
        <v/>
      </c>
      <c r="P167" s="75" t="str">
        <f t="shared" si="16"/>
        <v/>
      </c>
      <c r="Q167" s="76" t="str">
        <f t="shared" si="17"/>
        <v/>
      </c>
      <c r="R167" s="77" t="str">
        <f t="shared" si="18"/>
        <v/>
      </c>
      <c r="S167" s="78" t="str">
        <f t="shared" si="6"/>
        <v/>
      </c>
      <c r="T167" s="57">
        <v>0</v>
      </c>
      <c r="U167" s="80" t="str">
        <f>IF(OR($H167="-",$K167="",$M167=""),"",
IF($H167="Long",$K167*$M167,
IF($H167="Short",$K167*$M167,
IF($H167="Options",$K167*$M167*100,””))))</f>
        <v/>
      </c>
      <c r="V167" s="81" t="str">
        <f t="shared" ref="V167:V178" si="19">IF(N167="","",IF(N167&gt;0,0,1))</f>
        <v/>
      </c>
      <c r="W167" s="81" t="str">
        <f t="shared" ref="W167:W178" si="20">IF(N167="","",IF(N167&lt;0,0,1))</f>
        <v/>
      </c>
    </row>
    <row r="168" spans="1:23" x14ac:dyDescent="0.2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7"/>
      <c r="N168" s="73" t="str">
        <f>IF(OR($H168="-",$S168="",$U168=""),"",
IF($H168="Long",$U168-$S168,
IF($H168="Short",$S168-$U168-$T168-$T168,
IF($H168="Options",$U168-$S168,””))))</f>
        <v/>
      </c>
      <c r="O168" s="74" t="str">
        <f t="shared" si="15"/>
        <v/>
      </c>
      <c r="P168" s="75" t="str">
        <f t="shared" si="16"/>
        <v/>
      </c>
      <c r="Q168" s="76" t="str">
        <f t="shared" si="17"/>
        <v/>
      </c>
      <c r="R168" s="77" t="str">
        <f t="shared" si="18"/>
        <v/>
      </c>
      <c r="S168" s="78" t="str">
        <f>IF(OR($H168="-",$K168="",$L168="",$T168=""),"",
IF($H168="Long",($K168*$L168)+$T168,
IF($H168="Short",($K168*$L168)+$T168,
IF($H168="Options",($K168*$L168*100)+$T168,""))))</f>
        <v/>
      </c>
      <c r="T168" s="57">
        <v>0</v>
      </c>
      <c r="U168" s="80" t="str">
        <f>IF(OR($H168="-",$K168="",$M168=""),"",
IF($H168="Long",$K168*$M168,
IF($H168="Short",$K168*$M168,
IF($H168="Options",$K168*$M168*100,””))))</f>
        <v/>
      </c>
      <c r="V168" s="81" t="str">
        <f t="shared" si="19"/>
        <v/>
      </c>
      <c r="W168" s="81" t="str">
        <f t="shared" si="20"/>
        <v/>
      </c>
    </row>
    <row r="169" spans="1:23" x14ac:dyDescent="0.2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7"/>
      <c r="N169" s="73" t="str">
        <f>IF(OR($H169="-",$S169="",$U169=""),"",
IF($H169="Long",$U169-$S169,
IF($H169="Short",$S169-$U169-$T169-$T169,
IF($H169="Options",$U169-$S169,””))))</f>
        <v/>
      </c>
      <c r="O169" s="74" t="str">
        <f t="shared" si="15"/>
        <v/>
      </c>
      <c r="P169" s="75" t="str">
        <f t="shared" si="16"/>
        <v/>
      </c>
      <c r="Q169" s="76" t="str">
        <f t="shared" si="17"/>
        <v/>
      </c>
      <c r="R169" s="77" t="str">
        <f t="shared" si="18"/>
        <v/>
      </c>
      <c r="S169" s="78" t="str">
        <f t="shared" si="6"/>
        <v/>
      </c>
      <c r="T169" s="57">
        <v>0</v>
      </c>
      <c r="U169" s="80" t="str">
        <f>IF(OR($H169="-",$K169="",$M169=""),"",
IF($H169="Long",$K169*$M169,
IF($H169="Short",$K169*$M169,
IF($H169="Options",$K169*$M169*100,””))))</f>
        <v/>
      </c>
      <c r="V169" s="81" t="str">
        <f t="shared" si="19"/>
        <v/>
      </c>
      <c r="W169" s="81" t="str">
        <f t="shared" si="20"/>
        <v/>
      </c>
    </row>
    <row r="170" spans="1:23" x14ac:dyDescent="0.2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7"/>
      <c r="N170" s="73" t="str">
        <f>IF(OR($H170="-",$S170="",$U170=""),"",
IF($H170="Long",$U170-$S170,
IF($H170="Short",$S170-$U170-$T170-$T170,
IF($H170="Options",$U170-$S170,””))))</f>
        <v/>
      </c>
      <c r="O170" s="74" t="str">
        <f t="shared" si="15"/>
        <v/>
      </c>
      <c r="P170" s="75" t="str">
        <f t="shared" si="16"/>
        <v/>
      </c>
      <c r="Q170" s="76" t="str">
        <f t="shared" si="17"/>
        <v/>
      </c>
      <c r="R170" s="77" t="str">
        <f t="shared" si="18"/>
        <v/>
      </c>
      <c r="S170" s="78" t="str">
        <f t="shared" si="6"/>
        <v/>
      </c>
      <c r="T170" s="57">
        <v>0</v>
      </c>
      <c r="U170" s="80" t="str">
        <f>IF(OR($H170="-",$K170="",$M170=""),"",
IF($H170="Long",$K170*$M170,
IF($H170="Short",$K170*$M170,
IF($H170="Options",$K170*$M170*100,””))))</f>
        <v/>
      </c>
      <c r="V170" s="81" t="str">
        <f t="shared" si="19"/>
        <v/>
      </c>
      <c r="W170" s="81" t="str">
        <f t="shared" si="20"/>
        <v/>
      </c>
    </row>
    <row r="171" spans="1:23" x14ac:dyDescent="0.2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7"/>
      <c r="N171" s="73" t="str">
        <f>IF(OR($H171="-",$S171="",$U171=""),"",
IF($H171="Long",$U171-$S171,
IF($H171="Short",$S171-$U171-$T171-$T171,
IF($H171="Options",$U171-$S171,””))))</f>
        <v/>
      </c>
      <c r="O171" s="74" t="str">
        <f t="shared" si="15"/>
        <v/>
      </c>
      <c r="P171" s="75" t="str">
        <f t="shared" si="16"/>
        <v/>
      </c>
      <c r="Q171" s="76" t="str">
        <f t="shared" si="17"/>
        <v/>
      </c>
      <c r="R171" s="77" t="str">
        <f t="shared" si="18"/>
        <v/>
      </c>
      <c r="S171" s="78" t="str">
        <f t="shared" si="6"/>
        <v/>
      </c>
      <c r="T171" s="57">
        <v>0</v>
      </c>
      <c r="U171" s="80" t="str">
        <f>IF(OR($H171="-",$K171="",$M171=""),"",
IF($H171="Long",$K171*$M171,
IF($H171="Short",$K171*$M171,
IF($H171="Options",$K171*$M171*100,””))))</f>
        <v/>
      </c>
      <c r="V171" s="81" t="str">
        <f t="shared" si="19"/>
        <v/>
      </c>
      <c r="W171" s="81" t="str">
        <f t="shared" si="20"/>
        <v/>
      </c>
    </row>
    <row r="172" spans="1:23" x14ac:dyDescent="0.2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7"/>
      <c r="N172" s="73" t="str">
        <f>IF(OR($H172="-",$S172="",$U172=""),"",
IF($H172="Long",$U172-$S172,
IF($H172="Short",$S172-$U172-$T172-$T172,
IF($H172="Options",$U172-$S172,””))))</f>
        <v/>
      </c>
      <c r="O172" s="74" t="str">
        <f t="shared" si="15"/>
        <v/>
      </c>
      <c r="P172" s="75" t="str">
        <f t="shared" si="16"/>
        <v/>
      </c>
      <c r="Q172" s="76" t="str">
        <f t="shared" si="17"/>
        <v/>
      </c>
      <c r="R172" s="77" t="str">
        <f t="shared" si="18"/>
        <v/>
      </c>
      <c r="S172" s="78" t="str">
        <f t="shared" si="6"/>
        <v/>
      </c>
      <c r="T172" s="57">
        <v>0</v>
      </c>
      <c r="U172" s="80" t="str">
        <f>IF(OR($H172="-",$K172="",$M172=""),"",
IF($H172="Long",$K172*$M172,
IF($H172="Short",$K172*$M172,
IF($H172="Options",$K172*$M172*100,””))))</f>
        <v/>
      </c>
      <c r="V172" s="81" t="str">
        <f t="shared" si="19"/>
        <v/>
      </c>
      <c r="W172" s="81" t="str">
        <f t="shared" si="20"/>
        <v/>
      </c>
    </row>
    <row r="173" spans="1:23" x14ac:dyDescent="0.2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7"/>
      <c r="N173" s="73" t="str">
        <f>IF(OR($H173="-",$S173="",$U173=""),"",
IF($H173="Long",$U173-$S173,
IF($H173="Short",$S173-$U173-$T173-$T173,
IF($H173="Options",$U173-$S173,””))))</f>
        <v/>
      </c>
      <c r="O173" s="74" t="str">
        <f t="shared" si="15"/>
        <v/>
      </c>
      <c r="P173" s="75" t="str">
        <f t="shared" si="16"/>
        <v/>
      </c>
      <c r="Q173" s="76" t="str">
        <f t="shared" si="17"/>
        <v/>
      </c>
      <c r="R173" s="77" t="str">
        <f t="shared" si="18"/>
        <v/>
      </c>
      <c r="S173" s="78" t="str">
        <f t="shared" si="6"/>
        <v/>
      </c>
      <c r="T173" s="57">
        <v>0</v>
      </c>
      <c r="U173" s="80" t="str">
        <f>IF(OR($H173="-",$K173="",$M173=""),"",
IF($H173="Long",$K173*$M173,
IF($H173="Short",$K173*$M173,
IF($H173="Options",$K173*$M173*100,””))))</f>
        <v/>
      </c>
      <c r="V173" s="81" t="str">
        <f t="shared" si="19"/>
        <v/>
      </c>
      <c r="W173" s="81" t="str">
        <f t="shared" si="20"/>
        <v/>
      </c>
    </row>
    <row r="174" spans="1:23" x14ac:dyDescent="0.2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7"/>
      <c r="N174" s="73" t="str">
        <f>IF(OR($H174="-",$S174="",$U174=""),"",
IF($H174="Long",$U174-$S174,
IF($H174="Short",$S174-$U174-$T174-$T174,
IF($H174="Options",$U174-$S174,””))))</f>
        <v/>
      </c>
      <c r="O174" s="74" t="str">
        <f t="shared" si="15"/>
        <v/>
      </c>
      <c r="P174" s="75" t="str">
        <f t="shared" si="16"/>
        <v/>
      </c>
      <c r="Q174" s="76" t="str">
        <f t="shared" si="17"/>
        <v/>
      </c>
      <c r="R174" s="77" t="str">
        <f t="shared" si="18"/>
        <v/>
      </c>
      <c r="S174" s="78" t="str">
        <f t="shared" si="6"/>
        <v/>
      </c>
      <c r="T174" s="57">
        <v>0</v>
      </c>
      <c r="U174" s="80" t="str">
        <f>IF(OR($H174="-",$K174="",$M174=""),"",
IF($H174="Long",$K174*$M174,
IF($H174="Short",$K174*$M174,
IF($H174="Options",$K174*$M174*100,””))))</f>
        <v/>
      </c>
      <c r="V174" s="81" t="str">
        <f t="shared" si="19"/>
        <v/>
      </c>
      <c r="W174" s="81" t="str">
        <f t="shared" si="20"/>
        <v/>
      </c>
    </row>
    <row r="175" spans="1:23" x14ac:dyDescent="0.2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7"/>
      <c r="N175" s="73" t="str">
        <f>IF(OR($H175="-",$S175="",$U175=""),"",
IF($H175="Long",$U175-$S175,
IF($H175="Short",$S175-$U175-$T175-$T175,
IF($H175="Options",$U175-$S175,””))))</f>
        <v/>
      </c>
      <c r="O175" s="74" t="str">
        <f t="shared" si="15"/>
        <v/>
      </c>
      <c r="P175" s="75" t="str">
        <f t="shared" si="16"/>
        <v/>
      </c>
      <c r="Q175" s="76" t="str">
        <f t="shared" si="17"/>
        <v/>
      </c>
      <c r="R175" s="77" t="str">
        <f t="shared" si="18"/>
        <v/>
      </c>
      <c r="S175" s="78" t="str">
        <f t="shared" si="6"/>
        <v/>
      </c>
      <c r="T175" s="57">
        <v>0</v>
      </c>
      <c r="U175" s="80" t="str">
        <f>IF(OR($H175="-",$K175="",$M175=""),"",
IF($H175="Long",$K175*$M175,
IF($H175="Short",$K175*$M175,
IF($H175="Options",$K175*$M175*100,””))))</f>
        <v/>
      </c>
      <c r="V175" s="81" t="str">
        <f t="shared" si="19"/>
        <v/>
      </c>
      <c r="W175" s="81" t="str">
        <f t="shared" si="20"/>
        <v/>
      </c>
    </row>
    <row r="176" spans="1:23" x14ac:dyDescent="0.2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7"/>
      <c r="N176" s="73" t="str">
        <f>IF(OR($H176="-",$S176="",$U176=""),"",
IF($H176="Long",$U176-$S176,
IF($H176="Short",$S176-$U176-$T176-$T176,
IF($H176="Options",$U176-$S176,””))))</f>
        <v/>
      </c>
      <c r="O176" s="74" t="str">
        <f t="shared" si="15"/>
        <v/>
      </c>
      <c r="P176" s="75" t="str">
        <f t="shared" si="16"/>
        <v/>
      </c>
      <c r="Q176" s="76" t="str">
        <f t="shared" si="17"/>
        <v/>
      </c>
      <c r="R176" s="77" t="str">
        <f t="shared" si="18"/>
        <v/>
      </c>
      <c r="S176" s="78" t="str">
        <f t="shared" si="6"/>
        <v/>
      </c>
      <c r="T176" s="57">
        <v>0</v>
      </c>
      <c r="U176" s="80" t="str">
        <f>IF(OR($H176="-",$K176="",$M176=""),"",
IF($H176="Long",$K176*$M176,
IF($H176="Short",$K176*$M176,
IF($H176="Options",$K176*$M176*100,””))))</f>
        <v/>
      </c>
      <c r="V176" s="81" t="str">
        <f t="shared" si="19"/>
        <v/>
      </c>
      <c r="W176" s="81" t="str">
        <f t="shared" si="20"/>
        <v/>
      </c>
    </row>
    <row r="177" spans="1:23" x14ac:dyDescent="0.2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7"/>
      <c r="N177" s="73" t="str">
        <f>IF(OR($H177="-",$S177="",$U177=""),"",
IF($H177="Long",$U177-$S177,
IF($H177="Short",$S177-$U177-$T177-$T177,
IF($H177="Options",$U177-$S177,””))))</f>
        <v/>
      </c>
      <c r="O177" s="74" t="str">
        <f t="shared" si="15"/>
        <v/>
      </c>
      <c r="P177" s="75" t="str">
        <f t="shared" si="16"/>
        <v/>
      </c>
      <c r="Q177" s="76" t="str">
        <f t="shared" si="17"/>
        <v/>
      </c>
      <c r="R177" s="77" t="str">
        <f t="shared" si="18"/>
        <v/>
      </c>
      <c r="S177" s="78" t="str">
        <f t="shared" si="6"/>
        <v/>
      </c>
      <c r="T177" s="57">
        <v>0</v>
      </c>
      <c r="U177" s="80" t="str">
        <f>IF(OR($H177="-",$K177="",$M177=""),"",
IF($H177="Long",$K177*$M177,
IF($H177="Short",$K177*$M177,
IF($H177="Options",$K177*$M177*100,””))))</f>
        <v/>
      </c>
      <c r="V177" s="81" t="str">
        <f t="shared" si="19"/>
        <v/>
      </c>
      <c r="W177" s="81" t="str">
        <f t="shared" si="20"/>
        <v/>
      </c>
    </row>
    <row r="178" spans="1:23" x14ac:dyDescent="0.2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7"/>
      <c r="N178" s="73" t="str">
        <f>IF(OR($H178="-",$S178="",$U178=""),"",
IF($H178="Long",$U178-$S178,
IF($H178="Short",$S178-$U178-$T178-$T178,
IF($H178="Options",$U178-$S178,””))))</f>
        <v/>
      </c>
      <c r="O178" s="74" t="str">
        <f t="shared" si="15"/>
        <v/>
      </c>
      <c r="P178" s="75" t="str">
        <f t="shared" si="16"/>
        <v/>
      </c>
      <c r="Q178" s="76" t="str">
        <f t="shared" si="17"/>
        <v/>
      </c>
      <c r="R178" s="77" t="str">
        <f t="shared" si="18"/>
        <v/>
      </c>
      <c r="S178" s="78" t="str">
        <f t="shared" si="6"/>
        <v/>
      </c>
      <c r="T178" s="57">
        <v>0</v>
      </c>
      <c r="U178" s="80" t="str">
        <f>IF(OR($H178="-",$K178="",$M178=""),"",
IF($H178="Long",$K178*$M178,
IF($H178="Short",$K178*$M178,
IF($H178="Options",$K178*$M178*100,””))))</f>
        <v/>
      </c>
      <c r="V178" s="81" t="str">
        <f t="shared" si="19"/>
        <v/>
      </c>
      <c r="W178" s="81" t="str">
        <f t="shared" si="20"/>
        <v/>
      </c>
    </row>
    <row r="179" spans="1:23" x14ac:dyDescent="0.2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7"/>
      <c r="N179" s="73" t="str">
        <f>IF(OR($H179="-",$S179="",$U179=""),"",
IF($H179="Long",$U179-$S179,
IF($H179="Short",$S179-$U179-$T179-$T179,
IF($H179="Options",$U179-$S179,””))))</f>
        <v/>
      </c>
      <c r="O179" s="74" t="str">
        <f t="shared" si="15"/>
        <v/>
      </c>
      <c r="P179" s="75" t="str">
        <f t="shared" si="16"/>
        <v/>
      </c>
      <c r="Q179" s="76" t="str">
        <f t="shared" si="17"/>
        <v/>
      </c>
      <c r="R179" s="77" t="str">
        <f t="shared" si="18"/>
        <v/>
      </c>
      <c r="S179" s="78" t="str">
        <f>IF(OR($H179="-",$K179="",$L179="",$T179=""),"",
IF($H179="Long",($K179*$L179)+$T179,
IF($H179="Short",($K179*$L179)+$T179,
IF($H179="Options",($K179*$L179*100)+$T179,""))))</f>
        <v/>
      </c>
      <c r="T179" s="57">
        <v>0</v>
      </c>
      <c r="U179" s="80" t="str">
        <f>IF(OR($H179="-",$K179="",$M179=""),"",
IF($H179="Long",$K179*$M179,
IF($H179="Short",$K179*$M179,
IF($H179="Options",$K179*$M179*100,””))))</f>
        <v/>
      </c>
      <c r="V179" s="81" t="str">
        <f>IF(N179="","",IF(N179&gt;0,0,1))</f>
        <v/>
      </c>
      <c r="W179" s="81" t="str">
        <f>IF(N179="","",IF(N179&lt;0,0,1))</f>
        <v/>
      </c>
    </row>
    <row r="180" spans="1:23" x14ac:dyDescent="0.2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7"/>
      <c r="N180" s="73" t="str">
        <f>IF(OR($H180="-",$S180="",$U180=""),"",
IF($H180="Long",$U180-$S180,
IF($H180="Short",$S180-$U180-$T180-$T180,
IF($H180="Options",$U180-$S180,””))))</f>
        <v/>
      </c>
      <c r="O180" s="74" t="str">
        <f t="shared" si="15"/>
        <v/>
      </c>
      <c r="P180" s="75" t="str">
        <f t="shared" si="16"/>
        <v/>
      </c>
      <c r="Q180" s="76" t="str">
        <f t="shared" si="17"/>
        <v/>
      </c>
      <c r="R180" s="77" t="str">
        <f t="shared" si="18"/>
        <v/>
      </c>
      <c r="S180" s="78" t="str">
        <f t="shared" si="6"/>
        <v/>
      </c>
      <c r="T180" s="57">
        <v>0</v>
      </c>
      <c r="U180" s="80" t="str">
        <f>IF(OR($H180="-",$K180="",$M180=""),"",
IF($H180="Long",$K180*$M180,
IF($H180="Short",$K180*$M180,
IF($H180="Options",$K180*$M180*100,””))))</f>
        <v/>
      </c>
      <c r="V180" s="81" t="str">
        <f t="shared" ref="V180:V243" si="21">IF(N180="","",IF(N180&gt;0,0,1))</f>
        <v/>
      </c>
      <c r="W180" s="81" t="str">
        <f t="shared" ref="W180:W243" si="22">IF(N180="","",IF(N180&lt;0,0,1))</f>
        <v/>
      </c>
    </row>
    <row r="181" spans="1:23" x14ac:dyDescent="0.2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7"/>
      <c r="N181" s="73" t="str">
        <f>IF(OR($H181="-",$S181="",$U181=""),"",
IF($H181="Long",$U181-$S181,
IF($H181="Short",$S181-$U181-$T181-$T181,
IF($H181="Options",$U181-$S181,””))))</f>
        <v/>
      </c>
      <c r="O181" s="74" t="str">
        <f t="shared" si="15"/>
        <v/>
      </c>
      <c r="P181" s="75" t="str">
        <f t="shared" si="16"/>
        <v/>
      </c>
      <c r="Q181" s="76" t="str">
        <f t="shared" si="17"/>
        <v/>
      </c>
      <c r="R181" s="77" t="str">
        <f t="shared" si="18"/>
        <v/>
      </c>
      <c r="S181" s="78" t="str">
        <f t="shared" si="6"/>
        <v/>
      </c>
      <c r="T181" s="57">
        <v>0</v>
      </c>
      <c r="U181" s="80" t="str">
        <f>IF(OR($H181="-",$K181="",$M181=""),"",
IF($H181="Long",$K181*$M181,
IF($H181="Short",$K181*$M181,
IF($H181="Options",$K181*$M181*100,””))))</f>
        <v/>
      </c>
      <c r="V181" s="81" t="str">
        <f t="shared" si="21"/>
        <v/>
      </c>
      <c r="W181" s="81" t="str">
        <f t="shared" si="22"/>
        <v/>
      </c>
    </row>
    <row r="182" spans="1:23" x14ac:dyDescent="0.2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7"/>
      <c r="N182" s="73" t="str">
        <f>IF(OR($H182="-",$S182="",$U182=""),"",
IF($H182="Long",$U182-$S182,
IF($H182="Short",$S182-$U182-$T182-$T182,
IF($H182="Options",$U182-$S182,””))))</f>
        <v/>
      </c>
      <c r="O182" s="74" t="str">
        <f t="shared" si="15"/>
        <v/>
      </c>
      <c r="P182" s="75" t="str">
        <f t="shared" si="16"/>
        <v/>
      </c>
      <c r="Q182" s="76" t="str">
        <f t="shared" si="17"/>
        <v/>
      </c>
      <c r="R182" s="77" t="str">
        <f t="shared" si="18"/>
        <v/>
      </c>
      <c r="S182" s="78" t="str">
        <f t="shared" si="6"/>
        <v/>
      </c>
      <c r="T182" s="57">
        <v>0</v>
      </c>
      <c r="U182" s="80" t="str">
        <f>IF(OR($H182="-",$K182="",$M182=""),"",
IF($H182="Long",$K182*$M182,
IF($H182="Short",$K182*$M182,
IF($H182="Options",$K182*$M182*100,””))))</f>
        <v/>
      </c>
      <c r="V182" s="81" t="str">
        <f t="shared" si="21"/>
        <v/>
      </c>
      <c r="W182" s="81" t="str">
        <f t="shared" si="22"/>
        <v/>
      </c>
    </row>
    <row r="183" spans="1:23" x14ac:dyDescent="0.2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7"/>
      <c r="N183" s="73" t="str">
        <f>IF(OR($H183="-",$S183="",$U183=""),"",
IF($H183="Long",$U183-$S183,
IF($H183="Short",$S183-$U183-$T183-$T183,
IF($H183="Options",$U183-$S183,””))))</f>
        <v/>
      </c>
      <c r="O183" s="74" t="str">
        <f t="shared" si="15"/>
        <v/>
      </c>
      <c r="P183" s="75" t="str">
        <f t="shared" si="16"/>
        <v/>
      </c>
      <c r="Q183" s="76" t="str">
        <f t="shared" si="17"/>
        <v/>
      </c>
      <c r="R183" s="77" t="str">
        <f t="shared" si="18"/>
        <v/>
      </c>
      <c r="S183" s="78" t="str">
        <f t="shared" si="6"/>
        <v/>
      </c>
      <c r="T183" s="57">
        <v>0</v>
      </c>
      <c r="U183" s="80" t="str">
        <f>IF(OR($H183="-",$K183="",$M183=""),"",
IF($H183="Long",$K183*$M183,
IF($H183="Short",$K183*$M183,
IF($H183="Options",$K183*$M183*100,””))))</f>
        <v/>
      </c>
      <c r="V183" s="81" t="str">
        <f t="shared" si="21"/>
        <v/>
      </c>
      <c r="W183" s="81" t="str">
        <f t="shared" si="22"/>
        <v/>
      </c>
    </row>
    <row r="184" spans="1:23" x14ac:dyDescent="0.2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7"/>
      <c r="N184" s="73" t="str">
        <f>IF(OR($H184="-",$S184="",$U184=""),"",
IF($H184="Long",$U184-$S184,
IF($H184="Short",$S184-$U184-$T184-$T184,
IF($H184="Options",$U184-$S184,””))))</f>
        <v/>
      </c>
      <c r="O184" s="74" t="str">
        <f t="shared" si="15"/>
        <v/>
      </c>
      <c r="P184" s="75" t="str">
        <f t="shared" si="16"/>
        <v/>
      </c>
      <c r="Q184" s="76" t="str">
        <f t="shared" si="17"/>
        <v/>
      </c>
      <c r="R184" s="77" t="str">
        <f t="shared" si="18"/>
        <v/>
      </c>
      <c r="S184" s="78" t="str">
        <f t="shared" si="6"/>
        <v/>
      </c>
      <c r="T184" s="57">
        <v>0</v>
      </c>
      <c r="U184" s="80" t="str">
        <f>IF(OR($H184="-",$K184="",$M184=""),"",
IF($H184="Long",$K184*$M184,
IF($H184="Short",$K184*$M184,
IF($H184="Options",$K184*$M184*100,””))))</f>
        <v/>
      </c>
      <c r="V184" s="81" t="str">
        <f t="shared" si="21"/>
        <v/>
      </c>
      <c r="W184" s="81" t="str">
        <f t="shared" si="22"/>
        <v/>
      </c>
    </row>
    <row r="185" spans="1:23" x14ac:dyDescent="0.2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7"/>
      <c r="N185" s="73" t="str">
        <f>IF(OR($H185="-",$S185="",$U185=""),"",
IF($H185="Long",$U185-$S185,
IF($H185="Short",$S185-$U185-$T185-$T185,
IF($H185="Options",$U185-$S185,””))))</f>
        <v/>
      </c>
      <c r="O185" s="74" t="str">
        <f t="shared" si="15"/>
        <v/>
      </c>
      <c r="P185" s="75" t="str">
        <f t="shared" si="16"/>
        <v/>
      </c>
      <c r="Q185" s="76" t="str">
        <f t="shared" si="17"/>
        <v/>
      </c>
      <c r="R185" s="77" t="str">
        <f t="shared" si="18"/>
        <v/>
      </c>
      <c r="S185" s="78" t="str">
        <f t="shared" si="6"/>
        <v/>
      </c>
      <c r="T185" s="57">
        <v>0</v>
      </c>
      <c r="U185" s="80" t="str">
        <f>IF(OR($H185="-",$K185="",$M185=""),"",
IF($H185="Long",$K185*$M185,
IF($H185="Short",$K185*$M185,
IF($H185="Options",$K185*$M185*100,””))))</f>
        <v/>
      </c>
      <c r="V185" s="81" t="str">
        <f t="shared" si="21"/>
        <v/>
      </c>
      <c r="W185" s="81" t="str">
        <f t="shared" si="22"/>
        <v/>
      </c>
    </row>
    <row r="186" spans="1:23" x14ac:dyDescent="0.2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7"/>
      <c r="N186" s="73" t="str">
        <f>IF(OR($H186="-",$S186="",$U186=""),"",
IF($H186="Long",$U186-$S186,
IF($H186="Short",$S186-$U186-$T186-$T186,
IF($H186="Options",$U186-$S186,””))))</f>
        <v/>
      </c>
      <c r="O186" s="74" t="str">
        <f t="shared" si="15"/>
        <v/>
      </c>
      <c r="P186" s="75" t="str">
        <f t="shared" si="16"/>
        <v/>
      </c>
      <c r="Q186" s="76" t="str">
        <f t="shared" si="17"/>
        <v/>
      </c>
      <c r="R186" s="77" t="str">
        <f t="shared" si="18"/>
        <v/>
      </c>
      <c r="S186" s="78" t="str">
        <f t="shared" si="6"/>
        <v/>
      </c>
      <c r="T186" s="57">
        <v>0</v>
      </c>
      <c r="U186" s="80" t="str">
        <f>IF(OR($H186="-",$K186="",$M186=""),"",
IF($H186="Long",$K186*$M186,
IF($H186="Short",$K186*$M186,
IF($H186="Options",$K186*$M186*100,””))))</f>
        <v/>
      </c>
      <c r="V186" s="81" t="str">
        <f t="shared" si="21"/>
        <v/>
      </c>
      <c r="W186" s="81" t="str">
        <f t="shared" si="22"/>
        <v/>
      </c>
    </row>
    <row r="187" spans="1:23" x14ac:dyDescent="0.2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7"/>
      <c r="N187" s="73" t="str">
        <f>IF(OR($H187="-",$S187="",$U187=""),"",
IF($H187="Long",$U187-$S187,
IF($H187="Short",$S187-$U187-$T187-$T187,
IF($H187="Options",$U187-$S187,””))))</f>
        <v/>
      </c>
      <c r="O187" s="74" t="str">
        <f t="shared" si="15"/>
        <v/>
      </c>
      <c r="P187" s="75" t="str">
        <f t="shared" si="16"/>
        <v/>
      </c>
      <c r="Q187" s="76" t="str">
        <f t="shared" si="17"/>
        <v/>
      </c>
      <c r="R187" s="77" t="str">
        <f t="shared" si="18"/>
        <v/>
      </c>
      <c r="S187" s="78" t="str">
        <f t="shared" si="6"/>
        <v/>
      </c>
      <c r="T187" s="57">
        <v>0</v>
      </c>
      <c r="U187" s="80" t="str">
        <f>IF(OR($H187="-",$K187="",$M187=""),"",
IF($H187="Long",$K187*$M187,
IF($H187="Short",$K187*$M187,
IF($H187="Options",$K187*$M187*100,””))))</f>
        <v/>
      </c>
      <c r="V187" s="81" t="str">
        <f t="shared" si="21"/>
        <v/>
      </c>
      <c r="W187" s="81" t="str">
        <f t="shared" si="22"/>
        <v/>
      </c>
    </row>
    <row r="188" spans="1:23" x14ac:dyDescent="0.2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7"/>
      <c r="N188" s="73" t="str">
        <f>IF(OR($H188="-",$S188="",$U188=""),"",
IF($H188="Long",$U188-$S188,
IF($H188="Short",$S188-$U188-$T188-$T188,
IF($H188="Options",$U188-$S188,””))))</f>
        <v/>
      </c>
      <c r="O188" s="74" t="str">
        <f t="shared" si="15"/>
        <v/>
      </c>
      <c r="P188" s="75" t="str">
        <f t="shared" si="16"/>
        <v/>
      </c>
      <c r="Q188" s="76" t="str">
        <f t="shared" si="17"/>
        <v/>
      </c>
      <c r="R188" s="77" t="str">
        <f t="shared" si="18"/>
        <v/>
      </c>
      <c r="S188" s="78" t="str">
        <f t="shared" si="6"/>
        <v/>
      </c>
      <c r="T188" s="57">
        <v>0</v>
      </c>
      <c r="U188" s="80" t="str">
        <f>IF(OR($H188="-",$K188="",$M188=""),"",
IF($H188="Long",$K188*$M188,
IF($H188="Short",$K188*$M188,
IF($H188="Options",$K188*$M188*100,””))))</f>
        <v/>
      </c>
      <c r="V188" s="81" t="str">
        <f t="shared" si="21"/>
        <v/>
      </c>
      <c r="W188" s="81" t="str">
        <f t="shared" si="22"/>
        <v/>
      </c>
    </row>
    <row r="189" spans="1:23" x14ac:dyDescent="0.2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7"/>
      <c r="N189" s="73" t="str">
        <f>IF(OR($H189="-",$S189="",$U189=""),"",
IF($H189="Long",$U189-$S189,
IF($H189="Short",$S189-$U189-$T189-$T189,
IF($H189="Options",$U189-$S189,””))))</f>
        <v/>
      </c>
      <c r="O189" s="74" t="str">
        <f t="shared" si="15"/>
        <v/>
      </c>
      <c r="P189" s="75" t="str">
        <f t="shared" si="16"/>
        <v/>
      </c>
      <c r="Q189" s="76" t="str">
        <f t="shared" si="17"/>
        <v/>
      </c>
      <c r="R189" s="77" t="str">
        <f t="shared" si="18"/>
        <v/>
      </c>
      <c r="S189" s="78" t="str">
        <f t="shared" si="6"/>
        <v/>
      </c>
      <c r="T189" s="57">
        <v>0</v>
      </c>
      <c r="U189" s="80" t="str">
        <f>IF(OR($H189="-",$K189="",$M189=""),"",
IF($H189="Long",$K189*$M189,
IF($H189="Short",$K189*$M189,
IF($H189="Options",$K189*$M189*100,””))))</f>
        <v/>
      </c>
      <c r="V189" s="81" t="str">
        <f t="shared" si="21"/>
        <v/>
      </c>
      <c r="W189" s="81" t="str">
        <f t="shared" si="22"/>
        <v/>
      </c>
    </row>
    <row r="190" spans="1:23" x14ac:dyDescent="0.2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7"/>
      <c r="N190" s="73" t="str">
        <f>IF(OR($H190="-",$S190="",$U190=""),"",
IF($H190="Long",$U190-$S190,
IF($H190="Short",$S190-$U190-$T190-$T190,
IF($H190="Options",$U190-$S190,””))))</f>
        <v/>
      </c>
      <c r="O190" s="74" t="str">
        <f t="shared" si="15"/>
        <v/>
      </c>
      <c r="P190" s="75" t="str">
        <f t="shared" si="16"/>
        <v/>
      </c>
      <c r="Q190" s="76" t="str">
        <f t="shared" si="17"/>
        <v/>
      </c>
      <c r="R190" s="77" t="str">
        <f t="shared" si="18"/>
        <v/>
      </c>
      <c r="S190" s="78" t="str">
        <f t="shared" si="6"/>
        <v/>
      </c>
      <c r="T190" s="57">
        <v>0</v>
      </c>
      <c r="U190" s="80" t="str">
        <f>IF(OR($H190="-",$K190="",$M190=""),"",
IF($H190="Long",$K190*$M190,
IF($H190="Short",$K190*$M190,
IF($H190="Options",$K190*$M190*100,””))))</f>
        <v/>
      </c>
      <c r="V190" s="81" t="str">
        <f t="shared" si="21"/>
        <v/>
      </c>
      <c r="W190" s="81" t="str">
        <f t="shared" si="22"/>
        <v/>
      </c>
    </row>
    <row r="191" spans="1:23" x14ac:dyDescent="0.2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7"/>
      <c r="N191" s="73" t="str">
        <f>IF(OR($H191="-",$S191="",$U191=""),"",
IF($H191="Long",$U191-$S191,
IF($H191="Short",$S191-$U191-$T191-$T191,
IF($H191="Options",$U191-$S191,””))))</f>
        <v/>
      </c>
      <c r="O191" s="74" t="str">
        <f t="shared" si="15"/>
        <v/>
      </c>
      <c r="P191" s="75" t="str">
        <f t="shared" si="16"/>
        <v/>
      </c>
      <c r="Q191" s="76" t="str">
        <f t="shared" si="17"/>
        <v/>
      </c>
      <c r="R191" s="77" t="str">
        <f t="shared" si="18"/>
        <v/>
      </c>
      <c r="S191" s="78" t="str">
        <f t="shared" si="6"/>
        <v/>
      </c>
      <c r="T191" s="57">
        <v>0</v>
      </c>
      <c r="U191" s="80" t="str">
        <f>IF(OR($H191="-",$K191="",$M191=""),"",
IF($H191="Long",$K191*$M191,
IF($H191="Short",$K191*$M191,
IF($H191="Options",$K191*$M191*100,””))))</f>
        <v/>
      </c>
      <c r="V191" s="81" t="str">
        <f t="shared" si="21"/>
        <v/>
      </c>
      <c r="W191" s="81" t="str">
        <f t="shared" si="22"/>
        <v/>
      </c>
    </row>
    <row r="192" spans="1:23" x14ac:dyDescent="0.2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7"/>
      <c r="N192" s="73" t="str">
        <f>IF(OR($H192="-",$S192="",$U192=""),"",
IF($H192="Long",$U192-$S192,
IF($H192="Short",$S192-$U192-$T192-$T192,
IF($H192="Options",$U192-$S192,””))))</f>
        <v/>
      </c>
      <c r="O192" s="74" t="str">
        <f t="shared" si="15"/>
        <v/>
      </c>
      <c r="P192" s="75" t="str">
        <f t="shared" si="16"/>
        <v/>
      </c>
      <c r="Q192" s="76" t="str">
        <f t="shared" si="17"/>
        <v/>
      </c>
      <c r="R192" s="77" t="str">
        <f t="shared" si="18"/>
        <v/>
      </c>
      <c r="S192" s="78" t="str">
        <f t="shared" si="6"/>
        <v/>
      </c>
      <c r="T192" s="57">
        <v>0</v>
      </c>
      <c r="U192" s="80" t="str">
        <f>IF(OR($H192="-",$K192="",$M192=""),"",
IF($H192="Long",$K192*$M192,
IF($H192="Short",$K192*$M192,
IF($H192="Options",$K192*$M192*100,””))))</f>
        <v/>
      </c>
      <c r="V192" s="81" t="str">
        <f t="shared" si="21"/>
        <v/>
      </c>
      <c r="W192" s="81" t="str">
        <f t="shared" si="22"/>
        <v/>
      </c>
    </row>
    <row r="193" spans="1:23" x14ac:dyDescent="0.2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7"/>
      <c r="N193" s="73" t="str">
        <f>IF(OR($H193="-",$S193="",$U193=""),"",
IF($H193="Long",$U193-$S193,
IF($H193="Short",$S193-$U193-$T193-$T193,
IF($H193="Options",$U193-$S193,””))))</f>
        <v/>
      </c>
      <c r="O193" s="74" t="str">
        <f t="shared" si="15"/>
        <v/>
      </c>
      <c r="P193" s="75" t="str">
        <f t="shared" si="16"/>
        <v/>
      </c>
      <c r="Q193" s="76" t="str">
        <f t="shared" si="17"/>
        <v/>
      </c>
      <c r="R193" s="77" t="str">
        <f t="shared" si="18"/>
        <v/>
      </c>
      <c r="S193" s="78" t="str">
        <f t="shared" si="6"/>
        <v/>
      </c>
      <c r="T193" s="57">
        <v>0</v>
      </c>
      <c r="U193" s="80" t="str">
        <f>IF(OR($H193="-",$K193="",$M193=""),"",
IF($H193="Long",$K193*$M193,
IF($H193="Short",$K193*$M193,
IF($H193="Options",$K193*$M193*100,””))))</f>
        <v/>
      </c>
      <c r="V193" s="81" t="str">
        <f t="shared" si="21"/>
        <v/>
      </c>
      <c r="W193" s="81" t="str">
        <f t="shared" si="22"/>
        <v/>
      </c>
    </row>
    <row r="194" spans="1:23" x14ac:dyDescent="0.2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7"/>
      <c r="N194" s="73" t="str">
        <f>IF(OR($H194="-",$S194="",$U194=""),"",
IF($H194="Long",$U194-$S194,
IF($H194="Short",$S194-$U194-$T194-$T194,
IF($H194="Options",$U194-$S194,””))))</f>
        <v/>
      </c>
      <c r="O194" s="74" t="str">
        <f t="shared" si="15"/>
        <v/>
      </c>
      <c r="P194" s="75" t="str">
        <f t="shared" si="16"/>
        <v/>
      </c>
      <c r="Q194" s="76" t="str">
        <f t="shared" si="17"/>
        <v/>
      </c>
      <c r="R194" s="77" t="str">
        <f t="shared" si="18"/>
        <v/>
      </c>
      <c r="S194" s="78" t="str">
        <f t="shared" si="6"/>
        <v/>
      </c>
      <c r="T194" s="57">
        <v>0</v>
      </c>
      <c r="U194" s="80" t="str">
        <f>IF(OR($H194="-",$K194="",$M194=""),"",
IF($H194="Long",$K194*$M194,
IF($H194="Short",$K194*$M194,
IF($H194="Options",$K194*$M194*100,””))))</f>
        <v/>
      </c>
      <c r="V194" s="81" t="str">
        <f t="shared" si="21"/>
        <v/>
      </c>
      <c r="W194" s="81" t="str">
        <f t="shared" si="22"/>
        <v/>
      </c>
    </row>
    <row r="195" spans="1:23" x14ac:dyDescent="0.2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7"/>
      <c r="N195" s="73" t="str">
        <f>IF(OR($H195="-",$S195="",$U195=""),"",
IF($H195="Long",$U195-$S195,
IF($H195="Short",$S195-$U195-$T195-$T195,
IF($H195="Options",$U195-$S195,””))))</f>
        <v/>
      </c>
      <c r="O195" s="74" t="str">
        <f t="shared" si="15"/>
        <v/>
      </c>
      <c r="P195" s="75" t="str">
        <f t="shared" si="16"/>
        <v/>
      </c>
      <c r="Q195" s="76" t="str">
        <f t="shared" si="17"/>
        <v/>
      </c>
      <c r="R195" s="77" t="str">
        <f t="shared" si="18"/>
        <v/>
      </c>
      <c r="S195" s="78" t="str">
        <f t="shared" si="6"/>
        <v/>
      </c>
      <c r="T195" s="57">
        <v>0</v>
      </c>
      <c r="U195" s="80" t="str">
        <f>IF(OR($H195="-",$K195="",$M195=""),"",
IF($H195="Long",$K195*$M195,
IF($H195="Short",$K195*$M195,
IF($H195="Options",$K195*$M195*100,””))))</f>
        <v/>
      </c>
      <c r="V195" s="81" t="str">
        <f t="shared" si="21"/>
        <v/>
      </c>
      <c r="W195" s="81" t="str">
        <f t="shared" si="22"/>
        <v/>
      </c>
    </row>
    <row r="196" spans="1:23" x14ac:dyDescent="0.2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7"/>
      <c r="N196" s="73" t="str">
        <f>IF(OR($H196="-",$S196="",$U196=""),"",
IF($H196="Long",$U196-$S196,
IF($H196="Short",$S196-$U196-$T196-$T196,
IF($H196="Options",$U196-$S196,””))))</f>
        <v/>
      </c>
      <c r="O196" s="74" t="str">
        <f t="shared" si="15"/>
        <v/>
      </c>
      <c r="P196" s="75" t="str">
        <f t="shared" si="16"/>
        <v/>
      </c>
      <c r="Q196" s="76" t="str">
        <f t="shared" si="17"/>
        <v/>
      </c>
      <c r="R196" s="77" t="str">
        <f t="shared" si="18"/>
        <v/>
      </c>
      <c r="S196" s="78" t="str">
        <f t="shared" si="6"/>
        <v/>
      </c>
      <c r="T196" s="57">
        <v>0</v>
      </c>
      <c r="U196" s="80" t="str">
        <f>IF(OR($H196="-",$K196="",$M196=""),"",
IF($H196="Long",$K196*$M196,
IF($H196="Short",$K196*$M196,
IF($H196="Options",$K196*$M196*100,””))))</f>
        <v/>
      </c>
      <c r="V196" s="81" t="str">
        <f t="shared" si="21"/>
        <v/>
      </c>
      <c r="W196" s="81" t="str">
        <f t="shared" si="22"/>
        <v/>
      </c>
    </row>
    <row r="197" spans="1:23" x14ac:dyDescent="0.2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7"/>
      <c r="N197" s="73" t="str">
        <f>IF(OR($H197="-",$S197="",$U197=""),"",
IF($H197="Long",$U197-$S197,
IF($H197="Short",$S197-$U197-$T197-$T197,
IF($H197="Options",$U197-$S197,””))))</f>
        <v/>
      </c>
      <c r="O197" s="74" t="str">
        <f t="shared" si="15"/>
        <v/>
      </c>
      <c r="P197" s="75" t="str">
        <f t="shared" si="16"/>
        <v/>
      </c>
      <c r="Q197" s="76" t="str">
        <f t="shared" si="17"/>
        <v/>
      </c>
      <c r="R197" s="77" t="str">
        <f t="shared" si="18"/>
        <v/>
      </c>
      <c r="S197" s="78" t="str">
        <f t="shared" si="6"/>
        <v/>
      </c>
      <c r="T197" s="57">
        <v>0</v>
      </c>
      <c r="U197" s="80" t="str">
        <f>IF(OR($H197="-",$K197="",$M197=""),"",
IF($H197="Long",$K197*$M197,
IF($H197="Short",$K197*$M197,
IF($H197="Options",$K197*$M197*100,””))))</f>
        <v/>
      </c>
      <c r="V197" s="81" t="str">
        <f t="shared" si="21"/>
        <v/>
      </c>
      <c r="W197" s="81" t="str">
        <f t="shared" si="22"/>
        <v/>
      </c>
    </row>
    <row r="198" spans="1:23" x14ac:dyDescent="0.2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7"/>
      <c r="N198" s="73" t="str">
        <f>IF(OR($H198="-",$S198="",$U198=""),"",
IF($H198="Long",$U198-$S198,
IF($H198="Short",$S198-$U198-$T198-$T198,
IF($H198="Options",$U198-$S198,””))))</f>
        <v/>
      </c>
      <c r="O198" s="74" t="str">
        <f t="shared" si="15"/>
        <v/>
      </c>
      <c r="P198" s="75" t="str">
        <f t="shared" si="16"/>
        <v/>
      </c>
      <c r="Q198" s="76" t="str">
        <f t="shared" si="17"/>
        <v/>
      </c>
      <c r="R198" s="77" t="str">
        <f t="shared" si="18"/>
        <v/>
      </c>
      <c r="S198" s="78" t="str">
        <f t="shared" si="6"/>
        <v/>
      </c>
      <c r="T198" s="57">
        <v>0</v>
      </c>
      <c r="U198" s="80" t="str">
        <f>IF(OR($H198="-",$K198="",$M198=""),"",
IF($H198="Long",$K198*$M198,
IF($H198="Short",$K198*$M198,
IF($H198="Options",$K198*$M198*100,””))))</f>
        <v/>
      </c>
      <c r="V198" s="81" t="str">
        <f t="shared" si="21"/>
        <v/>
      </c>
      <c r="W198" s="81" t="str">
        <f t="shared" si="22"/>
        <v/>
      </c>
    </row>
    <row r="199" spans="1:23" x14ac:dyDescent="0.2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7"/>
      <c r="N199" s="73" t="str">
        <f>IF(OR($H199="-",$S199="",$U199=""),"",
IF($H199="Long",$U199-$S199,
IF($H199="Short",$S199-$U199-$T199-$T199,
IF($H199="Options",$U199-$S199,””))))</f>
        <v/>
      </c>
      <c r="O199" s="74" t="str">
        <f t="shared" si="15"/>
        <v/>
      </c>
      <c r="P199" s="75" t="str">
        <f t="shared" si="16"/>
        <v/>
      </c>
      <c r="Q199" s="76" t="str">
        <f t="shared" si="17"/>
        <v/>
      </c>
      <c r="R199" s="77" t="str">
        <f t="shared" si="18"/>
        <v/>
      </c>
      <c r="S199" s="78" t="str">
        <f t="shared" si="6"/>
        <v/>
      </c>
      <c r="T199" s="57">
        <v>0</v>
      </c>
      <c r="U199" s="80" t="str">
        <f>IF(OR($H199="-",$K199="",$M199=""),"",
IF($H199="Long",$K199*$M199,
IF($H199="Short",$K199*$M199,
IF($H199="Options",$K199*$M199*100,””))))</f>
        <v/>
      </c>
      <c r="V199" s="81" t="str">
        <f t="shared" si="21"/>
        <v/>
      </c>
      <c r="W199" s="81" t="str">
        <f t="shared" si="22"/>
        <v/>
      </c>
    </row>
    <row r="200" spans="1:23" x14ac:dyDescent="0.2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7"/>
      <c r="N200" s="73" t="str">
        <f>IF(OR($H200="-",$S200="",$U200=""),"",
IF($H200="Long",$U200-$S200,
IF($H200="Short",$S200-$U200-$T200-$T200,
IF($H200="Options",$U200-$S200,””))))</f>
        <v/>
      </c>
      <c r="O200" s="74" t="str">
        <f t="shared" si="15"/>
        <v/>
      </c>
      <c r="P200" s="75" t="str">
        <f t="shared" si="16"/>
        <v/>
      </c>
      <c r="Q200" s="76" t="str">
        <f t="shared" si="17"/>
        <v/>
      </c>
      <c r="R200" s="77" t="str">
        <f t="shared" si="18"/>
        <v/>
      </c>
      <c r="S200" s="78" t="str">
        <f t="shared" si="6"/>
        <v/>
      </c>
      <c r="T200" s="57">
        <v>0</v>
      </c>
      <c r="U200" s="80" t="str">
        <f>IF(OR($H200="-",$K200="",$M200=""),"",
IF($H200="Long",$K200*$M200,
IF($H200="Short",$K200*$M200,
IF($H200="Options",$K200*$M200*100,””))))</f>
        <v/>
      </c>
      <c r="V200" s="81" t="str">
        <f t="shared" si="21"/>
        <v/>
      </c>
      <c r="W200" s="81" t="str">
        <f t="shared" si="22"/>
        <v/>
      </c>
    </row>
    <row r="201" spans="1:23" x14ac:dyDescent="0.2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7"/>
      <c r="N201" s="73" t="str">
        <f>IF(OR($H201="-",$S201="",$U201=""),"",
IF($H201="Long",$U201-$S201,
IF($H201="Short",$S201-$U201-$T201-$T201,
IF($H201="Options",$U201-$S201,””))))</f>
        <v/>
      </c>
      <c r="O201" s="74" t="str">
        <f t="shared" ref="O201:O253" si="23">IF(OR($N201="-",$S201="",$U201=""),"",
IF($N201&lt;=-0.01,"", IF($H201="Long",(M201-L201),
IF($H201="Short",(L201-M201),
IF($H201="Options",(M201-L201))))))</f>
        <v/>
      </c>
      <c r="P201" s="75" t="str">
        <f t="shared" ref="P201:P253" si="24">IF(OR($N201="-",$S201="",$U201=""),"",
IF($N201&gt;=0.01,"", IF($H201="Long",(M201-L201),
IF($H201="Short",(L201-M201),
IF($H201="Options",(M201-L201))))))</f>
        <v/>
      </c>
      <c r="Q201" s="76" t="str">
        <f t="shared" ref="Q201:Q264" si="25">IF(OR($H201="-",$U201="",$S201=""),"",IF($N201&lt;=-0.01,"",
IF($H201="Long",(($U201-$S201)/$S201),
IF($H201="Short",(($S201-$U201)/$S201),
IF($H201="Options",(($U201-$S201)/$S201))))))</f>
        <v/>
      </c>
      <c r="R201" s="77" t="str">
        <f t="shared" ref="R201:R265" si="26">IF(OR($H201="-",$U201="",$S201=""),"",IF($N201&gt;=0.01,"",IF($H201="Long",(($U201-$S201)/$S201),
IF($H201="Short",(($S201-$U201)/$S201),
IF($H201="Options",(($U201-$S201)/$S201))))))</f>
        <v/>
      </c>
      <c r="S201" s="78" t="str">
        <f t="shared" si="6"/>
        <v/>
      </c>
      <c r="T201" s="57">
        <v>0</v>
      </c>
      <c r="U201" s="80" t="str">
        <f>IF(OR($H201="-",$K201="",$M201=""),"",
IF($H201="Long",$K201*$M201,
IF($H201="Short",$K201*$M201,
IF($H201="Options",$K201*$M201*100,””))))</f>
        <v/>
      </c>
      <c r="V201" s="81" t="str">
        <f t="shared" si="21"/>
        <v/>
      </c>
      <c r="W201" s="81" t="str">
        <f t="shared" si="22"/>
        <v/>
      </c>
    </row>
    <row r="202" spans="1:23" x14ac:dyDescent="0.2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7"/>
      <c r="N202" s="73" t="str">
        <f>IF(OR($H202="-",$S202="",$U202=""),"",
IF($H202="Long",$U202-$S202,
IF($H202="Short",$S202-$U202-$T202-$T202,
IF($H202="Options",$U202-$S202,””))))</f>
        <v/>
      </c>
      <c r="O202" s="74" t="str">
        <f t="shared" si="23"/>
        <v/>
      </c>
      <c r="P202" s="75" t="str">
        <f t="shared" si="24"/>
        <v/>
      </c>
      <c r="Q202" s="76" t="str">
        <f t="shared" si="25"/>
        <v/>
      </c>
      <c r="R202" s="77" t="str">
        <f t="shared" si="26"/>
        <v/>
      </c>
      <c r="S202" s="78" t="str">
        <f t="shared" si="6"/>
        <v/>
      </c>
      <c r="T202" s="57">
        <v>0</v>
      </c>
      <c r="U202" s="80" t="str">
        <f>IF(OR($H202="-",$K202="",$M202=""),"",
IF($H202="Long",$K202*$M202,
IF($H202="Short",$K202*$M202,
IF($H202="Options",$K202*$M202*100,””))))</f>
        <v/>
      </c>
      <c r="V202" s="81" t="str">
        <f t="shared" si="21"/>
        <v/>
      </c>
      <c r="W202" s="81" t="str">
        <f t="shared" si="22"/>
        <v/>
      </c>
    </row>
    <row r="203" spans="1:23" x14ac:dyDescent="0.2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7"/>
      <c r="N203" s="73" t="str">
        <f>IF(OR($H203="-",$S203="",$U203=""),"",
IF($H203="Long",$U203-$S203,
IF($H203="Short",$S203-$U203-$T203-$T203,
IF($H203="Options",$U203-$S203,””))))</f>
        <v/>
      </c>
      <c r="O203" s="74" t="str">
        <f t="shared" si="23"/>
        <v/>
      </c>
      <c r="P203" s="75" t="str">
        <f t="shared" si="24"/>
        <v/>
      </c>
      <c r="Q203" s="76" t="str">
        <f t="shared" si="25"/>
        <v/>
      </c>
      <c r="R203" s="77" t="str">
        <f t="shared" si="26"/>
        <v/>
      </c>
      <c r="S203" s="78" t="str">
        <f t="shared" si="6"/>
        <v/>
      </c>
      <c r="T203" s="57">
        <v>0</v>
      </c>
      <c r="U203" s="80" t="str">
        <f>IF(OR($H203="-",$K203="",$M203=""),"",
IF($H203="Long",$K203*$M203,
IF($H203="Short",$K203*$M203,
IF($H203="Options",$K203*$M203*100,””))))</f>
        <v/>
      </c>
      <c r="V203" s="81" t="str">
        <f t="shared" si="21"/>
        <v/>
      </c>
      <c r="W203" s="81" t="str">
        <f t="shared" si="22"/>
        <v/>
      </c>
    </row>
    <row r="204" spans="1:23" x14ac:dyDescent="0.2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7"/>
      <c r="N204" s="73" t="str">
        <f>IF(OR($H204="-",$S204="",$U204=""),"",
IF($H204="Long",$U204-$S204,
IF($H204="Short",$S204-$U204-$T204-$T204,
IF($H204="Options",$U204-$S204,””))))</f>
        <v/>
      </c>
      <c r="O204" s="74" t="str">
        <f t="shared" si="23"/>
        <v/>
      </c>
      <c r="P204" s="75" t="str">
        <f t="shared" si="24"/>
        <v/>
      </c>
      <c r="Q204" s="76" t="str">
        <f t="shared" si="25"/>
        <v/>
      </c>
      <c r="R204" s="77" t="str">
        <f t="shared" si="26"/>
        <v/>
      </c>
      <c r="S204" s="78" t="str">
        <f t="shared" si="6"/>
        <v/>
      </c>
      <c r="T204" s="57">
        <v>0</v>
      </c>
      <c r="U204" s="80" t="str">
        <f>IF(OR($H204="-",$K204="",$M204=""),"",
IF($H204="Long",$K204*$M204,
IF($H204="Short",$K204*$M204,
IF($H204="Options",$K204*$M204*100,””))))</f>
        <v/>
      </c>
      <c r="V204" s="81" t="str">
        <f t="shared" si="21"/>
        <v/>
      </c>
      <c r="W204" s="81" t="str">
        <f t="shared" si="22"/>
        <v/>
      </c>
    </row>
    <row r="205" spans="1:23" x14ac:dyDescent="0.2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7"/>
      <c r="N205" s="73" t="str">
        <f>IF(OR($H205="-",$S205="",$U205=""),"",
IF($H205="Long",$U205-$S205,
IF($H205="Short",$S205-$U205-$T205-$T205,
IF($H205="Options",$U205-$S205,””))))</f>
        <v/>
      </c>
      <c r="O205" s="74" t="str">
        <f t="shared" si="23"/>
        <v/>
      </c>
      <c r="P205" s="75" t="str">
        <f t="shared" si="24"/>
        <v/>
      </c>
      <c r="Q205" s="76" t="str">
        <f t="shared" si="25"/>
        <v/>
      </c>
      <c r="R205" s="77" t="str">
        <f t="shared" si="26"/>
        <v/>
      </c>
      <c r="S205" s="78" t="str">
        <f t="shared" si="6"/>
        <v/>
      </c>
      <c r="T205" s="57">
        <v>0</v>
      </c>
      <c r="U205" s="80" t="str">
        <f>IF(OR($H205="-",$K205="",$M205=""),"",
IF($H205="Long",$K205*$M205,
IF($H205="Short",$K205*$M205,
IF($H205="Options",$K205*$M205*100,””))))</f>
        <v/>
      </c>
      <c r="V205" s="81" t="str">
        <f t="shared" si="21"/>
        <v/>
      </c>
      <c r="W205" s="81" t="str">
        <f t="shared" si="22"/>
        <v/>
      </c>
    </row>
    <row r="206" spans="1:23" x14ac:dyDescent="0.2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7"/>
      <c r="N206" s="73" t="str">
        <f>IF(OR($H206="-",$S206="",$U206=""),"",
IF($H206="Long",$U206-$S206,
IF($H206="Short",$S206-$U206-$T206-$T206,
IF($H206="Options",$U206-$S206,””))))</f>
        <v/>
      </c>
      <c r="O206" s="74" t="str">
        <f t="shared" si="23"/>
        <v/>
      </c>
      <c r="P206" s="75" t="str">
        <f t="shared" si="24"/>
        <v/>
      </c>
      <c r="Q206" s="76" t="str">
        <f t="shared" si="25"/>
        <v/>
      </c>
      <c r="R206" s="77" t="str">
        <f t="shared" si="26"/>
        <v/>
      </c>
      <c r="S206" s="78" t="str">
        <f t="shared" si="6"/>
        <v/>
      </c>
      <c r="T206" s="57">
        <v>0</v>
      </c>
      <c r="U206" s="80" t="str">
        <f>IF(OR($H206="-",$K206="",$M206=""),"",
IF($H206="Long",$K206*$M206,
IF($H206="Short",$K206*$M206,
IF($H206="Options",$K206*$M206*100,””))))</f>
        <v/>
      </c>
      <c r="V206" s="81" t="str">
        <f t="shared" si="21"/>
        <v/>
      </c>
      <c r="W206" s="81" t="str">
        <f t="shared" si="22"/>
        <v/>
      </c>
    </row>
    <row r="207" spans="1:23" x14ac:dyDescent="0.2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7"/>
      <c r="N207" s="73" t="str">
        <f>IF(OR($H207="-",$S207="",$U207=""),"",
IF($H207="Long",$U207-$S207,
IF($H207="Short",$S207-$U207-$T207-$T207,
IF($H207="Options",$U207-$S207,””))))</f>
        <v/>
      </c>
      <c r="O207" s="74" t="str">
        <f t="shared" si="23"/>
        <v/>
      </c>
      <c r="P207" s="75" t="str">
        <f t="shared" si="24"/>
        <v/>
      </c>
      <c r="Q207" s="76" t="str">
        <f t="shared" si="25"/>
        <v/>
      </c>
      <c r="R207" s="77" t="str">
        <f t="shared" si="26"/>
        <v/>
      </c>
      <c r="S207" s="78" t="str">
        <f t="shared" si="6"/>
        <v/>
      </c>
      <c r="T207" s="57">
        <v>0</v>
      </c>
      <c r="U207" s="80" t="str">
        <f>IF(OR($H207="-",$K207="",$M207=""),"",
IF($H207="Long",$K207*$M207,
IF($H207="Short",$K207*$M207,
IF($H207="Options",$K207*$M207*100,””))))</f>
        <v/>
      </c>
      <c r="V207" s="81" t="str">
        <f t="shared" si="21"/>
        <v/>
      </c>
      <c r="W207" s="81" t="str">
        <f t="shared" si="22"/>
        <v/>
      </c>
    </row>
    <row r="208" spans="1:23" x14ac:dyDescent="0.2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7"/>
      <c r="N208" s="73" t="str">
        <f>IF(OR($H208="-",$S208="",$U208=""),"",
IF($H208="Long",$U208-$S208,
IF($H208="Short",$S208-$U208-$T208-$T208,
IF($H208="Options",$U208-$S208,””))))</f>
        <v/>
      </c>
      <c r="O208" s="74" t="str">
        <f t="shared" si="23"/>
        <v/>
      </c>
      <c r="P208" s="75" t="str">
        <f t="shared" si="24"/>
        <v/>
      </c>
      <c r="Q208" s="76" t="str">
        <f t="shared" si="25"/>
        <v/>
      </c>
      <c r="R208" s="77" t="str">
        <f t="shared" si="26"/>
        <v/>
      </c>
      <c r="S208" s="78" t="str">
        <f t="shared" si="6"/>
        <v/>
      </c>
      <c r="T208" s="57">
        <v>0</v>
      </c>
      <c r="U208" s="80" t="str">
        <f>IF(OR($H208="-",$K208="",$M208=""),"",
IF($H208="Long",$K208*$M208,
IF($H208="Short",$K208*$M208,
IF($H208="Options",$K208*$M208*100,””))))</f>
        <v/>
      </c>
      <c r="V208" s="81" t="str">
        <f t="shared" si="21"/>
        <v/>
      </c>
      <c r="W208" s="81" t="str">
        <f t="shared" si="22"/>
        <v/>
      </c>
    </row>
    <row r="209" spans="1:23" x14ac:dyDescent="0.2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7"/>
      <c r="N209" s="73" t="str">
        <f>IF(OR($H209="-",$S209="",$U209=""),"",
IF($H209="Long",$U209-$S209,
IF($H209="Short",$S209-$U209-$T209-$T209,
IF($H209="Options",$U209-$S209,””))))</f>
        <v/>
      </c>
      <c r="O209" s="74" t="str">
        <f t="shared" si="23"/>
        <v/>
      </c>
      <c r="P209" s="75" t="str">
        <f t="shared" si="24"/>
        <v/>
      </c>
      <c r="Q209" s="76" t="str">
        <f t="shared" si="25"/>
        <v/>
      </c>
      <c r="R209" s="77" t="str">
        <f t="shared" si="26"/>
        <v/>
      </c>
      <c r="S209" s="78" t="str">
        <f t="shared" si="6"/>
        <v/>
      </c>
      <c r="T209" s="57">
        <v>0</v>
      </c>
      <c r="U209" s="80" t="str">
        <f>IF(OR($H209="-",$K209="",$M209=""),"",
IF($H209="Long",$K209*$M209,
IF($H209="Short",$K209*$M209,
IF($H209="Options",$K209*$M209*100,””))))</f>
        <v/>
      </c>
      <c r="V209" s="81" t="str">
        <f t="shared" si="21"/>
        <v/>
      </c>
      <c r="W209" s="81" t="str">
        <f t="shared" si="22"/>
        <v/>
      </c>
    </row>
    <row r="210" spans="1:23" x14ac:dyDescent="0.2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7"/>
      <c r="N210" s="73" t="str">
        <f>IF(OR($H210="-",$S210="",$U210=""),"",
IF($H210="Long",$U210-$S210,
IF($H210="Short",$S210-$U210-$T210-$T210,
IF($H210="Options",$U210-$S210,””))))</f>
        <v/>
      </c>
      <c r="O210" s="74" t="str">
        <f t="shared" si="23"/>
        <v/>
      </c>
      <c r="P210" s="75" t="str">
        <f t="shared" si="24"/>
        <v/>
      </c>
      <c r="Q210" s="76" t="str">
        <f t="shared" si="25"/>
        <v/>
      </c>
      <c r="R210" s="77" t="str">
        <f t="shared" si="26"/>
        <v/>
      </c>
      <c r="S210" s="78" t="str">
        <f t="shared" si="6"/>
        <v/>
      </c>
      <c r="T210" s="57">
        <v>0</v>
      </c>
      <c r="U210" s="80" t="str">
        <f>IF(OR($H210="-",$K210="",$M210=""),"",
IF($H210="Long",$K210*$M210,
IF($H210="Short",$K210*$M210,
IF($H210="Options",$K210*$M210*100,””))))</f>
        <v/>
      </c>
      <c r="V210" s="81" t="str">
        <f t="shared" si="21"/>
        <v/>
      </c>
      <c r="W210" s="81" t="str">
        <f t="shared" si="22"/>
        <v/>
      </c>
    </row>
    <row r="211" spans="1:23" x14ac:dyDescent="0.2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7"/>
      <c r="N211" s="73" t="str">
        <f>IF(OR($H211="-",$S211="",$U211=""),"",
IF($H211="Long",$U211-$S211,
IF($H211="Short",$S211-$U211-$T211-$T211,
IF($H211="Options",$U211-$S211,””))))</f>
        <v/>
      </c>
      <c r="O211" s="74" t="str">
        <f t="shared" si="23"/>
        <v/>
      </c>
      <c r="P211" s="75" t="str">
        <f t="shared" si="24"/>
        <v/>
      </c>
      <c r="Q211" s="76" t="str">
        <f t="shared" si="25"/>
        <v/>
      </c>
      <c r="R211" s="77" t="str">
        <f t="shared" si="26"/>
        <v/>
      </c>
      <c r="S211" s="78" t="str">
        <f t="shared" si="6"/>
        <v/>
      </c>
      <c r="T211" s="57">
        <v>0</v>
      </c>
      <c r="U211" s="80" t="str">
        <f>IF(OR($H211="-",$K211="",$M211=""),"",
IF($H211="Long",$K211*$M211,
IF($H211="Short",$K211*$M211,
IF($H211="Options",$K211*$M211*100,””))))</f>
        <v/>
      </c>
      <c r="V211" s="81" t="str">
        <f t="shared" si="21"/>
        <v/>
      </c>
      <c r="W211" s="81" t="str">
        <f t="shared" si="22"/>
        <v/>
      </c>
    </row>
    <row r="212" spans="1:23" x14ac:dyDescent="0.2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7"/>
      <c r="N212" s="73" t="str">
        <f>IF(OR($H212="-",$S212="",$U212=""),"",
IF($H212="Long",$U212-$S212,
IF($H212="Short",$S212-$U212-$T212-$T212,
IF($H212="Options",$U212-$S212,””))))</f>
        <v/>
      </c>
      <c r="O212" s="74" t="str">
        <f t="shared" si="23"/>
        <v/>
      </c>
      <c r="P212" s="75" t="str">
        <f t="shared" si="24"/>
        <v/>
      </c>
      <c r="Q212" s="76" t="str">
        <f t="shared" si="25"/>
        <v/>
      </c>
      <c r="R212" s="77" t="str">
        <f t="shared" si="26"/>
        <v/>
      </c>
      <c r="S212" s="78" t="str">
        <f t="shared" si="6"/>
        <v/>
      </c>
      <c r="T212" s="57">
        <v>0</v>
      </c>
      <c r="U212" s="80" t="str">
        <f>IF(OR($H212="-",$K212="",$M212=""),"",
IF($H212="Long",$K212*$M212,
IF($H212="Short",$K212*$M212,
IF($H212="Options",$K212*$M212*100,””))))</f>
        <v/>
      </c>
      <c r="V212" s="81" t="str">
        <f t="shared" si="21"/>
        <v/>
      </c>
      <c r="W212" s="81" t="str">
        <f t="shared" si="22"/>
        <v/>
      </c>
    </row>
    <row r="213" spans="1:23" x14ac:dyDescent="0.2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7"/>
      <c r="N213" s="73" t="str">
        <f>IF(OR($H213="-",$S213="",$U213=""),"",
IF($H213="Long",$U213-$S213,
IF($H213="Short",$S213-$U213-$T213-$T213,
IF($H213="Options",$U213-$S213,””))))</f>
        <v/>
      </c>
      <c r="O213" s="74" t="str">
        <f t="shared" si="23"/>
        <v/>
      </c>
      <c r="P213" s="75" t="str">
        <f t="shared" si="24"/>
        <v/>
      </c>
      <c r="Q213" s="76" t="str">
        <f t="shared" si="25"/>
        <v/>
      </c>
      <c r="R213" s="77" t="str">
        <f t="shared" si="26"/>
        <v/>
      </c>
      <c r="S213" s="78" t="str">
        <f t="shared" si="6"/>
        <v/>
      </c>
      <c r="T213" s="57">
        <v>0</v>
      </c>
      <c r="U213" s="80" t="str">
        <f>IF(OR($H213="-",$K213="",$M213=""),"",
IF($H213="Long",$K213*$M213,
IF($H213="Short",$K213*$M213,
IF($H213="Options",$K213*$M213*100,””))))</f>
        <v/>
      </c>
      <c r="V213" s="81" t="str">
        <f t="shared" si="21"/>
        <v/>
      </c>
      <c r="W213" s="81" t="str">
        <f t="shared" si="22"/>
        <v/>
      </c>
    </row>
    <row r="214" spans="1:23" x14ac:dyDescent="0.2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7"/>
      <c r="N214" s="73" t="str">
        <f>IF(OR($H214="-",$S214="",$U214=""),"",
IF($H214="Long",$U214-$S214,
IF($H214="Short",$S214-$U214-$T214-$T214,
IF($H214="Options",$U214-$S214,””))))</f>
        <v/>
      </c>
      <c r="O214" s="74" t="str">
        <f t="shared" si="23"/>
        <v/>
      </c>
      <c r="P214" s="75" t="str">
        <f t="shared" si="24"/>
        <v/>
      </c>
      <c r="Q214" s="76" t="str">
        <f t="shared" si="25"/>
        <v/>
      </c>
      <c r="R214" s="77" t="str">
        <f t="shared" si="26"/>
        <v/>
      </c>
      <c r="S214" s="78" t="str">
        <f t="shared" si="6"/>
        <v/>
      </c>
      <c r="T214" s="57">
        <v>0</v>
      </c>
      <c r="U214" s="80" t="str">
        <f>IF(OR($H214="-",$K214="",$M214=""),"",
IF($H214="Long",$K214*$M214,
IF($H214="Short",$K214*$M214,
IF($H214="Options",$K214*$M214*100,””))))</f>
        <v/>
      </c>
      <c r="V214" s="81" t="str">
        <f t="shared" si="21"/>
        <v/>
      </c>
      <c r="W214" s="81" t="str">
        <f t="shared" si="22"/>
        <v/>
      </c>
    </row>
    <row r="215" spans="1:23" x14ac:dyDescent="0.2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7"/>
      <c r="N215" s="73" t="str">
        <f>IF(OR($H215="-",$S215="",$U215=""),"",
IF($H215="Long",$U215-$S215,
IF($H215="Short",$S215-$U215-$T215-$T215,
IF($H215="Options",$U215-$S215,””))))</f>
        <v/>
      </c>
      <c r="O215" s="74" t="str">
        <f t="shared" si="23"/>
        <v/>
      </c>
      <c r="P215" s="75" t="str">
        <f t="shared" si="24"/>
        <v/>
      </c>
      <c r="Q215" s="76" t="str">
        <f t="shared" si="25"/>
        <v/>
      </c>
      <c r="R215" s="77" t="str">
        <f t="shared" si="26"/>
        <v/>
      </c>
      <c r="S215" s="78" t="str">
        <f t="shared" si="6"/>
        <v/>
      </c>
      <c r="T215" s="57">
        <v>0</v>
      </c>
      <c r="U215" s="80" t="str">
        <f>IF(OR($H215="-",$K215="",$M215=""),"",
IF($H215="Long",$K215*$M215,
IF($H215="Short",$K215*$M215,
IF($H215="Options",$K215*$M215*100,””))))</f>
        <v/>
      </c>
      <c r="V215" s="81" t="str">
        <f t="shared" si="21"/>
        <v/>
      </c>
      <c r="W215" s="81" t="str">
        <f t="shared" si="22"/>
        <v/>
      </c>
    </row>
    <row r="216" spans="1:23" x14ac:dyDescent="0.2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7"/>
      <c r="N216" s="73" t="str">
        <f>IF(OR($H216="-",$S216="",$U216=""),"",
IF($H216="Long",$U216-$S216,
IF($H216="Short",$S216-$U216-$T216-$T216,
IF($H216="Options",$U216-$S216,””))))</f>
        <v/>
      </c>
      <c r="O216" s="74" t="str">
        <f t="shared" si="23"/>
        <v/>
      </c>
      <c r="P216" s="75" t="str">
        <f t="shared" si="24"/>
        <v/>
      </c>
      <c r="Q216" s="76" t="str">
        <f t="shared" si="25"/>
        <v/>
      </c>
      <c r="R216" s="77" t="str">
        <f t="shared" si="26"/>
        <v/>
      </c>
      <c r="S216" s="78" t="str">
        <f t="shared" si="6"/>
        <v/>
      </c>
      <c r="T216" s="57">
        <v>0</v>
      </c>
      <c r="U216" s="80" t="str">
        <f>IF(OR($H216="-",$K216="",$M216=""),"",
IF($H216="Long",$K216*$M216,
IF($H216="Short",$K216*$M216,
IF($H216="Options",$K216*$M216*100,””))))</f>
        <v/>
      </c>
      <c r="V216" s="81" t="str">
        <f t="shared" si="21"/>
        <v/>
      </c>
      <c r="W216" s="81" t="str">
        <f t="shared" si="22"/>
        <v/>
      </c>
    </row>
    <row r="217" spans="1:23" x14ac:dyDescent="0.2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7"/>
      <c r="N217" s="73" t="str">
        <f>IF(OR($H217="-",$S217="",$U217=""),"",
IF($H217="Long",$U217-$S217,
IF($H217="Short",$S217-$U217-$T217-$T217,
IF($H217="Options",$U217-$S217,””))))</f>
        <v/>
      </c>
      <c r="O217" s="74" t="str">
        <f t="shared" si="23"/>
        <v/>
      </c>
      <c r="P217" s="75" t="str">
        <f t="shared" si="24"/>
        <v/>
      </c>
      <c r="Q217" s="76" t="str">
        <f t="shared" si="25"/>
        <v/>
      </c>
      <c r="R217" s="77" t="str">
        <f t="shared" si="26"/>
        <v/>
      </c>
      <c r="S217" s="78" t="str">
        <f t="shared" si="6"/>
        <v/>
      </c>
      <c r="T217" s="57">
        <v>0</v>
      </c>
      <c r="U217" s="80" t="str">
        <f>IF(OR($H217="-",$K217="",$M217=""),"",
IF($H217="Long",$K217*$M217,
IF($H217="Short",$K217*$M217,
IF($H217="Options",$K217*$M217*100,””))))</f>
        <v/>
      </c>
      <c r="V217" s="81" t="str">
        <f t="shared" si="21"/>
        <v/>
      </c>
      <c r="W217" s="81" t="str">
        <f t="shared" si="22"/>
        <v/>
      </c>
    </row>
    <row r="218" spans="1:23" x14ac:dyDescent="0.2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7"/>
      <c r="N218" s="73" t="str">
        <f>IF(OR($H218="-",$S218="",$U218=""),"",
IF($H218="Long",$U218-$S218,
IF($H218="Short",$S218-$U218-$T218-$T218,
IF($H218="Options",$U218-$S218,””))))</f>
        <v/>
      </c>
      <c r="O218" s="74" t="str">
        <f t="shared" si="23"/>
        <v/>
      </c>
      <c r="P218" s="75" t="str">
        <f t="shared" si="24"/>
        <v/>
      </c>
      <c r="Q218" s="76" t="str">
        <f t="shared" si="25"/>
        <v/>
      </c>
      <c r="R218" s="77" t="str">
        <f t="shared" si="26"/>
        <v/>
      </c>
      <c r="S218" s="78" t="str">
        <f t="shared" si="6"/>
        <v/>
      </c>
      <c r="T218" s="57">
        <v>0</v>
      </c>
      <c r="U218" s="80" t="str">
        <f>IF(OR($H218="-",$K218="",$M218=""),"",
IF($H218="Long",$K218*$M218,
IF($H218="Short",$K218*$M218,
IF($H218="Options",$K218*$M218*100,””))))</f>
        <v/>
      </c>
      <c r="V218" s="81" t="str">
        <f t="shared" si="21"/>
        <v/>
      </c>
      <c r="W218" s="81" t="str">
        <f t="shared" si="22"/>
        <v/>
      </c>
    </row>
    <row r="219" spans="1:23" x14ac:dyDescent="0.2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7"/>
      <c r="N219" s="73" t="str">
        <f>IF(OR($H219="-",$S219="",$U219=""),"",
IF($H219="Long",$U219-$S219,
IF($H219="Short",$S219-$U219-$T219-$T219,
IF($H219="Options",$U219-$S219,””))))</f>
        <v/>
      </c>
      <c r="O219" s="74" t="str">
        <f t="shared" si="23"/>
        <v/>
      </c>
      <c r="P219" s="75" t="str">
        <f t="shared" si="24"/>
        <v/>
      </c>
      <c r="Q219" s="76" t="str">
        <f t="shared" si="25"/>
        <v/>
      </c>
      <c r="R219" s="77" t="str">
        <f t="shared" si="26"/>
        <v/>
      </c>
      <c r="S219" s="78" t="str">
        <f t="shared" si="6"/>
        <v/>
      </c>
      <c r="T219" s="57">
        <v>0</v>
      </c>
      <c r="U219" s="80" t="str">
        <f>IF(OR($H219="-",$K219="",$M219=""),"",
IF($H219="Long",$K219*$M219,
IF($H219="Short",$K219*$M219,
IF($H219="Options",$K219*$M219*100,””))))</f>
        <v/>
      </c>
      <c r="V219" s="81" t="str">
        <f t="shared" si="21"/>
        <v/>
      </c>
      <c r="W219" s="81" t="str">
        <f t="shared" si="22"/>
        <v/>
      </c>
    </row>
    <row r="220" spans="1:23" x14ac:dyDescent="0.2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7"/>
      <c r="N220" s="73" t="str">
        <f>IF(OR($H220="-",$S220="",$U220=""),"",
IF($H220="Long",$U220-$S220,
IF($H220="Short",$S220-$U220-$T220-$T220,
IF($H220="Options",$U220-$S220,””))))</f>
        <v/>
      </c>
      <c r="O220" s="74" t="str">
        <f t="shared" si="23"/>
        <v/>
      </c>
      <c r="P220" s="75" t="str">
        <f t="shared" si="24"/>
        <v/>
      </c>
      <c r="Q220" s="76" t="str">
        <f t="shared" si="25"/>
        <v/>
      </c>
      <c r="R220" s="77" t="str">
        <f t="shared" si="26"/>
        <v/>
      </c>
      <c r="S220" s="78" t="str">
        <f t="shared" si="6"/>
        <v/>
      </c>
      <c r="T220" s="57">
        <v>0</v>
      </c>
      <c r="U220" s="80" t="str">
        <f>IF(OR($H220="-",$K220="",$M220=""),"",
IF($H220="Long",$K220*$M220,
IF($H220="Short",$K220*$M220,
IF($H220="Options",$K220*$M220*100,””))))</f>
        <v/>
      </c>
      <c r="V220" s="81" t="str">
        <f t="shared" si="21"/>
        <v/>
      </c>
      <c r="W220" s="81" t="str">
        <f t="shared" si="22"/>
        <v/>
      </c>
    </row>
    <row r="221" spans="1:23" x14ac:dyDescent="0.2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7"/>
      <c r="N221" s="73" t="str">
        <f>IF(OR($H221="-",$S221="",$U221=""),"",
IF($H221="Long",$U221-$S221,
IF($H221="Short",$S221-$U221-$T221-$T221,
IF($H221="Options",$U221-$S221,””))))</f>
        <v/>
      </c>
      <c r="O221" s="74" t="str">
        <f t="shared" si="23"/>
        <v/>
      </c>
      <c r="P221" s="75" t="str">
        <f t="shared" si="24"/>
        <v/>
      </c>
      <c r="Q221" s="76" t="str">
        <f t="shared" si="25"/>
        <v/>
      </c>
      <c r="R221" s="77" t="str">
        <f t="shared" si="26"/>
        <v/>
      </c>
      <c r="S221" s="78" t="str">
        <f t="shared" si="6"/>
        <v/>
      </c>
      <c r="T221" s="57">
        <v>0</v>
      </c>
      <c r="U221" s="80" t="str">
        <f>IF(OR($H221="-",$K221="",$M221=""),"",
IF($H221="Long",$K221*$M221,
IF($H221="Short",$K221*$M221,
IF($H221="Options",$K221*$M221*100,””))))</f>
        <v/>
      </c>
      <c r="V221" s="81" t="str">
        <f t="shared" si="21"/>
        <v/>
      </c>
      <c r="W221" s="81" t="str">
        <f t="shared" si="22"/>
        <v/>
      </c>
    </row>
    <row r="222" spans="1:23" x14ac:dyDescent="0.2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/>
      <c r="N222" s="73" t="str">
        <f>IF(OR($H222="-",$S222="",$U222=""),"",
IF($H222="Long",$U222-$S222,
IF($H222="Short",$S222-$U222-$T222-$T222,
IF($H222="Options",$U222-$S222,””))))</f>
        <v/>
      </c>
      <c r="O222" s="74" t="str">
        <f t="shared" si="23"/>
        <v/>
      </c>
      <c r="P222" s="75" t="str">
        <f t="shared" si="24"/>
        <v/>
      </c>
      <c r="Q222" s="76" t="str">
        <f t="shared" si="25"/>
        <v/>
      </c>
      <c r="R222" s="77" t="str">
        <f t="shared" si="26"/>
        <v/>
      </c>
      <c r="S222" s="78" t="str">
        <f t="shared" si="6"/>
        <v/>
      </c>
      <c r="T222" s="57">
        <v>0</v>
      </c>
      <c r="U222" s="80" t="str">
        <f>IF(OR($H222="-",$K222="",$M222=""),"",
IF($H222="Long",$K222*$M222,
IF($H222="Short",$K222*$M222,
IF($H222="Options",$K222*$M222*100,””))))</f>
        <v/>
      </c>
      <c r="V222" s="81" t="str">
        <f t="shared" si="21"/>
        <v/>
      </c>
      <c r="W222" s="81" t="str">
        <f t="shared" si="22"/>
        <v/>
      </c>
    </row>
    <row r="223" spans="1:23" x14ac:dyDescent="0.2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7"/>
      <c r="N223" s="73" t="str">
        <f>IF(OR($H223="-",$S223="",$U223=""),"",
IF($H223="Long",$U223-$S223,
IF($H223="Short",$S223-$U223-$T223-$T223,
IF($H223="Options",$U223-$S223,””))))</f>
        <v/>
      </c>
      <c r="O223" s="74" t="str">
        <f t="shared" si="23"/>
        <v/>
      </c>
      <c r="P223" s="75" t="str">
        <f t="shared" si="24"/>
        <v/>
      </c>
      <c r="Q223" s="76" t="str">
        <f t="shared" si="25"/>
        <v/>
      </c>
      <c r="R223" s="77" t="str">
        <f t="shared" si="26"/>
        <v/>
      </c>
      <c r="S223" s="78" t="str">
        <f t="shared" si="6"/>
        <v/>
      </c>
      <c r="T223" s="57">
        <v>0</v>
      </c>
      <c r="U223" s="80" t="str">
        <f>IF(OR($H223="-",$K223="",$M223=""),"",
IF($H223="Long",$K223*$M223,
IF($H223="Short",$K223*$M223,
IF($H223="Options",$K223*$M223*100,””))))</f>
        <v/>
      </c>
      <c r="V223" s="81" t="str">
        <f t="shared" si="21"/>
        <v/>
      </c>
      <c r="W223" s="81" t="str">
        <f t="shared" si="22"/>
        <v/>
      </c>
    </row>
    <row r="224" spans="1:23" x14ac:dyDescent="0.2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7"/>
      <c r="N224" s="73" t="str">
        <f>IF(OR($H224="-",$S224="",$U224=""),"",
IF($H224="Long",$U224-$S224,
IF($H224="Short",$S224-$U224-$T224-$T224,
IF($H224="Options",$U224-$S224,””))))</f>
        <v/>
      </c>
      <c r="O224" s="74" t="str">
        <f t="shared" si="23"/>
        <v/>
      </c>
      <c r="P224" s="75" t="str">
        <f t="shared" si="24"/>
        <v/>
      </c>
      <c r="Q224" s="76" t="str">
        <f t="shared" si="25"/>
        <v/>
      </c>
      <c r="R224" s="77" t="str">
        <f t="shared" si="26"/>
        <v/>
      </c>
      <c r="S224" s="78" t="str">
        <f t="shared" si="6"/>
        <v/>
      </c>
      <c r="T224" s="57">
        <v>0</v>
      </c>
      <c r="U224" s="80" t="str">
        <f>IF(OR($H224="-",$K224="",$M224=""),"",
IF($H224="Long",$K224*$M224,
IF($H224="Short",$K224*$M224,
IF($H224="Options",$K224*$M224*100,””))))</f>
        <v/>
      </c>
      <c r="V224" s="81" t="str">
        <f t="shared" si="21"/>
        <v/>
      </c>
      <c r="W224" s="81" t="str">
        <f t="shared" si="22"/>
        <v/>
      </c>
    </row>
    <row r="225" spans="1:23" x14ac:dyDescent="0.2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7"/>
      <c r="N225" s="73" t="str">
        <f>IF(OR($H225="-",$S225="",$U225=""),"",
IF($H225="Long",$U225-$S225,
IF($H225="Short",$S225-$U225-$T225-$T225,
IF($H225="Options",$U225-$S225,””))))</f>
        <v/>
      </c>
      <c r="O225" s="74" t="str">
        <f t="shared" si="23"/>
        <v/>
      </c>
      <c r="P225" s="75" t="str">
        <f t="shared" si="24"/>
        <v/>
      </c>
      <c r="Q225" s="76" t="str">
        <f t="shared" si="25"/>
        <v/>
      </c>
      <c r="R225" s="77" t="str">
        <f t="shared" si="26"/>
        <v/>
      </c>
      <c r="S225" s="78" t="str">
        <f t="shared" si="6"/>
        <v/>
      </c>
      <c r="T225" s="57">
        <v>0</v>
      </c>
      <c r="U225" s="80" t="str">
        <f>IF(OR($H225="-",$K225="",$M225=""),"",
IF($H225="Long",$K225*$M225,
IF($H225="Short",$K225*$M225,
IF($H225="Options",$K225*$M225*100,””))))</f>
        <v/>
      </c>
      <c r="V225" s="81" t="str">
        <f t="shared" si="21"/>
        <v/>
      </c>
      <c r="W225" s="81" t="str">
        <f t="shared" si="22"/>
        <v/>
      </c>
    </row>
    <row r="226" spans="1:23" x14ac:dyDescent="0.2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7"/>
      <c r="N226" s="73" t="str">
        <f>IF(OR($H226="-",$S226="",$U226=""),"",
IF($H226="Long",$U226-$S226,
IF($H226="Short",$S226-$U226-$T226-$T226,
IF($H226="Options",$U226-$S226,””))))</f>
        <v/>
      </c>
      <c r="O226" s="74" t="str">
        <f t="shared" si="23"/>
        <v/>
      </c>
      <c r="P226" s="75" t="str">
        <f t="shared" si="24"/>
        <v/>
      </c>
      <c r="Q226" s="76" t="str">
        <f t="shared" si="25"/>
        <v/>
      </c>
      <c r="R226" s="77" t="str">
        <f t="shared" si="26"/>
        <v/>
      </c>
      <c r="S226" s="78" t="str">
        <f t="shared" si="6"/>
        <v/>
      </c>
      <c r="T226" s="57">
        <v>0</v>
      </c>
      <c r="U226" s="80" t="str">
        <f>IF(OR($H226="-",$K226="",$M226=""),"",
IF($H226="Long",$K226*$M226,
IF($H226="Short",$K226*$M226,
IF($H226="Options",$K226*$M226*100,””))))</f>
        <v/>
      </c>
      <c r="V226" s="81" t="str">
        <f t="shared" si="21"/>
        <v/>
      </c>
      <c r="W226" s="81" t="str">
        <f t="shared" si="22"/>
        <v/>
      </c>
    </row>
    <row r="227" spans="1:23" x14ac:dyDescent="0.2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7"/>
      <c r="N227" s="73" t="str">
        <f>IF(OR($H227="-",$S227="",$U227=""),"",
IF($H227="Long",$U227-$S227,
IF($H227="Short",$S227-$U227-$T227-$T227,
IF($H227="Options",$U227-$S227,””))))</f>
        <v/>
      </c>
      <c r="O227" s="74" t="str">
        <f t="shared" si="23"/>
        <v/>
      </c>
      <c r="P227" s="75" t="str">
        <f t="shared" si="24"/>
        <v/>
      </c>
      <c r="Q227" s="76" t="str">
        <f t="shared" si="25"/>
        <v/>
      </c>
      <c r="R227" s="77" t="str">
        <f t="shared" si="26"/>
        <v/>
      </c>
      <c r="S227" s="78" t="str">
        <f t="shared" si="6"/>
        <v/>
      </c>
      <c r="T227" s="57">
        <v>0</v>
      </c>
      <c r="U227" s="80" t="str">
        <f>IF(OR($H227="-",$K227="",$M227=""),"",
IF($H227="Long",$K227*$M227,
IF($H227="Short",$K227*$M227,
IF($H227="Options",$K227*$M227*100,””))))</f>
        <v/>
      </c>
      <c r="V227" s="81" t="str">
        <f t="shared" si="21"/>
        <v/>
      </c>
      <c r="W227" s="81" t="str">
        <f t="shared" si="22"/>
        <v/>
      </c>
    </row>
    <row r="228" spans="1:23" x14ac:dyDescent="0.2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7"/>
      <c r="N228" s="73" t="str">
        <f>IF(OR($H228="-",$S228="",$U228=""),"",
IF($H228="Long",$U228-$S228,
IF($H228="Short",$S228-$U228-$T228-$T228,
IF($H228="Options",$U228-$S228,””))))</f>
        <v/>
      </c>
      <c r="O228" s="74" t="str">
        <f t="shared" si="23"/>
        <v/>
      </c>
      <c r="P228" s="75" t="str">
        <f t="shared" si="24"/>
        <v/>
      </c>
      <c r="Q228" s="76" t="str">
        <f t="shared" si="25"/>
        <v/>
      </c>
      <c r="R228" s="77" t="str">
        <f t="shared" si="26"/>
        <v/>
      </c>
      <c r="S228" s="78" t="str">
        <f t="shared" si="6"/>
        <v/>
      </c>
      <c r="T228" s="57">
        <v>0</v>
      </c>
      <c r="U228" s="80" t="str">
        <f>IF(OR($H228="-",$K228="",$M228=""),"",
IF($H228="Long",$K228*$M228,
IF($H228="Short",$K228*$M228,
IF($H228="Options",$K228*$M228*100,””))))</f>
        <v/>
      </c>
      <c r="V228" s="81" t="str">
        <f t="shared" si="21"/>
        <v/>
      </c>
      <c r="W228" s="81" t="str">
        <f t="shared" si="22"/>
        <v/>
      </c>
    </row>
    <row r="229" spans="1:23" x14ac:dyDescent="0.2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7"/>
      <c r="N229" s="73" t="str">
        <f>IF(OR($H229="-",$S229="",$U229=""),"",
IF($H229="Long",$U229-$S229,
IF($H229="Short",$S229-$U229-$T229-$T229,
IF($H229="Options",$U229-$S229,””))))</f>
        <v/>
      </c>
      <c r="O229" s="74" t="str">
        <f t="shared" si="23"/>
        <v/>
      </c>
      <c r="P229" s="75" t="str">
        <f t="shared" si="24"/>
        <v/>
      </c>
      <c r="Q229" s="76" t="str">
        <f t="shared" si="25"/>
        <v/>
      </c>
      <c r="R229" s="77" t="str">
        <f t="shared" si="26"/>
        <v/>
      </c>
      <c r="S229" s="78" t="str">
        <f t="shared" si="6"/>
        <v/>
      </c>
      <c r="T229" s="57">
        <v>0</v>
      </c>
      <c r="U229" s="80" t="str">
        <f>IF(OR($H229="-",$K229="",$M229=""),"",
IF($H229="Long",$K229*$M229,
IF($H229="Short",$K229*$M229,
IF($H229="Options",$K229*$M229*100,””))))</f>
        <v/>
      </c>
      <c r="V229" s="81" t="str">
        <f t="shared" si="21"/>
        <v/>
      </c>
      <c r="W229" s="81" t="str">
        <f t="shared" si="22"/>
        <v/>
      </c>
    </row>
    <row r="230" spans="1:23" x14ac:dyDescent="0.2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7"/>
      <c r="N230" s="73" t="str">
        <f>IF(OR($H230="-",$S230="",$U230=""),"",
IF($H230="Long",$U230-$S230,
IF($H230="Short",$S230-$U230-$T230-$T230,
IF($H230="Options",$U230-$S230,””))))</f>
        <v/>
      </c>
      <c r="O230" s="74" t="str">
        <f t="shared" si="23"/>
        <v/>
      </c>
      <c r="P230" s="75" t="str">
        <f t="shared" si="24"/>
        <v/>
      </c>
      <c r="Q230" s="76" t="str">
        <f t="shared" si="25"/>
        <v/>
      </c>
      <c r="R230" s="77" t="str">
        <f t="shared" si="26"/>
        <v/>
      </c>
      <c r="S230" s="78" t="str">
        <f t="shared" si="6"/>
        <v/>
      </c>
      <c r="T230" s="57">
        <v>0</v>
      </c>
      <c r="U230" s="80" t="str">
        <f>IF(OR($H230="-",$K230="",$M230=""),"",
IF($H230="Long",$K230*$M230,
IF($H230="Short",$K230*$M230,
IF($H230="Options",$K230*$M230*100,””))))</f>
        <v/>
      </c>
      <c r="V230" s="81" t="str">
        <f t="shared" si="21"/>
        <v/>
      </c>
      <c r="W230" s="81" t="str">
        <f t="shared" si="22"/>
        <v/>
      </c>
    </row>
    <row r="231" spans="1:23" x14ac:dyDescent="0.2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7"/>
      <c r="N231" s="73" t="str">
        <f>IF(OR($H231="-",$S231="",$U231=""),"",
IF($H231="Long",$U231-$S231,
IF($H231="Short",$S231-$U231-$T231-$T231,
IF($H231="Options",$U231-$S231,””))))</f>
        <v/>
      </c>
      <c r="O231" s="74" t="str">
        <f t="shared" si="23"/>
        <v/>
      </c>
      <c r="P231" s="75" t="str">
        <f t="shared" si="24"/>
        <v/>
      </c>
      <c r="Q231" s="76" t="str">
        <f t="shared" si="25"/>
        <v/>
      </c>
      <c r="R231" s="77" t="str">
        <f t="shared" si="26"/>
        <v/>
      </c>
      <c r="S231" s="78" t="str">
        <f t="shared" si="6"/>
        <v/>
      </c>
      <c r="T231" s="57">
        <v>0</v>
      </c>
      <c r="U231" s="80" t="str">
        <f>IF(OR($H231="-",$K231="",$M231=""),"",
IF($H231="Long",$K231*$M231,
IF($H231="Short",$K231*$M231,
IF($H231="Options",$K231*$M231*100,””))))</f>
        <v/>
      </c>
      <c r="V231" s="81" t="str">
        <f t="shared" si="21"/>
        <v/>
      </c>
      <c r="W231" s="81" t="str">
        <f t="shared" si="22"/>
        <v/>
      </c>
    </row>
    <row r="232" spans="1:23" x14ac:dyDescent="0.2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7"/>
      <c r="N232" s="73" t="str">
        <f>IF(OR($H232="-",$S232="",$U232=""),"",
IF($H232="Long",$U232-$S232,
IF($H232="Short",$S232-$U232-$T232-$T232,
IF($H232="Options",$U232-$S232,””))))</f>
        <v/>
      </c>
      <c r="O232" s="74" t="str">
        <f t="shared" si="23"/>
        <v/>
      </c>
      <c r="P232" s="75" t="str">
        <f t="shared" si="24"/>
        <v/>
      </c>
      <c r="Q232" s="76" t="str">
        <f t="shared" si="25"/>
        <v/>
      </c>
      <c r="R232" s="77" t="str">
        <f t="shared" si="26"/>
        <v/>
      </c>
      <c r="S232" s="78" t="str">
        <f t="shared" si="6"/>
        <v/>
      </c>
      <c r="T232" s="57">
        <v>0</v>
      </c>
      <c r="U232" s="80" t="str">
        <f>IF(OR($H232="-",$K232="",$M232=""),"",
IF($H232="Long",$K232*$M232,
IF($H232="Short",$K232*$M232,
IF($H232="Options",$K232*$M232*100,””))))</f>
        <v/>
      </c>
      <c r="V232" s="81" t="str">
        <f t="shared" si="21"/>
        <v/>
      </c>
      <c r="W232" s="81" t="str">
        <f t="shared" si="22"/>
        <v/>
      </c>
    </row>
    <row r="233" spans="1:23" x14ac:dyDescent="0.2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7"/>
      <c r="N233" s="73" t="str">
        <f>IF(OR($H233="-",$S233="",$U233=""),"",
IF($H233="Long",$U233-$S233,
IF($H233="Short",$S233-$U233-$T233-$T233,
IF($H233="Options",$U233-$S233,””))))</f>
        <v/>
      </c>
      <c r="O233" s="74" t="str">
        <f t="shared" si="23"/>
        <v/>
      </c>
      <c r="P233" s="75" t="str">
        <f t="shared" si="24"/>
        <v/>
      </c>
      <c r="Q233" s="76" t="str">
        <f t="shared" si="25"/>
        <v/>
      </c>
      <c r="R233" s="77" t="str">
        <f t="shared" si="26"/>
        <v/>
      </c>
      <c r="S233" s="78" t="str">
        <f t="shared" si="6"/>
        <v/>
      </c>
      <c r="T233" s="57">
        <v>0</v>
      </c>
      <c r="U233" s="80" t="str">
        <f>IF(OR($H233="-",$K233="",$M233=""),"",
IF($H233="Long",$K233*$M233,
IF($H233="Short",$K233*$M233,
IF($H233="Options",$K233*$M233*100,””))))</f>
        <v/>
      </c>
      <c r="V233" s="81" t="str">
        <f t="shared" si="21"/>
        <v/>
      </c>
      <c r="W233" s="81" t="str">
        <f t="shared" si="22"/>
        <v/>
      </c>
    </row>
    <row r="234" spans="1:23" x14ac:dyDescent="0.2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7"/>
      <c r="N234" s="73" t="str">
        <f>IF(OR($H234="-",$S234="",$U234=""),"",
IF($H234="Long",$U234-$S234,
IF($H234="Short",$S234-$U234-$T234-$T234,
IF($H234="Options",$U234-$S234,””))))</f>
        <v/>
      </c>
      <c r="O234" s="74" t="str">
        <f t="shared" si="23"/>
        <v/>
      </c>
      <c r="P234" s="75" t="str">
        <f t="shared" si="24"/>
        <v/>
      </c>
      <c r="Q234" s="76" t="str">
        <f t="shared" si="25"/>
        <v/>
      </c>
      <c r="R234" s="77" t="str">
        <f t="shared" si="26"/>
        <v/>
      </c>
      <c r="S234" s="78" t="str">
        <f t="shared" si="6"/>
        <v/>
      </c>
      <c r="T234" s="57">
        <v>0</v>
      </c>
      <c r="U234" s="80" t="str">
        <f>IF(OR($H234="-",$K234="",$M234=""),"",
IF($H234="Long",$K234*$M234,
IF($H234="Short",$K234*$M234,
IF($H234="Options",$K234*$M234*100,””))))</f>
        <v/>
      </c>
      <c r="V234" s="81" t="str">
        <f t="shared" si="21"/>
        <v/>
      </c>
      <c r="W234" s="81" t="str">
        <f t="shared" si="22"/>
        <v/>
      </c>
    </row>
    <row r="235" spans="1:23" x14ac:dyDescent="0.2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7"/>
      <c r="N235" s="73" t="str">
        <f>IF(OR($H235="-",$S235="",$U235=""),"",
IF($H235="Long",$U235-$S235,
IF($H235="Short",$S235-$U235-$T235-$T235,
IF($H235="Options",$U235-$S235,””))))</f>
        <v/>
      </c>
      <c r="O235" s="74" t="str">
        <f t="shared" si="23"/>
        <v/>
      </c>
      <c r="P235" s="75" t="str">
        <f t="shared" si="24"/>
        <v/>
      </c>
      <c r="Q235" s="76" t="str">
        <f t="shared" si="25"/>
        <v/>
      </c>
      <c r="R235" s="77" t="str">
        <f t="shared" si="26"/>
        <v/>
      </c>
      <c r="S235" s="78" t="str">
        <f t="shared" si="6"/>
        <v/>
      </c>
      <c r="T235" s="57">
        <v>0</v>
      </c>
      <c r="U235" s="80" t="str">
        <f>IF(OR($H235="-",$K235="",$M235=""),"",
IF($H235="Long",$K235*$M235,
IF($H235="Short",$K235*$M235,
IF($H235="Options",$K235*$M235*100,””))))</f>
        <v/>
      </c>
      <c r="V235" s="81" t="str">
        <f t="shared" si="21"/>
        <v/>
      </c>
      <c r="W235" s="81" t="str">
        <f t="shared" si="22"/>
        <v/>
      </c>
    </row>
    <row r="236" spans="1:23" x14ac:dyDescent="0.2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7"/>
      <c r="N236" s="73" t="str">
        <f>IF(OR($H236="-",$S236="",$U236=""),"",
IF($H236="Long",$U236-$S236,
IF($H236="Short",$S236-$U236-$T236-$T236,
IF($H236="Options",$U236-$S236,””))))</f>
        <v/>
      </c>
      <c r="O236" s="74" t="str">
        <f t="shared" si="23"/>
        <v/>
      </c>
      <c r="P236" s="75" t="str">
        <f t="shared" si="24"/>
        <v/>
      </c>
      <c r="Q236" s="76" t="str">
        <f t="shared" si="25"/>
        <v/>
      </c>
      <c r="R236" s="77" t="str">
        <f t="shared" si="26"/>
        <v/>
      </c>
      <c r="S236" s="78" t="str">
        <f t="shared" si="6"/>
        <v/>
      </c>
      <c r="T236" s="57">
        <v>0</v>
      </c>
      <c r="U236" s="80" t="str">
        <f>IF(OR($H236="-",$K236="",$M236=""),"",
IF($H236="Long",$K236*$M236,
IF($H236="Short",$K236*$M236,
IF($H236="Options",$K236*$M236*100,””))))</f>
        <v/>
      </c>
      <c r="V236" s="81" t="str">
        <f t="shared" si="21"/>
        <v/>
      </c>
      <c r="W236" s="81" t="str">
        <f t="shared" si="22"/>
        <v/>
      </c>
    </row>
    <row r="237" spans="1:23" x14ac:dyDescent="0.2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7"/>
      <c r="N237" s="73" t="str">
        <f>IF(OR($H237="-",$S237="",$U237=""),"",
IF($H237="Long",$U237-$S237,
IF($H237="Short",$S237-$U237-$T237-$T237,
IF($H237="Options",$U237-$S237,””))))</f>
        <v/>
      </c>
      <c r="O237" s="74" t="str">
        <f t="shared" si="23"/>
        <v/>
      </c>
      <c r="P237" s="75" t="str">
        <f t="shared" si="24"/>
        <v/>
      </c>
      <c r="Q237" s="76" t="str">
        <f t="shared" si="25"/>
        <v/>
      </c>
      <c r="R237" s="77" t="str">
        <f t="shared" si="26"/>
        <v/>
      </c>
      <c r="S237" s="78" t="str">
        <f t="shared" si="6"/>
        <v/>
      </c>
      <c r="T237" s="57">
        <v>0</v>
      </c>
      <c r="U237" s="80" t="str">
        <f>IF(OR($H237="-",$K237="",$M237=""),"",
IF($H237="Long",$K237*$M237,
IF($H237="Short",$K237*$M237,
IF($H237="Options",$K237*$M237*100,””))))</f>
        <v/>
      </c>
      <c r="V237" s="81" t="str">
        <f t="shared" si="21"/>
        <v/>
      </c>
      <c r="W237" s="81" t="str">
        <f t="shared" si="22"/>
        <v/>
      </c>
    </row>
    <row r="238" spans="1:23" x14ac:dyDescent="0.2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7"/>
      <c r="N238" s="73" t="str">
        <f>IF(OR($H238="-",$S238="",$U238=""),"",
IF($H238="Long",$U238-$S238,
IF($H238="Short",$S238-$U238-$T238-$T238,
IF($H238="Options",$U238-$S238,””))))</f>
        <v/>
      </c>
      <c r="O238" s="74" t="str">
        <f t="shared" si="23"/>
        <v/>
      </c>
      <c r="P238" s="75" t="str">
        <f t="shared" si="24"/>
        <v/>
      </c>
      <c r="Q238" s="76" t="str">
        <f t="shared" si="25"/>
        <v/>
      </c>
      <c r="R238" s="77" t="str">
        <f t="shared" si="26"/>
        <v/>
      </c>
      <c r="S238" s="78" t="str">
        <f t="shared" si="6"/>
        <v/>
      </c>
      <c r="T238" s="57">
        <v>0</v>
      </c>
      <c r="U238" s="80" t="str">
        <f>IF(OR($H238="-",$K238="",$M238=""),"",
IF($H238="Long",$K238*$M238,
IF($H238="Short",$K238*$M238,
IF($H238="Options",$K238*$M238*100,””))))</f>
        <v/>
      </c>
      <c r="V238" s="81" t="str">
        <f t="shared" si="21"/>
        <v/>
      </c>
      <c r="W238" s="81" t="str">
        <f t="shared" si="22"/>
        <v/>
      </c>
    </row>
    <row r="239" spans="1:23" x14ac:dyDescent="0.2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7"/>
      <c r="N239" s="73" t="str">
        <f>IF(OR($H239="-",$S239="",$U239=""),"",
IF($H239="Long",$U239-$S239,
IF($H239="Short",$S239-$U239-$T239-$T239,
IF($H239="Options",$U239-$S239,””))))</f>
        <v/>
      </c>
      <c r="O239" s="74" t="str">
        <f t="shared" si="23"/>
        <v/>
      </c>
      <c r="P239" s="75" t="str">
        <f t="shared" si="24"/>
        <v/>
      </c>
      <c r="Q239" s="76" t="str">
        <f t="shared" si="25"/>
        <v/>
      </c>
      <c r="R239" s="77" t="str">
        <f t="shared" si="26"/>
        <v/>
      </c>
      <c r="S239" s="78" t="str">
        <f t="shared" si="6"/>
        <v/>
      </c>
      <c r="T239" s="57">
        <v>0</v>
      </c>
      <c r="U239" s="80" t="str">
        <f>IF(OR($H239="-",$K239="",$M239=""),"",
IF($H239="Long",$K239*$M239,
IF($H239="Short",$K239*$M239,
IF($H239="Options",$K239*$M239*100,””))))</f>
        <v/>
      </c>
      <c r="V239" s="81" t="str">
        <f t="shared" si="21"/>
        <v/>
      </c>
      <c r="W239" s="81" t="str">
        <f t="shared" si="22"/>
        <v/>
      </c>
    </row>
    <row r="240" spans="1:23" x14ac:dyDescent="0.2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7"/>
      <c r="N240" s="73" t="str">
        <f>IF(OR($H240="-",$S240="",$U240=""),"",
IF($H240="Long",$U240-$S240,
IF($H240="Short",$S240-$U240-$T240-$T240,
IF($H240="Options",$U240-$S240,””))))</f>
        <v/>
      </c>
      <c r="O240" s="74" t="str">
        <f t="shared" si="23"/>
        <v/>
      </c>
      <c r="P240" s="75" t="str">
        <f t="shared" si="24"/>
        <v/>
      </c>
      <c r="Q240" s="76" t="str">
        <f t="shared" si="25"/>
        <v/>
      </c>
      <c r="R240" s="77" t="str">
        <f t="shared" si="26"/>
        <v/>
      </c>
      <c r="S240" s="78" t="str">
        <f t="shared" si="6"/>
        <v/>
      </c>
      <c r="T240" s="57">
        <v>0</v>
      </c>
      <c r="U240" s="80" t="str">
        <f>IF(OR($H240="-",$K240="",$M240=""),"",
IF($H240="Long",$K240*$M240,
IF($H240="Short",$K240*$M240,
IF($H240="Options",$K240*$M240*100,””))))</f>
        <v/>
      </c>
      <c r="V240" s="81" t="str">
        <f t="shared" si="21"/>
        <v/>
      </c>
      <c r="W240" s="81" t="str">
        <f t="shared" si="22"/>
        <v/>
      </c>
    </row>
    <row r="241" spans="1:23" x14ac:dyDescent="0.2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7"/>
      <c r="N241" s="73" t="str">
        <f>IF(OR($H241="-",$S241="",$U241=""),"",
IF($H241="Long",$U241-$S241,
IF($H241="Short",$S241-$U241-$T241-$T241,
IF($H241="Options",$U241-$S241,””))))</f>
        <v/>
      </c>
      <c r="O241" s="74" t="str">
        <f t="shared" si="23"/>
        <v/>
      </c>
      <c r="P241" s="75" t="str">
        <f t="shared" si="24"/>
        <v/>
      </c>
      <c r="Q241" s="76" t="str">
        <f t="shared" si="25"/>
        <v/>
      </c>
      <c r="R241" s="77" t="str">
        <f t="shared" si="26"/>
        <v/>
      </c>
      <c r="S241" s="78" t="str">
        <f>IF(OR($H241="-",$K241="",$L241="",$T241=""),"",
IF($H241="Long",($K241*$L241)+$T241,
IF($H241="Short",($K241*$L241)+$T241,
IF($H241="Options",($K241*$L241*100)+$T241,""))))</f>
        <v/>
      </c>
      <c r="T241" s="57">
        <v>0</v>
      </c>
      <c r="U241" s="80" t="str">
        <f>IF(OR($H241="-",$K241="",$M241=""),"",
IF($H241="Long",$K241*$M241,
IF($H241="Short",$K241*$M241,
IF($H241="Options",$K241*$M241*100,””))))</f>
        <v/>
      </c>
      <c r="V241" s="81" t="str">
        <f t="shared" si="21"/>
        <v/>
      </c>
      <c r="W241" s="81" t="str">
        <f t="shared" si="22"/>
        <v/>
      </c>
    </row>
    <row r="242" spans="1:23" x14ac:dyDescent="0.2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7"/>
      <c r="N242" s="73" t="str">
        <f>IF(OR($H242="-",$S242="",$U242=""),"",
IF($H242="Long",$U242-$S242,
IF($H242="Short",$S242-$U242-$T242-$T242,
IF($H242="Options",$U242-$S242,””))))</f>
        <v/>
      </c>
      <c r="O242" s="74" t="str">
        <f t="shared" si="23"/>
        <v/>
      </c>
      <c r="P242" s="75" t="str">
        <f t="shared" si="24"/>
        <v/>
      </c>
      <c r="Q242" s="76" t="str">
        <f t="shared" si="25"/>
        <v/>
      </c>
      <c r="R242" s="77" t="str">
        <f t="shared" si="26"/>
        <v/>
      </c>
      <c r="S242" s="78" t="str">
        <f t="shared" si="6"/>
        <v/>
      </c>
      <c r="T242" s="57">
        <v>0</v>
      </c>
      <c r="U242" s="80" t="str">
        <f>IF(OR($H242="-",$K242="",$M242=""),"",
IF($H242="Long",$K242*$M242,
IF($H242="Short",$K242*$M242,
IF($H242="Options",$K242*$M242*100,””))))</f>
        <v/>
      </c>
      <c r="V242" s="81" t="str">
        <f t="shared" si="21"/>
        <v/>
      </c>
      <c r="W242" s="81" t="str">
        <f t="shared" si="22"/>
        <v/>
      </c>
    </row>
    <row r="243" spans="1:23" x14ac:dyDescent="0.2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7"/>
      <c r="N243" s="73" t="str">
        <f>IF(OR($H243="-",$S243="",$U243=""),"",
IF($H243="Long",$U243-$S243,
IF($H243="Short",$S243-$U243-$T243-$T243,
IF($H243="Options",$U243-$S243,””))))</f>
        <v/>
      </c>
      <c r="O243" s="74" t="str">
        <f t="shared" si="23"/>
        <v/>
      </c>
      <c r="P243" s="75" t="str">
        <f t="shared" si="24"/>
        <v/>
      </c>
      <c r="Q243" s="76" t="str">
        <f t="shared" si="25"/>
        <v/>
      </c>
      <c r="R243" s="77" t="str">
        <f t="shared" si="26"/>
        <v/>
      </c>
      <c r="S243" s="78" t="str">
        <f>IF(OR($H243="-",$K243="",$L243="",$T243=""),"",
IF($H243="Long",($K243*$L243)+$T243,
IF($H243="Short",($K243*$L243)+$T243,
IF($H243="Options",($K243*$L243*100)+$T243,""))))</f>
        <v/>
      </c>
      <c r="T243" s="57">
        <v>0</v>
      </c>
      <c r="U243" s="80" t="str">
        <f>IF(OR($H243="-",$K243="",$M243=""),"",
IF($H243="Long",$K243*$M243,
IF($H243="Short",$K243*$M243,
IF($H243="Options",$K243*$M243*100,””))))</f>
        <v/>
      </c>
      <c r="V243" s="81" t="str">
        <f t="shared" si="21"/>
        <v/>
      </c>
      <c r="W243" s="81" t="str">
        <f t="shared" si="22"/>
        <v/>
      </c>
    </row>
    <row r="244" spans="1:23" x14ac:dyDescent="0.2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7"/>
      <c r="N244" s="73" t="str">
        <f>IF(OR($H244="-",$S244="",$U244=""),"",
IF($H244="Long",$U244-$S244,
IF($H244="Short",$S244-$U244-$T244-$T244,
IF($H244="Options",$U244-$S244,””))))</f>
        <v/>
      </c>
      <c r="O244" s="74" t="str">
        <f t="shared" si="23"/>
        <v/>
      </c>
      <c r="P244" s="75" t="str">
        <f t="shared" si="24"/>
        <v/>
      </c>
      <c r="Q244" s="76" t="str">
        <f t="shared" si="25"/>
        <v/>
      </c>
      <c r="R244" s="77" t="str">
        <f t="shared" si="26"/>
        <v/>
      </c>
      <c r="S244" s="78" t="str">
        <f t="shared" si="6"/>
        <v/>
      </c>
      <c r="T244" s="57">
        <v>0</v>
      </c>
      <c r="U244" s="80" t="str">
        <f>IF(OR($H244="-",$K244="",$M244=""),"",
IF($H244="Long",$K244*$M244,
IF($H244="Short",$K244*$M244,
IF($H244="Options",$K244*$M244*100,””))))</f>
        <v/>
      </c>
      <c r="V244" s="81" t="str">
        <f t="shared" ref="V244:V253" si="27">IF(N244="","",IF(N244&gt;0,0,1))</f>
        <v/>
      </c>
      <c r="W244" s="81" t="str">
        <f t="shared" ref="W244:W253" si="28">IF(N244="","",IF(N244&lt;0,0,1))</f>
        <v/>
      </c>
    </row>
    <row r="245" spans="1:23" x14ac:dyDescent="0.2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7"/>
      <c r="N245" s="73" t="str">
        <f>IF(OR($H245="-",$S245="",$U245=""),"",
IF($H245="Long",$U245-$S245,
IF($H245="Short",$S245-$U245-$T245-$T245,
IF($H245="Options",$U245-$S245,””))))</f>
        <v/>
      </c>
      <c r="O245" s="74" t="str">
        <f t="shared" si="23"/>
        <v/>
      </c>
      <c r="P245" s="75" t="str">
        <f t="shared" si="24"/>
        <v/>
      </c>
      <c r="Q245" s="76" t="str">
        <f t="shared" si="25"/>
        <v/>
      </c>
      <c r="R245" s="77" t="str">
        <f t="shared" si="26"/>
        <v/>
      </c>
      <c r="S245" s="78" t="str">
        <f t="shared" si="6"/>
        <v/>
      </c>
      <c r="T245" s="57">
        <v>0</v>
      </c>
      <c r="U245" s="80" t="str">
        <f>IF(OR($H245="-",$K245="",$M245=""),"",
IF($H245="Long",$K245*$M245,
IF($H245="Short",$K245*$M245,
IF($H245="Options",$K245*$M245*100,””))))</f>
        <v/>
      </c>
      <c r="V245" s="81" t="str">
        <f t="shared" si="27"/>
        <v/>
      </c>
      <c r="W245" s="81" t="str">
        <f t="shared" si="28"/>
        <v/>
      </c>
    </row>
    <row r="246" spans="1:23" x14ac:dyDescent="0.2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7"/>
      <c r="N246" s="73" t="str">
        <f>IF(OR($H246="-",$S246="",$U246=""),"",
IF($H246="Long",$U246-$S246,
IF($H246="Short",$S246-$U246-$T246-$T246,
IF($H246="Options",$U246-$S246,””))))</f>
        <v/>
      </c>
      <c r="O246" s="74" t="str">
        <f t="shared" si="23"/>
        <v/>
      </c>
      <c r="P246" s="75" t="str">
        <f t="shared" si="24"/>
        <v/>
      </c>
      <c r="Q246" s="76" t="str">
        <f t="shared" si="25"/>
        <v/>
      </c>
      <c r="R246" s="77" t="str">
        <f t="shared" si="26"/>
        <v/>
      </c>
      <c r="S246" s="78" t="str">
        <f t="shared" si="6"/>
        <v/>
      </c>
      <c r="T246" s="57">
        <v>0</v>
      </c>
      <c r="U246" s="80" t="str">
        <f>IF(OR($H246="-",$K246="",$M246=""),"",
IF($H246="Long",$K246*$M246,
IF($H246="Short",$K246*$M246,
IF($H246="Options",$K246*$M246*100,””))))</f>
        <v/>
      </c>
      <c r="V246" s="81" t="str">
        <f t="shared" si="27"/>
        <v/>
      </c>
      <c r="W246" s="81" t="str">
        <f t="shared" si="28"/>
        <v/>
      </c>
    </row>
    <row r="247" spans="1:23" x14ac:dyDescent="0.2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7"/>
      <c r="N247" s="73" t="str">
        <f>IF(OR($H247="-",$S247="",$U247=""),"",
IF($H247="Long",$U247-$S247,
IF($H247="Short",$S247-$U247-$T247-$T247,
IF($H247="Options",$U247-$S247,””))))</f>
        <v/>
      </c>
      <c r="O247" s="74" t="str">
        <f t="shared" si="23"/>
        <v/>
      </c>
      <c r="P247" s="75" t="str">
        <f t="shared" si="24"/>
        <v/>
      </c>
      <c r="Q247" s="76" t="str">
        <f t="shared" si="25"/>
        <v/>
      </c>
      <c r="R247" s="77" t="str">
        <f t="shared" si="26"/>
        <v/>
      </c>
      <c r="S247" s="78" t="str">
        <f t="shared" si="6"/>
        <v/>
      </c>
      <c r="T247" s="57">
        <v>0</v>
      </c>
      <c r="U247" s="80" t="str">
        <f>IF(OR($H247="-",$K247="",$M247=""),"",
IF($H247="Long",$K247*$M247,
IF($H247="Short",$K247*$M247,
IF($H247="Options",$K247*$M247*100,””))))</f>
        <v/>
      </c>
      <c r="V247" s="81" t="str">
        <f t="shared" si="27"/>
        <v/>
      </c>
      <c r="W247" s="81" t="str">
        <f t="shared" si="28"/>
        <v/>
      </c>
    </row>
    <row r="248" spans="1:23" x14ac:dyDescent="0.2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7"/>
      <c r="N248" s="73" t="str">
        <f>IF(OR($H248="-",$S248="",$U248=""),"",
IF($H248="Long",$U248-$S248,
IF($H248="Short",$S248-$U248-$T248-$T248,
IF($H248="Options",$U248-$S248,””))))</f>
        <v/>
      </c>
      <c r="O248" s="74" t="str">
        <f t="shared" si="23"/>
        <v/>
      </c>
      <c r="P248" s="75" t="str">
        <f t="shared" si="24"/>
        <v/>
      </c>
      <c r="Q248" s="76" t="str">
        <f t="shared" si="25"/>
        <v/>
      </c>
      <c r="R248" s="77" t="str">
        <f t="shared" si="26"/>
        <v/>
      </c>
      <c r="S248" s="78" t="str">
        <f t="shared" si="6"/>
        <v/>
      </c>
      <c r="T248" s="57">
        <v>0</v>
      </c>
      <c r="U248" s="80" t="str">
        <f>IF(OR($H248="-",$K248="",$M248=""),"",
IF($H248="Long",$K248*$M248,
IF($H248="Short",$K248*$M248,
IF($H248="Options",$K248*$M248*100,””))))</f>
        <v/>
      </c>
      <c r="V248" s="81" t="str">
        <f t="shared" si="27"/>
        <v/>
      </c>
      <c r="W248" s="81" t="str">
        <f t="shared" si="28"/>
        <v/>
      </c>
    </row>
    <row r="249" spans="1:23" x14ac:dyDescent="0.2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7"/>
      <c r="N249" s="73" t="str">
        <f>IF(OR($H249="-",$S249="",$U249=""),"",
IF($H249="Long",$U249-$S249,
IF($H249="Short",$S249-$U249-$T249-$T249,
IF($H249="Options",$U249-$S249,””))))</f>
        <v/>
      </c>
      <c r="O249" s="74" t="str">
        <f t="shared" si="23"/>
        <v/>
      </c>
      <c r="P249" s="75" t="str">
        <f t="shared" si="24"/>
        <v/>
      </c>
      <c r="Q249" s="76" t="str">
        <f t="shared" si="25"/>
        <v/>
      </c>
      <c r="R249" s="77" t="str">
        <f t="shared" si="26"/>
        <v/>
      </c>
      <c r="S249" s="78" t="str">
        <f t="shared" si="6"/>
        <v/>
      </c>
      <c r="T249" s="57">
        <v>0</v>
      </c>
      <c r="U249" s="80" t="str">
        <f>IF(OR($H249="-",$K249="",$M249=""),"",
IF($H249="Long",$K249*$M249,
IF($H249="Short",$K249*$M249,
IF($H249="Options",$K249*$M249*100,””))))</f>
        <v/>
      </c>
      <c r="V249" s="81" t="str">
        <f t="shared" si="27"/>
        <v/>
      </c>
      <c r="W249" s="81" t="str">
        <f t="shared" si="28"/>
        <v/>
      </c>
    </row>
    <row r="250" spans="1:23" x14ac:dyDescent="0.2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7"/>
      <c r="N250" s="73" t="str">
        <f>IF(OR($H250="-",$S250="",$U250=""),"",
IF($H250="Long",$U250-$S250,
IF($H250="Short",$S250-$U250-$T250-$T250,
IF($H250="Options",$U250-$S250,””))))</f>
        <v/>
      </c>
      <c r="O250" s="74" t="str">
        <f t="shared" si="23"/>
        <v/>
      </c>
      <c r="P250" s="75" t="str">
        <f t="shared" si="24"/>
        <v/>
      </c>
      <c r="Q250" s="76" t="str">
        <f t="shared" si="25"/>
        <v/>
      </c>
      <c r="R250" s="77" t="str">
        <f t="shared" si="26"/>
        <v/>
      </c>
      <c r="S250" s="78" t="str">
        <f t="shared" si="6"/>
        <v/>
      </c>
      <c r="T250" s="57">
        <v>0</v>
      </c>
      <c r="U250" s="80" t="str">
        <f>IF(OR($H250="-",$K250="",$M250=""),"",
IF($H250="Long",$K250*$M250,
IF($H250="Short",$K250*$M250,
IF($H250="Options",$K250*$M250*100,””))))</f>
        <v/>
      </c>
      <c r="V250" s="81" t="str">
        <f t="shared" si="27"/>
        <v/>
      </c>
      <c r="W250" s="81" t="str">
        <f t="shared" si="28"/>
        <v/>
      </c>
    </row>
    <row r="251" spans="1:23" x14ac:dyDescent="0.2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7"/>
      <c r="N251" s="73" t="str">
        <f>IF(OR($H251="-",$S251="",$U251=""),"",
IF($H251="Long",$U251-$S251,
IF($H251="Short",$S251-$U251-$T251-$T251,
IF($H251="Options",$U251-$S251,””))))</f>
        <v/>
      </c>
      <c r="O251" s="74" t="str">
        <f t="shared" si="23"/>
        <v/>
      </c>
      <c r="P251" s="75" t="str">
        <f t="shared" si="24"/>
        <v/>
      </c>
      <c r="Q251" s="76" t="str">
        <f t="shared" si="25"/>
        <v/>
      </c>
      <c r="R251" s="77" t="str">
        <f t="shared" si="26"/>
        <v/>
      </c>
      <c r="S251" s="78" t="str">
        <f t="shared" si="6"/>
        <v/>
      </c>
      <c r="T251" s="57">
        <v>0</v>
      </c>
      <c r="U251" s="80" t="str">
        <f>IF(OR($H251="-",$K251="",$M251=""),"",
IF($H251="Long",$K251*$M251,
IF($H251="Short",$K251*$M251,
IF($H251="Options",$K251*$M251*100,””))))</f>
        <v/>
      </c>
      <c r="V251" s="81" t="str">
        <f t="shared" si="27"/>
        <v/>
      </c>
      <c r="W251" s="81" t="str">
        <f t="shared" si="28"/>
        <v/>
      </c>
    </row>
    <row r="252" spans="1:23" x14ac:dyDescent="0.2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7"/>
      <c r="N252" s="73" t="str">
        <f>IF(OR($H252="-",$S252="",$U252=""),"",
IF($H252="Long",$U252-$S252,
IF($H252="Short",$S252-$U252-$T252-$T252,
IF($H252="Options",$U252-$S252,””))))</f>
        <v/>
      </c>
      <c r="O252" s="74" t="str">
        <f t="shared" si="23"/>
        <v/>
      </c>
      <c r="P252" s="75" t="str">
        <f t="shared" si="24"/>
        <v/>
      </c>
      <c r="Q252" s="76" t="str">
        <f t="shared" si="25"/>
        <v/>
      </c>
      <c r="R252" s="77" t="str">
        <f t="shared" si="26"/>
        <v/>
      </c>
      <c r="S252" s="78" t="str">
        <f t="shared" si="6"/>
        <v/>
      </c>
      <c r="T252" s="57">
        <v>0</v>
      </c>
      <c r="U252" s="80" t="str">
        <f>IF(OR($H252="-",$K252="",$M252=""),"",
IF($H252="Long",$K252*$M252,
IF($H252="Short",$K252*$M252,
IF($H252="Options",$K252*$M252*100,””))))</f>
        <v/>
      </c>
      <c r="V252" s="81" t="str">
        <f t="shared" si="27"/>
        <v/>
      </c>
      <c r="W252" s="81" t="str">
        <f t="shared" si="28"/>
        <v/>
      </c>
    </row>
    <row r="253" spans="1:23" x14ac:dyDescent="0.2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7"/>
      <c r="N253" s="73" t="str">
        <f>IF(OR($H253="-",$S253="",$U253=""),"",
IF($H253="Long",$U253-$S253,
IF($H253="Short",$S253-$U253-$T253-$T253,
IF($H253="Options",$U253-$S253,””))))</f>
        <v/>
      </c>
      <c r="O253" s="74" t="str">
        <f t="shared" si="23"/>
        <v/>
      </c>
      <c r="P253" s="75" t="str">
        <f t="shared" si="24"/>
        <v/>
      </c>
      <c r="Q253" s="76" t="str">
        <f t="shared" si="25"/>
        <v/>
      </c>
      <c r="R253" s="77" t="str">
        <f t="shared" si="26"/>
        <v/>
      </c>
      <c r="S253" s="78" t="str">
        <f t="shared" si="6"/>
        <v/>
      </c>
      <c r="T253" s="57">
        <v>0</v>
      </c>
      <c r="U253" s="80" t="str">
        <f>IF(OR($H253="-",$K253="",$M253=""),"",
IF($H253="Long",$K253*$M253,
IF($H253="Short",$K253*$M253,
IF($H253="Options",$K253*$M253*100,””))))</f>
        <v/>
      </c>
      <c r="V253" s="81" t="str">
        <f t="shared" si="27"/>
        <v/>
      </c>
      <c r="W253" s="81" t="str">
        <f t="shared" si="28"/>
        <v/>
      </c>
    </row>
    <row r="254" spans="1:23" x14ac:dyDescent="0.2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7"/>
      <c r="N254" s="73" t="str">
        <f>IF(OR($H254="-",$S254="",$U254=""),"",
IF($H254="Long",$U254-$S254,
IF($H254="Short",$S254-$U254-$T254-$T254,
IF($H254="Options",$U254-$S254,””))))</f>
        <v/>
      </c>
      <c r="O254" s="74" t="str">
        <f>IF(OR($N254="-",$S254="",$U254=""),"",
IF($N254&lt;=-0.01,"", IF($H254="Long",(M254-L254),
IF($H254="Short",(L254-M254),
IF($H254="Options",(M254-L254))))))</f>
        <v/>
      </c>
      <c r="P254" s="75" t="str">
        <f>IF(OR($N254="-",$S254="",$U254=""),"",
IF($N254&gt;=0.01,"", IF($H254="Long",(M254-L254),
IF($H254="Short",(L254-M254),
IF($H254="Options",(M254-L254))))))</f>
        <v/>
      </c>
      <c r="Q254" s="76" t="str">
        <f t="shared" si="25"/>
        <v/>
      </c>
      <c r="R254" s="77" t="str">
        <f t="shared" si="26"/>
        <v/>
      </c>
      <c r="S254" s="78" t="str">
        <f>IF(OR($H254="-",$K254="",$L254="",$T254=""),"",
IF($H254="Long",($K254*$L254)+$T254,
IF($H254="Short",($K254*$L254)+$T254,
IF($H254="Options",($K254*$L254*100)+$T254,""))))</f>
        <v/>
      </c>
      <c r="T254" s="57">
        <v>0</v>
      </c>
      <c r="U254" s="80" t="str">
        <f>IF(OR($H254="-",$K254="",$M254=""),"",
IF($H254="Long",$K254*$M254,
IF($H254="Short",$K254*$M254,
IF($H254="Options",$K254*$M254*100,””))))</f>
        <v/>
      </c>
      <c r="V254" s="81" t="str">
        <f>IF(N254="","",IF(N254&gt;0,0,1))</f>
        <v/>
      </c>
      <c r="W254" s="81" t="str">
        <f>IF(N254="","",IF(N254&lt;0,0,1))</f>
        <v/>
      </c>
    </row>
    <row r="255" spans="1:23" x14ac:dyDescent="0.2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7"/>
      <c r="N255" s="73" t="str">
        <f>IF(OR($H255="-",$S255="",$U255=""),"",
IF($H255="Long",$U255-$S255,
IF($H255="Short",$S255-$U255-$T255-$T255,
IF($H255="Options",$U255-$S255,””))))</f>
        <v/>
      </c>
      <c r="O255" s="74" t="str">
        <f t="shared" ref="O255:O318" si="29">IF(OR($N255="-",$S255="",$U255=""),"",
IF($N255&lt;=-0.01,"", IF($H255="Long",(M255-L255),
IF($H255="Short",(L255-M255),
IF($H255="Options",(M255-L255))))))</f>
        <v/>
      </c>
      <c r="P255" s="75" t="str">
        <f t="shared" ref="P255:P318" si="30">IF(OR($N255="-",$S255="",$U255=""),"",
IF($N255&gt;=0.01,"", IF($H255="Long",(M255-L255),
IF($H255="Short",(L255-M255),
IF($H255="Options",(M255-L255))))))</f>
        <v/>
      </c>
      <c r="Q255" s="76" t="str">
        <f t="shared" si="25"/>
        <v/>
      </c>
      <c r="R255" s="77" t="str">
        <f t="shared" si="26"/>
        <v/>
      </c>
      <c r="S255" s="78" t="str">
        <f t="shared" si="6"/>
        <v/>
      </c>
      <c r="T255" s="57">
        <v>0</v>
      </c>
      <c r="U255" s="80" t="str">
        <f>IF(OR($H255="-",$K255="",$M255=""),"",
IF($H255="Long",$K255*$M255,
IF($H255="Short",$K255*$M255,
IF($H255="Options",$K255*$M255*100,””))))</f>
        <v/>
      </c>
      <c r="V255" s="81" t="str">
        <f t="shared" ref="V255:V314" si="31">IF(N255="","",IF(N255&gt;0,0,1))</f>
        <v/>
      </c>
      <c r="W255" s="81" t="str">
        <f t="shared" ref="W255:W314" si="32">IF(N255="","",IF(N255&lt;0,0,1))</f>
        <v/>
      </c>
    </row>
    <row r="256" spans="1:23" x14ac:dyDescent="0.2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7"/>
      <c r="N256" s="73" t="str">
        <f>IF(OR($H256="-",$S256="",$U256=""),"",
IF($H256="Long",$U256-$S256,
IF($H256="Short",$S256-$U256-$T256-$T256,
IF($H256="Options",$U256-$S256,””))))</f>
        <v/>
      </c>
      <c r="O256" s="74" t="str">
        <f t="shared" si="29"/>
        <v/>
      </c>
      <c r="P256" s="75" t="str">
        <f t="shared" si="30"/>
        <v/>
      </c>
      <c r="Q256" s="76" t="str">
        <f t="shared" si="25"/>
        <v/>
      </c>
      <c r="R256" s="77" t="str">
        <f t="shared" si="26"/>
        <v/>
      </c>
      <c r="S256" s="78" t="str">
        <f t="shared" si="6"/>
        <v/>
      </c>
      <c r="T256" s="57">
        <v>0</v>
      </c>
      <c r="U256" s="80" t="str">
        <f>IF(OR($H256="-",$K256="",$M256=""),"",
IF($H256="Long",$K256*$M256,
IF($H256="Short",$K256*$M256,
IF($H256="Options",$K256*$M256*100,””))))</f>
        <v/>
      </c>
      <c r="V256" s="81" t="str">
        <f t="shared" si="31"/>
        <v/>
      </c>
      <c r="W256" s="81" t="str">
        <f t="shared" si="32"/>
        <v/>
      </c>
    </row>
    <row r="257" spans="1:23" x14ac:dyDescent="0.2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7"/>
      <c r="N257" s="73" t="str">
        <f>IF(OR($H257="-",$S257="",$U257=""),"",
IF($H257="Long",$U257-$S257,
IF($H257="Short",$S257-$U257-$T257-$T257,
IF($H257="Options",$U257-$S257,””))))</f>
        <v/>
      </c>
      <c r="O257" s="74" t="str">
        <f t="shared" si="29"/>
        <v/>
      </c>
      <c r="P257" s="75" t="str">
        <f t="shared" si="30"/>
        <v/>
      </c>
      <c r="Q257" s="76" t="str">
        <f t="shared" si="25"/>
        <v/>
      </c>
      <c r="R257" s="77" t="str">
        <f t="shared" si="26"/>
        <v/>
      </c>
      <c r="S257" s="78" t="str">
        <f t="shared" si="6"/>
        <v/>
      </c>
      <c r="T257" s="57">
        <v>0</v>
      </c>
      <c r="U257" s="80" t="str">
        <f>IF(OR($H257="-",$K257="",$M257=""),"",
IF($H257="Long",$K257*$M257,
IF($H257="Short",$K257*$M257,
IF($H257="Options",$K257*$M257*100,””))))</f>
        <v/>
      </c>
      <c r="V257" s="81" t="str">
        <f t="shared" si="31"/>
        <v/>
      </c>
      <c r="W257" s="81" t="str">
        <f t="shared" si="32"/>
        <v/>
      </c>
    </row>
    <row r="258" spans="1:23" x14ac:dyDescent="0.2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7"/>
      <c r="N258" s="73" t="str">
        <f>IF(OR($H258="-",$S258="",$U258=""),"",
IF($H258="Long",$U258-$S258,
IF($H258="Short",$S258-$U258-$T258-$T258,
IF($H258="Options",$U258-$S258,””))))</f>
        <v/>
      </c>
      <c r="O258" s="74" t="str">
        <f t="shared" si="29"/>
        <v/>
      </c>
      <c r="P258" s="75" t="str">
        <f t="shared" si="30"/>
        <v/>
      </c>
      <c r="Q258" s="76" t="str">
        <f t="shared" si="25"/>
        <v/>
      </c>
      <c r="R258" s="77" t="str">
        <f t="shared" si="26"/>
        <v/>
      </c>
      <c r="S258" s="78" t="str">
        <f t="shared" si="6"/>
        <v/>
      </c>
      <c r="T258" s="57">
        <v>0</v>
      </c>
      <c r="U258" s="80" t="str">
        <f>IF(OR($H258="-",$K258="",$M258=""),"",
IF($H258="Long",$K258*$M258,
IF($H258="Short",$K258*$M258,
IF($H258="Options",$K258*$M258*100,””))))</f>
        <v/>
      </c>
      <c r="V258" s="81" t="str">
        <f t="shared" si="31"/>
        <v/>
      </c>
      <c r="W258" s="81" t="str">
        <f t="shared" si="32"/>
        <v/>
      </c>
    </row>
    <row r="259" spans="1:23" x14ac:dyDescent="0.2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7"/>
      <c r="N259" s="73" t="str">
        <f>IF(OR($H259="-",$S259="",$U259=""),"",
IF($H259="Long",$U259-$S259,
IF($H259="Short",$S259-$U259-$T259-$T259,
IF($H259="Options",$U259-$S259,””))))</f>
        <v/>
      </c>
      <c r="O259" s="74" t="str">
        <f t="shared" si="29"/>
        <v/>
      </c>
      <c r="P259" s="75" t="str">
        <f t="shared" si="30"/>
        <v/>
      </c>
      <c r="Q259" s="76" t="str">
        <f t="shared" si="25"/>
        <v/>
      </c>
      <c r="R259" s="77" t="str">
        <f t="shared" si="26"/>
        <v/>
      </c>
      <c r="S259" s="78" t="str">
        <f t="shared" si="6"/>
        <v/>
      </c>
      <c r="T259" s="57">
        <v>0</v>
      </c>
      <c r="U259" s="80" t="str">
        <f>IF(OR($H259="-",$K259="",$M259=""),"",
IF($H259="Long",$K259*$M259,
IF($H259="Short",$K259*$M259,
IF($H259="Options",$K259*$M259*100,””))))</f>
        <v/>
      </c>
      <c r="V259" s="81" t="str">
        <f t="shared" si="31"/>
        <v/>
      </c>
      <c r="W259" s="81" t="str">
        <f t="shared" si="32"/>
        <v/>
      </c>
    </row>
    <row r="260" spans="1:23" x14ac:dyDescent="0.2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7"/>
      <c r="N260" s="73" t="str">
        <f>IF(OR($H260="-",$S260="",$U260=""),"",
IF($H260="Long",$U260-$S260,
IF($H260="Short",$S260-$U260-$T260-$T260,
IF($H260="Options",$U260-$S260,””))))</f>
        <v/>
      </c>
      <c r="O260" s="74" t="str">
        <f t="shared" si="29"/>
        <v/>
      </c>
      <c r="P260" s="75" t="str">
        <f t="shared" si="30"/>
        <v/>
      </c>
      <c r="Q260" s="76" t="str">
        <f t="shared" si="25"/>
        <v/>
      </c>
      <c r="R260" s="77" t="str">
        <f t="shared" si="26"/>
        <v/>
      </c>
      <c r="S260" s="78" t="str">
        <f t="shared" si="6"/>
        <v/>
      </c>
      <c r="T260" s="57">
        <v>0</v>
      </c>
      <c r="U260" s="80" t="str">
        <f>IF(OR($H260="-",$K260="",$M260=""),"",
IF($H260="Long",$K260*$M260,
IF($H260="Short",$K260*$M260,
IF($H260="Options",$K260*$M260*100,””))))</f>
        <v/>
      </c>
      <c r="V260" s="81" t="str">
        <f t="shared" si="31"/>
        <v/>
      </c>
      <c r="W260" s="81" t="str">
        <f t="shared" si="32"/>
        <v/>
      </c>
    </row>
    <row r="261" spans="1:23" x14ac:dyDescent="0.2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7"/>
      <c r="N261" s="73" t="str">
        <f>IF(OR($H261="-",$S261="",$U261=""),"",
IF($H261="Long",$U261-$S261,
IF($H261="Short",$S261-$U261-$T261-$T261,
IF($H261="Options",$U261-$S261,””))))</f>
        <v/>
      </c>
      <c r="O261" s="74" t="str">
        <f t="shared" si="29"/>
        <v/>
      </c>
      <c r="P261" s="75" t="str">
        <f t="shared" si="30"/>
        <v/>
      </c>
      <c r="Q261" s="76" t="str">
        <f t="shared" si="25"/>
        <v/>
      </c>
      <c r="R261" s="77" t="str">
        <f t="shared" si="26"/>
        <v/>
      </c>
      <c r="S261" s="78" t="str">
        <f t="shared" si="6"/>
        <v/>
      </c>
      <c r="T261" s="57">
        <v>0</v>
      </c>
      <c r="U261" s="80" t="str">
        <f>IF(OR($H261="-",$K261="",$M261=""),"",
IF($H261="Long",$K261*$M261,
IF($H261="Short",$K261*$M261,
IF($H261="Options",$K261*$M261*100,””))))</f>
        <v/>
      </c>
      <c r="V261" s="81" t="str">
        <f t="shared" si="31"/>
        <v/>
      </c>
      <c r="W261" s="81" t="str">
        <f t="shared" si="32"/>
        <v/>
      </c>
    </row>
    <row r="262" spans="1:23" x14ac:dyDescent="0.2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7"/>
      <c r="N262" s="73" t="str">
        <f>IF(OR($H262="-",$S262="",$U262=""),"",
IF($H262="Long",$U262-$S262,
IF($H262="Short",$S262-$U262-$T262-$T262,
IF($H262="Options",$U262-$S262,””))))</f>
        <v/>
      </c>
      <c r="O262" s="74" t="str">
        <f t="shared" si="29"/>
        <v/>
      </c>
      <c r="P262" s="75" t="str">
        <f t="shared" si="30"/>
        <v/>
      </c>
      <c r="Q262" s="76" t="str">
        <f t="shared" si="25"/>
        <v/>
      </c>
      <c r="R262" s="77" t="str">
        <f t="shared" si="26"/>
        <v/>
      </c>
      <c r="S262" s="78" t="str">
        <f t="shared" si="6"/>
        <v/>
      </c>
      <c r="T262" s="57">
        <v>0</v>
      </c>
      <c r="U262" s="80" t="str">
        <f>IF(OR($H262="-",$K262="",$M262=""),"",
IF($H262="Long",$K262*$M262,
IF($H262="Short",$K262*$M262,
IF($H262="Options",$K262*$M262*100,””))))</f>
        <v/>
      </c>
      <c r="V262" s="81" t="str">
        <f t="shared" si="31"/>
        <v/>
      </c>
      <c r="W262" s="81" t="str">
        <f t="shared" si="32"/>
        <v/>
      </c>
    </row>
    <row r="263" spans="1:23" x14ac:dyDescent="0.2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7"/>
      <c r="N263" s="73" t="str">
        <f>IF(OR($H263="-",$S263="",$U263=""),"",
IF($H263="Long",$U263-$S263,
IF($H263="Short",$S263-$U263-$T263-$T263,
IF($H263="Options",$U263-$S263,””))))</f>
        <v/>
      </c>
      <c r="O263" s="74" t="str">
        <f t="shared" si="29"/>
        <v/>
      </c>
      <c r="P263" s="75" t="str">
        <f t="shared" si="30"/>
        <v/>
      </c>
      <c r="Q263" s="76" t="str">
        <f t="shared" si="25"/>
        <v/>
      </c>
      <c r="R263" s="77" t="str">
        <f t="shared" si="26"/>
        <v/>
      </c>
      <c r="S263" s="78" t="str">
        <f t="shared" si="6"/>
        <v/>
      </c>
      <c r="T263" s="57">
        <v>0</v>
      </c>
      <c r="U263" s="80" t="str">
        <f>IF(OR($H263="-",$K263="",$M263=""),"",
IF($H263="Long",$K263*$M263,
IF($H263="Short",$K263*$M263,
IF($H263="Options",$K263*$M263*100,””))))</f>
        <v/>
      </c>
      <c r="V263" s="81" t="str">
        <f t="shared" si="31"/>
        <v/>
      </c>
      <c r="W263" s="81" t="str">
        <f t="shared" si="32"/>
        <v/>
      </c>
    </row>
    <row r="264" spans="1:23" x14ac:dyDescent="0.2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7"/>
      <c r="N264" s="73" t="str">
        <f>IF(OR($H264="-",$S264="",$U264=""),"",
IF($H264="Long",$U264-$S264,
IF($H264="Short",$S264-$U264-$T264-$T264,
IF($H264="Options",$U264-$S264,””))))</f>
        <v/>
      </c>
      <c r="O264" s="74" t="str">
        <f t="shared" si="29"/>
        <v/>
      </c>
      <c r="P264" s="75" t="str">
        <f t="shared" si="30"/>
        <v/>
      </c>
      <c r="Q264" s="76" t="str">
        <f t="shared" si="25"/>
        <v/>
      </c>
      <c r="R264" s="77" t="str">
        <f t="shared" si="26"/>
        <v/>
      </c>
      <c r="S264" s="78" t="str">
        <f t="shared" si="6"/>
        <v/>
      </c>
      <c r="T264" s="57">
        <v>0</v>
      </c>
      <c r="U264" s="80" t="str">
        <f>IF(OR($H264="-",$K264="",$M264=""),"",
IF($H264="Long",$K264*$M264,
IF($H264="Short",$K264*$M264,
IF($H264="Options",$K264*$M264*100,””))))</f>
        <v/>
      </c>
      <c r="V264" s="81" t="str">
        <f t="shared" si="31"/>
        <v/>
      </c>
      <c r="W264" s="81" t="str">
        <f t="shared" si="32"/>
        <v/>
      </c>
    </row>
    <row r="265" spans="1:23" x14ac:dyDescent="0.2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7"/>
      <c r="N265" s="73" t="str">
        <f>IF(OR($H265="-",$S265="",$U265=""),"",
IF($H265="Long",$U265-$S265,
IF($H265="Short",$S265-$U265-$T265-$T265,
IF($H265="Options",$U265-$S265,””))))</f>
        <v/>
      </c>
      <c r="O265" s="74" t="str">
        <f t="shared" si="29"/>
        <v/>
      </c>
      <c r="P265" s="75" t="str">
        <f t="shared" si="30"/>
        <v/>
      </c>
      <c r="Q265" s="76" t="str">
        <f t="shared" ref="Q265:Q328" si="33">IF(OR($H265="-",$U265="",$S265=""),"",IF($N265&lt;=-0.01,"",
IF($H265="Long",(($U265-$S265)/$S265),
IF($H265="Short",(($S265-$U265)/$S265),
IF($H265="Options",(($U265-$S265)/$S265))))))</f>
        <v/>
      </c>
      <c r="R265" s="77" t="str">
        <f t="shared" si="26"/>
        <v/>
      </c>
      <c r="S265" s="78" t="str">
        <f t="shared" si="6"/>
        <v/>
      </c>
      <c r="T265" s="57">
        <v>0</v>
      </c>
      <c r="U265" s="80" t="str">
        <f>IF(OR($H265="-",$K265="",$M265=""),"",
IF($H265="Long",$K265*$M265,
IF($H265="Short",$K265*$M265,
IF($H265="Options",$K265*$M265*100,””))))</f>
        <v/>
      </c>
      <c r="V265" s="81" t="str">
        <f t="shared" si="31"/>
        <v/>
      </c>
      <c r="W265" s="81" t="str">
        <f t="shared" si="32"/>
        <v/>
      </c>
    </row>
    <row r="266" spans="1:23" x14ac:dyDescent="0.2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7"/>
      <c r="N266" s="73" t="str">
        <f>IF(OR($H266="-",$S266="",$U266=""),"",
IF($H266="Long",$U266-$S266,
IF($H266="Short",$S266-$U266-$T266-$T266,
IF($H266="Options",$U266-$S266,””))))</f>
        <v/>
      </c>
      <c r="O266" s="74" t="str">
        <f t="shared" si="29"/>
        <v/>
      </c>
      <c r="P266" s="75" t="str">
        <f t="shared" si="30"/>
        <v/>
      </c>
      <c r="Q266" s="76" t="str">
        <f t="shared" si="33"/>
        <v/>
      </c>
      <c r="R266" s="77" t="str">
        <f t="shared" ref="R266:R523" si="34">IF(OR($H266="-",$U266="",$S266=""),"",IF($N266&gt;=0.01,"",IF($H266="Long",(($U266-$S266)/$S266),
IF($H266="Short",(($S266-$U266)/$S266),
IF($H266="Options",(($U266-$S266)/$S266))))))</f>
        <v/>
      </c>
      <c r="S266" s="78" t="str">
        <f t="shared" si="6"/>
        <v/>
      </c>
      <c r="T266" s="57">
        <v>0</v>
      </c>
      <c r="U266" s="80" t="str">
        <f>IF(OR($H266="-",$K266="",$M266=""),"",
IF($H266="Long",$K266*$M266,
IF($H266="Short",$K266*$M266,
IF($H266="Options",$K266*$M266*100,””))))</f>
        <v/>
      </c>
      <c r="V266" s="81" t="str">
        <f t="shared" si="31"/>
        <v/>
      </c>
      <c r="W266" s="81" t="str">
        <f t="shared" si="32"/>
        <v/>
      </c>
    </row>
    <row r="267" spans="1:23" x14ac:dyDescent="0.2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7"/>
      <c r="N267" s="73" t="str">
        <f>IF(OR($H267="-",$S267="",$U267=""),"",
IF($H267="Long",$U267-$S267,
IF($H267="Short",$S267-$U267-$T267-$T267,
IF($H267="Options",$U267-$S267,””))))</f>
        <v/>
      </c>
      <c r="O267" s="74" t="str">
        <f t="shared" si="29"/>
        <v/>
      </c>
      <c r="P267" s="75" t="str">
        <f t="shared" si="30"/>
        <v/>
      </c>
      <c r="Q267" s="76" t="str">
        <f t="shared" si="33"/>
        <v/>
      </c>
      <c r="R267" s="77" t="str">
        <f t="shared" si="34"/>
        <v/>
      </c>
      <c r="S267" s="78" t="str">
        <f t="shared" si="6"/>
        <v/>
      </c>
      <c r="T267" s="57">
        <v>0</v>
      </c>
      <c r="U267" s="80" t="str">
        <f>IF(OR($H267="-",$K267="",$M267=""),"",
IF($H267="Long",$K267*$M267,
IF($H267="Short",$K267*$M267,
IF($H267="Options",$K267*$M267*100,””))))</f>
        <v/>
      </c>
      <c r="V267" s="81" t="str">
        <f t="shared" si="31"/>
        <v/>
      </c>
      <c r="W267" s="81" t="str">
        <f t="shared" si="32"/>
        <v/>
      </c>
    </row>
    <row r="268" spans="1:23" x14ac:dyDescent="0.2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7"/>
      <c r="N268" s="73" t="str">
        <f>IF(OR($H268="-",$S268="",$U268=""),"",
IF($H268="Long",$U268-$S268,
IF($H268="Short",$S268-$U268-$T268-$T268,
IF($H268="Options",$U268-$S268,””))))</f>
        <v/>
      </c>
      <c r="O268" s="74" t="str">
        <f t="shared" si="29"/>
        <v/>
      </c>
      <c r="P268" s="75" t="str">
        <f t="shared" si="30"/>
        <v/>
      </c>
      <c r="Q268" s="76" t="str">
        <f t="shared" si="33"/>
        <v/>
      </c>
      <c r="R268" s="77" t="str">
        <f t="shared" si="34"/>
        <v/>
      </c>
      <c r="S268" s="78" t="str">
        <f t="shared" si="6"/>
        <v/>
      </c>
      <c r="T268" s="57">
        <v>0</v>
      </c>
      <c r="U268" s="80" t="str">
        <f>IF(OR($H268="-",$K268="",$M268=""),"",
IF($H268="Long",$K268*$M268,
IF($H268="Short",$K268*$M268,
IF($H268="Options",$K268*$M268*100,””))))</f>
        <v/>
      </c>
      <c r="V268" s="81" t="str">
        <f t="shared" si="31"/>
        <v/>
      </c>
      <c r="W268" s="81" t="str">
        <f t="shared" si="32"/>
        <v/>
      </c>
    </row>
    <row r="269" spans="1:23" x14ac:dyDescent="0.2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7"/>
      <c r="N269" s="73" t="str">
        <f>IF(OR($H269="-",$S269="",$U269=""),"",
IF($H269="Long",$U269-$S269,
IF($H269="Short",$S269-$U269-$T269-$T269,
IF($H269="Options",$U269-$S269,””))))</f>
        <v/>
      </c>
      <c r="O269" s="74" t="str">
        <f t="shared" si="29"/>
        <v/>
      </c>
      <c r="P269" s="75" t="str">
        <f t="shared" si="30"/>
        <v/>
      </c>
      <c r="Q269" s="76" t="str">
        <f t="shared" si="33"/>
        <v/>
      </c>
      <c r="R269" s="77" t="str">
        <f t="shared" si="34"/>
        <v/>
      </c>
      <c r="S269" s="78" t="str">
        <f t="shared" si="6"/>
        <v/>
      </c>
      <c r="T269" s="57">
        <v>0</v>
      </c>
      <c r="U269" s="80" t="str">
        <f>IF(OR($H269="-",$K269="",$M269=""),"",
IF($H269="Long",$K269*$M269,
IF($H269="Short",$K269*$M269,
IF($H269="Options",$K269*$M269*100,””))))</f>
        <v/>
      </c>
      <c r="V269" s="81" t="str">
        <f t="shared" si="31"/>
        <v/>
      </c>
      <c r="W269" s="81" t="str">
        <f t="shared" si="32"/>
        <v/>
      </c>
    </row>
    <row r="270" spans="1:23" x14ac:dyDescent="0.2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7"/>
      <c r="N270" s="73" t="str">
        <f>IF(OR($H270="-",$S270="",$U270=""),"",
IF($H270="Long",$U270-$S270,
IF($H270="Short",$S270-$U270-$T270-$T270,
IF($H270="Options",$U270-$S270,””))))</f>
        <v/>
      </c>
      <c r="O270" s="74" t="str">
        <f t="shared" si="29"/>
        <v/>
      </c>
      <c r="P270" s="75" t="str">
        <f t="shared" si="30"/>
        <v/>
      </c>
      <c r="Q270" s="76" t="str">
        <f t="shared" si="33"/>
        <v/>
      </c>
      <c r="R270" s="77" t="str">
        <f t="shared" si="34"/>
        <v/>
      </c>
      <c r="S270" s="78" t="str">
        <f t="shared" si="6"/>
        <v/>
      </c>
      <c r="T270" s="57">
        <v>0</v>
      </c>
      <c r="U270" s="80" t="str">
        <f>IF(OR($H270="-",$K270="",$M270=""),"",
IF($H270="Long",$K270*$M270,
IF($H270="Short",$K270*$M270,
IF($H270="Options",$K270*$M270*100,””))))</f>
        <v/>
      </c>
      <c r="V270" s="81" t="str">
        <f t="shared" si="31"/>
        <v/>
      </c>
      <c r="W270" s="81" t="str">
        <f t="shared" si="32"/>
        <v/>
      </c>
    </row>
    <row r="271" spans="1:23" x14ac:dyDescent="0.2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7"/>
      <c r="N271" s="73" t="str">
        <f>IF(OR($H271="-",$S271="",$U271=""),"",
IF($H271="Long",$U271-$S271,
IF($H271="Short",$S271-$U271-$T271-$T271,
IF($H271="Options",$U271-$S271,””))))</f>
        <v/>
      </c>
      <c r="O271" s="74" t="str">
        <f t="shared" si="29"/>
        <v/>
      </c>
      <c r="P271" s="75" t="str">
        <f t="shared" si="30"/>
        <v/>
      </c>
      <c r="Q271" s="76" t="str">
        <f t="shared" si="33"/>
        <v/>
      </c>
      <c r="R271" s="77" t="str">
        <f t="shared" si="34"/>
        <v/>
      </c>
      <c r="S271" s="78" t="str">
        <f t="shared" ref="S271:S532" si="35">IF(OR($H271="-",$K271="",$L271="",$T271=""),"",
IF($H271="Long",($K271*$L271)+$T271,
IF($H271="Short",($K271*$L271)+$T271,
IF($H271="Options",($K271*$L271*100)+$T271,""))))</f>
        <v/>
      </c>
      <c r="T271" s="57">
        <v>0</v>
      </c>
      <c r="U271" s="80" t="str">
        <f>IF(OR($H271="-",$K271="",$M271=""),"",
IF($H271="Long",$K271*$M271,
IF($H271="Short",$K271*$M271,
IF($H271="Options",$K271*$M271*100,””))))</f>
        <v/>
      </c>
      <c r="V271" s="81" t="str">
        <f t="shared" si="31"/>
        <v/>
      </c>
      <c r="W271" s="81" t="str">
        <f t="shared" si="32"/>
        <v/>
      </c>
    </row>
    <row r="272" spans="1:23" x14ac:dyDescent="0.2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7"/>
      <c r="N272" s="73" t="str">
        <f>IF(OR($H272="-",$S272="",$U272=""),"",
IF($H272="Long",$U272-$S272,
IF($H272="Short",$S272-$U272-$T272-$T272,
IF($H272="Options",$U272-$S272,””))))</f>
        <v/>
      </c>
      <c r="O272" s="74" t="str">
        <f t="shared" si="29"/>
        <v/>
      </c>
      <c r="P272" s="75" t="str">
        <f t="shared" si="30"/>
        <v/>
      </c>
      <c r="Q272" s="76" t="str">
        <f t="shared" si="33"/>
        <v/>
      </c>
      <c r="R272" s="77" t="str">
        <f t="shared" si="34"/>
        <v/>
      </c>
      <c r="S272" s="78" t="str">
        <f t="shared" si="35"/>
        <v/>
      </c>
      <c r="T272" s="57">
        <v>0</v>
      </c>
      <c r="U272" s="80" t="str">
        <f>IF(OR($H272="-",$K272="",$M272=""),"",
IF($H272="Long",$K272*$M272,
IF($H272="Short",$K272*$M272,
IF($H272="Options",$K272*$M272*100,””))))</f>
        <v/>
      </c>
      <c r="V272" s="81" t="str">
        <f t="shared" si="31"/>
        <v/>
      </c>
      <c r="W272" s="81" t="str">
        <f t="shared" si="32"/>
        <v/>
      </c>
    </row>
    <row r="273" spans="1:23" x14ac:dyDescent="0.2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7"/>
      <c r="N273" s="73" t="str">
        <f>IF(OR($H273="-",$S273="",$U273=""),"",
IF($H273="Long",$U273-$S273,
IF($H273="Short",$S273-$U273-$T273-$T273,
IF($H273="Options",$U273-$S273,””))))</f>
        <v/>
      </c>
      <c r="O273" s="74" t="str">
        <f t="shared" si="29"/>
        <v/>
      </c>
      <c r="P273" s="75" t="str">
        <f t="shared" si="30"/>
        <v/>
      </c>
      <c r="Q273" s="76" t="str">
        <f t="shared" si="33"/>
        <v/>
      </c>
      <c r="R273" s="77" t="str">
        <f t="shared" si="34"/>
        <v/>
      </c>
      <c r="S273" s="78" t="str">
        <f t="shared" si="35"/>
        <v/>
      </c>
      <c r="T273" s="57">
        <v>0</v>
      </c>
      <c r="U273" s="80" t="str">
        <f>IF(OR($H273="-",$K273="",$M273=""),"",
IF($H273="Long",$K273*$M273,
IF($H273="Short",$K273*$M273,
IF($H273="Options",$K273*$M273*100,””))))</f>
        <v/>
      </c>
      <c r="V273" s="81" t="str">
        <f t="shared" si="31"/>
        <v/>
      </c>
      <c r="W273" s="81" t="str">
        <f t="shared" si="32"/>
        <v/>
      </c>
    </row>
    <row r="274" spans="1:23" x14ac:dyDescent="0.2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7"/>
      <c r="N274" s="73" t="str">
        <f>IF(OR($H274="-",$S274="",$U274=""),"",
IF($H274="Long",$U274-$S274,
IF($H274="Short",$S274-$U274-$T274-$T274,
IF($H274="Options",$U274-$S274,””))))</f>
        <v/>
      </c>
      <c r="O274" s="74" t="str">
        <f t="shared" si="29"/>
        <v/>
      </c>
      <c r="P274" s="75" t="str">
        <f t="shared" si="30"/>
        <v/>
      </c>
      <c r="Q274" s="76" t="str">
        <f t="shared" si="33"/>
        <v/>
      </c>
      <c r="R274" s="77" t="str">
        <f t="shared" si="34"/>
        <v/>
      </c>
      <c r="S274" s="78" t="str">
        <f t="shared" si="35"/>
        <v/>
      </c>
      <c r="T274" s="57">
        <v>0</v>
      </c>
      <c r="U274" s="80" t="str">
        <f>IF(OR($H274="-",$K274="",$M274=""),"",
IF($H274="Long",$K274*$M274,
IF($H274="Short",$K274*$M274,
IF($H274="Options",$K274*$M274*100,””))))</f>
        <v/>
      </c>
      <c r="V274" s="81" t="str">
        <f t="shared" si="31"/>
        <v/>
      </c>
      <c r="W274" s="81" t="str">
        <f t="shared" si="32"/>
        <v/>
      </c>
    </row>
    <row r="275" spans="1:23" x14ac:dyDescent="0.2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7"/>
      <c r="N275" s="73" t="str">
        <f>IF(OR($H275="-",$S275="",$U275=""),"",
IF($H275="Long",$U275-$S275,
IF($H275="Short",$S275-$U275-$T275-$T275,
IF($H275="Options",$U275-$S275,””))))</f>
        <v/>
      </c>
      <c r="O275" s="74" t="str">
        <f t="shared" si="29"/>
        <v/>
      </c>
      <c r="P275" s="75" t="str">
        <f t="shared" si="30"/>
        <v/>
      </c>
      <c r="Q275" s="76" t="str">
        <f t="shared" si="33"/>
        <v/>
      </c>
      <c r="R275" s="77" t="str">
        <f t="shared" si="34"/>
        <v/>
      </c>
      <c r="S275" s="78" t="str">
        <f t="shared" si="35"/>
        <v/>
      </c>
      <c r="T275" s="57">
        <v>0</v>
      </c>
      <c r="U275" s="80" t="str">
        <f>IF(OR($H275="-",$K275="",$M275=""),"",
IF($H275="Long",$K275*$M275,
IF($H275="Short",$K275*$M275,
IF($H275="Options",$K275*$M275*100,””))))</f>
        <v/>
      </c>
      <c r="V275" s="81" t="str">
        <f t="shared" si="31"/>
        <v/>
      </c>
      <c r="W275" s="81" t="str">
        <f t="shared" si="32"/>
        <v/>
      </c>
    </row>
    <row r="276" spans="1:23" x14ac:dyDescent="0.2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7"/>
      <c r="N276" s="73" t="str">
        <f>IF(OR($H276="-",$S276="",$U276=""),"",
IF($H276="Long",$U276-$S276,
IF($H276="Short",$S276-$U276-$T276-$T276,
IF($H276="Options",$U276-$S276,””))))</f>
        <v/>
      </c>
      <c r="O276" s="74" t="str">
        <f t="shared" si="29"/>
        <v/>
      </c>
      <c r="P276" s="75" t="str">
        <f t="shared" si="30"/>
        <v/>
      </c>
      <c r="Q276" s="76" t="str">
        <f t="shared" si="33"/>
        <v/>
      </c>
      <c r="R276" s="77" t="str">
        <f t="shared" si="34"/>
        <v/>
      </c>
      <c r="S276" s="78" t="str">
        <f t="shared" si="35"/>
        <v/>
      </c>
      <c r="T276" s="57">
        <v>0</v>
      </c>
      <c r="U276" s="80" t="str">
        <f>IF(OR($H276="-",$K276="",$M276=""),"",
IF($H276="Long",$K276*$M276,
IF($H276="Short",$K276*$M276,
IF($H276="Options",$K276*$M276*100,””))))</f>
        <v/>
      </c>
      <c r="V276" s="81" t="str">
        <f t="shared" si="31"/>
        <v/>
      </c>
      <c r="W276" s="81" t="str">
        <f t="shared" si="32"/>
        <v/>
      </c>
    </row>
    <row r="277" spans="1:23" x14ac:dyDescent="0.2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7"/>
      <c r="N277" s="73" t="str">
        <f>IF(OR($H277="-",$S277="",$U277=""),"",
IF($H277="Long",$U277-$S277,
IF($H277="Short",$S277-$U277-$T277-$T277,
IF($H277="Options",$U277-$S277,””))))</f>
        <v/>
      </c>
      <c r="O277" s="74" t="str">
        <f t="shared" si="29"/>
        <v/>
      </c>
      <c r="P277" s="75" t="str">
        <f t="shared" si="30"/>
        <v/>
      </c>
      <c r="Q277" s="76" t="str">
        <f t="shared" si="33"/>
        <v/>
      </c>
      <c r="R277" s="77" t="str">
        <f t="shared" si="34"/>
        <v/>
      </c>
      <c r="S277" s="78" t="str">
        <f t="shared" si="35"/>
        <v/>
      </c>
      <c r="T277" s="57">
        <v>0</v>
      </c>
      <c r="U277" s="80" t="str">
        <f>IF(OR($H277="-",$K277="",$M277=""),"",
IF($H277="Long",$K277*$M277,
IF($H277="Short",$K277*$M277,
IF($H277="Options",$K277*$M277*100,””))))</f>
        <v/>
      </c>
      <c r="V277" s="81" t="str">
        <f t="shared" si="31"/>
        <v/>
      </c>
      <c r="W277" s="81" t="str">
        <f t="shared" si="32"/>
        <v/>
      </c>
    </row>
    <row r="278" spans="1:23" x14ac:dyDescent="0.2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7"/>
      <c r="N278" s="73" t="str">
        <f>IF(OR($H278="-",$S278="",$U278=""),"",
IF($H278="Long",$U278-$S278,
IF($H278="Short",$S278-$U278-$T278-$T278,
IF($H278="Options",$U278-$S278,””))))</f>
        <v/>
      </c>
      <c r="O278" s="74" t="str">
        <f t="shared" si="29"/>
        <v/>
      </c>
      <c r="P278" s="75" t="str">
        <f t="shared" si="30"/>
        <v/>
      </c>
      <c r="Q278" s="76" t="str">
        <f t="shared" si="33"/>
        <v/>
      </c>
      <c r="R278" s="77" t="str">
        <f t="shared" si="34"/>
        <v/>
      </c>
      <c r="S278" s="78" t="str">
        <f t="shared" si="35"/>
        <v/>
      </c>
      <c r="T278" s="57">
        <v>0</v>
      </c>
      <c r="U278" s="80" t="str">
        <f>IF(OR($H278="-",$K278="",$M278=""),"",
IF($H278="Long",$K278*$M278,
IF($H278="Short",$K278*$M278,
IF($H278="Options",$K278*$M278*100,””))))</f>
        <v/>
      </c>
      <c r="V278" s="81" t="str">
        <f t="shared" si="31"/>
        <v/>
      </c>
      <c r="W278" s="81" t="str">
        <f t="shared" si="32"/>
        <v/>
      </c>
    </row>
    <row r="279" spans="1:23" x14ac:dyDescent="0.2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7"/>
      <c r="N279" s="73" t="str">
        <f>IF(OR($H279="-",$S279="",$U279=""),"",
IF($H279="Long",$U279-$S279,
IF($H279="Short",$S279-$U279-$T279-$T279,
IF($H279="Options",$U279-$S279,””))))</f>
        <v/>
      </c>
      <c r="O279" s="74" t="str">
        <f t="shared" si="29"/>
        <v/>
      </c>
      <c r="P279" s="75" t="str">
        <f t="shared" si="30"/>
        <v/>
      </c>
      <c r="Q279" s="76" t="str">
        <f t="shared" si="33"/>
        <v/>
      </c>
      <c r="R279" s="77" t="str">
        <f t="shared" si="34"/>
        <v/>
      </c>
      <c r="S279" s="78" t="str">
        <f t="shared" si="35"/>
        <v/>
      </c>
      <c r="T279" s="57">
        <v>0</v>
      </c>
      <c r="U279" s="80" t="str">
        <f>IF(OR($H279="-",$K279="",$M279=""),"",
IF($H279="Long",$K279*$M279,
IF($H279="Short",$K279*$M279,
IF($H279="Options",$K279*$M279*100,””))))</f>
        <v/>
      </c>
      <c r="V279" s="81" t="str">
        <f t="shared" si="31"/>
        <v/>
      </c>
      <c r="W279" s="81" t="str">
        <f t="shared" si="32"/>
        <v/>
      </c>
    </row>
    <row r="280" spans="1:23" x14ac:dyDescent="0.2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7"/>
      <c r="N280" s="73" t="str">
        <f>IF(OR($H280="-",$S280="",$U280=""),"",
IF($H280="Long",$U280-$S280,
IF($H280="Short",$S280-$U280-$T280-$T280,
IF($H280="Options",$U280-$S280,””))))</f>
        <v/>
      </c>
      <c r="O280" s="74" t="str">
        <f t="shared" si="29"/>
        <v/>
      </c>
      <c r="P280" s="75" t="str">
        <f t="shared" si="30"/>
        <v/>
      </c>
      <c r="Q280" s="76" t="str">
        <f t="shared" si="33"/>
        <v/>
      </c>
      <c r="R280" s="77" t="str">
        <f t="shared" si="34"/>
        <v/>
      </c>
      <c r="S280" s="78" t="str">
        <f t="shared" si="35"/>
        <v/>
      </c>
      <c r="T280" s="57">
        <v>0</v>
      </c>
      <c r="U280" s="80" t="str">
        <f>IF(OR($H280="-",$K280="",$M280=""),"",
IF($H280="Long",$K280*$M280,
IF($H280="Short",$K280*$M280,
IF($H280="Options",$K280*$M280*100,””))))</f>
        <v/>
      </c>
      <c r="V280" s="81" t="str">
        <f t="shared" si="31"/>
        <v/>
      </c>
      <c r="W280" s="81" t="str">
        <f t="shared" si="32"/>
        <v/>
      </c>
    </row>
    <row r="281" spans="1:23" x14ac:dyDescent="0.2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7"/>
      <c r="N281" s="73" t="str">
        <f>IF(OR($H281="-",$S281="",$U281=""),"",
IF($H281="Long",$U281-$S281,
IF($H281="Short",$S281-$U281-$T281-$T281,
IF($H281="Options",$U281-$S281,””))))</f>
        <v/>
      </c>
      <c r="O281" s="74" t="str">
        <f t="shared" si="29"/>
        <v/>
      </c>
      <c r="P281" s="75" t="str">
        <f t="shared" si="30"/>
        <v/>
      </c>
      <c r="Q281" s="76" t="str">
        <f t="shared" si="33"/>
        <v/>
      </c>
      <c r="R281" s="77" t="str">
        <f t="shared" si="34"/>
        <v/>
      </c>
      <c r="S281" s="78" t="str">
        <f t="shared" si="35"/>
        <v/>
      </c>
      <c r="T281" s="57">
        <v>0</v>
      </c>
      <c r="U281" s="80" t="str">
        <f>IF(OR($H281="-",$K281="",$M281=""),"",
IF($H281="Long",$K281*$M281,
IF($H281="Short",$K281*$M281,
IF($H281="Options",$K281*$M281*100,””))))</f>
        <v/>
      </c>
      <c r="V281" s="81" t="str">
        <f t="shared" si="31"/>
        <v/>
      </c>
      <c r="W281" s="81" t="str">
        <f t="shared" si="32"/>
        <v/>
      </c>
    </row>
    <row r="282" spans="1:23" x14ac:dyDescent="0.2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7"/>
      <c r="N282" s="73" t="str">
        <f>IF(OR($H282="-",$S282="",$U282=""),"",
IF($H282="Long",$U282-$S282,
IF($H282="Short",$S282-$U282-$T282-$T282,
IF($H282="Options",$U282-$S282,””))))</f>
        <v/>
      </c>
      <c r="O282" s="74" t="str">
        <f t="shared" si="29"/>
        <v/>
      </c>
      <c r="P282" s="75" t="str">
        <f t="shared" si="30"/>
        <v/>
      </c>
      <c r="Q282" s="76" t="str">
        <f t="shared" si="33"/>
        <v/>
      </c>
      <c r="R282" s="77" t="str">
        <f t="shared" si="34"/>
        <v/>
      </c>
      <c r="S282" s="78" t="str">
        <f t="shared" si="35"/>
        <v/>
      </c>
      <c r="T282" s="57">
        <v>0</v>
      </c>
      <c r="U282" s="80" t="str">
        <f>IF(OR($H282="-",$K282="",$M282=""),"",
IF($H282="Long",$K282*$M282,
IF($H282="Short",$K282*$M282,
IF($H282="Options",$K282*$M282*100,””))))</f>
        <v/>
      </c>
      <c r="V282" s="81" t="str">
        <f t="shared" si="31"/>
        <v/>
      </c>
      <c r="W282" s="81" t="str">
        <f t="shared" si="32"/>
        <v/>
      </c>
    </row>
    <row r="283" spans="1:23" x14ac:dyDescent="0.2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7"/>
      <c r="N283" s="73" t="str">
        <f>IF(OR($H283="-",$S283="",$U283=""),"",
IF($H283="Long",$U283-$S283,
IF($H283="Short",$S283-$U283-$T283-$T283,
IF($H283="Options",$U283-$S283,””))))</f>
        <v/>
      </c>
      <c r="O283" s="74" t="str">
        <f t="shared" si="29"/>
        <v/>
      </c>
      <c r="P283" s="75" t="str">
        <f t="shared" si="30"/>
        <v/>
      </c>
      <c r="Q283" s="76" t="str">
        <f t="shared" si="33"/>
        <v/>
      </c>
      <c r="R283" s="77" t="str">
        <f t="shared" si="34"/>
        <v/>
      </c>
      <c r="S283" s="78" t="str">
        <f t="shared" si="35"/>
        <v/>
      </c>
      <c r="T283" s="57">
        <v>0</v>
      </c>
      <c r="U283" s="80" t="str">
        <f>IF(OR($H283="-",$K283="",$M283=""),"",
IF($H283="Long",$K283*$M283,
IF($H283="Short",$K283*$M283,
IF($H283="Options",$K283*$M283*100,””))))</f>
        <v/>
      </c>
      <c r="V283" s="81" t="str">
        <f t="shared" si="31"/>
        <v/>
      </c>
      <c r="W283" s="81" t="str">
        <f t="shared" si="32"/>
        <v/>
      </c>
    </row>
    <row r="284" spans="1:23" x14ac:dyDescent="0.2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7"/>
      <c r="N284" s="73" t="str">
        <f>IF(OR($H284="-",$S284="",$U284=""),"",
IF($H284="Long",$U284-$S284,
IF($H284="Short",$S284-$U284-$T284-$T284,
IF($H284="Options",$U284-$S284,””))))</f>
        <v/>
      </c>
      <c r="O284" s="74" t="str">
        <f t="shared" si="29"/>
        <v/>
      </c>
      <c r="P284" s="75" t="str">
        <f t="shared" si="30"/>
        <v/>
      </c>
      <c r="Q284" s="76" t="str">
        <f t="shared" si="33"/>
        <v/>
      </c>
      <c r="R284" s="77" t="str">
        <f t="shared" si="34"/>
        <v/>
      </c>
      <c r="S284" s="78" t="str">
        <f t="shared" si="35"/>
        <v/>
      </c>
      <c r="T284" s="57">
        <v>0</v>
      </c>
      <c r="U284" s="80" t="str">
        <f>IF(OR($H284="-",$K284="",$M284=""),"",
IF($H284="Long",$K284*$M284,
IF($H284="Short",$K284*$M284,
IF($H284="Options",$K284*$M284*100,””))))</f>
        <v/>
      </c>
      <c r="V284" s="81" t="str">
        <f t="shared" si="31"/>
        <v/>
      </c>
      <c r="W284" s="81" t="str">
        <f t="shared" si="32"/>
        <v/>
      </c>
    </row>
    <row r="285" spans="1:23" x14ac:dyDescent="0.2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7"/>
      <c r="N285" s="73" t="str">
        <f>IF(OR($H285="-",$S285="",$U285=""),"",
IF($H285="Long",$U285-$S285,
IF($H285="Short",$S285-$U285-$T285-$T285,
IF($H285="Options",$U285-$S285,””))))</f>
        <v/>
      </c>
      <c r="O285" s="74" t="str">
        <f t="shared" si="29"/>
        <v/>
      </c>
      <c r="P285" s="75" t="str">
        <f t="shared" si="30"/>
        <v/>
      </c>
      <c r="Q285" s="76" t="str">
        <f t="shared" si="33"/>
        <v/>
      </c>
      <c r="R285" s="77" t="str">
        <f t="shared" si="34"/>
        <v/>
      </c>
      <c r="S285" s="78" t="str">
        <f t="shared" si="35"/>
        <v/>
      </c>
      <c r="T285" s="57">
        <v>0</v>
      </c>
      <c r="U285" s="80" t="str">
        <f>IF(OR($H285="-",$K285="",$M285=""),"",
IF($H285="Long",$K285*$M285,
IF($H285="Short",$K285*$M285,
IF($H285="Options",$K285*$M285*100,””))))</f>
        <v/>
      </c>
      <c r="V285" s="81" t="str">
        <f t="shared" si="31"/>
        <v/>
      </c>
      <c r="W285" s="81" t="str">
        <f t="shared" si="32"/>
        <v/>
      </c>
    </row>
    <row r="286" spans="1:23" x14ac:dyDescent="0.2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7"/>
      <c r="N286" s="73" t="str">
        <f>IF(OR($H286="-",$S286="",$U286=""),"",
IF($H286="Long",$U286-$S286,
IF($H286="Short",$S286-$U286-$T286-$T286,
IF($H286="Options",$U286-$S286,””))))</f>
        <v/>
      </c>
      <c r="O286" s="74" t="str">
        <f t="shared" si="29"/>
        <v/>
      </c>
      <c r="P286" s="75" t="str">
        <f t="shared" si="30"/>
        <v/>
      </c>
      <c r="Q286" s="76" t="str">
        <f t="shared" si="33"/>
        <v/>
      </c>
      <c r="R286" s="77" t="str">
        <f t="shared" si="34"/>
        <v/>
      </c>
      <c r="S286" s="78" t="str">
        <f t="shared" si="35"/>
        <v/>
      </c>
      <c r="T286" s="57">
        <v>0</v>
      </c>
      <c r="U286" s="80" t="str">
        <f>IF(OR($H286="-",$K286="",$M286=""),"",
IF($H286="Long",$K286*$M286,
IF($H286="Short",$K286*$M286,
IF($H286="Options",$K286*$M286*100,””))))</f>
        <v/>
      </c>
      <c r="V286" s="81" t="str">
        <f t="shared" si="31"/>
        <v/>
      </c>
      <c r="W286" s="81" t="str">
        <f t="shared" si="32"/>
        <v/>
      </c>
    </row>
    <row r="287" spans="1:23" x14ac:dyDescent="0.2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7"/>
      <c r="N287" s="73" t="str">
        <f>IF(OR($H287="-",$S287="",$U287=""),"",
IF($H287="Long",$U287-$S287,
IF($H287="Short",$S287-$U287-$T287-$T287,
IF($H287="Options",$U287-$S287,””))))</f>
        <v/>
      </c>
      <c r="O287" s="74" t="str">
        <f t="shared" si="29"/>
        <v/>
      </c>
      <c r="P287" s="75" t="str">
        <f t="shared" si="30"/>
        <v/>
      </c>
      <c r="Q287" s="76" t="str">
        <f t="shared" si="33"/>
        <v/>
      </c>
      <c r="R287" s="77" t="str">
        <f t="shared" si="34"/>
        <v/>
      </c>
      <c r="S287" s="78" t="str">
        <f t="shared" si="35"/>
        <v/>
      </c>
      <c r="T287" s="57">
        <v>0</v>
      </c>
      <c r="U287" s="80" t="str">
        <f>IF(OR($H287="-",$K287="",$M287=""),"",
IF($H287="Long",$K287*$M287,
IF($H287="Short",$K287*$M287,
IF($H287="Options",$K287*$M287*100,””))))</f>
        <v/>
      </c>
      <c r="V287" s="81" t="str">
        <f t="shared" si="31"/>
        <v/>
      </c>
      <c r="W287" s="81" t="str">
        <f t="shared" si="32"/>
        <v/>
      </c>
    </row>
    <row r="288" spans="1:23" x14ac:dyDescent="0.2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7"/>
      <c r="N288" s="73" t="str">
        <f>IF(OR($H288="-",$S288="",$U288=""),"",
IF($H288="Long",$U288-$S288,
IF($H288="Short",$S288-$U288-$T288-$T288,
IF($H288="Options",$U288-$S288,””))))</f>
        <v/>
      </c>
      <c r="O288" s="74" t="str">
        <f t="shared" si="29"/>
        <v/>
      </c>
      <c r="P288" s="75" t="str">
        <f t="shared" si="30"/>
        <v/>
      </c>
      <c r="Q288" s="76" t="str">
        <f t="shared" si="33"/>
        <v/>
      </c>
      <c r="R288" s="77" t="str">
        <f t="shared" si="34"/>
        <v/>
      </c>
      <c r="S288" s="78" t="str">
        <f t="shared" si="35"/>
        <v/>
      </c>
      <c r="T288" s="57">
        <v>0</v>
      </c>
      <c r="U288" s="80" t="str">
        <f>IF(OR($H288="-",$K288="",$M288=""),"",
IF($H288="Long",$K288*$M288,
IF($H288="Short",$K288*$M288,
IF($H288="Options",$K288*$M288*100,””))))</f>
        <v/>
      </c>
      <c r="V288" s="81" t="str">
        <f t="shared" si="31"/>
        <v/>
      </c>
      <c r="W288" s="81" t="str">
        <f t="shared" si="32"/>
        <v/>
      </c>
    </row>
    <row r="289" spans="1:23" x14ac:dyDescent="0.2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7"/>
      <c r="N289" s="73" t="str">
        <f>IF(OR($H289="-",$S289="",$U289=""),"",
IF($H289="Long",$U289-$S289,
IF($H289="Short",$S289-$U289-$T289-$T289,
IF($H289="Options",$U289-$S289,””))))</f>
        <v/>
      </c>
      <c r="O289" s="74" t="str">
        <f t="shared" si="29"/>
        <v/>
      </c>
      <c r="P289" s="75" t="str">
        <f t="shared" si="30"/>
        <v/>
      </c>
      <c r="Q289" s="76" t="str">
        <f t="shared" si="33"/>
        <v/>
      </c>
      <c r="R289" s="77" t="str">
        <f t="shared" si="34"/>
        <v/>
      </c>
      <c r="S289" s="78" t="str">
        <f t="shared" si="35"/>
        <v/>
      </c>
      <c r="T289" s="57">
        <v>0</v>
      </c>
      <c r="U289" s="80" t="str">
        <f>IF(OR($H289="-",$K289="",$M289=""),"",
IF($H289="Long",$K289*$M289,
IF($H289="Short",$K289*$M289,
IF($H289="Options",$K289*$M289*100,””))))</f>
        <v/>
      </c>
      <c r="V289" s="81" t="str">
        <f t="shared" si="31"/>
        <v/>
      </c>
      <c r="W289" s="81" t="str">
        <f t="shared" si="32"/>
        <v/>
      </c>
    </row>
    <row r="290" spans="1:23" x14ac:dyDescent="0.2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7"/>
      <c r="N290" s="73" t="str">
        <f>IF(OR($H290="-",$S290="",$U290=""),"",
IF($H290="Long",$U290-$S290,
IF($H290="Short",$S290-$U290-$T290-$T290,
IF($H290="Options",$U290-$S290,””))))</f>
        <v/>
      </c>
      <c r="O290" s="74" t="str">
        <f t="shared" si="29"/>
        <v/>
      </c>
      <c r="P290" s="75" t="str">
        <f t="shared" si="30"/>
        <v/>
      </c>
      <c r="Q290" s="76" t="str">
        <f t="shared" si="33"/>
        <v/>
      </c>
      <c r="R290" s="77" t="str">
        <f t="shared" si="34"/>
        <v/>
      </c>
      <c r="S290" s="78" t="str">
        <f t="shared" si="35"/>
        <v/>
      </c>
      <c r="T290" s="57">
        <v>0</v>
      </c>
      <c r="U290" s="80" t="str">
        <f>IF(OR($H290="-",$K290="",$M290=""),"",
IF($H290="Long",$K290*$M290,
IF($H290="Short",$K290*$M290,
IF($H290="Options",$K290*$M290*100,””))))</f>
        <v/>
      </c>
      <c r="V290" s="81" t="str">
        <f t="shared" si="31"/>
        <v/>
      </c>
      <c r="W290" s="81" t="str">
        <f t="shared" si="32"/>
        <v/>
      </c>
    </row>
    <row r="291" spans="1:23" x14ac:dyDescent="0.2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7"/>
      <c r="N291" s="73" t="str">
        <f>IF(OR($H291="-",$S291="",$U291=""),"",
IF($H291="Long",$U291-$S291,
IF($H291="Short",$S291-$U291-$T291-$T291,
IF($H291="Options",$U291-$S291,””))))</f>
        <v/>
      </c>
      <c r="O291" s="74" t="str">
        <f t="shared" si="29"/>
        <v/>
      </c>
      <c r="P291" s="75" t="str">
        <f t="shared" si="30"/>
        <v/>
      </c>
      <c r="Q291" s="76" t="str">
        <f t="shared" si="33"/>
        <v/>
      </c>
      <c r="R291" s="77" t="str">
        <f t="shared" si="34"/>
        <v/>
      </c>
      <c r="S291" s="78" t="str">
        <f t="shared" si="35"/>
        <v/>
      </c>
      <c r="T291" s="57">
        <v>0</v>
      </c>
      <c r="U291" s="80" t="str">
        <f>IF(OR($H291="-",$K291="",$M291=""),"",
IF($H291="Long",$K291*$M291,
IF($H291="Short",$K291*$M291,
IF($H291="Options",$K291*$M291*100,””))))</f>
        <v/>
      </c>
      <c r="V291" s="81" t="str">
        <f t="shared" si="31"/>
        <v/>
      </c>
      <c r="W291" s="81" t="str">
        <f t="shared" si="32"/>
        <v/>
      </c>
    </row>
    <row r="292" spans="1:23" x14ac:dyDescent="0.2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7"/>
      <c r="N292" s="73" t="str">
        <f>IF(OR($H292="-",$S292="",$U292=""),"",
IF($H292="Long",$U292-$S292,
IF($H292="Short",$S292-$U292-$T292-$T292,
IF($H292="Options",$U292-$S292,””))))</f>
        <v/>
      </c>
      <c r="O292" s="74" t="str">
        <f t="shared" si="29"/>
        <v/>
      </c>
      <c r="P292" s="75" t="str">
        <f t="shared" si="30"/>
        <v/>
      </c>
      <c r="Q292" s="76" t="str">
        <f t="shared" si="33"/>
        <v/>
      </c>
      <c r="R292" s="77" t="str">
        <f t="shared" si="34"/>
        <v/>
      </c>
      <c r="S292" s="78" t="str">
        <f t="shared" si="35"/>
        <v/>
      </c>
      <c r="T292" s="57">
        <v>0</v>
      </c>
      <c r="U292" s="80" t="str">
        <f>IF(OR($H292="-",$K292="",$M292=""),"",
IF($H292="Long",$K292*$M292,
IF($H292="Short",$K292*$M292,
IF($H292="Options",$K292*$M292*100,””))))</f>
        <v/>
      </c>
      <c r="V292" s="81" t="str">
        <f t="shared" si="31"/>
        <v/>
      </c>
      <c r="W292" s="81" t="str">
        <f t="shared" si="32"/>
        <v/>
      </c>
    </row>
    <row r="293" spans="1:23" x14ac:dyDescent="0.2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7"/>
      <c r="N293" s="73" t="str">
        <f>IF(OR($H293="-",$S293="",$U293=""),"",
IF($H293="Long",$U293-$S293,
IF($H293="Short",$S293-$U293-$T293-$T293,
IF($H293="Options",$U293-$S293,””))))</f>
        <v/>
      </c>
      <c r="O293" s="74" t="str">
        <f t="shared" si="29"/>
        <v/>
      </c>
      <c r="P293" s="75" t="str">
        <f t="shared" si="30"/>
        <v/>
      </c>
      <c r="Q293" s="76" t="str">
        <f t="shared" si="33"/>
        <v/>
      </c>
      <c r="R293" s="77" t="str">
        <f t="shared" si="34"/>
        <v/>
      </c>
      <c r="S293" s="78" t="str">
        <f t="shared" si="35"/>
        <v/>
      </c>
      <c r="T293" s="57">
        <v>0</v>
      </c>
      <c r="U293" s="80" t="str">
        <f>IF(OR($H293="-",$K293="",$M293=""),"",
IF($H293="Long",$K293*$M293,
IF($H293="Short",$K293*$M293,
IF($H293="Options",$K293*$M293*100,””))))</f>
        <v/>
      </c>
      <c r="V293" s="81" t="str">
        <f t="shared" si="31"/>
        <v/>
      </c>
      <c r="W293" s="81" t="str">
        <f t="shared" si="32"/>
        <v/>
      </c>
    </row>
    <row r="294" spans="1:23" x14ac:dyDescent="0.2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7"/>
      <c r="N294" s="73" t="str">
        <f>IF(OR($H294="-",$S294="",$U294=""),"",
IF($H294="Long",$U294-$S294,
IF($H294="Short",$S294-$U294-$T294-$T294,
IF($H294="Options",$U294-$S294,””))))</f>
        <v/>
      </c>
      <c r="O294" s="74" t="str">
        <f t="shared" si="29"/>
        <v/>
      </c>
      <c r="P294" s="75" t="str">
        <f t="shared" si="30"/>
        <v/>
      </c>
      <c r="Q294" s="76" t="str">
        <f t="shared" si="33"/>
        <v/>
      </c>
      <c r="R294" s="77" t="str">
        <f t="shared" si="34"/>
        <v/>
      </c>
      <c r="S294" s="78" t="str">
        <f t="shared" si="35"/>
        <v/>
      </c>
      <c r="T294" s="57">
        <v>0</v>
      </c>
      <c r="U294" s="80" t="str">
        <f>IF(OR($H294="-",$K294="",$M294=""),"",
IF($H294="Long",$K294*$M294,
IF($H294="Short",$K294*$M294,
IF($H294="Options",$K294*$M294*100,””))))</f>
        <v/>
      </c>
      <c r="V294" s="81" t="str">
        <f t="shared" si="31"/>
        <v/>
      </c>
      <c r="W294" s="81" t="str">
        <f t="shared" si="32"/>
        <v/>
      </c>
    </row>
    <row r="295" spans="1:23" x14ac:dyDescent="0.2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7"/>
      <c r="N295" s="73" t="str">
        <f>IF(OR($H295="-",$S295="",$U295=""),"",
IF($H295="Long",$U295-$S295,
IF($H295="Short",$S295-$U295-$T295-$T295,
IF($H295="Options",$U295-$S295,””))))</f>
        <v/>
      </c>
      <c r="O295" s="74" t="str">
        <f t="shared" si="29"/>
        <v/>
      </c>
      <c r="P295" s="75" t="str">
        <f t="shared" si="30"/>
        <v/>
      </c>
      <c r="Q295" s="76" t="str">
        <f t="shared" si="33"/>
        <v/>
      </c>
      <c r="R295" s="77" t="str">
        <f t="shared" si="34"/>
        <v/>
      </c>
      <c r="S295" s="78" t="str">
        <f t="shared" si="35"/>
        <v/>
      </c>
      <c r="T295" s="57">
        <v>0</v>
      </c>
      <c r="U295" s="80" t="str">
        <f>IF(OR($H295="-",$K295="",$M295=""),"",
IF($H295="Long",$K295*$M295,
IF($H295="Short",$K295*$M295,
IF($H295="Options",$K295*$M295*100,””))))</f>
        <v/>
      </c>
      <c r="V295" s="81" t="str">
        <f t="shared" si="31"/>
        <v/>
      </c>
      <c r="W295" s="81" t="str">
        <f t="shared" si="32"/>
        <v/>
      </c>
    </row>
    <row r="296" spans="1:23" x14ac:dyDescent="0.2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7"/>
      <c r="N296" s="73" t="str">
        <f>IF(OR($H296="-",$S296="",$U296=""),"",
IF($H296="Long",$U296-$S296,
IF($H296="Short",$S296-$U296-$T296-$T296,
IF($H296="Options",$U296-$S296,””))))</f>
        <v/>
      </c>
      <c r="O296" s="74" t="str">
        <f t="shared" si="29"/>
        <v/>
      </c>
      <c r="P296" s="75" t="str">
        <f t="shared" si="30"/>
        <v/>
      </c>
      <c r="Q296" s="76" t="str">
        <f t="shared" si="33"/>
        <v/>
      </c>
      <c r="R296" s="77" t="str">
        <f t="shared" si="34"/>
        <v/>
      </c>
      <c r="S296" s="78" t="str">
        <f t="shared" si="35"/>
        <v/>
      </c>
      <c r="T296" s="57">
        <v>0</v>
      </c>
      <c r="U296" s="80" t="str">
        <f>IF(OR($H296="-",$K296="",$M296=""),"",
IF($H296="Long",$K296*$M296,
IF($H296="Short",$K296*$M296,
IF($H296="Options",$K296*$M296*100,””))))</f>
        <v/>
      </c>
      <c r="V296" s="81" t="str">
        <f t="shared" si="31"/>
        <v/>
      </c>
      <c r="W296" s="81" t="str">
        <f t="shared" si="32"/>
        <v/>
      </c>
    </row>
    <row r="297" spans="1:23" x14ac:dyDescent="0.2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7"/>
      <c r="N297" s="73" t="str">
        <f>IF(OR($H297="-",$S297="",$U297=""),"",
IF($H297="Long",$U297-$S297,
IF($H297="Short",$S297-$U297-$T297-$T297,
IF($H297="Options",$U297-$S297,””))))</f>
        <v/>
      </c>
      <c r="O297" s="74" t="str">
        <f t="shared" si="29"/>
        <v/>
      </c>
      <c r="P297" s="75" t="str">
        <f t="shared" si="30"/>
        <v/>
      </c>
      <c r="Q297" s="76" t="str">
        <f t="shared" si="33"/>
        <v/>
      </c>
      <c r="R297" s="77" t="str">
        <f t="shared" si="34"/>
        <v/>
      </c>
      <c r="S297" s="78" t="str">
        <f t="shared" si="35"/>
        <v/>
      </c>
      <c r="T297" s="57">
        <v>0</v>
      </c>
      <c r="U297" s="80" t="str">
        <f>IF(OR($H297="-",$K297="",$M297=""),"",
IF($H297="Long",$K297*$M297,
IF($H297="Short",$K297*$M297,
IF($H297="Options",$K297*$M297*100,””))))</f>
        <v/>
      </c>
      <c r="V297" s="81" t="str">
        <f t="shared" si="31"/>
        <v/>
      </c>
      <c r="W297" s="81" t="str">
        <f t="shared" si="32"/>
        <v/>
      </c>
    </row>
    <row r="298" spans="1:23" x14ac:dyDescent="0.2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7"/>
      <c r="N298" s="73" t="str">
        <f>IF(OR($H298="-",$S298="",$U298=""),"",
IF($H298="Long",$U298-$S298,
IF($H298="Short",$S298-$U298-$T298-$T298,
IF($H298="Options",$U298-$S298,””))))</f>
        <v/>
      </c>
      <c r="O298" s="74" t="str">
        <f t="shared" si="29"/>
        <v/>
      </c>
      <c r="P298" s="75" t="str">
        <f t="shared" si="30"/>
        <v/>
      </c>
      <c r="Q298" s="76" t="str">
        <f t="shared" si="33"/>
        <v/>
      </c>
      <c r="R298" s="77" t="str">
        <f t="shared" si="34"/>
        <v/>
      </c>
      <c r="S298" s="78" t="str">
        <f t="shared" si="35"/>
        <v/>
      </c>
      <c r="T298" s="57">
        <v>0</v>
      </c>
      <c r="U298" s="80" t="str">
        <f>IF(OR($H298="-",$K298="",$M298=""),"",
IF($H298="Long",$K298*$M298,
IF($H298="Short",$K298*$M298,
IF($H298="Options",$K298*$M298*100,””))))</f>
        <v/>
      </c>
      <c r="V298" s="81" t="str">
        <f t="shared" si="31"/>
        <v/>
      </c>
      <c r="W298" s="81" t="str">
        <f t="shared" si="32"/>
        <v/>
      </c>
    </row>
    <row r="299" spans="1:23" x14ac:dyDescent="0.2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7"/>
      <c r="N299" s="73" t="str">
        <f>IF(OR($H299="-",$S299="",$U299=""),"",
IF($H299="Long",$U299-$S299,
IF($H299="Short",$S299-$U299-$T299-$T299,
IF($H299="Options",$U299-$S299,””))))</f>
        <v/>
      </c>
      <c r="O299" s="74" t="str">
        <f t="shared" si="29"/>
        <v/>
      </c>
      <c r="P299" s="75" t="str">
        <f t="shared" si="30"/>
        <v/>
      </c>
      <c r="Q299" s="76" t="str">
        <f t="shared" si="33"/>
        <v/>
      </c>
      <c r="R299" s="77" t="str">
        <f t="shared" si="34"/>
        <v/>
      </c>
      <c r="S299" s="78" t="str">
        <f t="shared" si="35"/>
        <v/>
      </c>
      <c r="T299" s="57">
        <v>0</v>
      </c>
      <c r="U299" s="80" t="str">
        <f>IF(OR($H299="-",$K299="",$M299=""),"",
IF($H299="Long",$K299*$M299,
IF($H299="Short",$K299*$M299,
IF($H299="Options",$K299*$M299*100,””))))</f>
        <v/>
      </c>
      <c r="V299" s="81" t="str">
        <f t="shared" si="31"/>
        <v/>
      </c>
      <c r="W299" s="81" t="str">
        <f t="shared" si="32"/>
        <v/>
      </c>
    </row>
    <row r="300" spans="1:23" x14ac:dyDescent="0.2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7"/>
      <c r="N300" s="73" t="str">
        <f>IF(OR($H300="-",$S300="",$U300=""),"",
IF($H300="Long",$U300-$S300,
IF($H300="Short",$S300-$U300-$T300-$T300,
IF($H300="Options",$U300-$S300,””))))</f>
        <v/>
      </c>
      <c r="O300" s="74" t="str">
        <f t="shared" si="29"/>
        <v/>
      </c>
      <c r="P300" s="75" t="str">
        <f t="shared" si="30"/>
        <v/>
      </c>
      <c r="Q300" s="76" t="str">
        <f t="shared" si="33"/>
        <v/>
      </c>
      <c r="R300" s="77" t="str">
        <f t="shared" si="34"/>
        <v/>
      </c>
      <c r="S300" s="78" t="str">
        <f t="shared" si="35"/>
        <v/>
      </c>
      <c r="T300" s="57">
        <v>0</v>
      </c>
      <c r="U300" s="80" t="str">
        <f>IF(OR($H300="-",$K300="",$M300=""),"",
IF($H300="Long",$K300*$M300,
IF($H300="Short",$K300*$M300,
IF($H300="Options",$K300*$M300*100,””))))</f>
        <v/>
      </c>
      <c r="V300" s="81" t="str">
        <f t="shared" si="31"/>
        <v/>
      </c>
      <c r="W300" s="81" t="str">
        <f t="shared" si="32"/>
        <v/>
      </c>
    </row>
    <row r="301" spans="1:23" x14ac:dyDescent="0.2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7"/>
      <c r="N301" s="73" t="str">
        <f>IF(OR($H301="-",$S301="",$U301=""),"",
IF($H301="Long",$U301-$S301,
IF($H301="Short",$S301-$U301-$T301-$T301,
IF($H301="Options",$U301-$S301,””))))</f>
        <v/>
      </c>
      <c r="O301" s="74" t="str">
        <f t="shared" si="29"/>
        <v/>
      </c>
      <c r="P301" s="75" t="str">
        <f t="shared" si="30"/>
        <v/>
      </c>
      <c r="Q301" s="76" t="str">
        <f t="shared" si="33"/>
        <v/>
      </c>
      <c r="R301" s="77" t="str">
        <f t="shared" si="34"/>
        <v/>
      </c>
      <c r="S301" s="78" t="str">
        <f t="shared" si="35"/>
        <v/>
      </c>
      <c r="T301" s="57">
        <v>0</v>
      </c>
      <c r="U301" s="80" t="str">
        <f>IF(OR($H301="-",$K301="",$M301=""),"",
IF($H301="Long",$K301*$M301,
IF($H301="Short",$K301*$M301,
IF($H301="Options",$K301*$M301*100,””))))</f>
        <v/>
      </c>
      <c r="V301" s="81" t="str">
        <f t="shared" si="31"/>
        <v/>
      </c>
      <c r="W301" s="81" t="str">
        <f t="shared" si="32"/>
        <v/>
      </c>
    </row>
    <row r="302" spans="1:23" x14ac:dyDescent="0.2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7"/>
      <c r="N302" s="73" t="str">
        <f>IF(OR($H302="-",$S302="",$U302=""),"",
IF($H302="Long",$U302-$S302,
IF($H302="Short",$S302-$U302-$T302-$T302,
IF($H302="Options",$U302-$S302,””))))</f>
        <v/>
      </c>
      <c r="O302" s="74" t="str">
        <f t="shared" si="29"/>
        <v/>
      </c>
      <c r="P302" s="75" t="str">
        <f t="shared" si="30"/>
        <v/>
      </c>
      <c r="Q302" s="76" t="str">
        <f t="shared" si="33"/>
        <v/>
      </c>
      <c r="R302" s="77" t="str">
        <f t="shared" si="34"/>
        <v/>
      </c>
      <c r="S302" s="78" t="str">
        <f t="shared" si="35"/>
        <v/>
      </c>
      <c r="T302" s="57">
        <v>0</v>
      </c>
      <c r="U302" s="80" t="str">
        <f>IF(OR($H302="-",$K302="",$M302=""),"",
IF($H302="Long",$K302*$M302,
IF($H302="Short",$K302*$M302,
IF($H302="Options",$K302*$M302*100,””))))</f>
        <v/>
      </c>
      <c r="V302" s="81" t="str">
        <f t="shared" si="31"/>
        <v/>
      </c>
      <c r="W302" s="81" t="str">
        <f t="shared" si="32"/>
        <v/>
      </c>
    </row>
    <row r="303" spans="1:23" x14ac:dyDescent="0.2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7"/>
      <c r="N303" s="73" t="str">
        <f>IF(OR($H303="-",$S303="",$U303=""),"",
IF($H303="Long",$U303-$S303,
IF($H303="Short",$S303-$U303-$T303-$T303,
IF($H303="Options",$U303-$S303,””))))</f>
        <v/>
      </c>
      <c r="O303" s="74" t="str">
        <f t="shared" si="29"/>
        <v/>
      </c>
      <c r="P303" s="75" t="str">
        <f t="shared" si="30"/>
        <v/>
      </c>
      <c r="Q303" s="76" t="str">
        <f t="shared" si="33"/>
        <v/>
      </c>
      <c r="R303" s="77" t="str">
        <f t="shared" si="34"/>
        <v/>
      </c>
      <c r="S303" s="78" t="str">
        <f t="shared" si="35"/>
        <v/>
      </c>
      <c r="T303" s="57">
        <v>0</v>
      </c>
      <c r="U303" s="80" t="str">
        <f>IF(OR($H303="-",$K303="",$M303=""),"",
IF($H303="Long",$K303*$M303,
IF($H303="Short",$K303*$M303,
IF($H303="Options",$K303*$M303*100,””))))</f>
        <v/>
      </c>
      <c r="V303" s="81" t="str">
        <f t="shared" si="31"/>
        <v/>
      </c>
      <c r="W303" s="81" t="str">
        <f t="shared" si="32"/>
        <v/>
      </c>
    </row>
    <row r="304" spans="1:23" x14ac:dyDescent="0.2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7"/>
      <c r="N304" s="73" t="str">
        <f>IF(OR($H304="-",$S304="",$U304=""),"",
IF($H304="Long",$U304-$S304,
IF($H304="Short",$S304-$U304-$T304-$T304,
IF($H304="Options",$U304-$S304,””))))</f>
        <v/>
      </c>
      <c r="O304" s="74" t="str">
        <f t="shared" si="29"/>
        <v/>
      </c>
      <c r="P304" s="75" t="str">
        <f t="shared" si="30"/>
        <v/>
      </c>
      <c r="Q304" s="76" t="str">
        <f t="shared" si="33"/>
        <v/>
      </c>
      <c r="R304" s="77" t="str">
        <f t="shared" si="34"/>
        <v/>
      </c>
      <c r="S304" s="78" t="str">
        <f t="shared" si="35"/>
        <v/>
      </c>
      <c r="T304" s="57">
        <v>0</v>
      </c>
      <c r="U304" s="80" t="str">
        <f>IF(OR($H304="-",$K304="",$M304=""),"",
IF($H304="Long",$K304*$M304,
IF($H304="Short",$K304*$M304,
IF($H304="Options",$K304*$M304*100,””))))</f>
        <v/>
      </c>
      <c r="V304" s="81" t="str">
        <f t="shared" si="31"/>
        <v/>
      </c>
      <c r="W304" s="81" t="str">
        <f t="shared" si="32"/>
        <v/>
      </c>
    </row>
    <row r="305" spans="1:23" x14ac:dyDescent="0.2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7"/>
      <c r="N305" s="73" t="str">
        <f>IF(OR($H305="-",$S305="",$U305=""),"",
IF($H305="Long",$U305-$S305,
IF($H305="Short",$S305-$U305-$T305-$T305,
IF($H305="Options",$U305-$S305,””))))</f>
        <v/>
      </c>
      <c r="O305" s="74" t="str">
        <f t="shared" si="29"/>
        <v/>
      </c>
      <c r="P305" s="75" t="str">
        <f t="shared" si="30"/>
        <v/>
      </c>
      <c r="Q305" s="76" t="str">
        <f t="shared" si="33"/>
        <v/>
      </c>
      <c r="R305" s="77" t="str">
        <f t="shared" si="34"/>
        <v/>
      </c>
      <c r="S305" s="78" t="str">
        <f t="shared" si="35"/>
        <v/>
      </c>
      <c r="T305" s="57">
        <v>0</v>
      </c>
      <c r="U305" s="80" t="str">
        <f>IF(OR($H305="-",$K305="",$M305=""),"",
IF($H305="Long",$K305*$M305,
IF($H305="Short",$K305*$M305,
IF($H305="Options",$K305*$M305*100,””))))</f>
        <v/>
      </c>
      <c r="V305" s="81" t="str">
        <f t="shared" si="31"/>
        <v/>
      </c>
      <c r="W305" s="81" t="str">
        <f t="shared" si="32"/>
        <v/>
      </c>
    </row>
    <row r="306" spans="1:23" x14ac:dyDescent="0.2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7"/>
      <c r="N306" s="73" t="str">
        <f>IF(OR($H306="-",$S306="",$U306=""),"",
IF($H306="Long",$U306-$S306,
IF($H306="Short",$S306-$U306-$T306-$T306,
IF($H306="Options",$U306-$S306,””))))</f>
        <v/>
      </c>
      <c r="O306" s="74" t="str">
        <f t="shared" si="29"/>
        <v/>
      </c>
      <c r="P306" s="75" t="str">
        <f t="shared" si="30"/>
        <v/>
      </c>
      <c r="Q306" s="76" t="str">
        <f t="shared" si="33"/>
        <v/>
      </c>
      <c r="R306" s="77" t="str">
        <f t="shared" si="34"/>
        <v/>
      </c>
      <c r="S306" s="78" t="str">
        <f t="shared" si="35"/>
        <v/>
      </c>
      <c r="T306" s="57">
        <v>0</v>
      </c>
      <c r="U306" s="80" t="str">
        <f>IF(OR($H306="-",$K306="",$M306=""),"",
IF($H306="Long",$K306*$M306,
IF($H306="Short",$K306*$M306,
IF($H306="Options",$K306*$M306*100,””))))</f>
        <v/>
      </c>
      <c r="V306" s="81" t="str">
        <f t="shared" si="31"/>
        <v/>
      </c>
      <c r="W306" s="81" t="str">
        <f t="shared" si="32"/>
        <v/>
      </c>
    </row>
    <row r="307" spans="1:23" x14ac:dyDescent="0.2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7"/>
      <c r="N307" s="73" t="str">
        <f>IF(OR($H307="-",$S307="",$U307=""),"",
IF($H307="Long",$U307-$S307,
IF($H307="Short",$S307-$U307-$T307-$T307,
IF($H307="Options",$U307-$S307,””))))</f>
        <v/>
      </c>
      <c r="O307" s="74" t="str">
        <f t="shared" si="29"/>
        <v/>
      </c>
      <c r="P307" s="75" t="str">
        <f t="shared" si="30"/>
        <v/>
      </c>
      <c r="Q307" s="76" t="str">
        <f t="shared" si="33"/>
        <v/>
      </c>
      <c r="R307" s="77" t="str">
        <f t="shared" si="34"/>
        <v/>
      </c>
      <c r="S307" s="78" t="str">
        <f t="shared" si="35"/>
        <v/>
      </c>
      <c r="T307" s="57">
        <v>0</v>
      </c>
      <c r="U307" s="80" t="str">
        <f>IF(OR($H307="-",$K307="",$M307=""),"",
IF($H307="Long",$K307*$M307,
IF($H307="Short",$K307*$M307,
IF($H307="Options",$K307*$M307*100,””))))</f>
        <v/>
      </c>
      <c r="V307" s="81" t="str">
        <f t="shared" si="31"/>
        <v/>
      </c>
      <c r="W307" s="81" t="str">
        <f t="shared" si="32"/>
        <v/>
      </c>
    </row>
    <row r="308" spans="1:23" x14ac:dyDescent="0.2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7"/>
      <c r="N308" s="73" t="str">
        <f>IF(OR($H308="-",$S308="",$U308=""),"",
IF($H308="Long",$U308-$S308,
IF($H308="Short",$S308-$U308-$T308-$T308,
IF($H308="Options",$U308-$S308,””))))</f>
        <v/>
      </c>
      <c r="O308" s="74" t="str">
        <f t="shared" si="29"/>
        <v/>
      </c>
      <c r="P308" s="75" t="str">
        <f t="shared" si="30"/>
        <v/>
      </c>
      <c r="Q308" s="76" t="str">
        <f t="shared" si="33"/>
        <v/>
      </c>
      <c r="R308" s="77" t="str">
        <f t="shared" si="34"/>
        <v/>
      </c>
      <c r="S308" s="78" t="str">
        <f t="shared" si="35"/>
        <v/>
      </c>
      <c r="T308" s="57">
        <v>0</v>
      </c>
      <c r="U308" s="80" t="str">
        <f>IF(OR($H308="-",$K308="",$M308=""),"",
IF($H308="Long",$K308*$M308,
IF($H308="Short",$K308*$M308,
IF($H308="Options",$K308*$M308*100,””))))</f>
        <v/>
      </c>
      <c r="V308" s="81" t="str">
        <f t="shared" si="31"/>
        <v/>
      </c>
      <c r="W308" s="81" t="str">
        <f t="shared" si="32"/>
        <v/>
      </c>
    </row>
    <row r="309" spans="1:23" x14ac:dyDescent="0.2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7"/>
      <c r="N309" s="73" t="str">
        <f>IF(OR($H309="-",$S309="",$U309=""),"",
IF($H309="Long",$U309-$S309,
IF($H309="Short",$S309-$U309-$T309-$T309,
IF($H309="Options",$U309-$S309,””))))</f>
        <v/>
      </c>
      <c r="O309" s="74" t="str">
        <f t="shared" si="29"/>
        <v/>
      </c>
      <c r="P309" s="75" t="str">
        <f t="shared" si="30"/>
        <v/>
      </c>
      <c r="Q309" s="76" t="str">
        <f t="shared" si="33"/>
        <v/>
      </c>
      <c r="R309" s="77" t="str">
        <f t="shared" si="34"/>
        <v/>
      </c>
      <c r="S309" s="78" t="str">
        <f t="shared" si="35"/>
        <v/>
      </c>
      <c r="T309" s="57">
        <v>0</v>
      </c>
      <c r="U309" s="80" t="str">
        <f>IF(OR($H309="-",$K309="",$M309=""),"",
IF($H309="Long",$K309*$M309,
IF($H309="Short",$K309*$M309,
IF($H309="Options",$K309*$M309*100,””))))</f>
        <v/>
      </c>
      <c r="V309" s="81" t="str">
        <f t="shared" si="31"/>
        <v/>
      </c>
      <c r="W309" s="81" t="str">
        <f t="shared" si="32"/>
        <v/>
      </c>
    </row>
    <row r="310" spans="1:23" x14ac:dyDescent="0.2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7"/>
      <c r="N310" s="73" t="str">
        <f>IF(OR($H310="-",$S310="",$U310=""),"",
IF($H310="Long",$U310-$S310,
IF($H310="Short",$S310-$U310-$T310-$T310,
IF($H310="Options",$U310-$S310,””))))</f>
        <v/>
      </c>
      <c r="O310" s="74" t="str">
        <f t="shared" si="29"/>
        <v/>
      </c>
      <c r="P310" s="75" t="str">
        <f t="shared" si="30"/>
        <v/>
      </c>
      <c r="Q310" s="76" t="str">
        <f t="shared" si="33"/>
        <v/>
      </c>
      <c r="R310" s="77" t="str">
        <f t="shared" si="34"/>
        <v/>
      </c>
      <c r="S310" s="78" t="str">
        <f t="shared" si="35"/>
        <v/>
      </c>
      <c r="T310" s="57">
        <v>0</v>
      </c>
      <c r="U310" s="80" t="str">
        <f>IF(OR($H310="-",$K310="",$M310=""),"",
IF($H310="Long",$K310*$M310,
IF($H310="Short",$K310*$M310,
IF($H310="Options",$K310*$M310*100,””))))</f>
        <v/>
      </c>
      <c r="V310" s="81" t="str">
        <f t="shared" si="31"/>
        <v/>
      </c>
      <c r="W310" s="81" t="str">
        <f t="shared" si="32"/>
        <v/>
      </c>
    </row>
    <row r="311" spans="1:23" x14ac:dyDescent="0.2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7"/>
      <c r="N311" s="73" t="str">
        <f>IF(OR($H311="-",$S311="",$U311=""),"",
IF($H311="Long",$U311-$S311,
IF($H311="Short",$S311-$U311-$T311-$T311,
IF($H311="Options",$U311-$S311,””))))</f>
        <v/>
      </c>
      <c r="O311" s="74" t="str">
        <f t="shared" si="29"/>
        <v/>
      </c>
      <c r="P311" s="75" t="str">
        <f t="shared" si="30"/>
        <v/>
      </c>
      <c r="Q311" s="76" t="str">
        <f t="shared" si="33"/>
        <v/>
      </c>
      <c r="R311" s="77" t="str">
        <f t="shared" si="34"/>
        <v/>
      </c>
      <c r="S311" s="78" t="str">
        <f t="shared" si="35"/>
        <v/>
      </c>
      <c r="T311" s="57">
        <v>0</v>
      </c>
      <c r="U311" s="80" t="str">
        <f>IF(OR($H311="-",$K311="",$M311=""),"",
IF($H311="Long",$K311*$M311,
IF($H311="Short",$K311*$M311,
IF($H311="Options",$K311*$M311*100,””))))</f>
        <v/>
      </c>
      <c r="V311" s="81" t="str">
        <f t="shared" si="31"/>
        <v/>
      </c>
      <c r="W311" s="81" t="str">
        <f t="shared" si="32"/>
        <v/>
      </c>
    </row>
    <row r="312" spans="1:23" x14ac:dyDescent="0.2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7"/>
      <c r="N312" s="73" t="str">
        <f>IF(OR($H312="-",$S312="",$U312=""),"",
IF($H312="Long",$U312-$S312,
IF($H312="Short",$S312-$U312-$T312-$T312,
IF($H312="Options",$U312-$S312,””))))</f>
        <v/>
      </c>
      <c r="O312" s="74" t="str">
        <f t="shared" si="29"/>
        <v/>
      </c>
      <c r="P312" s="75" t="str">
        <f t="shared" si="30"/>
        <v/>
      </c>
      <c r="Q312" s="76" t="str">
        <f t="shared" si="33"/>
        <v/>
      </c>
      <c r="R312" s="77" t="str">
        <f t="shared" si="34"/>
        <v/>
      </c>
      <c r="S312" s="78" t="str">
        <f t="shared" si="35"/>
        <v/>
      </c>
      <c r="T312" s="57">
        <v>0</v>
      </c>
      <c r="U312" s="80" t="str">
        <f>IF(OR($H312="-",$K312="",$M312=""),"",
IF($H312="Long",$K312*$M312,
IF($H312="Short",$K312*$M312,
IF($H312="Options",$K312*$M312*100,””))))</f>
        <v/>
      </c>
      <c r="V312" s="81" t="str">
        <f t="shared" si="31"/>
        <v/>
      </c>
      <c r="W312" s="81" t="str">
        <f t="shared" si="32"/>
        <v/>
      </c>
    </row>
    <row r="313" spans="1:23" x14ac:dyDescent="0.2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7"/>
      <c r="N313" s="73" t="str">
        <f>IF(OR($H313="-",$S313="",$U313=""),"",
IF($H313="Long",$U313-$S313,
IF($H313="Short",$S313-$U313-$T313-$T313,
IF($H313="Options",$U313-$S313,””))))</f>
        <v/>
      </c>
      <c r="O313" s="74" t="str">
        <f t="shared" si="29"/>
        <v/>
      </c>
      <c r="P313" s="75" t="str">
        <f t="shared" si="30"/>
        <v/>
      </c>
      <c r="Q313" s="76" t="str">
        <f t="shared" si="33"/>
        <v/>
      </c>
      <c r="R313" s="77" t="str">
        <f t="shared" si="34"/>
        <v/>
      </c>
      <c r="S313" s="78" t="str">
        <f t="shared" si="35"/>
        <v/>
      </c>
      <c r="T313" s="57">
        <v>0</v>
      </c>
      <c r="U313" s="80" t="str">
        <f>IF(OR($H313="-",$K313="",$M313=""),"",
IF($H313="Long",$K313*$M313,
IF($H313="Short",$K313*$M313,
IF($H313="Options",$K313*$M313*100,””))))</f>
        <v/>
      </c>
      <c r="V313" s="81" t="str">
        <f t="shared" si="31"/>
        <v/>
      </c>
      <c r="W313" s="81" t="str">
        <f t="shared" si="32"/>
        <v/>
      </c>
    </row>
    <row r="314" spans="1:23" x14ac:dyDescent="0.2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7"/>
      <c r="N314" s="73" t="str">
        <f>IF(OR($H314="-",$S314="",$U314=""),"",
IF($H314="Long",$U314-$S314,
IF($H314="Short",$S314-$U314-$T314-$T314,
IF($H314="Options",$U314-$S314,””))))</f>
        <v/>
      </c>
      <c r="O314" s="74" t="str">
        <f t="shared" si="29"/>
        <v/>
      </c>
      <c r="P314" s="75" t="str">
        <f t="shared" si="30"/>
        <v/>
      </c>
      <c r="Q314" s="76" t="str">
        <f t="shared" si="33"/>
        <v/>
      </c>
      <c r="R314" s="77" t="str">
        <f t="shared" si="34"/>
        <v/>
      </c>
      <c r="S314" s="78" t="str">
        <f t="shared" si="35"/>
        <v/>
      </c>
      <c r="T314" s="57">
        <v>0</v>
      </c>
      <c r="U314" s="80" t="str">
        <f>IF(OR($H314="-",$K314="",$M314=""),"",
IF($H314="Long",$K314*$M314,
IF($H314="Short",$K314*$M314,
IF($H314="Options",$K314*$M314*100,””))))</f>
        <v/>
      </c>
      <c r="V314" s="81" t="str">
        <f t="shared" si="31"/>
        <v/>
      </c>
      <c r="W314" s="81" t="str">
        <f t="shared" si="32"/>
        <v/>
      </c>
    </row>
    <row r="315" spans="1:23" x14ac:dyDescent="0.2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7"/>
      <c r="N315" s="73" t="str">
        <f>IF(OR($H315="-",$S315="",$U315=""),"",
IF($H315="Long",$U315-$S315,
IF($H315="Short",$S315-$U315-$T315-$T315,
IF($H315="Options",$U315-$S315,””))))</f>
        <v/>
      </c>
      <c r="O315" s="74" t="str">
        <f t="shared" si="29"/>
        <v/>
      </c>
      <c r="P315" s="75" t="str">
        <f t="shared" si="30"/>
        <v/>
      </c>
      <c r="Q315" s="76" t="str">
        <f t="shared" si="33"/>
        <v/>
      </c>
      <c r="R315" s="77" t="str">
        <f t="shared" si="34"/>
        <v/>
      </c>
      <c r="S315" s="78" t="str">
        <f t="shared" si="35"/>
        <v/>
      </c>
      <c r="T315" s="57">
        <v>0</v>
      </c>
      <c r="U315" s="80" t="str">
        <f>IF(OR($H315="-",$K315="",$M315=""),"",
IF($H315="Long",$K315*$M315,
IF($H315="Short",$K315*$M315,
IF($H315="Options",$K315*$M315*100,””))))</f>
        <v/>
      </c>
      <c r="V315" s="81" t="str">
        <f t="shared" si="4"/>
        <v/>
      </c>
      <c r="W315" s="81" t="str">
        <f t="shared" si="5"/>
        <v/>
      </c>
    </row>
    <row r="316" spans="1:23" x14ac:dyDescent="0.2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7"/>
      <c r="N316" s="73" t="str">
        <f>IF(OR($H316="-",$S316="",$U316=""),"",
IF($H316="Long",$U316-$S316,
IF($H316="Short",$S316-$U316-$T316-$T316,
IF($H316="Options",$U316-$S316,””))))</f>
        <v/>
      </c>
      <c r="O316" s="74" t="str">
        <f t="shared" si="29"/>
        <v/>
      </c>
      <c r="P316" s="75" t="str">
        <f t="shared" si="30"/>
        <v/>
      </c>
      <c r="Q316" s="76" t="str">
        <f t="shared" si="33"/>
        <v/>
      </c>
      <c r="R316" s="77" t="str">
        <f t="shared" si="34"/>
        <v/>
      </c>
      <c r="S316" s="78" t="str">
        <f t="shared" si="35"/>
        <v/>
      </c>
      <c r="T316" s="57">
        <v>0</v>
      </c>
      <c r="U316" s="80" t="str">
        <f>IF(OR($H316="-",$K316="",$M316=""),"",
IF($H316="Long",$K316*$M316,
IF($H316="Short",$K316*$M316,
IF($H316="Options",$K316*$M316*100,””))))</f>
        <v/>
      </c>
      <c r="V316" s="81" t="str">
        <f t="shared" si="4"/>
        <v/>
      </c>
      <c r="W316" s="81" t="str">
        <f t="shared" si="5"/>
        <v/>
      </c>
    </row>
    <row r="317" spans="1:23" x14ac:dyDescent="0.2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7"/>
      <c r="N317" s="73" t="str">
        <f>IF(OR($H317="-",$S317="",$U317=""),"",
IF($H317="Long",$U317-$S317,
IF($H317="Short",$S317-$U317-$T317-$T317,
IF($H317="Options",$U317-$S317,””))))</f>
        <v/>
      </c>
      <c r="O317" s="74" t="str">
        <f t="shared" si="29"/>
        <v/>
      </c>
      <c r="P317" s="75" t="str">
        <f t="shared" si="30"/>
        <v/>
      </c>
      <c r="Q317" s="76" t="str">
        <f t="shared" si="33"/>
        <v/>
      </c>
      <c r="R317" s="77" t="str">
        <f t="shared" si="34"/>
        <v/>
      </c>
      <c r="S317" s="78" t="str">
        <f t="shared" si="35"/>
        <v/>
      </c>
      <c r="T317" s="57">
        <v>0</v>
      </c>
      <c r="U317" s="80" t="str">
        <f>IF(OR($H317="-",$K317="",$M317=""),"",
IF($H317="Long",$K317*$M317,
IF($H317="Short",$K317*$M317,
IF($H317="Options",$K317*$M317*100,””))))</f>
        <v/>
      </c>
      <c r="V317" s="81" t="str">
        <f t="shared" si="4"/>
        <v/>
      </c>
      <c r="W317" s="81" t="str">
        <f t="shared" si="5"/>
        <v/>
      </c>
    </row>
    <row r="318" spans="1:23" x14ac:dyDescent="0.2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7"/>
      <c r="N318" s="73" t="str">
        <f>IF(OR($H318="-",$S318="",$U318=""),"",
IF($H318="Long",$U318-$S318,
IF($H318="Short",$S318-$U318-$T318-$T318,
IF($H318="Options",$U318-$S318,””))))</f>
        <v/>
      </c>
      <c r="O318" s="74" t="str">
        <f t="shared" si="29"/>
        <v/>
      </c>
      <c r="P318" s="75" t="str">
        <f t="shared" si="30"/>
        <v/>
      </c>
      <c r="Q318" s="76" t="str">
        <f t="shared" si="33"/>
        <v/>
      </c>
      <c r="R318" s="77" t="str">
        <f t="shared" si="34"/>
        <v/>
      </c>
      <c r="S318" s="78" t="str">
        <f t="shared" si="35"/>
        <v/>
      </c>
      <c r="T318" s="57">
        <v>0</v>
      </c>
      <c r="U318" s="80" t="str">
        <f>IF(OR($H318="-",$K318="",$M318=""),"",
IF($H318="Long",$K318*$M318,
IF($H318="Short",$K318*$M318,
IF($H318="Options",$K318*$M318*100,””))))</f>
        <v/>
      </c>
      <c r="V318" s="81" t="str">
        <f t="shared" si="4"/>
        <v/>
      </c>
      <c r="W318" s="81" t="str">
        <f t="shared" si="5"/>
        <v/>
      </c>
    </row>
    <row r="319" spans="1:23" x14ac:dyDescent="0.2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7"/>
      <c r="N319" s="73" t="str">
        <f>IF(OR($H319="-",$S319="",$U319=""),"",
IF($H319="Long",$U319-$S319,
IF($H319="Short",$S319-$U319-$T319-$T319,
IF($H319="Options",$U319-$S319,””))))</f>
        <v/>
      </c>
      <c r="O319" s="74" t="str">
        <f t="shared" ref="O319:O382" si="36">IF(OR($N319="-",$S319="",$U319=""),"",
IF($N319&lt;=-0.01,"", IF($H319="Long",(M319-L319),
IF($H319="Short",(L319-M319),
IF($H319="Options",(M319-L319))))))</f>
        <v/>
      </c>
      <c r="P319" s="75" t="str">
        <f t="shared" ref="P319:P382" si="37">IF(OR($N319="-",$S319="",$U319=""),"",
IF($N319&gt;=0.01,"", IF($H319="Long",(M319-L319),
IF($H319="Short",(L319-M319),
IF($H319="Options",(M319-L319))))))</f>
        <v/>
      </c>
      <c r="Q319" s="76" t="str">
        <f t="shared" si="33"/>
        <v/>
      </c>
      <c r="R319" s="77" t="str">
        <f t="shared" si="34"/>
        <v/>
      </c>
      <c r="S319" s="78" t="str">
        <f t="shared" si="35"/>
        <v/>
      </c>
      <c r="T319" s="57">
        <v>0</v>
      </c>
      <c r="U319" s="80" t="str">
        <f>IF(OR($H319="-",$K319="",$M319=""),"",
IF($H319="Long",$K319*$M319,
IF($H319="Short",$K319*$M319,
IF($H319="Options",$K319*$M319*100,””))))</f>
        <v/>
      </c>
      <c r="V319" s="81" t="str">
        <f t="shared" si="4"/>
        <v/>
      </c>
      <c r="W319" s="81" t="str">
        <f t="shared" si="5"/>
        <v/>
      </c>
    </row>
    <row r="320" spans="1:23" x14ac:dyDescent="0.2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7"/>
      <c r="N320" s="73" t="str">
        <f>IF(OR($H320="-",$S320="",$U320=""),"",
IF($H320="Long",$U320-$S320,
IF($H320="Short",$S320-$U320-$T320-$T320,
IF($H320="Options",$U320-$S320,””))))</f>
        <v/>
      </c>
      <c r="O320" s="74" t="str">
        <f t="shared" si="36"/>
        <v/>
      </c>
      <c r="P320" s="75" t="str">
        <f t="shared" si="37"/>
        <v/>
      </c>
      <c r="Q320" s="76" t="str">
        <f t="shared" si="33"/>
        <v/>
      </c>
      <c r="R320" s="77" t="str">
        <f t="shared" si="34"/>
        <v/>
      </c>
      <c r="S320" s="78" t="str">
        <f t="shared" si="35"/>
        <v/>
      </c>
      <c r="T320" s="57">
        <v>0</v>
      </c>
      <c r="U320" s="80" t="str">
        <f>IF(OR($H320="-",$K320="",$M320=""),"",
IF($H320="Long",$K320*$M320,
IF($H320="Short",$K320*$M320,
IF($H320="Options",$K320*$M320*100,””))))</f>
        <v/>
      </c>
      <c r="V320" s="81" t="str">
        <f t="shared" si="4"/>
        <v/>
      </c>
      <c r="W320" s="81" t="str">
        <f t="shared" si="5"/>
        <v/>
      </c>
    </row>
    <row r="321" spans="1:23" x14ac:dyDescent="0.2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7"/>
      <c r="N321" s="73" t="str">
        <f>IF(OR($H321="-",$S321="",$U321=""),"",
IF($H321="Long",$U321-$S321,
IF($H321="Short",$S321-$U321-$T321-$T321,
IF($H321="Options",$U321-$S321,””))))</f>
        <v/>
      </c>
      <c r="O321" s="74" t="str">
        <f t="shared" si="36"/>
        <v/>
      </c>
      <c r="P321" s="75" t="str">
        <f t="shared" si="37"/>
        <v/>
      </c>
      <c r="Q321" s="76" t="str">
        <f t="shared" si="33"/>
        <v/>
      </c>
      <c r="R321" s="77" t="str">
        <f t="shared" si="34"/>
        <v/>
      </c>
      <c r="S321" s="78" t="str">
        <f t="shared" si="35"/>
        <v/>
      </c>
      <c r="T321" s="57">
        <v>0</v>
      </c>
      <c r="U321" s="80" t="str">
        <f>IF(OR($H321="-",$K321="",$M321=""),"",
IF($H321="Long",$K321*$M321,
IF($H321="Short",$K321*$M321,
IF($H321="Options",$K321*$M321*100,””))))</f>
        <v/>
      </c>
      <c r="V321" s="81" t="str">
        <f t="shared" si="4"/>
        <v/>
      </c>
      <c r="W321" s="81" t="str">
        <f t="shared" si="5"/>
        <v/>
      </c>
    </row>
    <row r="322" spans="1:23" x14ac:dyDescent="0.2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7"/>
      <c r="N322" s="73" t="str">
        <f>IF(OR($H322="-",$S322="",$U322=""),"",
IF($H322="Long",$U322-$S322,
IF($H322="Short",$S322-$U322-$T322-$T322,
IF($H322="Options",$U322-$S322,””))))</f>
        <v/>
      </c>
      <c r="O322" s="74" t="str">
        <f t="shared" si="36"/>
        <v/>
      </c>
      <c r="P322" s="75" t="str">
        <f t="shared" si="37"/>
        <v/>
      </c>
      <c r="Q322" s="76" t="str">
        <f t="shared" si="33"/>
        <v/>
      </c>
      <c r="R322" s="77" t="str">
        <f t="shared" si="34"/>
        <v/>
      </c>
      <c r="S322" s="78" t="str">
        <f t="shared" si="35"/>
        <v/>
      </c>
      <c r="T322" s="57">
        <v>0</v>
      </c>
      <c r="U322" s="80" t="str">
        <f>IF(OR($H322="-",$K322="",$M322=""),"",
IF($H322="Long",$K322*$M322,
IF($H322="Short",$K322*$M322,
IF($H322="Options",$K322*$M322*100,””))))</f>
        <v/>
      </c>
      <c r="V322" s="81" t="str">
        <f t="shared" si="4"/>
        <v/>
      </c>
      <c r="W322" s="81" t="str">
        <f t="shared" si="5"/>
        <v/>
      </c>
    </row>
    <row r="323" spans="1:23" x14ac:dyDescent="0.2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7"/>
      <c r="N323" s="73" t="str">
        <f>IF(OR($H323="-",$S323="",$U323=""),"",
IF($H323="Long",$U323-$S323,
IF($H323="Short",$S323-$U323-$T323-$T323,
IF($H323="Options",$U323-$S323,””))))</f>
        <v/>
      </c>
      <c r="O323" s="74" t="str">
        <f t="shared" si="36"/>
        <v/>
      </c>
      <c r="P323" s="75" t="str">
        <f t="shared" si="37"/>
        <v/>
      </c>
      <c r="Q323" s="76" t="str">
        <f t="shared" si="33"/>
        <v/>
      </c>
      <c r="R323" s="77" t="str">
        <f t="shared" si="34"/>
        <v/>
      </c>
      <c r="S323" s="78" t="str">
        <f t="shared" si="35"/>
        <v/>
      </c>
      <c r="T323" s="57">
        <v>0</v>
      </c>
      <c r="U323" s="80" t="str">
        <f>IF(OR($H323="-",$K323="",$M323=""),"",
IF($H323="Long",$K323*$M323,
IF($H323="Short",$K323*$M323,
IF($H323="Options",$K323*$M323*100,””))))</f>
        <v/>
      </c>
      <c r="V323" s="81" t="str">
        <f t="shared" si="4"/>
        <v/>
      </c>
      <c r="W323" s="81" t="str">
        <f t="shared" si="5"/>
        <v/>
      </c>
    </row>
    <row r="324" spans="1:23" x14ac:dyDescent="0.2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7"/>
      <c r="N324" s="73" t="str">
        <f>IF(OR($H324="-",$S324="",$U324=""),"",
IF($H324="Long",$U324-$S324,
IF($H324="Short",$S324-$U324-$T324-$T324,
IF($H324="Options",$U324-$S324,””))))</f>
        <v/>
      </c>
      <c r="O324" s="74" t="str">
        <f t="shared" si="36"/>
        <v/>
      </c>
      <c r="P324" s="75" t="str">
        <f t="shared" si="37"/>
        <v/>
      </c>
      <c r="Q324" s="76" t="str">
        <f t="shared" si="33"/>
        <v/>
      </c>
      <c r="R324" s="77" t="str">
        <f t="shared" si="34"/>
        <v/>
      </c>
      <c r="S324" s="78" t="str">
        <f>IF(OR($H324="-",$K324="",$L324="",$T324=""),"",
IF($H324="Long",($K324*$L324)+$T324,
IF($H324="Short",($K324*$L324)+$T324,
IF($H324="Options",($K324*$L324*100)+$T324,""))))</f>
        <v/>
      </c>
      <c r="T324" s="57">
        <v>0</v>
      </c>
      <c r="U324" s="80" t="str">
        <f>IF(OR($H324="-",$K324="",$M324=""),"",
IF($H324="Long",$K324*$M324,
IF($H324="Short",$K324*$M324,
IF($H324="Options",$K324*$M324*100,””))))</f>
        <v/>
      </c>
      <c r="V324" s="81" t="str">
        <f>IF(N324="","",IF(N324&gt;0,0,1))</f>
        <v/>
      </c>
      <c r="W324" s="81" t="str">
        <f>IF(N324="","",IF(N324&lt;0,0,1))</f>
        <v/>
      </c>
    </row>
    <row r="325" spans="1:23" x14ac:dyDescent="0.2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7"/>
      <c r="N325" s="73" t="str">
        <f>IF(OR($H325="-",$S325="",$U325=""),"",
IF($H325="Long",$U325-$S325,
IF($H325="Short",$S325-$U325-$T325-$T325,
IF($H325="Options",$U325-$S325,””))))</f>
        <v/>
      </c>
      <c r="O325" s="74" t="str">
        <f t="shared" si="36"/>
        <v/>
      </c>
      <c r="P325" s="75" t="str">
        <f t="shared" si="37"/>
        <v/>
      </c>
      <c r="Q325" s="76" t="str">
        <f t="shared" si="33"/>
        <v/>
      </c>
      <c r="R325" s="77" t="str">
        <f t="shared" si="34"/>
        <v/>
      </c>
      <c r="S325" s="78" t="str">
        <f t="shared" si="35"/>
        <v/>
      </c>
      <c r="T325" s="57">
        <v>0</v>
      </c>
      <c r="U325" s="80" t="str">
        <f>IF(OR($H325="-",$K325="",$M325=""),"",
IF($H325="Long",$K325*$M325,
IF($H325="Short",$K325*$M325,
IF($H325="Options",$K325*$M325*100,””))))</f>
        <v/>
      </c>
      <c r="V325" s="81" t="str">
        <f t="shared" si="4"/>
        <v/>
      </c>
      <c r="W325" s="81" t="str">
        <f t="shared" si="5"/>
        <v/>
      </c>
    </row>
    <row r="326" spans="1:23" x14ac:dyDescent="0.2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7"/>
      <c r="N326" s="73" t="str">
        <f>IF(OR($H326="-",$S326="",$U326=""),"",
IF($H326="Long",$U326-$S326,
IF($H326="Short",$S326-$U326-$T326-$T326,
IF($H326="Options",$U326-$S326,””))))</f>
        <v/>
      </c>
      <c r="O326" s="74" t="str">
        <f t="shared" si="36"/>
        <v/>
      </c>
      <c r="P326" s="75" t="str">
        <f t="shared" si="37"/>
        <v/>
      </c>
      <c r="Q326" s="76" t="str">
        <f t="shared" si="33"/>
        <v/>
      </c>
      <c r="R326" s="77" t="str">
        <f t="shared" si="34"/>
        <v/>
      </c>
      <c r="S326" s="78" t="str">
        <f t="shared" si="35"/>
        <v/>
      </c>
      <c r="T326" s="57">
        <v>0</v>
      </c>
      <c r="U326" s="80" t="str">
        <f>IF(OR($H326="-",$K326="",$M326=""),"",
IF($H326="Long",$K326*$M326,
IF($H326="Short",$K326*$M326,
IF($H326="Options",$K326*$M326*100,””))))</f>
        <v/>
      </c>
      <c r="V326" s="81" t="str">
        <f t="shared" si="4"/>
        <v/>
      </c>
      <c r="W326" s="81" t="str">
        <f t="shared" si="5"/>
        <v/>
      </c>
    </row>
    <row r="327" spans="1:23" x14ac:dyDescent="0.2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7"/>
      <c r="N327" s="73" t="str">
        <f>IF(OR($H327="-",$S327="",$U327=""),"",
IF($H327="Long",$U327-$S327,
IF($H327="Short",$S327-$U327-$T327-$T327,
IF($H327="Options",$U327-$S327,””))))</f>
        <v/>
      </c>
      <c r="O327" s="74" t="str">
        <f t="shared" si="36"/>
        <v/>
      </c>
      <c r="P327" s="75" t="str">
        <f t="shared" si="37"/>
        <v/>
      </c>
      <c r="Q327" s="76" t="str">
        <f t="shared" si="33"/>
        <v/>
      </c>
      <c r="R327" s="77" t="str">
        <f t="shared" si="34"/>
        <v/>
      </c>
      <c r="S327" s="78" t="str">
        <f t="shared" si="35"/>
        <v/>
      </c>
      <c r="T327" s="57">
        <v>0</v>
      </c>
      <c r="U327" s="80" t="str">
        <f>IF(OR($H327="-",$K327="",$M327=""),"",
IF($H327="Long",$K327*$M327,
IF($H327="Short",$K327*$M327,
IF($H327="Options",$K327*$M327*100,””))))</f>
        <v/>
      </c>
      <c r="V327" s="81" t="str">
        <f t="shared" si="4"/>
        <v/>
      </c>
      <c r="W327" s="81" t="str">
        <f t="shared" si="5"/>
        <v/>
      </c>
    </row>
    <row r="328" spans="1:23" x14ac:dyDescent="0.2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7"/>
      <c r="N328" s="73" t="str">
        <f>IF(OR($H328="-",$S328="",$U328=""),"",
IF($H328="Long",$U328-$S328,
IF($H328="Short",$S328-$U328-$T328-$T328,
IF($H328="Options",$U328-$S328,””))))</f>
        <v/>
      </c>
      <c r="O328" s="74" t="str">
        <f t="shared" si="36"/>
        <v/>
      </c>
      <c r="P328" s="75" t="str">
        <f t="shared" si="37"/>
        <v/>
      </c>
      <c r="Q328" s="76" t="str">
        <f t="shared" si="33"/>
        <v/>
      </c>
      <c r="R328" s="77" t="str">
        <f t="shared" si="34"/>
        <v/>
      </c>
      <c r="S328" s="78" t="str">
        <f t="shared" si="35"/>
        <v/>
      </c>
      <c r="T328" s="57">
        <v>0</v>
      </c>
      <c r="U328" s="80" t="str">
        <f>IF(OR($H328="-",$K328="",$M328=""),"",
IF($H328="Long",$K328*$M328,
IF($H328="Short",$K328*$M328,
IF($H328="Options",$K328*$M328*100,””))))</f>
        <v/>
      </c>
      <c r="V328" s="81" t="str">
        <f t="shared" si="4"/>
        <v/>
      </c>
      <c r="W328" s="81" t="str">
        <f t="shared" si="5"/>
        <v/>
      </c>
    </row>
    <row r="329" spans="1:23" x14ac:dyDescent="0.2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7"/>
      <c r="N329" s="73" t="str">
        <f>IF(OR($H329="-",$S329="",$U329=""),"",
IF($H329="Long",$U329-$S329,
IF($H329="Short",$S329-$U329-$T329-$T329,
IF($H329="Options",$U329-$S329,””))))</f>
        <v/>
      </c>
      <c r="O329" s="74" t="str">
        <f t="shared" si="36"/>
        <v/>
      </c>
      <c r="P329" s="75" t="str">
        <f t="shared" si="37"/>
        <v/>
      </c>
      <c r="Q329" s="76" t="str">
        <f t="shared" ref="Q329:Q583" si="38">IF(OR($H329="-",$U329="",$S329=""),"",IF($N329&lt;=-0.01,"",
IF($H329="Long",(($U329-$S329)/$S329),
IF($H329="Short",(($S329-$U329)/$S329),
IF($H329="Options",(($U329-$S329)/$S329))))))</f>
        <v/>
      </c>
      <c r="R329" s="77" t="str">
        <f t="shared" si="34"/>
        <v/>
      </c>
      <c r="S329" s="78" t="str">
        <f t="shared" si="35"/>
        <v/>
      </c>
      <c r="T329" s="57">
        <v>0</v>
      </c>
      <c r="U329" s="80" t="str">
        <f>IF(OR($H329="-",$K329="",$M329=""),"",
IF($H329="Long",$K329*$M329,
IF($H329="Short",$K329*$M329,
IF($H329="Options",$K329*$M329*100,””))))</f>
        <v/>
      </c>
      <c r="V329" s="81" t="str">
        <f t="shared" si="4"/>
        <v/>
      </c>
      <c r="W329" s="81" t="str">
        <f t="shared" si="5"/>
        <v/>
      </c>
    </row>
    <row r="330" spans="1:23" x14ac:dyDescent="0.2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7"/>
      <c r="N330" s="73" t="str">
        <f>IF(OR($H330="-",$S330="",$U330=""),"",
IF($H330="Long",$U330-$S330,
IF($H330="Short",$S330-$U330-$T330-$T330,
IF($H330="Options",$U330-$S330,””))))</f>
        <v/>
      </c>
      <c r="O330" s="74" t="str">
        <f t="shared" si="36"/>
        <v/>
      </c>
      <c r="P330" s="75" t="str">
        <f t="shared" si="37"/>
        <v/>
      </c>
      <c r="Q330" s="76" t="str">
        <f t="shared" si="38"/>
        <v/>
      </c>
      <c r="R330" s="77" t="str">
        <f>IF(OR($H330="-",$U330="",$S330=""),"",IF($N330&gt;=0.01,"",IF($H330="Long",(($U330-$S330)/$S330),
IF($H330="Short",(($S330-$U330)/$S330),
IF($H330="Options",(($U330-$S330)/$S330))))))</f>
        <v/>
      </c>
      <c r="S330" s="78" t="str">
        <f t="shared" si="35"/>
        <v/>
      </c>
      <c r="T330" s="57">
        <v>0</v>
      </c>
      <c r="U330" s="80" t="str">
        <f>IF(OR($H330="-",$K330="",$M330=""),"",
IF($H330="Long",$K330*$M330,
IF($H330="Short",$K330*$M330,
IF($H330="Options",$K330*$M330*100,””))))</f>
        <v/>
      </c>
      <c r="V330" s="81" t="str">
        <f t="shared" si="4"/>
        <v/>
      </c>
      <c r="W330" s="81" t="str">
        <f t="shared" si="5"/>
        <v/>
      </c>
    </row>
    <row r="331" spans="1:23" x14ac:dyDescent="0.2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7"/>
      <c r="N331" s="73" t="str">
        <f>IF(OR($H331="-",$S331="",$U331=""),"",
IF($H331="Long",$U331-$S331,
IF($H331="Short",$S331-$U331-$T331-$T331,
IF($H331="Options",$U331-$S331,””))))</f>
        <v/>
      </c>
      <c r="O331" s="74" t="str">
        <f t="shared" si="36"/>
        <v/>
      </c>
      <c r="P331" s="75" t="str">
        <f t="shared" si="37"/>
        <v/>
      </c>
      <c r="Q331" s="76" t="str">
        <f t="shared" si="38"/>
        <v/>
      </c>
      <c r="R331" s="77" t="str">
        <f t="shared" si="34"/>
        <v/>
      </c>
      <c r="S331" s="78" t="str">
        <f t="shared" si="35"/>
        <v/>
      </c>
      <c r="T331" s="57">
        <v>0</v>
      </c>
      <c r="U331" s="80" t="str">
        <f>IF(OR($H331="-",$K331="",$M331=""),"",
IF($H331="Long",$K331*$M331,
IF($H331="Short",$K331*$M331,
IF($H331="Options",$K331*$M331*100,””))))</f>
        <v/>
      </c>
      <c r="V331" s="81" t="str">
        <f t="shared" si="4"/>
        <v/>
      </c>
      <c r="W331" s="81" t="str">
        <f t="shared" si="5"/>
        <v/>
      </c>
    </row>
    <row r="332" spans="1:23" x14ac:dyDescent="0.2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7"/>
      <c r="N332" s="73" t="str">
        <f>IF(OR($H332="-",$S332="",$U332=""),"",
IF($H332="Long",$U332-$S332,
IF($H332="Short",$S332-$U332-$T332-$T332,
IF($H332="Options",$U332-$S332,””))))</f>
        <v/>
      </c>
      <c r="O332" s="74" t="str">
        <f t="shared" si="36"/>
        <v/>
      </c>
      <c r="P332" s="75" t="str">
        <f t="shared" si="37"/>
        <v/>
      </c>
      <c r="Q332" s="76" t="str">
        <f t="shared" si="38"/>
        <v/>
      </c>
      <c r="R332" s="77" t="str">
        <f t="shared" si="34"/>
        <v/>
      </c>
      <c r="S332" s="78" t="str">
        <f t="shared" si="35"/>
        <v/>
      </c>
      <c r="T332" s="57">
        <v>0</v>
      </c>
      <c r="U332" s="80" t="str">
        <f>IF(OR($H332="-",$K332="",$M332=""),"",
IF($H332="Long",$K332*$M332,
IF($H332="Short",$K332*$M332,
IF($H332="Options",$K332*$M332*100,””))))</f>
        <v/>
      </c>
      <c r="V332" s="81" t="str">
        <f t="shared" si="4"/>
        <v/>
      </c>
      <c r="W332" s="81" t="str">
        <f t="shared" si="5"/>
        <v/>
      </c>
    </row>
    <row r="333" spans="1:23" x14ac:dyDescent="0.2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7"/>
      <c r="N333" s="73" t="str">
        <f>IF(OR($H333="-",$S333="",$U333=""),"",
IF($H333="Long",$U333-$S333,
IF($H333="Short",$S333-$U333-$T333-$T333,
IF($H333="Options",$U333-$S333,””))))</f>
        <v/>
      </c>
      <c r="O333" s="74" t="str">
        <f t="shared" si="36"/>
        <v/>
      </c>
      <c r="P333" s="75" t="str">
        <f t="shared" si="37"/>
        <v/>
      </c>
      <c r="Q333" s="76" t="str">
        <f t="shared" si="38"/>
        <v/>
      </c>
      <c r="R333" s="77" t="str">
        <f t="shared" si="34"/>
        <v/>
      </c>
      <c r="S333" s="78" t="str">
        <f t="shared" si="35"/>
        <v/>
      </c>
      <c r="T333" s="57">
        <v>0</v>
      </c>
      <c r="U333" s="80" t="str">
        <f>IF(OR($H333="-",$K333="",$M333=""),"",
IF($H333="Long",$K333*$M333,
IF($H333="Short",$K333*$M333,
IF($H333="Options",$K333*$M333*100,””))))</f>
        <v/>
      </c>
      <c r="V333" s="81" t="str">
        <f t="shared" si="4"/>
        <v/>
      </c>
      <c r="W333" s="81" t="str">
        <f t="shared" si="5"/>
        <v/>
      </c>
    </row>
    <row r="334" spans="1:23" x14ac:dyDescent="0.2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7"/>
      <c r="N334" s="73" t="str">
        <f>IF(OR($H334="-",$S334="",$U334=""),"",
IF($H334="Long",$U334-$S334,
IF($H334="Short",$S334-$U334-$T334-$T334,
IF($H334="Options",$U334-$S334,””))))</f>
        <v/>
      </c>
      <c r="O334" s="74" t="str">
        <f t="shared" si="36"/>
        <v/>
      </c>
      <c r="P334" s="75" t="str">
        <f t="shared" si="37"/>
        <v/>
      </c>
      <c r="Q334" s="76" t="str">
        <f t="shared" si="38"/>
        <v/>
      </c>
      <c r="R334" s="77" t="str">
        <f t="shared" si="34"/>
        <v/>
      </c>
      <c r="S334" s="78" t="str">
        <f t="shared" si="35"/>
        <v/>
      </c>
      <c r="T334" s="57">
        <v>0</v>
      </c>
      <c r="U334" s="80" t="str">
        <f>IF(OR($H334="-",$K334="",$M334=""),"",
IF($H334="Long",$K334*$M334,
IF($H334="Short",$K334*$M334,
IF($H334="Options",$K334*$M334*100,””))))</f>
        <v/>
      </c>
      <c r="V334" s="81" t="str">
        <f t="shared" si="4"/>
        <v/>
      </c>
      <c r="W334" s="81" t="str">
        <f t="shared" si="5"/>
        <v/>
      </c>
    </row>
    <row r="335" spans="1:23" x14ac:dyDescent="0.2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7"/>
      <c r="N335" s="73" t="str">
        <f>IF(OR($H335="-",$S335="",$U335=""),"",
IF($H335="Long",$U335-$S335,
IF($H335="Short",$S335-$U335-$T335-$T335,
IF($H335="Options",$U335-$S335,””))))</f>
        <v/>
      </c>
      <c r="O335" s="74" t="str">
        <f t="shared" si="36"/>
        <v/>
      </c>
      <c r="P335" s="75" t="str">
        <f t="shared" si="37"/>
        <v/>
      </c>
      <c r="Q335" s="76" t="str">
        <f t="shared" si="38"/>
        <v/>
      </c>
      <c r="R335" s="77" t="str">
        <f t="shared" si="34"/>
        <v/>
      </c>
      <c r="S335" s="78" t="str">
        <f t="shared" si="35"/>
        <v/>
      </c>
      <c r="T335" s="57">
        <v>0</v>
      </c>
      <c r="U335" s="80" t="str">
        <f>IF(OR($H335="-",$K335="",$M335=""),"",
IF($H335="Long",$K335*$M335,
IF($H335="Short",$K335*$M335,
IF($H335="Options",$K335*$M335*100,””))))</f>
        <v/>
      </c>
      <c r="V335" s="81" t="str">
        <f t="shared" si="4"/>
        <v/>
      </c>
      <c r="W335" s="81" t="str">
        <f t="shared" si="5"/>
        <v/>
      </c>
    </row>
    <row r="336" spans="1:23" x14ac:dyDescent="0.2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7"/>
      <c r="N336" s="73" t="str">
        <f>IF(OR($H336="-",$S336="",$U336=""),"",
IF($H336="Long",$U336-$S336,
IF($H336="Short",$S336-$U336-$T336-$T336,
IF($H336="Options",$U336-$S336,””))))</f>
        <v/>
      </c>
      <c r="O336" s="74" t="str">
        <f t="shared" si="36"/>
        <v/>
      </c>
      <c r="P336" s="75" t="str">
        <f t="shared" si="37"/>
        <v/>
      </c>
      <c r="Q336" s="76" t="str">
        <f t="shared" si="38"/>
        <v/>
      </c>
      <c r="R336" s="77" t="str">
        <f t="shared" si="34"/>
        <v/>
      </c>
      <c r="S336" s="78" t="str">
        <f t="shared" si="35"/>
        <v/>
      </c>
      <c r="T336" s="57">
        <v>0</v>
      </c>
      <c r="U336" s="80" t="str">
        <f>IF(OR($H336="-",$K336="",$M336=""),"",
IF($H336="Long",$K336*$M336,
IF($H336="Short",$K336*$M336,
IF($H336="Options",$K336*$M336*100,””))))</f>
        <v/>
      </c>
      <c r="V336" s="81" t="str">
        <f t="shared" si="4"/>
        <v/>
      </c>
      <c r="W336" s="81" t="str">
        <f t="shared" si="5"/>
        <v/>
      </c>
    </row>
    <row r="337" spans="1:23" x14ac:dyDescent="0.2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7"/>
      <c r="N337" s="73" t="str">
        <f>IF(OR($H337="-",$S337="",$U337=""),"",
IF($H337="Long",$U337-$S337,
IF($H337="Short",$S337-$U337-$T337-$T337,
IF($H337="Options",$U337-$S337,””))))</f>
        <v/>
      </c>
      <c r="O337" s="74" t="str">
        <f t="shared" si="36"/>
        <v/>
      </c>
      <c r="P337" s="75" t="str">
        <f t="shared" si="37"/>
        <v/>
      </c>
      <c r="Q337" s="76" t="str">
        <f t="shared" si="38"/>
        <v/>
      </c>
      <c r="R337" s="77" t="str">
        <f t="shared" si="34"/>
        <v/>
      </c>
      <c r="S337" s="78" t="str">
        <f t="shared" si="35"/>
        <v/>
      </c>
      <c r="T337" s="57">
        <v>0</v>
      </c>
      <c r="U337" s="80" t="str">
        <f>IF(OR($H337="-",$K337="",$M337=""),"",
IF($H337="Long",$K337*$M337,
IF($H337="Short",$K337*$M337,
IF($H337="Options",$K337*$M337*100,””))))</f>
        <v/>
      </c>
      <c r="V337" s="81" t="str">
        <f t="shared" si="4"/>
        <v/>
      </c>
      <c r="W337" s="81" t="str">
        <f t="shared" si="5"/>
        <v/>
      </c>
    </row>
    <row r="338" spans="1:23" x14ac:dyDescent="0.2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7"/>
      <c r="N338" s="73" t="str">
        <f>IF(OR($H338="-",$S338="",$U338=""),"",
IF($H338="Long",$U338-$S338,
IF($H338="Short",$S338-$U338-$T338-$T338,
IF($H338="Options",$U338-$S338,””))))</f>
        <v/>
      </c>
      <c r="O338" s="74" t="str">
        <f t="shared" si="36"/>
        <v/>
      </c>
      <c r="P338" s="75" t="str">
        <f t="shared" si="37"/>
        <v/>
      </c>
      <c r="Q338" s="76" t="str">
        <f t="shared" si="38"/>
        <v/>
      </c>
      <c r="R338" s="77" t="str">
        <f t="shared" si="34"/>
        <v/>
      </c>
      <c r="S338" s="78" t="str">
        <f t="shared" si="35"/>
        <v/>
      </c>
      <c r="T338" s="57">
        <v>0</v>
      </c>
      <c r="U338" s="80" t="str">
        <f>IF(OR($H338="-",$K338="",$M338=""),"",
IF($H338="Long",$K338*$M338,
IF($H338="Short",$K338*$M338,
IF($H338="Options",$K338*$M338*100,””))))</f>
        <v/>
      </c>
      <c r="V338" s="81" t="str">
        <f t="shared" si="4"/>
        <v/>
      </c>
      <c r="W338" s="81" t="str">
        <f t="shared" si="5"/>
        <v/>
      </c>
    </row>
    <row r="339" spans="1:23" x14ac:dyDescent="0.2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7"/>
      <c r="N339" s="73" t="str">
        <f>IF(OR($H339="-",$S339="",$U339=""),"",
IF($H339="Long",$U339-$S339,
IF($H339="Short",$S339-$U339-$T339-$T339,
IF($H339="Options",$U339-$S339,””))))</f>
        <v/>
      </c>
      <c r="O339" s="74" t="str">
        <f t="shared" si="36"/>
        <v/>
      </c>
      <c r="P339" s="75" t="str">
        <f t="shared" si="37"/>
        <v/>
      </c>
      <c r="Q339" s="76" t="str">
        <f t="shared" si="38"/>
        <v/>
      </c>
      <c r="R339" s="77" t="str">
        <f t="shared" si="34"/>
        <v/>
      </c>
      <c r="S339" s="78" t="str">
        <f t="shared" si="35"/>
        <v/>
      </c>
      <c r="T339" s="57">
        <v>0</v>
      </c>
      <c r="U339" s="80" t="str">
        <f>IF(OR($H339="-",$K339="",$M339=""),"",
IF($H339="Long",$K339*$M339,
IF($H339="Short",$K339*$M339,
IF($H339="Options",$K339*$M339*100,””))))</f>
        <v/>
      </c>
      <c r="V339" s="81" t="str">
        <f t="shared" si="4"/>
        <v/>
      </c>
      <c r="W339" s="81" t="str">
        <f t="shared" si="5"/>
        <v/>
      </c>
    </row>
    <row r="340" spans="1:23" x14ac:dyDescent="0.2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7"/>
      <c r="N340" s="73" t="str">
        <f>IF(OR($H340="-",$S340="",$U340=""),"",
IF($H340="Long",$U340-$S340,
IF($H340="Short",$S340-$U340-$T340-$T340,
IF($H340="Options",$U340-$S340,””))))</f>
        <v/>
      </c>
      <c r="O340" s="74" t="str">
        <f t="shared" si="36"/>
        <v/>
      </c>
      <c r="P340" s="75" t="str">
        <f t="shared" si="37"/>
        <v/>
      </c>
      <c r="Q340" s="76" t="str">
        <f t="shared" si="38"/>
        <v/>
      </c>
      <c r="R340" s="77" t="str">
        <f t="shared" si="34"/>
        <v/>
      </c>
      <c r="S340" s="78" t="str">
        <f t="shared" si="35"/>
        <v/>
      </c>
      <c r="T340" s="57">
        <v>0</v>
      </c>
      <c r="U340" s="80" t="str">
        <f>IF(OR($H340="-",$K340="",$M340=""),"",
IF($H340="Long",$K340*$M340,
IF($H340="Short",$K340*$M340,
IF($H340="Options",$K340*$M340*100,””))))</f>
        <v/>
      </c>
      <c r="V340" s="81" t="str">
        <f t="shared" si="4"/>
        <v/>
      </c>
      <c r="W340" s="81" t="str">
        <f t="shared" si="5"/>
        <v/>
      </c>
    </row>
    <row r="341" spans="1:23" x14ac:dyDescent="0.2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7"/>
      <c r="N341" s="73" t="str">
        <f>IF(OR($H341="-",$S341="",$U341=""),"",
IF($H341="Long",$U341-$S341,
IF($H341="Short",$S341-$U341-$T341-$T341,
IF($H341="Options",$U341-$S341,””))))</f>
        <v/>
      </c>
      <c r="O341" s="74" t="str">
        <f t="shared" si="36"/>
        <v/>
      </c>
      <c r="P341" s="75" t="str">
        <f t="shared" si="37"/>
        <v/>
      </c>
      <c r="Q341" s="76" t="str">
        <f t="shared" si="38"/>
        <v/>
      </c>
      <c r="R341" s="77" t="str">
        <f t="shared" si="34"/>
        <v/>
      </c>
      <c r="S341" s="78" t="str">
        <f t="shared" si="35"/>
        <v/>
      </c>
      <c r="T341" s="57">
        <v>0</v>
      </c>
      <c r="U341" s="80" t="str">
        <f>IF(OR($H341="-",$K341="",$M341=""),"",
IF($H341="Long",$K341*$M341,
IF($H341="Short",$K341*$M341,
IF($H341="Options",$K341*$M341*100,””))))</f>
        <v/>
      </c>
      <c r="V341" s="81" t="str">
        <f t="shared" si="4"/>
        <v/>
      </c>
      <c r="W341" s="81" t="str">
        <f t="shared" si="5"/>
        <v/>
      </c>
    </row>
    <row r="342" spans="1:23" x14ac:dyDescent="0.2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7"/>
      <c r="N342" s="73" t="str">
        <f>IF(OR($H342="-",$S342="",$U342=""),"",
IF($H342="Long",$U342-$S342,
IF($H342="Short",$S342-$U342-$T342-$T342,
IF($H342="Options",$U342-$S342,””))))</f>
        <v/>
      </c>
      <c r="O342" s="74" t="str">
        <f t="shared" si="36"/>
        <v/>
      </c>
      <c r="P342" s="75" t="str">
        <f t="shared" si="37"/>
        <v/>
      </c>
      <c r="Q342" s="76" t="str">
        <f t="shared" si="38"/>
        <v/>
      </c>
      <c r="R342" s="77" t="str">
        <f t="shared" si="34"/>
        <v/>
      </c>
      <c r="S342" s="78" t="str">
        <f t="shared" si="35"/>
        <v/>
      </c>
      <c r="T342" s="57">
        <v>0</v>
      </c>
      <c r="U342" s="80" t="str">
        <f>IF(OR($H342="-",$K342="",$M342=""),"",
IF($H342="Long",$K342*$M342,
IF($H342="Short",$K342*$M342,
IF($H342="Options",$K342*$M342*100,””))))</f>
        <v/>
      </c>
      <c r="V342" s="81" t="str">
        <f t="shared" si="4"/>
        <v/>
      </c>
      <c r="W342" s="81" t="str">
        <f t="shared" si="5"/>
        <v/>
      </c>
    </row>
    <row r="343" spans="1:23" x14ac:dyDescent="0.2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7"/>
      <c r="N343" s="73" t="str">
        <f>IF(OR($H343="-",$S343="",$U343=""),"",
IF($H343="Long",$U343-$S343,
IF($H343="Short",$S343-$U343-$T343-$T343,
IF($H343="Options",$U343-$S343,””))))</f>
        <v/>
      </c>
      <c r="O343" s="74" t="str">
        <f t="shared" si="36"/>
        <v/>
      </c>
      <c r="P343" s="75" t="str">
        <f t="shared" si="37"/>
        <v/>
      </c>
      <c r="Q343" s="76" t="str">
        <f t="shared" si="38"/>
        <v/>
      </c>
      <c r="R343" s="77" t="str">
        <f t="shared" si="34"/>
        <v/>
      </c>
      <c r="S343" s="78" t="str">
        <f t="shared" si="35"/>
        <v/>
      </c>
      <c r="T343" s="57">
        <v>0</v>
      </c>
      <c r="U343" s="80" t="str">
        <f>IF(OR($H343="-",$K343="",$M343=""),"",
IF($H343="Long",$K343*$M343,
IF($H343="Short",$K343*$M343,
IF($H343="Options",$K343*$M343*100,””))))</f>
        <v/>
      </c>
      <c r="V343" s="81" t="str">
        <f t="shared" si="4"/>
        <v/>
      </c>
      <c r="W343" s="81" t="str">
        <f t="shared" si="5"/>
        <v/>
      </c>
    </row>
    <row r="344" spans="1:23" x14ac:dyDescent="0.2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7"/>
      <c r="N344" s="73" t="str">
        <f>IF(OR($H344="-",$S344="",$U344=""),"",
IF($H344="Long",$U344-$S344,
IF($H344="Short",$S344-$U344-$T344-$T344,
IF($H344="Options",$U344-$S344,””))))</f>
        <v/>
      </c>
      <c r="O344" s="74" t="str">
        <f t="shared" si="36"/>
        <v/>
      </c>
      <c r="P344" s="75" t="str">
        <f t="shared" si="37"/>
        <v/>
      </c>
      <c r="Q344" s="76" t="str">
        <f t="shared" si="38"/>
        <v/>
      </c>
      <c r="R344" s="77" t="str">
        <f t="shared" si="34"/>
        <v/>
      </c>
      <c r="S344" s="78" t="str">
        <f t="shared" si="35"/>
        <v/>
      </c>
      <c r="T344" s="57">
        <v>0</v>
      </c>
      <c r="U344" s="80" t="str">
        <f>IF(OR($H344="-",$K344="",$M344=""),"",
IF($H344="Long",$K344*$M344,
IF($H344="Short",$K344*$M344,
IF($H344="Options",$K344*$M344*100,””))))</f>
        <v/>
      </c>
      <c r="V344" s="81" t="str">
        <f t="shared" si="4"/>
        <v/>
      </c>
      <c r="W344" s="81" t="str">
        <f t="shared" si="5"/>
        <v/>
      </c>
    </row>
    <row r="345" spans="1:23" x14ac:dyDescent="0.2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7"/>
      <c r="N345" s="73" t="str">
        <f>IF(OR($H345="-",$S345="",$U345=""),"",
IF($H345="Long",$U345-$S345,
IF($H345="Short",$S345-$U345-$T345-$T345,
IF($H345="Options",$U345-$S345,””))))</f>
        <v/>
      </c>
      <c r="O345" s="74" t="str">
        <f t="shared" si="36"/>
        <v/>
      </c>
      <c r="P345" s="75" t="str">
        <f t="shared" si="37"/>
        <v/>
      </c>
      <c r="Q345" s="76" t="str">
        <f t="shared" si="38"/>
        <v/>
      </c>
      <c r="R345" s="77" t="str">
        <f t="shared" si="34"/>
        <v/>
      </c>
      <c r="S345" s="78" t="str">
        <f t="shared" si="35"/>
        <v/>
      </c>
      <c r="T345" s="57">
        <v>0</v>
      </c>
      <c r="U345" s="80" t="str">
        <f>IF(OR($H345="-",$K345="",$M345=""),"",
IF($H345="Long",$K345*$M345,
IF($H345="Short",$K345*$M345,
IF($H345="Options",$K345*$M345*100,””))))</f>
        <v/>
      </c>
      <c r="V345" s="81" t="str">
        <f t="shared" si="4"/>
        <v/>
      </c>
      <c r="W345" s="81" t="str">
        <f t="shared" si="5"/>
        <v/>
      </c>
    </row>
    <row r="346" spans="1:23" x14ac:dyDescent="0.2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7"/>
      <c r="N346" s="73" t="str">
        <f>IF(OR($H346="-",$S346="",$U346=""),"",
IF($H346="Long",$U346-$S346,
IF($H346="Short",$S346-$U346-$T346-$T346,
IF($H346="Options",$U346-$S346,””))))</f>
        <v/>
      </c>
      <c r="O346" s="74" t="str">
        <f t="shared" si="36"/>
        <v/>
      </c>
      <c r="P346" s="75" t="str">
        <f t="shared" si="37"/>
        <v/>
      </c>
      <c r="Q346" s="76" t="str">
        <f t="shared" si="38"/>
        <v/>
      </c>
      <c r="R346" s="77" t="str">
        <f t="shared" si="34"/>
        <v/>
      </c>
      <c r="S346" s="78" t="str">
        <f t="shared" si="35"/>
        <v/>
      </c>
      <c r="T346" s="57">
        <v>0</v>
      </c>
      <c r="U346" s="80" t="str">
        <f>IF(OR($H346="-",$K346="",$M346=""),"",
IF($H346="Long",$K346*$M346,
IF($H346="Short",$K346*$M346,
IF($H346="Options",$K346*$M346*100,””))))</f>
        <v/>
      </c>
      <c r="V346" s="81" t="str">
        <f t="shared" si="4"/>
        <v/>
      </c>
      <c r="W346" s="81" t="str">
        <f t="shared" si="5"/>
        <v/>
      </c>
    </row>
    <row r="347" spans="1:23" x14ac:dyDescent="0.2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7"/>
      <c r="N347" s="73" t="str">
        <f>IF(OR($H347="-",$S347="",$U347=""),"",
IF($H347="Long",$U347-$S347,
IF($H347="Short",$S347-$U347-$T347-$T347,
IF($H347="Options",$U347-$S347,””))))</f>
        <v/>
      </c>
      <c r="O347" s="74" t="str">
        <f t="shared" si="36"/>
        <v/>
      </c>
      <c r="P347" s="75" t="str">
        <f t="shared" si="37"/>
        <v/>
      </c>
      <c r="Q347" s="76" t="str">
        <f t="shared" si="38"/>
        <v/>
      </c>
      <c r="R347" s="77" t="str">
        <f t="shared" si="34"/>
        <v/>
      </c>
      <c r="S347" s="78" t="str">
        <f t="shared" si="35"/>
        <v/>
      </c>
      <c r="T347" s="57">
        <v>0</v>
      </c>
      <c r="U347" s="80" t="str">
        <f>IF(OR($H347="-",$K347="",$M347=""),"",
IF($H347="Long",$K347*$M347,
IF($H347="Short",$K347*$M347,
IF($H347="Options",$K347*$M347*100,””))))</f>
        <v/>
      </c>
      <c r="V347" s="81" t="str">
        <f t="shared" si="4"/>
        <v/>
      </c>
      <c r="W347" s="81" t="str">
        <f t="shared" si="5"/>
        <v/>
      </c>
    </row>
    <row r="348" spans="1:23" x14ac:dyDescent="0.2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7"/>
      <c r="N348" s="73" t="str">
        <f>IF(OR($H348="-",$S348="",$U348=""),"",
IF($H348="Long",$U348-$S348,
IF($H348="Short",$S348-$U348-$T348-$T348,
IF($H348="Options",$U348-$S348,””))))</f>
        <v/>
      </c>
      <c r="O348" s="74" t="str">
        <f t="shared" si="36"/>
        <v/>
      </c>
      <c r="P348" s="75" t="str">
        <f t="shared" si="37"/>
        <v/>
      </c>
      <c r="Q348" s="76" t="str">
        <f t="shared" si="38"/>
        <v/>
      </c>
      <c r="R348" s="77" t="str">
        <f t="shared" si="34"/>
        <v/>
      </c>
      <c r="S348" s="78" t="str">
        <f t="shared" si="35"/>
        <v/>
      </c>
      <c r="T348" s="57">
        <v>0</v>
      </c>
      <c r="U348" s="80" t="str">
        <f>IF(OR($H348="-",$K348="",$M348=""),"",
IF($H348="Long",$K348*$M348,
IF($H348="Short",$K348*$M348,
IF($H348="Options",$K348*$M348*100,””))))</f>
        <v/>
      </c>
      <c r="V348" s="81" t="str">
        <f t="shared" si="4"/>
        <v/>
      </c>
      <c r="W348" s="81" t="str">
        <f t="shared" si="5"/>
        <v/>
      </c>
    </row>
    <row r="349" spans="1:23" x14ac:dyDescent="0.2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7"/>
      <c r="N349" s="73" t="str">
        <f>IF(OR($H349="-",$S349="",$U349=""),"",
IF($H349="Long",$U349-$S349,
IF($H349="Short",$S349-$U349-$T349-$T349,
IF($H349="Options",$U349-$S349,””))))</f>
        <v/>
      </c>
      <c r="O349" s="74" t="str">
        <f t="shared" si="36"/>
        <v/>
      </c>
      <c r="P349" s="75" t="str">
        <f t="shared" si="37"/>
        <v/>
      </c>
      <c r="Q349" s="76" t="str">
        <f t="shared" si="38"/>
        <v/>
      </c>
      <c r="R349" s="77" t="str">
        <f t="shared" si="34"/>
        <v/>
      </c>
      <c r="S349" s="78" t="str">
        <f t="shared" si="35"/>
        <v/>
      </c>
      <c r="T349" s="57">
        <v>0</v>
      </c>
      <c r="U349" s="80" t="str">
        <f>IF(OR($H349="-",$K349="",$M349=""),"",
IF($H349="Long",$K349*$M349,
IF($H349="Short",$K349*$M349,
IF($H349="Options",$K349*$M349*100,””))))</f>
        <v/>
      </c>
      <c r="V349" s="81" t="str">
        <f t="shared" si="4"/>
        <v/>
      </c>
      <c r="W349" s="81" t="str">
        <f t="shared" si="5"/>
        <v/>
      </c>
    </row>
    <row r="350" spans="1:23" x14ac:dyDescent="0.2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7"/>
      <c r="N350" s="73" t="str">
        <f>IF(OR($H350="-",$S350="",$U350=""),"",
IF($H350="Long",$U350-$S350,
IF($H350="Short",$S350-$U350-$T350-$T350,
IF($H350="Options",$U350-$S350,””))))</f>
        <v/>
      </c>
      <c r="O350" s="74" t="str">
        <f t="shared" si="36"/>
        <v/>
      </c>
      <c r="P350" s="75" t="str">
        <f t="shared" si="37"/>
        <v/>
      </c>
      <c r="Q350" s="76" t="str">
        <f t="shared" si="38"/>
        <v/>
      </c>
      <c r="R350" s="77" t="str">
        <f t="shared" si="34"/>
        <v/>
      </c>
      <c r="S350" s="78" t="str">
        <f t="shared" si="35"/>
        <v/>
      </c>
      <c r="T350" s="57">
        <v>0</v>
      </c>
      <c r="U350" s="80" t="str">
        <f>IF(OR($H350="-",$K350="",$M350=""),"",
IF($H350="Long",$K350*$M350,
IF($H350="Short",$K350*$M350,
IF($H350="Options",$K350*$M350*100,””))))</f>
        <v/>
      </c>
      <c r="V350" s="81" t="str">
        <f t="shared" si="4"/>
        <v/>
      </c>
      <c r="W350" s="81" t="str">
        <f t="shared" si="5"/>
        <v/>
      </c>
    </row>
    <row r="351" spans="1:23" x14ac:dyDescent="0.2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7"/>
      <c r="N351" s="73" t="str">
        <f>IF(OR($H351="-",$S351="",$U351=""),"",
IF($H351="Long",$U351-$S351,
IF($H351="Short",$S351-$U351-$T351-$T351,
IF($H351="Options",$U351-$S351,””))))</f>
        <v/>
      </c>
      <c r="O351" s="74" t="str">
        <f t="shared" si="36"/>
        <v/>
      </c>
      <c r="P351" s="75" t="str">
        <f t="shared" si="37"/>
        <v/>
      </c>
      <c r="Q351" s="76" t="str">
        <f t="shared" si="38"/>
        <v/>
      </c>
      <c r="R351" s="77" t="str">
        <f t="shared" si="34"/>
        <v/>
      </c>
      <c r="S351" s="78" t="str">
        <f t="shared" si="35"/>
        <v/>
      </c>
      <c r="T351" s="57">
        <v>0</v>
      </c>
      <c r="U351" s="80" t="str">
        <f>IF(OR($H351="-",$K351="",$M351=""),"",
IF($H351="Long",$K351*$M351,
IF($H351="Short",$K351*$M351,
IF($H351="Options",$K351*$M351*100,””))))</f>
        <v/>
      </c>
      <c r="V351" s="81" t="str">
        <f t="shared" si="4"/>
        <v/>
      </c>
      <c r="W351" s="81" t="str">
        <f t="shared" si="5"/>
        <v/>
      </c>
    </row>
    <row r="352" spans="1:23" x14ac:dyDescent="0.2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7"/>
      <c r="N352" s="73" t="str">
        <f>IF(OR($H352="-",$S352="",$U352=""),"",
IF($H352="Long",$U352-$S352,
IF($H352="Short",$S352-$U352-$T352-$T352,
IF($H352="Options",$U352-$S352,””))))</f>
        <v/>
      </c>
      <c r="O352" s="74" t="str">
        <f t="shared" si="36"/>
        <v/>
      </c>
      <c r="P352" s="75" t="str">
        <f t="shared" si="37"/>
        <v/>
      </c>
      <c r="Q352" s="76" t="str">
        <f t="shared" si="38"/>
        <v/>
      </c>
      <c r="R352" s="77" t="str">
        <f t="shared" si="34"/>
        <v/>
      </c>
      <c r="S352" s="78" t="str">
        <f t="shared" si="35"/>
        <v/>
      </c>
      <c r="T352" s="57">
        <v>0</v>
      </c>
      <c r="U352" s="80" t="str">
        <f>IF(OR($H352="-",$K352="",$M352=""),"",
IF($H352="Long",$K352*$M352,
IF($H352="Short",$K352*$M352,
IF($H352="Options",$K352*$M352*100,””))))</f>
        <v/>
      </c>
      <c r="V352" s="81" t="str">
        <f t="shared" si="4"/>
        <v/>
      </c>
      <c r="W352" s="81" t="str">
        <f t="shared" si="5"/>
        <v/>
      </c>
    </row>
    <row r="353" spans="1:23" x14ac:dyDescent="0.2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7"/>
      <c r="N353" s="73" t="str">
        <f>IF(OR($H353="-",$S353="",$U353=""),"",
IF($H353="Long",$U353-$S353,
IF($H353="Short",$S353-$U353-$T353-$T353,
IF($H353="Options",$U353-$S353,””))))</f>
        <v/>
      </c>
      <c r="O353" s="74" t="str">
        <f t="shared" si="36"/>
        <v/>
      </c>
      <c r="P353" s="75" t="str">
        <f t="shared" si="37"/>
        <v/>
      </c>
      <c r="Q353" s="76" t="str">
        <f t="shared" si="38"/>
        <v/>
      </c>
      <c r="R353" s="77" t="str">
        <f t="shared" si="34"/>
        <v/>
      </c>
      <c r="S353" s="78" t="str">
        <f t="shared" si="35"/>
        <v/>
      </c>
      <c r="T353" s="57">
        <v>0</v>
      </c>
      <c r="U353" s="80" t="str">
        <f>IF(OR($H353="-",$K353="",$M353=""),"",
IF($H353="Long",$K353*$M353,
IF($H353="Short",$K353*$M353,
IF($H353="Options",$K353*$M353*100,””))))</f>
        <v/>
      </c>
      <c r="V353" s="81" t="str">
        <f t="shared" si="4"/>
        <v/>
      </c>
      <c r="W353" s="81" t="str">
        <f t="shared" si="5"/>
        <v/>
      </c>
    </row>
    <row r="354" spans="1:23" x14ac:dyDescent="0.2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7"/>
      <c r="N354" s="73" t="str">
        <f>IF(OR($H354="-",$S354="",$U354=""),"",
IF($H354="Long",$U354-$S354,
IF($H354="Short",$S354-$U354-$T354-$T354,
IF($H354="Options",$U354-$S354,””))))</f>
        <v/>
      </c>
      <c r="O354" s="74" t="str">
        <f t="shared" si="36"/>
        <v/>
      </c>
      <c r="P354" s="75" t="str">
        <f t="shared" si="37"/>
        <v/>
      </c>
      <c r="Q354" s="76" t="str">
        <f t="shared" si="38"/>
        <v/>
      </c>
      <c r="R354" s="77" t="str">
        <f t="shared" si="34"/>
        <v/>
      </c>
      <c r="S354" s="78" t="str">
        <f t="shared" si="35"/>
        <v/>
      </c>
      <c r="T354" s="57">
        <v>0</v>
      </c>
      <c r="U354" s="80" t="str">
        <f>IF(OR($H354="-",$K354="",$M354=""),"",
IF($H354="Long",$K354*$M354,
IF($H354="Short",$K354*$M354,
IF($H354="Options",$K354*$M354*100,””))))</f>
        <v/>
      </c>
      <c r="V354" s="81" t="str">
        <f t="shared" si="4"/>
        <v/>
      </c>
      <c r="W354" s="81" t="str">
        <f t="shared" si="5"/>
        <v/>
      </c>
    </row>
    <row r="355" spans="1:23" x14ac:dyDescent="0.2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7"/>
      <c r="N355" s="73" t="str">
        <f>IF(OR($H355="-",$S355="",$U355=""),"",
IF($H355="Long",$U355-$S355,
IF($H355="Short",$S355-$U355-$T355-$T355,
IF($H355="Options",$U355-$S355,””))))</f>
        <v/>
      </c>
      <c r="O355" s="74" t="str">
        <f t="shared" si="36"/>
        <v/>
      </c>
      <c r="P355" s="75" t="str">
        <f t="shared" si="37"/>
        <v/>
      </c>
      <c r="Q355" s="76" t="str">
        <f t="shared" si="38"/>
        <v/>
      </c>
      <c r="R355" s="77" t="str">
        <f t="shared" si="34"/>
        <v/>
      </c>
      <c r="S355" s="78" t="str">
        <f t="shared" si="35"/>
        <v/>
      </c>
      <c r="T355" s="57">
        <v>0</v>
      </c>
      <c r="U355" s="80" t="str">
        <f>IF(OR($H355="-",$K355="",$M355=""),"",
IF($H355="Long",$K355*$M355,
IF($H355="Short",$K355*$M355,
IF($H355="Options",$K355*$M355*100,””))))</f>
        <v/>
      </c>
      <c r="V355" s="81" t="str">
        <f t="shared" si="4"/>
        <v/>
      </c>
      <c r="W355" s="81" t="str">
        <f t="shared" si="5"/>
        <v/>
      </c>
    </row>
    <row r="356" spans="1:23" x14ac:dyDescent="0.2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7"/>
      <c r="N356" s="73" t="str">
        <f>IF(OR($H356="-",$S356="",$U356=""),"",
IF($H356="Long",$U356-$S356,
IF($H356="Short",$S356-$U356-$T356-$T356,
IF($H356="Options",$U356-$S356,””))))</f>
        <v/>
      </c>
      <c r="O356" s="74" t="str">
        <f t="shared" si="36"/>
        <v/>
      </c>
      <c r="P356" s="75" t="str">
        <f t="shared" si="37"/>
        <v/>
      </c>
      <c r="Q356" s="76" t="str">
        <f t="shared" si="38"/>
        <v/>
      </c>
      <c r="R356" s="77" t="str">
        <f t="shared" si="34"/>
        <v/>
      </c>
      <c r="S356" s="78" t="str">
        <f t="shared" si="35"/>
        <v/>
      </c>
      <c r="T356" s="57">
        <v>0</v>
      </c>
      <c r="U356" s="80" t="str">
        <f>IF(OR($H356="-",$K356="",$M356=""),"",
IF($H356="Long",$K356*$M356,
IF($H356="Short",$K356*$M356,
IF($H356="Options",$K356*$M356*100,””))))</f>
        <v/>
      </c>
      <c r="V356" s="81" t="str">
        <f t="shared" si="4"/>
        <v/>
      </c>
      <c r="W356" s="81" t="str">
        <f t="shared" si="5"/>
        <v/>
      </c>
    </row>
    <row r="357" spans="1:23" x14ac:dyDescent="0.2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7"/>
      <c r="N357" s="73" t="str">
        <f>IF(OR($H357="-",$S357="",$U357=""),"",
IF($H357="Long",$U357-$S357,
IF($H357="Short",$S357-$U357-$T357-$T357,
IF($H357="Options",$U357-$S357,””))))</f>
        <v/>
      </c>
      <c r="O357" s="74" t="str">
        <f t="shared" si="36"/>
        <v/>
      </c>
      <c r="P357" s="75" t="str">
        <f t="shared" si="37"/>
        <v/>
      </c>
      <c r="Q357" s="76" t="str">
        <f t="shared" si="38"/>
        <v/>
      </c>
      <c r="R357" s="77" t="str">
        <f t="shared" si="34"/>
        <v/>
      </c>
      <c r="S357" s="78" t="str">
        <f t="shared" si="35"/>
        <v/>
      </c>
      <c r="T357" s="57">
        <v>0</v>
      </c>
      <c r="U357" s="80" t="str">
        <f>IF(OR($H357="-",$K357="",$M357=""),"",
IF($H357="Long",$K357*$M357,
IF($H357="Short",$K357*$M357,
IF($H357="Options",$K357*$M357*100,””))))</f>
        <v/>
      </c>
      <c r="V357" s="81" t="str">
        <f t="shared" si="4"/>
        <v/>
      </c>
      <c r="W357" s="81" t="str">
        <f t="shared" si="5"/>
        <v/>
      </c>
    </row>
    <row r="358" spans="1:23" x14ac:dyDescent="0.2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7"/>
      <c r="N358" s="73" t="str">
        <f>IF(OR($H358="-",$S358="",$U358=""),"",
IF($H358="Long",$U358-$S358,
IF($H358="Short",$S358-$U358-$T358-$T358,
IF($H358="Options",$U358-$S358,””))))</f>
        <v/>
      </c>
      <c r="O358" s="74" t="str">
        <f t="shared" si="36"/>
        <v/>
      </c>
      <c r="P358" s="75" t="str">
        <f t="shared" si="37"/>
        <v/>
      </c>
      <c r="Q358" s="76" t="str">
        <f t="shared" si="38"/>
        <v/>
      </c>
      <c r="R358" s="77" t="str">
        <f t="shared" si="34"/>
        <v/>
      </c>
      <c r="S358" s="78" t="str">
        <f t="shared" si="35"/>
        <v/>
      </c>
      <c r="T358" s="57">
        <v>0</v>
      </c>
      <c r="U358" s="80" t="str">
        <f>IF(OR($H358="-",$K358="",$M358=""),"",
IF($H358="Long",$K358*$M358,
IF($H358="Short",$K358*$M358,
IF($H358="Options",$K358*$M358*100,””))))</f>
        <v/>
      </c>
      <c r="V358" s="81" t="str">
        <f t="shared" si="4"/>
        <v/>
      </c>
      <c r="W358" s="81" t="str">
        <f t="shared" si="5"/>
        <v/>
      </c>
    </row>
    <row r="359" spans="1:23" x14ac:dyDescent="0.2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7"/>
      <c r="N359" s="73" t="str">
        <f>IF(OR($H359="-",$S359="",$U359=""),"",
IF($H359="Long",$U359-$S359,
IF($H359="Short",$S359-$U359-$T359-$T359,
IF($H359="Options",$U359-$S359,””))))</f>
        <v/>
      </c>
      <c r="O359" s="74" t="str">
        <f t="shared" si="36"/>
        <v/>
      </c>
      <c r="P359" s="75" t="str">
        <f t="shared" si="37"/>
        <v/>
      </c>
      <c r="Q359" s="76" t="str">
        <f t="shared" si="38"/>
        <v/>
      </c>
      <c r="R359" s="77" t="str">
        <f t="shared" si="34"/>
        <v/>
      </c>
      <c r="S359" s="78" t="str">
        <f t="shared" si="35"/>
        <v/>
      </c>
      <c r="T359" s="57">
        <v>0</v>
      </c>
      <c r="U359" s="80" t="str">
        <f>IF(OR($H359="-",$K359="",$M359=""),"",
IF($H359="Long",$K359*$M359,
IF($H359="Short",$K359*$M359,
IF($H359="Options",$K359*$M359*100,””))))</f>
        <v/>
      </c>
      <c r="V359" s="81" t="str">
        <f t="shared" si="4"/>
        <v/>
      </c>
      <c r="W359" s="81" t="str">
        <f t="shared" si="5"/>
        <v/>
      </c>
    </row>
    <row r="360" spans="1:23" x14ac:dyDescent="0.2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7"/>
      <c r="N360" s="73" t="str">
        <f>IF(OR($H360="-",$S360="",$U360=""),"",
IF($H360="Long",$U360-$S360,
IF($H360="Short",$S360-$U360-$T360-$T360,
IF($H360="Options",$U360-$S360,””))))</f>
        <v/>
      </c>
      <c r="O360" s="74" t="str">
        <f t="shared" si="36"/>
        <v/>
      </c>
      <c r="P360" s="75" t="str">
        <f t="shared" si="37"/>
        <v/>
      </c>
      <c r="Q360" s="76" t="str">
        <f t="shared" si="38"/>
        <v/>
      </c>
      <c r="R360" s="77" t="str">
        <f t="shared" si="34"/>
        <v/>
      </c>
      <c r="S360" s="78" t="str">
        <f t="shared" si="35"/>
        <v/>
      </c>
      <c r="T360" s="57">
        <v>0</v>
      </c>
      <c r="U360" s="80" t="str">
        <f>IF(OR($H360="-",$K360="",$M360=""),"",
IF($H360="Long",$K360*$M360,
IF($H360="Short",$K360*$M360,
IF($H360="Options",$K360*$M360*100,””))))</f>
        <v/>
      </c>
      <c r="V360" s="81" t="str">
        <f t="shared" si="4"/>
        <v/>
      </c>
      <c r="W360" s="81" t="str">
        <f t="shared" si="5"/>
        <v/>
      </c>
    </row>
    <row r="361" spans="1:23" x14ac:dyDescent="0.2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7"/>
      <c r="N361" s="73" t="str">
        <f>IF(OR($H361="-",$S361="",$U361=""),"",
IF($H361="Long",$U361-$S361,
IF($H361="Short",$S361-$U361-$T361-$T361,
IF($H361="Options",$U361-$S361,””))))</f>
        <v/>
      </c>
      <c r="O361" s="74" t="str">
        <f t="shared" si="36"/>
        <v/>
      </c>
      <c r="P361" s="75" t="str">
        <f t="shared" si="37"/>
        <v/>
      </c>
      <c r="Q361" s="76" t="str">
        <f t="shared" si="38"/>
        <v/>
      </c>
      <c r="R361" s="77" t="str">
        <f t="shared" si="34"/>
        <v/>
      </c>
      <c r="S361" s="78" t="str">
        <f t="shared" si="35"/>
        <v/>
      </c>
      <c r="T361" s="57">
        <v>0</v>
      </c>
      <c r="U361" s="80" t="str">
        <f>IF(OR($H361="-",$K361="",$M361=""),"",
IF($H361="Long",$K361*$M361,
IF($H361="Short",$K361*$M361,
IF($H361="Options",$K361*$M361*100,””))))</f>
        <v/>
      </c>
      <c r="V361" s="81" t="str">
        <f t="shared" si="4"/>
        <v/>
      </c>
      <c r="W361" s="81" t="str">
        <f t="shared" si="5"/>
        <v/>
      </c>
    </row>
    <row r="362" spans="1:23" x14ac:dyDescent="0.2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7"/>
      <c r="N362" s="73" t="str">
        <f>IF(OR($H362="-",$S362="",$U362=""),"",
IF($H362="Long",$U362-$S362,
IF($H362="Short",$S362-$U362-$T362-$T362,
IF($H362="Options",$U362-$S362,””))))</f>
        <v/>
      </c>
      <c r="O362" s="74" t="str">
        <f t="shared" si="36"/>
        <v/>
      </c>
      <c r="P362" s="75" t="str">
        <f t="shared" si="37"/>
        <v/>
      </c>
      <c r="Q362" s="76" t="str">
        <f t="shared" si="38"/>
        <v/>
      </c>
      <c r="R362" s="77" t="str">
        <f t="shared" si="34"/>
        <v/>
      </c>
      <c r="S362" s="78" t="str">
        <f t="shared" si="35"/>
        <v/>
      </c>
      <c r="T362" s="57">
        <v>0</v>
      </c>
      <c r="U362" s="80" t="str">
        <f>IF(OR($H362="-",$K362="",$M362=""),"",
IF($H362="Long",$K362*$M362,
IF($H362="Short",$K362*$M362,
IF($H362="Options",$K362*$M362*100,””))))</f>
        <v/>
      </c>
      <c r="V362" s="81" t="str">
        <f t="shared" si="4"/>
        <v/>
      </c>
      <c r="W362" s="81" t="str">
        <f t="shared" si="5"/>
        <v/>
      </c>
    </row>
    <row r="363" spans="1:23" x14ac:dyDescent="0.2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7"/>
      <c r="N363" s="73" t="str">
        <f>IF(OR($H363="-",$S363="",$U363=""),"",
IF($H363="Long",$U363-$S363,
IF($H363="Short",$S363-$U363-$T363-$T363,
IF($H363="Options",$U363-$S363,””))))</f>
        <v/>
      </c>
      <c r="O363" s="74" t="str">
        <f t="shared" si="36"/>
        <v/>
      </c>
      <c r="P363" s="75" t="str">
        <f t="shared" si="37"/>
        <v/>
      </c>
      <c r="Q363" s="76" t="str">
        <f t="shared" si="38"/>
        <v/>
      </c>
      <c r="R363" s="77" t="str">
        <f t="shared" si="34"/>
        <v/>
      </c>
      <c r="S363" s="78" t="str">
        <f t="shared" si="35"/>
        <v/>
      </c>
      <c r="T363" s="57">
        <v>0</v>
      </c>
      <c r="U363" s="80" t="str">
        <f>IF(OR($H363="-",$K363="",$M363=""),"",
IF($H363="Long",$K363*$M363,
IF($H363="Short",$K363*$M363,
IF($H363="Options",$K363*$M363*100,””))))</f>
        <v/>
      </c>
      <c r="V363" s="81" t="str">
        <f t="shared" si="4"/>
        <v/>
      </c>
      <c r="W363" s="81" t="str">
        <f t="shared" si="5"/>
        <v/>
      </c>
    </row>
    <row r="364" spans="1:23" x14ac:dyDescent="0.2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7"/>
      <c r="N364" s="73" t="str">
        <f>IF(OR($H364="-",$S364="",$U364=""),"",
IF($H364="Long",$U364-$S364,
IF($H364="Short",$S364-$U364-$T364-$T364,
IF($H364="Options",$U364-$S364,””))))</f>
        <v/>
      </c>
      <c r="O364" s="74" t="str">
        <f t="shared" si="36"/>
        <v/>
      </c>
      <c r="P364" s="75" t="str">
        <f t="shared" si="37"/>
        <v/>
      </c>
      <c r="Q364" s="76" t="str">
        <f t="shared" si="38"/>
        <v/>
      </c>
      <c r="R364" s="77" t="str">
        <f t="shared" si="34"/>
        <v/>
      </c>
      <c r="S364" s="78" t="str">
        <f t="shared" si="35"/>
        <v/>
      </c>
      <c r="T364" s="57">
        <v>0</v>
      </c>
      <c r="U364" s="80" t="str">
        <f>IF(OR($H364="-",$K364="",$M364=""),"",
IF($H364="Long",$K364*$M364,
IF($H364="Short",$K364*$M364,
IF($H364="Options",$K364*$M364*100,””))))</f>
        <v/>
      </c>
      <c r="V364" s="81" t="str">
        <f t="shared" si="4"/>
        <v/>
      </c>
      <c r="W364" s="81" t="str">
        <f t="shared" si="5"/>
        <v/>
      </c>
    </row>
    <row r="365" spans="1:23" x14ac:dyDescent="0.2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7"/>
      <c r="N365" s="73" t="str">
        <f>IF(OR($H365="-",$S365="",$U365=""),"",
IF($H365="Long",$U365-$S365,
IF($H365="Short",$S365-$U365-$T365-$T365,
IF($H365="Options",$U365-$S365,””))))</f>
        <v/>
      </c>
      <c r="O365" s="74" t="str">
        <f t="shared" si="36"/>
        <v/>
      </c>
      <c r="P365" s="75" t="str">
        <f t="shared" si="37"/>
        <v/>
      </c>
      <c r="Q365" s="76" t="str">
        <f t="shared" si="38"/>
        <v/>
      </c>
      <c r="R365" s="77" t="str">
        <f t="shared" si="34"/>
        <v/>
      </c>
      <c r="S365" s="78" t="str">
        <f t="shared" si="35"/>
        <v/>
      </c>
      <c r="T365" s="57">
        <v>0</v>
      </c>
      <c r="U365" s="80" t="str">
        <f>IF(OR($H365="-",$K365="",$M365=""),"",
IF($H365="Long",$K365*$M365,
IF($H365="Short",$K365*$M365,
IF($H365="Options",$K365*$M365*100,””))))</f>
        <v/>
      </c>
      <c r="V365" s="81" t="str">
        <f t="shared" si="4"/>
        <v/>
      </c>
      <c r="W365" s="81" t="str">
        <f t="shared" si="5"/>
        <v/>
      </c>
    </row>
    <row r="366" spans="1:23" x14ac:dyDescent="0.2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7"/>
      <c r="N366" s="73" t="str">
        <f>IF(OR($H366="-",$S366="",$U366=""),"",
IF($H366="Long",$U366-$S366,
IF($H366="Short",$S366-$U366-$T366-$T366,
IF($H366="Options",$U366-$S366,””))))</f>
        <v/>
      </c>
      <c r="O366" s="74" t="str">
        <f t="shared" si="36"/>
        <v/>
      </c>
      <c r="P366" s="75" t="str">
        <f t="shared" si="37"/>
        <v/>
      </c>
      <c r="Q366" s="76" t="str">
        <f t="shared" si="38"/>
        <v/>
      </c>
      <c r="R366" s="77" t="str">
        <f t="shared" si="34"/>
        <v/>
      </c>
      <c r="S366" s="78" t="str">
        <f t="shared" si="35"/>
        <v/>
      </c>
      <c r="T366" s="57">
        <v>0</v>
      </c>
      <c r="U366" s="80" t="str">
        <f>IF(OR($H366="-",$K366="",$M366=""),"",
IF($H366="Long",$K366*$M366,
IF($H366="Short",$K366*$M366,
IF($H366="Options",$K366*$M366*100,””))))</f>
        <v/>
      </c>
      <c r="V366" s="81" t="str">
        <f t="shared" ref="V366:V461" si="39">IF(N366="","",IF(N366&gt;0,0,1))</f>
        <v/>
      </c>
      <c r="W366" s="81" t="str">
        <f t="shared" ref="W366:W461" si="40">IF(N366="","",IF(N366&lt;0,0,1))</f>
        <v/>
      </c>
    </row>
    <row r="367" spans="1:23" x14ac:dyDescent="0.2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7"/>
      <c r="N367" s="73" t="str">
        <f>IF(OR($H367="-",$S367="",$U367=""),"",
IF($H367="Long",$U367-$S367,
IF($H367="Short",$S367-$U367-$T367-$T367,
IF($H367="Options",$U367-$S367,””))))</f>
        <v/>
      </c>
      <c r="O367" s="74" t="str">
        <f t="shared" si="36"/>
        <v/>
      </c>
      <c r="P367" s="75" t="str">
        <f t="shared" si="37"/>
        <v/>
      </c>
      <c r="Q367" s="76" t="str">
        <f t="shared" si="38"/>
        <v/>
      </c>
      <c r="R367" s="77" t="str">
        <f t="shared" si="34"/>
        <v/>
      </c>
      <c r="S367" s="78" t="str">
        <f t="shared" si="35"/>
        <v/>
      </c>
      <c r="T367" s="57">
        <v>0</v>
      </c>
      <c r="U367" s="80" t="str">
        <f>IF(OR($H367="-",$K367="",$M367=""),"",
IF($H367="Long",$K367*$M367,
IF($H367="Short",$K367*$M367,
IF($H367="Options",$K367*$M367*100,””))))</f>
        <v/>
      </c>
      <c r="V367" s="81" t="str">
        <f t="shared" si="39"/>
        <v/>
      </c>
      <c r="W367" s="81" t="str">
        <f t="shared" si="40"/>
        <v/>
      </c>
    </row>
    <row r="368" spans="1:23" x14ac:dyDescent="0.2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7"/>
      <c r="N368" s="73" t="str">
        <f>IF(OR($H368="-",$S368="",$U368=""),"",
IF($H368="Long",$U368-$S368,
IF($H368="Short",$S368-$U368-$T368-$T368,
IF($H368="Options",$U368-$S368,””))))</f>
        <v/>
      </c>
      <c r="O368" s="74" t="str">
        <f t="shared" si="36"/>
        <v/>
      </c>
      <c r="P368" s="75" t="str">
        <f t="shared" si="37"/>
        <v/>
      </c>
      <c r="Q368" s="76" t="str">
        <f t="shared" si="38"/>
        <v/>
      </c>
      <c r="R368" s="77" t="str">
        <f t="shared" si="34"/>
        <v/>
      </c>
      <c r="S368" s="78" t="str">
        <f t="shared" si="35"/>
        <v/>
      </c>
      <c r="T368" s="57">
        <v>0</v>
      </c>
      <c r="U368" s="80" t="str">
        <f>IF(OR($H368="-",$K368="",$M368=""),"",
IF($H368="Long",$K368*$M368,
IF($H368="Short",$K368*$M368,
IF($H368="Options",$K368*$M368*100,””))))</f>
        <v/>
      </c>
      <c r="V368" s="81" t="str">
        <f t="shared" si="39"/>
        <v/>
      </c>
      <c r="W368" s="81" t="str">
        <f t="shared" si="40"/>
        <v/>
      </c>
    </row>
    <row r="369" spans="1:23" x14ac:dyDescent="0.2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7"/>
      <c r="N369" s="73" t="str">
        <f>IF(OR($H369="-",$S369="",$U369=""),"",
IF($H369="Long",$U369-$S369,
IF($H369="Short",$S369-$U369-$T369-$T369,
IF($H369="Options",$U369-$S369,””))))</f>
        <v/>
      </c>
      <c r="O369" s="74" t="str">
        <f t="shared" si="36"/>
        <v/>
      </c>
      <c r="P369" s="75" t="str">
        <f t="shared" si="37"/>
        <v/>
      </c>
      <c r="Q369" s="76" t="str">
        <f t="shared" si="38"/>
        <v/>
      </c>
      <c r="R369" s="77" t="str">
        <f t="shared" si="34"/>
        <v/>
      </c>
      <c r="S369" s="78" t="str">
        <f t="shared" si="35"/>
        <v/>
      </c>
      <c r="T369" s="57">
        <v>0</v>
      </c>
      <c r="U369" s="80" t="str">
        <f>IF(OR($H369="-",$K369="",$M369=""),"",
IF($H369="Long",$K369*$M369,
IF($H369="Short",$K369*$M369,
IF($H369="Options",$K369*$M369*100,””))))</f>
        <v/>
      </c>
      <c r="V369" s="81" t="str">
        <f t="shared" si="39"/>
        <v/>
      </c>
      <c r="W369" s="81" t="str">
        <f t="shared" si="40"/>
        <v/>
      </c>
    </row>
    <row r="370" spans="1:23" x14ac:dyDescent="0.2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7"/>
      <c r="N370" s="73" t="str">
        <f>IF(OR($H370="-",$S370="",$U370=""),"",
IF($H370="Long",$U370-$S370,
IF($H370="Short",$S370-$U370-$T370-$T370,
IF($H370="Options",$U370-$S370,””))))</f>
        <v/>
      </c>
      <c r="O370" s="74" t="str">
        <f t="shared" si="36"/>
        <v/>
      </c>
      <c r="P370" s="75" t="str">
        <f t="shared" si="37"/>
        <v/>
      </c>
      <c r="Q370" s="76" t="str">
        <f t="shared" si="38"/>
        <v/>
      </c>
      <c r="R370" s="77" t="str">
        <f t="shared" si="34"/>
        <v/>
      </c>
      <c r="S370" s="78" t="str">
        <f t="shared" si="35"/>
        <v/>
      </c>
      <c r="T370" s="57">
        <v>0</v>
      </c>
      <c r="U370" s="80" t="str">
        <f>IF(OR($H370="-",$K370="",$M370=""),"",
IF($H370="Long",$K370*$M370,
IF($H370="Short",$K370*$M370,
IF($H370="Options",$K370*$M370*100,””))))</f>
        <v/>
      </c>
      <c r="V370" s="81" t="str">
        <f t="shared" si="39"/>
        <v/>
      </c>
      <c r="W370" s="81" t="str">
        <f t="shared" si="40"/>
        <v/>
      </c>
    </row>
    <row r="371" spans="1:23" x14ac:dyDescent="0.2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7"/>
      <c r="N371" s="73" t="str">
        <f>IF(OR($H371="-",$S371="",$U371=""),"",
IF($H371="Long",$U371-$S371,
IF($H371="Short",$S371-$U371-$T371-$T371,
IF($H371="Options",$U371-$S371,””))))</f>
        <v/>
      </c>
      <c r="O371" s="74" t="str">
        <f t="shared" si="36"/>
        <v/>
      </c>
      <c r="P371" s="75" t="str">
        <f t="shared" si="37"/>
        <v/>
      </c>
      <c r="Q371" s="76" t="str">
        <f t="shared" si="38"/>
        <v/>
      </c>
      <c r="R371" s="77" t="str">
        <f t="shared" si="34"/>
        <v/>
      </c>
      <c r="S371" s="78" t="str">
        <f t="shared" si="35"/>
        <v/>
      </c>
      <c r="T371" s="57">
        <v>0</v>
      </c>
      <c r="U371" s="80" t="str">
        <f>IF(OR($H371="-",$K371="",$M371=""),"",
IF($H371="Long",$K371*$M371,
IF($H371="Short",$K371*$M371,
IF($H371="Options",$K371*$M371*100,””))))</f>
        <v/>
      </c>
      <c r="V371" s="81" t="str">
        <f t="shared" si="39"/>
        <v/>
      </c>
      <c r="W371" s="81" t="str">
        <f t="shared" si="40"/>
        <v/>
      </c>
    </row>
    <row r="372" spans="1:23" x14ac:dyDescent="0.2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7"/>
      <c r="N372" s="73" t="str">
        <f>IF(OR($H372="-",$S372="",$U372=""),"",
IF($H372="Long",$U372-$S372,
IF($H372="Short",$S372-$U372-$T372-$T372,
IF($H372="Options",$U372-$S372,””))))</f>
        <v/>
      </c>
      <c r="O372" s="74" t="str">
        <f t="shared" si="36"/>
        <v/>
      </c>
      <c r="P372" s="75" t="str">
        <f t="shared" si="37"/>
        <v/>
      </c>
      <c r="Q372" s="76" t="str">
        <f t="shared" si="38"/>
        <v/>
      </c>
      <c r="R372" s="77" t="str">
        <f t="shared" si="34"/>
        <v/>
      </c>
      <c r="S372" s="78" t="str">
        <f t="shared" si="35"/>
        <v/>
      </c>
      <c r="T372" s="57">
        <v>0</v>
      </c>
      <c r="U372" s="80" t="str">
        <f>IF(OR($H372="-",$K372="",$M372=""),"",
IF($H372="Long",$K372*$M372,
IF($H372="Short",$K372*$M372,
IF($H372="Options",$K372*$M372*100,””))))</f>
        <v/>
      </c>
      <c r="V372" s="81" t="str">
        <f t="shared" si="39"/>
        <v/>
      </c>
      <c r="W372" s="81" t="str">
        <f t="shared" si="40"/>
        <v/>
      </c>
    </row>
    <row r="373" spans="1:23" x14ac:dyDescent="0.2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7"/>
      <c r="N373" s="73" t="str">
        <f>IF(OR($H373="-",$S373="",$U373=""),"",
IF($H373="Long",$U373-$S373,
IF($H373="Short",$S373-$U373-$T373-$T373,
IF($H373="Options",$U373-$S373,””))))</f>
        <v/>
      </c>
      <c r="O373" s="74" t="str">
        <f t="shared" si="36"/>
        <v/>
      </c>
      <c r="P373" s="75" t="str">
        <f t="shared" si="37"/>
        <v/>
      </c>
      <c r="Q373" s="76" t="str">
        <f t="shared" si="38"/>
        <v/>
      </c>
      <c r="R373" s="77" t="str">
        <f t="shared" si="34"/>
        <v/>
      </c>
      <c r="S373" s="78" t="str">
        <f t="shared" si="35"/>
        <v/>
      </c>
      <c r="T373" s="57">
        <v>0</v>
      </c>
      <c r="U373" s="80" t="str">
        <f>IF(OR($H373="-",$K373="",$M373=""),"",
IF($H373="Long",$K373*$M373,
IF($H373="Short",$K373*$M373,
IF($H373="Options",$K373*$M373*100,””))))</f>
        <v/>
      </c>
      <c r="V373" s="81" t="str">
        <f t="shared" si="39"/>
        <v/>
      </c>
      <c r="W373" s="81" t="str">
        <f t="shared" si="40"/>
        <v/>
      </c>
    </row>
    <row r="374" spans="1:23" x14ac:dyDescent="0.2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7"/>
      <c r="N374" s="73" t="str">
        <f>IF(OR($H374="-",$S374="",$U374=""),"",
IF($H374="Long",$U374-$S374,
IF($H374="Short",$S374-$U374-$T374-$T374,
IF($H374="Options",$U374-$S374,””))))</f>
        <v/>
      </c>
      <c r="O374" s="74" t="str">
        <f t="shared" si="36"/>
        <v/>
      </c>
      <c r="P374" s="75" t="str">
        <f t="shared" si="37"/>
        <v/>
      </c>
      <c r="Q374" s="76" t="str">
        <f t="shared" si="38"/>
        <v/>
      </c>
      <c r="R374" s="77" t="str">
        <f t="shared" si="34"/>
        <v/>
      </c>
      <c r="S374" s="78" t="str">
        <f t="shared" si="35"/>
        <v/>
      </c>
      <c r="T374" s="57">
        <v>0</v>
      </c>
      <c r="U374" s="80" t="str">
        <f>IF(OR($H374="-",$K374="",$M374=""),"",
IF($H374="Long",$K374*$M374,
IF($H374="Short",$K374*$M374,
IF($H374="Options",$K374*$M374*100,””))))</f>
        <v/>
      </c>
      <c r="V374" s="81" t="str">
        <f t="shared" si="39"/>
        <v/>
      </c>
      <c r="W374" s="81" t="str">
        <f t="shared" si="40"/>
        <v/>
      </c>
    </row>
    <row r="375" spans="1:23" x14ac:dyDescent="0.2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7"/>
      <c r="N375" s="79" t="str">
        <f>IF(OR($H375="-",$S375="",$U375=""),"",
IF($H375="Long",$U375-$S375,
IF($H375="Short",$S375-$U375-$T375-$T375,
IF($H375="Options",$U375-$S375,””))))</f>
        <v/>
      </c>
      <c r="O375" s="74" t="str">
        <f t="shared" si="36"/>
        <v/>
      </c>
      <c r="P375" s="75" t="str">
        <f t="shared" si="37"/>
        <v/>
      </c>
      <c r="Q375" s="76" t="str">
        <f t="shared" si="38"/>
        <v/>
      </c>
      <c r="R375" s="77" t="str">
        <f t="shared" si="34"/>
        <v/>
      </c>
      <c r="S375" s="78" t="str">
        <f t="shared" si="35"/>
        <v/>
      </c>
      <c r="T375" s="57">
        <v>0</v>
      </c>
      <c r="U375" s="80" t="str">
        <f>IF(OR($H375="-",$K375="",$M375=""),"",
IF($H375="Long",$K375*$M375,
IF($H375="Short",$K375*$M375,
IF($H375="Options",$K375*$M375*100,””))))</f>
        <v/>
      </c>
      <c r="V375" s="81" t="str">
        <f t="shared" si="39"/>
        <v/>
      </c>
      <c r="W375" s="81" t="str">
        <f t="shared" si="40"/>
        <v/>
      </c>
    </row>
    <row r="376" spans="1:23" x14ac:dyDescent="0.2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7"/>
      <c r="N376" s="79" t="str">
        <f>IF(OR($H376="-",$S376="",$U376=""),"",
IF($H376="Long",$U376-$S376,
IF($H376="Short",$S376-$U376-$T376-$T376,
IF($H376="Options",$U376-$S376,””))))</f>
        <v/>
      </c>
      <c r="O376" s="74" t="str">
        <f t="shared" si="36"/>
        <v/>
      </c>
      <c r="P376" s="75" t="str">
        <f t="shared" si="37"/>
        <v/>
      </c>
      <c r="Q376" s="76" t="str">
        <f t="shared" si="38"/>
        <v/>
      </c>
      <c r="R376" s="77" t="str">
        <f t="shared" si="34"/>
        <v/>
      </c>
      <c r="S376" s="78" t="str">
        <f t="shared" si="35"/>
        <v/>
      </c>
      <c r="T376" s="57">
        <v>0</v>
      </c>
      <c r="U376" s="80" t="str">
        <f>IF(OR($H376="-",$K376="",$M376=""),"",
IF($H376="Long",$K376*$M376,
IF($H376="Short",$K376*$M376,
IF($H376="Options",$K376*$M376*100,””))))</f>
        <v/>
      </c>
      <c r="V376" s="81" t="str">
        <f t="shared" si="39"/>
        <v/>
      </c>
      <c r="W376" s="81" t="str">
        <f t="shared" si="40"/>
        <v/>
      </c>
    </row>
    <row r="377" spans="1:23" x14ac:dyDescent="0.2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7"/>
      <c r="N377" s="79" t="str">
        <f>IF(OR($H377="-",$S377="",$U377=""),"",
IF($H377="Long",$U377-$S377,
IF($H377="Short",$S377-$U377-$T377-$T377,
IF($H377="Options",$U377-$S377,””))))</f>
        <v/>
      </c>
      <c r="O377" s="74" t="str">
        <f t="shared" si="36"/>
        <v/>
      </c>
      <c r="P377" s="75" t="str">
        <f t="shared" si="37"/>
        <v/>
      </c>
      <c r="Q377" s="76" t="str">
        <f t="shared" si="38"/>
        <v/>
      </c>
      <c r="R377" s="77" t="str">
        <f t="shared" si="34"/>
        <v/>
      </c>
      <c r="S377" s="78" t="str">
        <f t="shared" si="35"/>
        <v/>
      </c>
      <c r="T377" s="57">
        <v>0</v>
      </c>
      <c r="U377" s="80" t="str">
        <f>IF(OR($H377="-",$K377="",$M377=""),"",
IF($H377="Long",$K377*$M377,
IF($H377="Short",$K377*$M377,
IF($H377="Options",$K377*$M377*100,””))))</f>
        <v/>
      </c>
      <c r="V377" s="81" t="str">
        <f t="shared" si="39"/>
        <v/>
      </c>
      <c r="W377" s="81" t="str">
        <f t="shared" si="40"/>
        <v/>
      </c>
    </row>
    <row r="378" spans="1:23" x14ac:dyDescent="0.2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7"/>
      <c r="N378" s="79" t="str">
        <f>IF(OR($H378="-",$S378="",$U378=""),"",
IF($H378="Long",$U378-$S378,
IF($H378="Short",$S378-$U378-$T378-$T378,
IF($H378="Options",$U378-$S378,””))))</f>
        <v/>
      </c>
      <c r="O378" s="74" t="str">
        <f t="shared" si="36"/>
        <v/>
      </c>
      <c r="P378" s="75" t="str">
        <f t="shared" si="37"/>
        <v/>
      </c>
      <c r="Q378" s="76" t="str">
        <f t="shared" si="38"/>
        <v/>
      </c>
      <c r="R378" s="77" t="str">
        <f t="shared" si="34"/>
        <v/>
      </c>
      <c r="S378" s="78" t="str">
        <f t="shared" si="35"/>
        <v/>
      </c>
      <c r="T378" s="57">
        <v>0</v>
      </c>
      <c r="U378" s="80" t="str">
        <f>IF(OR($H378="-",$K378="",$M378=""),"",
IF($H378="Long",$K378*$M378,
IF($H378="Short",$K378*$M378,
IF($H378="Options",$K378*$M378*100,””))))</f>
        <v/>
      </c>
      <c r="V378" s="81" t="str">
        <f t="shared" si="39"/>
        <v/>
      </c>
      <c r="W378" s="81" t="str">
        <f t="shared" si="40"/>
        <v/>
      </c>
    </row>
    <row r="379" spans="1:23" x14ac:dyDescent="0.2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7"/>
      <c r="N379" s="79" t="str">
        <f>IF(OR($H379="-",$S379="",$U379=""),"",
IF($H379="Long",$U379-$S379,
IF($H379="Short",$S379-$U379-$T379-$T379,
IF($H379="Options",$U379-$S379,””))))</f>
        <v/>
      </c>
      <c r="O379" s="74" t="str">
        <f t="shared" si="36"/>
        <v/>
      </c>
      <c r="P379" s="75" t="str">
        <f t="shared" si="37"/>
        <v/>
      </c>
      <c r="Q379" s="76" t="str">
        <f t="shared" si="38"/>
        <v/>
      </c>
      <c r="R379" s="77" t="str">
        <f t="shared" si="34"/>
        <v/>
      </c>
      <c r="S379" s="78" t="str">
        <f t="shared" si="35"/>
        <v/>
      </c>
      <c r="T379" s="57">
        <v>0</v>
      </c>
      <c r="U379" s="80" t="str">
        <f>IF(OR($H379="-",$K379="",$M379=""),"",
IF($H379="Long",$K379*$M379,
IF($H379="Short",$K379*$M379,
IF($H379="Options",$K379*$M379*100,””))))</f>
        <v/>
      </c>
      <c r="V379" s="81" t="str">
        <f t="shared" si="39"/>
        <v/>
      </c>
      <c r="W379" s="81" t="str">
        <f t="shared" si="40"/>
        <v/>
      </c>
    </row>
    <row r="380" spans="1:23" x14ac:dyDescent="0.2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7"/>
      <c r="N380" s="79" t="str">
        <f>IF(OR($H380="-",$S380="",$U380=""),"",
IF($H380="Long",$U380-$S380,
IF($H380="Short",$S380-$U380-$T380-$T380,
IF($H380="Options",$U380-$S380,””))))</f>
        <v/>
      </c>
      <c r="O380" s="74" t="str">
        <f t="shared" si="36"/>
        <v/>
      </c>
      <c r="P380" s="75" t="str">
        <f t="shared" si="37"/>
        <v/>
      </c>
      <c r="Q380" s="76" t="str">
        <f t="shared" si="38"/>
        <v/>
      </c>
      <c r="R380" s="77" t="str">
        <f t="shared" si="34"/>
        <v/>
      </c>
      <c r="S380" s="78" t="str">
        <f t="shared" si="35"/>
        <v/>
      </c>
      <c r="T380" s="57">
        <v>0</v>
      </c>
      <c r="U380" s="80" t="str">
        <f>IF(OR($H380="-",$K380="",$M380=""),"",
IF($H380="Long",$K380*$M380,
IF($H380="Short",$K380*$M380,
IF($H380="Options",$K380*$M380*100,””))))</f>
        <v/>
      </c>
      <c r="V380" s="81" t="str">
        <f t="shared" si="39"/>
        <v/>
      </c>
      <c r="W380" s="81" t="str">
        <f t="shared" si="40"/>
        <v/>
      </c>
    </row>
    <row r="381" spans="1:23" x14ac:dyDescent="0.2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7"/>
      <c r="N381" s="79" t="str">
        <f>IF(OR($H381="-",$S381="",$U381=""),"",
IF($H381="Long",$U381-$S381,
IF($H381="Short",$S381-$U381-$T381-$T381,
IF($H381="Options",$U381-$S381,””))))</f>
        <v/>
      </c>
      <c r="O381" s="74" t="str">
        <f t="shared" si="36"/>
        <v/>
      </c>
      <c r="P381" s="75" t="str">
        <f t="shared" si="37"/>
        <v/>
      </c>
      <c r="Q381" s="76" t="str">
        <f t="shared" si="38"/>
        <v/>
      </c>
      <c r="R381" s="77" t="str">
        <f t="shared" si="34"/>
        <v/>
      </c>
      <c r="S381" s="78" t="str">
        <f t="shared" si="35"/>
        <v/>
      </c>
      <c r="T381" s="57">
        <v>0</v>
      </c>
      <c r="U381" s="80" t="str">
        <f>IF(OR($H381="-",$K381="",$M381=""),"",
IF($H381="Long",$K381*$M381,
IF($H381="Short",$K381*$M381,
IF($H381="Options",$K381*$M381*100,””))))</f>
        <v/>
      </c>
      <c r="V381" s="81" t="str">
        <f t="shared" si="39"/>
        <v/>
      </c>
      <c r="W381" s="81" t="str">
        <f t="shared" si="40"/>
        <v/>
      </c>
    </row>
    <row r="382" spans="1:23" x14ac:dyDescent="0.2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7"/>
      <c r="N382" s="79" t="str">
        <f>IF(OR($H382="-",$S382="",$U382=""),"",
IF($H382="Long",$U382-$S382,
IF($H382="Short",$S382-$U382-$T382-$T382,
IF($H382="Options",$U382-$S382,””))))</f>
        <v/>
      </c>
      <c r="O382" s="74" t="str">
        <f t="shared" si="36"/>
        <v/>
      </c>
      <c r="P382" s="75" t="str">
        <f t="shared" si="37"/>
        <v/>
      </c>
      <c r="Q382" s="76" t="str">
        <f t="shared" si="38"/>
        <v/>
      </c>
      <c r="R382" s="77" t="str">
        <f t="shared" si="34"/>
        <v/>
      </c>
      <c r="S382" s="78" t="str">
        <f t="shared" si="35"/>
        <v/>
      </c>
      <c r="T382" s="57">
        <v>0</v>
      </c>
      <c r="U382" s="80" t="str">
        <f>IF(OR($H382="-",$K382="",$M382=""),"",
IF($H382="Long",$K382*$M382,
IF($H382="Short",$K382*$M382,
IF($H382="Options",$K382*$M382*100,””))))</f>
        <v/>
      </c>
      <c r="V382" s="81" t="str">
        <f t="shared" si="39"/>
        <v/>
      </c>
      <c r="W382" s="81" t="str">
        <f t="shared" si="40"/>
        <v/>
      </c>
    </row>
    <row r="383" spans="1:23" x14ac:dyDescent="0.2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7"/>
      <c r="N383" s="79" t="str">
        <f>IF(OR($H383="-",$S383="",$U383=""),"",
IF($H383="Long",$U383-$S383,
IF($H383="Short",$S383-$U383-$T383-$T383,
IF($H383="Options",$U383-$S383,””))))</f>
        <v/>
      </c>
      <c r="O383" s="74" t="str">
        <f t="shared" ref="O383:O475" si="41">IF(OR($N383="-",$S383="",$U383=""),"",
IF($N383&lt;=-0.01,"", IF($H383="Long",(M383-L383),
IF($H383="Short",(L383-M383),
IF($H383="Options",(M383-L383))))))</f>
        <v/>
      </c>
      <c r="P383" s="75" t="str">
        <f t="shared" ref="P383:P475" si="42">IF(OR($N383="-",$S383="",$U383=""),"",
IF($N383&gt;=0.01,"", IF($H383="Long",(M383-L383),
IF($H383="Short",(L383-M383),
IF($H383="Options",(M383-L383))))))</f>
        <v/>
      </c>
      <c r="Q383" s="76" t="str">
        <f t="shared" si="38"/>
        <v/>
      </c>
      <c r="R383" s="77" t="str">
        <f t="shared" si="34"/>
        <v/>
      </c>
      <c r="S383" s="78" t="str">
        <f t="shared" si="35"/>
        <v/>
      </c>
      <c r="T383" s="57">
        <v>0</v>
      </c>
      <c r="U383" s="80" t="str">
        <f>IF(OR($H383="-",$K383="",$M383=""),"",
IF($H383="Long",$K383*$M383,
IF($H383="Short",$K383*$M383,
IF($H383="Options",$K383*$M383*100,””))))</f>
        <v/>
      </c>
      <c r="V383" s="81" t="str">
        <f t="shared" si="39"/>
        <v/>
      </c>
      <c r="W383" s="81" t="str">
        <f t="shared" si="40"/>
        <v/>
      </c>
    </row>
    <row r="384" spans="1:23" x14ac:dyDescent="0.2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7"/>
      <c r="N384" s="79" t="str">
        <f>IF(OR($H384="-",$S384="",$U384=""),"",
IF($H384="Long",$U384-$S384,
IF($H384="Short",$S384-$U384-$T384-$T384,
IF($H384="Options",$U384-$S384,””))))</f>
        <v/>
      </c>
      <c r="O384" s="74" t="str">
        <f t="shared" si="41"/>
        <v/>
      </c>
      <c r="P384" s="75" t="str">
        <f t="shared" si="42"/>
        <v/>
      </c>
      <c r="Q384" s="76" t="str">
        <f t="shared" si="38"/>
        <v/>
      </c>
      <c r="R384" s="77" t="str">
        <f t="shared" si="34"/>
        <v/>
      </c>
      <c r="S384" s="78" t="str">
        <f t="shared" si="35"/>
        <v/>
      </c>
      <c r="T384" s="57">
        <v>0</v>
      </c>
      <c r="U384" s="80" t="str">
        <f>IF(OR($H384="-",$K384="",$M384=""),"",
IF($H384="Long",$K384*$M384,
IF($H384="Short",$K384*$M384,
IF($H384="Options",$K384*$M384*100,””))))</f>
        <v/>
      </c>
      <c r="V384" s="81" t="str">
        <f t="shared" si="39"/>
        <v/>
      </c>
      <c r="W384" s="81" t="str">
        <f t="shared" si="40"/>
        <v/>
      </c>
    </row>
    <row r="385" spans="1:23" x14ac:dyDescent="0.2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7"/>
      <c r="N385" s="79" t="str">
        <f>IF(OR($H385="-",$S385="",$U385=""),"",
IF($H385="Long",$U385-$S385,
IF($H385="Short",$S385-$U385-$T385-$T385,
IF($H385="Options",$U385-$S385,””))))</f>
        <v/>
      </c>
      <c r="O385" s="74" t="str">
        <f t="shared" si="41"/>
        <v/>
      </c>
      <c r="P385" s="75" t="str">
        <f t="shared" si="42"/>
        <v/>
      </c>
      <c r="Q385" s="76" t="str">
        <f t="shared" si="38"/>
        <v/>
      </c>
      <c r="R385" s="77" t="str">
        <f t="shared" si="34"/>
        <v/>
      </c>
      <c r="S385" s="78" t="str">
        <f t="shared" si="35"/>
        <v/>
      </c>
      <c r="T385" s="57">
        <v>0</v>
      </c>
      <c r="U385" s="80" t="str">
        <f>IF(OR($H385="-",$K385="",$M385=""),"",
IF($H385="Long",$K385*$M385,
IF($H385="Short",$K385*$M385,
IF($H385="Options",$K385*$M385*100,””))))</f>
        <v/>
      </c>
      <c r="V385" s="81" t="str">
        <f t="shared" si="39"/>
        <v/>
      </c>
      <c r="W385" s="81" t="str">
        <f t="shared" si="40"/>
        <v/>
      </c>
    </row>
    <row r="386" spans="1:23" x14ac:dyDescent="0.2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7"/>
      <c r="N386" s="79" t="str">
        <f>IF(OR($H386="-",$S386="",$U386=""),"",
IF($H386="Long",$U386-$S386,
IF($H386="Short",$S386-$U386-$T386-$T386,
IF($H386="Options",$U386-$S386,””))))</f>
        <v/>
      </c>
      <c r="O386" s="74" t="str">
        <f t="shared" si="41"/>
        <v/>
      </c>
      <c r="P386" s="75" t="str">
        <f t="shared" si="42"/>
        <v/>
      </c>
      <c r="Q386" s="76" t="str">
        <f t="shared" si="38"/>
        <v/>
      </c>
      <c r="R386" s="77" t="str">
        <f t="shared" si="34"/>
        <v/>
      </c>
      <c r="S386" s="78" t="str">
        <f>IF(OR($H386="-",$K386="",$L386="",$T386=""),"",
IF($H386="Long",($K386*$L386)+$T386,
IF($H386="Short",($K386*$L386)+$T386,
IF($H386="Options",($K386*$L386*100)+$T386,""))))</f>
        <v/>
      </c>
      <c r="T386" s="57">
        <v>0</v>
      </c>
      <c r="U386" s="80" t="str">
        <f>IF(OR($H386="-",$K386="",$M386=""),"",
IF($H386="Long",$K386*$M386,
IF($H386="Short",$K386*$M386,
IF($H386="Options",$K386*$M386*100,””))))</f>
        <v/>
      </c>
      <c r="V386" s="81" t="str">
        <f t="shared" si="39"/>
        <v/>
      </c>
      <c r="W386" s="81" t="str">
        <f t="shared" si="40"/>
        <v/>
      </c>
    </row>
    <row r="387" spans="1:23" x14ac:dyDescent="0.2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7"/>
      <c r="N387" s="79" t="str">
        <f>IF(OR($H387="-",$S387="",$U387=""),"",
IF($H387="Long",$U387-$S387,
IF($H387="Short",$S387-$U387-$T387-$T387,
IF($H387="Options",$U387-$S387,””))))</f>
        <v/>
      </c>
      <c r="O387" s="74" t="str">
        <f t="shared" si="41"/>
        <v/>
      </c>
      <c r="P387" s="75" t="str">
        <f t="shared" si="42"/>
        <v/>
      </c>
      <c r="Q387" s="76" t="str">
        <f t="shared" si="38"/>
        <v/>
      </c>
      <c r="R387" s="77" t="str">
        <f t="shared" si="34"/>
        <v/>
      </c>
      <c r="S387" s="78" t="str">
        <f t="shared" si="35"/>
        <v/>
      </c>
      <c r="T387" s="57">
        <v>0</v>
      </c>
      <c r="U387" s="80" t="str">
        <f>IF(OR($H387="-",$K387="",$M387=""),"",
IF($H387="Long",$K387*$M387,
IF($H387="Short",$K387*$M387,
IF($H387="Options",$K387*$M387*100,””))))</f>
        <v/>
      </c>
      <c r="V387" s="81" t="str">
        <f t="shared" si="39"/>
        <v/>
      </c>
      <c r="W387" s="81" t="str">
        <f t="shared" si="40"/>
        <v/>
      </c>
    </row>
    <row r="388" spans="1:23" x14ac:dyDescent="0.2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7"/>
      <c r="N388" s="79" t="str">
        <f>IF(OR($H388="-",$S388="",$U388=""),"",
IF($H388="Long",$U388-$S388,
IF($H388="Short",$S388-$U388-$T388-$T388,
IF($H388="Options",$U388-$S388,””))))</f>
        <v/>
      </c>
      <c r="O388" s="74" t="str">
        <f t="shared" si="41"/>
        <v/>
      </c>
      <c r="P388" s="75" t="str">
        <f t="shared" si="42"/>
        <v/>
      </c>
      <c r="Q388" s="76" t="str">
        <f t="shared" si="38"/>
        <v/>
      </c>
      <c r="R388" s="77" t="str">
        <f t="shared" si="34"/>
        <v/>
      </c>
      <c r="S388" s="78" t="str">
        <f>IF(OR($H388="-",$K388="",$L388="",$T388=""),"",
IF($H388="Long",($K388*$L388)+$T388,
IF($H388="Short",($K388*$L388)+$T388,
IF($H388="Options",($K388*$L388*100)+$T388,""))))</f>
        <v/>
      </c>
      <c r="T388" s="57">
        <v>0</v>
      </c>
      <c r="U388" s="80" t="str">
        <f>IF(OR($H388="-",$K388="",$M388=""),"",
IF($H388="Long",$K388*$M388,
IF($H388="Short",$K388*$M388,
IF($H388="Options",$K388*$M388*100,””))))</f>
        <v/>
      </c>
      <c r="V388" s="81" t="str">
        <f t="shared" si="39"/>
        <v/>
      </c>
      <c r="W388" s="81" t="str">
        <f t="shared" si="40"/>
        <v/>
      </c>
    </row>
    <row r="389" spans="1:23" x14ac:dyDescent="0.2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7"/>
      <c r="N389" s="79" t="str">
        <f>IF(OR($H389="-",$S389="",$U389=""),"",
IF($H389="Long",$U389-$S389,
IF($H389="Short",$S389-$U389-$T389-$T389,
IF($H389="Options",$U389-$S389,””))))</f>
        <v/>
      </c>
      <c r="O389" s="74" t="str">
        <f t="shared" si="41"/>
        <v/>
      </c>
      <c r="P389" s="75" t="str">
        <f t="shared" si="42"/>
        <v/>
      </c>
      <c r="Q389" s="76" t="str">
        <f t="shared" si="38"/>
        <v/>
      </c>
      <c r="R389" s="77" t="str">
        <f t="shared" si="34"/>
        <v/>
      </c>
      <c r="S389" s="78" t="str">
        <f t="shared" si="35"/>
        <v/>
      </c>
      <c r="T389" s="57">
        <v>0</v>
      </c>
      <c r="U389" s="80" t="str">
        <f>IF(OR($H389="-",$K389="",$M389=""),"",
IF($H389="Long",$K389*$M389,
IF($H389="Short",$K389*$M389,
IF($H389="Options",$K389*$M389*100,””))))</f>
        <v/>
      </c>
      <c r="V389" s="81" t="str">
        <f t="shared" si="39"/>
        <v/>
      </c>
      <c r="W389" s="81" t="str">
        <f t="shared" si="40"/>
        <v/>
      </c>
    </row>
    <row r="390" spans="1:23" x14ac:dyDescent="0.2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7"/>
      <c r="N390" s="79" t="str">
        <f>IF(OR($H390="-",$S390="",$U390=""),"",
IF($H390="Long",$U390-$S390,
IF($H390="Short",$S390-$U390-$T390-$T390,
IF($H390="Options",$U390-$S390,””))))</f>
        <v/>
      </c>
      <c r="O390" s="74" t="str">
        <f t="shared" si="41"/>
        <v/>
      </c>
      <c r="P390" s="75" t="str">
        <f t="shared" si="42"/>
        <v/>
      </c>
      <c r="Q390" s="76" t="str">
        <f t="shared" si="38"/>
        <v/>
      </c>
      <c r="R390" s="77" t="str">
        <f t="shared" si="34"/>
        <v/>
      </c>
      <c r="S390" s="78" t="str">
        <f t="shared" si="35"/>
        <v/>
      </c>
      <c r="T390" s="57">
        <v>0</v>
      </c>
      <c r="U390" s="80" t="str">
        <f>IF(OR($H390="-",$K390="",$M390=""),"",
IF($H390="Long",$K390*$M390,
IF($H390="Short",$K390*$M390,
IF($H390="Options",$K390*$M390*100,””))))</f>
        <v/>
      </c>
      <c r="V390" s="81" t="str">
        <f t="shared" si="39"/>
        <v/>
      </c>
      <c r="W390" s="81" t="str">
        <f t="shared" si="40"/>
        <v/>
      </c>
    </row>
    <row r="391" spans="1:23" x14ac:dyDescent="0.2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7"/>
      <c r="N391" s="79" t="str">
        <f>IF(OR($H391="-",$S391="",$U391=""),"",
IF($H391="Long",$U391-$S391,
IF($H391="Short",$S391-$U391-$T391-$T391,
IF($H391="Options",$U391-$S391,””))))</f>
        <v/>
      </c>
      <c r="O391" s="74" t="str">
        <f t="shared" si="41"/>
        <v/>
      </c>
      <c r="P391" s="75" t="str">
        <f t="shared" si="42"/>
        <v/>
      </c>
      <c r="Q391" s="76" t="str">
        <f t="shared" si="38"/>
        <v/>
      </c>
      <c r="R391" s="77" t="str">
        <f t="shared" si="34"/>
        <v/>
      </c>
      <c r="S391" s="78" t="str">
        <f t="shared" si="35"/>
        <v/>
      </c>
      <c r="T391" s="57">
        <v>0</v>
      </c>
      <c r="U391" s="80" t="str">
        <f>IF(OR($H391="-",$K391="",$M391=""),"",
IF($H391="Long",$K391*$M391,
IF($H391="Short",$K391*$M391,
IF($H391="Options",$K391*$M391*100,””))))</f>
        <v/>
      </c>
      <c r="V391" s="81" t="str">
        <f t="shared" si="39"/>
        <v/>
      </c>
      <c r="W391" s="81" t="str">
        <f t="shared" si="40"/>
        <v/>
      </c>
    </row>
    <row r="392" spans="1:23" x14ac:dyDescent="0.2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7"/>
      <c r="N392" s="73" t="str">
        <f>IF(OR($H392="-",$S392="",$U392=""),"",
IF($H392="Long",$U392-$S392,
IF($H392="Short",$S392-$U392-$T392-$T392,
IF($H392="Options",$U392-$S392,””))))</f>
        <v/>
      </c>
      <c r="O392" s="74" t="str">
        <f t="shared" si="41"/>
        <v/>
      </c>
      <c r="P392" s="75" t="str">
        <f t="shared" si="42"/>
        <v/>
      </c>
      <c r="Q392" s="76" t="str">
        <f t="shared" si="38"/>
        <v/>
      </c>
      <c r="R392" s="77" t="str">
        <f t="shared" si="34"/>
        <v/>
      </c>
      <c r="S392" s="78" t="str">
        <f t="shared" si="35"/>
        <v/>
      </c>
      <c r="T392" s="57">
        <v>0</v>
      </c>
      <c r="U392" s="80" t="str">
        <f>IF(OR($H392="-",$K392="",$M392=""),"",
IF($H392="Long",$K392*$M392,
IF($H392="Short",$K392*$M392,
IF($H392="Options",$K392*$M392*100,””))))</f>
        <v/>
      </c>
      <c r="V392" s="81" t="str">
        <f t="shared" si="39"/>
        <v/>
      </c>
      <c r="W392" s="81" t="str">
        <f t="shared" si="40"/>
        <v/>
      </c>
    </row>
    <row r="393" spans="1:23" x14ac:dyDescent="0.2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7"/>
      <c r="N393" s="73" t="str">
        <f>IF(OR($H393="-",$S393="",$U393=""),"",
IF($H393="Long",$U393-$S393,
IF($H393="Short",$S393-$U393-$T393-$T393,
IF($H393="Options",$U393-$S393,””))))</f>
        <v/>
      </c>
      <c r="O393" s="74" t="str">
        <f t="shared" si="41"/>
        <v/>
      </c>
      <c r="P393" s="75" t="str">
        <f t="shared" si="42"/>
        <v/>
      </c>
      <c r="Q393" s="76" t="str">
        <f t="shared" si="38"/>
        <v/>
      </c>
      <c r="R393" s="77" t="str">
        <f t="shared" si="34"/>
        <v/>
      </c>
      <c r="S393" s="78" t="str">
        <f t="shared" si="35"/>
        <v/>
      </c>
      <c r="T393" s="57">
        <v>0</v>
      </c>
      <c r="U393" s="80" t="str">
        <f>IF(OR($H393="-",$K393="",$M393=""),"",
IF($H393="Long",$K393*$M393,
IF($H393="Short",$K393*$M393,
IF($H393="Options",$K393*$M393*100,””))))</f>
        <v/>
      </c>
      <c r="V393" s="81" t="str">
        <f t="shared" si="39"/>
        <v/>
      </c>
      <c r="W393" s="81" t="str">
        <f t="shared" si="40"/>
        <v/>
      </c>
    </row>
    <row r="394" spans="1:23" x14ac:dyDescent="0.2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7"/>
      <c r="N394" s="73" t="str">
        <f>IF(OR($H394="-",$S394="",$U394=""),"",
IF($H394="Long",$U394-$S394,
IF($H394="Short",$S394-$U394-$T394-$T394,
IF($H394="Options",$U394-$S394,””))))</f>
        <v/>
      </c>
      <c r="O394" s="74" t="str">
        <f t="shared" si="41"/>
        <v/>
      </c>
      <c r="P394" s="75" t="str">
        <f t="shared" si="42"/>
        <v/>
      </c>
      <c r="Q394" s="76" t="str">
        <f t="shared" si="38"/>
        <v/>
      </c>
      <c r="R394" s="77" t="str">
        <f t="shared" si="34"/>
        <v/>
      </c>
      <c r="S394" s="78" t="str">
        <f t="shared" si="35"/>
        <v/>
      </c>
      <c r="T394" s="57">
        <v>0</v>
      </c>
      <c r="U394" s="80" t="str">
        <f>IF(OR($H394="-",$K394="",$M394=""),"",
IF($H394="Long",$K394*$M394,
IF($H394="Short",$K394*$M394,
IF($H394="Options",$K394*$M394*100,””))))</f>
        <v/>
      </c>
      <c r="V394" s="81" t="str">
        <f t="shared" si="39"/>
        <v/>
      </c>
      <c r="W394" s="81" t="str">
        <f t="shared" si="40"/>
        <v/>
      </c>
    </row>
    <row r="395" spans="1:23" x14ac:dyDescent="0.2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7"/>
      <c r="N395" s="73" t="str">
        <f>IF(OR($H395="-",$S395="",$U395=""),"",
IF($H395="Long",$U395-$S395,
IF($H395="Short",$S395-$U395-$T395-$T395,
IF($H395="Options",$U395-$S395,””))))</f>
        <v/>
      </c>
      <c r="O395" s="74" t="str">
        <f t="shared" si="41"/>
        <v/>
      </c>
      <c r="P395" s="75" t="str">
        <f t="shared" si="42"/>
        <v/>
      </c>
      <c r="Q395" s="76" t="str">
        <f t="shared" si="38"/>
        <v/>
      </c>
      <c r="R395" s="77" t="str">
        <f t="shared" si="34"/>
        <v/>
      </c>
      <c r="S395" s="78" t="str">
        <f t="shared" si="35"/>
        <v/>
      </c>
      <c r="T395" s="57">
        <v>0</v>
      </c>
      <c r="U395" s="80" t="str">
        <f>IF(OR($H395="-",$K395="",$M395=""),"",
IF($H395="Long",$K395*$M395,
IF($H395="Short",$K395*$M395,
IF($H395="Options",$K395*$M395*100,””))))</f>
        <v/>
      </c>
      <c r="V395" s="81" t="str">
        <f t="shared" si="39"/>
        <v/>
      </c>
      <c r="W395" s="81" t="str">
        <f t="shared" si="40"/>
        <v/>
      </c>
    </row>
    <row r="396" spans="1:23" x14ac:dyDescent="0.2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7"/>
      <c r="N396" s="73" t="str">
        <f>IF(OR($H396="-",$S396="",$U396=""),"",
IF($H396="Long",$U396-$S396,
IF($H396="Short",$S396-$U396-$T396-$T396,
IF($H396="Options",$U396-$S396,””))))</f>
        <v/>
      </c>
      <c r="O396" s="74" t="str">
        <f t="shared" si="41"/>
        <v/>
      </c>
      <c r="P396" s="75" t="str">
        <f t="shared" si="42"/>
        <v/>
      </c>
      <c r="Q396" s="76" t="str">
        <f t="shared" si="38"/>
        <v/>
      </c>
      <c r="R396" s="77" t="str">
        <f t="shared" si="34"/>
        <v/>
      </c>
      <c r="S396" s="78" t="str">
        <f t="shared" si="35"/>
        <v/>
      </c>
      <c r="T396" s="57">
        <v>0</v>
      </c>
      <c r="U396" s="80" t="str">
        <f>IF(OR($H396="-",$K396="",$M396=""),"",
IF($H396="Long",$K396*$M396,
IF($H396="Short",$K396*$M396,
IF($H396="Options",$K396*$M396*100,””))))</f>
        <v/>
      </c>
      <c r="V396" s="81" t="str">
        <f t="shared" si="39"/>
        <v/>
      </c>
      <c r="W396" s="81" t="str">
        <f t="shared" si="40"/>
        <v/>
      </c>
    </row>
    <row r="397" spans="1:23" x14ac:dyDescent="0.2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7"/>
      <c r="N397" s="73" t="str">
        <f>IF(OR($H397="-",$S397="",$U397=""),"",
IF($H397="Long",$U397-$S397,
IF($H397="Short",$S397-$U397-$T397-$T397,
IF($H397="Options",$U397-$S397,””))))</f>
        <v/>
      </c>
      <c r="O397" s="74" t="str">
        <f t="shared" si="41"/>
        <v/>
      </c>
      <c r="P397" s="75" t="str">
        <f t="shared" si="42"/>
        <v/>
      </c>
      <c r="Q397" s="76" t="str">
        <f t="shared" si="38"/>
        <v/>
      </c>
      <c r="R397" s="77" t="str">
        <f t="shared" si="34"/>
        <v/>
      </c>
      <c r="S397" s="78" t="str">
        <f t="shared" si="35"/>
        <v/>
      </c>
      <c r="T397" s="57">
        <v>0</v>
      </c>
      <c r="U397" s="80" t="str">
        <f>IF(OR($H397="-",$K397="",$M397=""),"",
IF($H397="Long",$K397*$M397,
IF($H397="Short",$K397*$M397,
IF($H397="Options",$K397*$M397*100,””))))</f>
        <v/>
      </c>
      <c r="V397" s="81" t="str">
        <f t="shared" si="39"/>
        <v/>
      </c>
      <c r="W397" s="81" t="str">
        <f t="shared" si="40"/>
        <v/>
      </c>
    </row>
    <row r="398" spans="1:23" x14ac:dyDescent="0.2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7"/>
      <c r="N398" s="73" t="str">
        <f>IF(OR($H398="-",$S398="",$U398=""),"",
IF($H398="Long",$U398-$S398,
IF($H398="Short",$S398-$U398-$T398-$T398,
IF($H398="Options",$U398-$S398,””))))</f>
        <v/>
      </c>
      <c r="O398" s="74" t="str">
        <f t="shared" si="41"/>
        <v/>
      </c>
      <c r="P398" s="75" t="str">
        <f t="shared" si="42"/>
        <v/>
      </c>
      <c r="Q398" s="76" t="str">
        <f t="shared" si="38"/>
        <v/>
      </c>
      <c r="R398" s="77" t="str">
        <f t="shared" si="34"/>
        <v/>
      </c>
      <c r="S398" s="78" t="str">
        <f t="shared" si="35"/>
        <v/>
      </c>
      <c r="T398" s="57">
        <v>0</v>
      </c>
      <c r="U398" s="80" t="str">
        <f>IF(OR($H398="-",$K398="",$M398=""),"",
IF($H398="Long",$K398*$M398,
IF($H398="Short",$K398*$M398,
IF($H398="Options",$K398*$M398*100,””))))</f>
        <v/>
      </c>
      <c r="V398" s="81" t="str">
        <f t="shared" si="39"/>
        <v/>
      </c>
      <c r="W398" s="81" t="str">
        <f t="shared" si="40"/>
        <v/>
      </c>
    </row>
    <row r="399" spans="1:23" x14ac:dyDescent="0.2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7"/>
      <c r="N399" s="73" t="str">
        <f>IF(OR($H399="-",$S399="",$U399=""),"",
IF($H399="Long",$U399-$S399,
IF($H399="Short",$S399-$U399-$T399-$T399,
IF($H399="Options",$U399-$S399,””))))</f>
        <v/>
      </c>
      <c r="O399" s="74" t="str">
        <f>IF(OR($N399="-",$S399="",$U399=""),"",
IF($N399&lt;=-0.01,"", IF($H399="Long",(M399-L399),
IF($H399="Short",(L399-M399),
IF($H399="Options",(M399-L399))))))</f>
        <v/>
      </c>
      <c r="P399" s="75" t="str">
        <f>IF(OR($N399="-",$S399="",$U399=""),"",
IF($N399&gt;=0.01,"", IF($H399="Long",(M399-L399),
IF($H399="Short",(L399-M399),
IF($H399="Options",(M399-L399))))))</f>
        <v/>
      </c>
      <c r="Q399" s="76" t="str">
        <f t="shared" si="38"/>
        <v/>
      </c>
      <c r="R399" s="77" t="str">
        <f t="shared" si="34"/>
        <v/>
      </c>
      <c r="S399" s="78" t="str">
        <f>IF(OR($H399="-",$K399="",$L399="",$T399=""),"",
IF($H399="Long",($K399*$L399)+$T399,
IF($H399="Short",($K399*$L399)+$T399,
IF($H399="Options",($K399*$L399*100)+$T399,""))))</f>
        <v/>
      </c>
      <c r="T399" s="57">
        <v>0</v>
      </c>
      <c r="U399" s="80" t="str">
        <f>IF(OR($H399="-",$K399="",$M399=""),"",
IF($H399="Long",$K399*$M399,
IF($H399="Short",$K399*$M399,
IF($H399="Options",$K399*$M399*100,””))))</f>
        <v/>
      </c>
      <c r="V399" s="81" t="str">
        <f>IF(N399="","",IF(N399&gt;0,0,1))</f>
        <v/>
      </c>
      <c r="W399" s="81" t="str">
        <f>IF(N399="","",IF(N399&lt;0,0,1))</f>
        <v/>
      </c>
    </row>
    <row r="400" spans="1:23" x14ac:dyDescent="0.2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7"/>
      <c r="N400" s="73" t="str">
        <f>IF(OR($H400="-",$S400="",$U400=""),"",
IF($H400="Long",$U400-$S400,
IF($H400="Short",$S400-$U400-$T400-$T400,
IF($H400="Options",$U400-$S400,””))))</f>
        <v/>
      </c>
      <c r="O400" s="74" t="str">
        <f t="shared" ref="O400:O459" si="43">IF(OR($N400="-",$S400="",$U400=""),"",
IF($N400&lt;=-0.01,"", IF($H400="Long",(M400-L400),
IF($H400="Short",(L400-M400),
IF($H400="Options",(M400-L400))))))</f>
        <v/>
      </c>
      <c r="P400" s="75" t="str">
        <f t="shared" ref="P400:P459" si="44">IF(OR($N400="-",$S400="",$U400=""),"",
IF($N400&gt;=0.01,"", IF($H400="Long",(M400-L400),
IF($H400="Short",(L400-M400),
IF($H400="Options",(M400-L400))))))</f>
        <v/>
      </c>
      <c r="Q400" s="76" t="str">
        <f t="shared" si="38"/>
        <v/>
      </c>
      <c r="R400" s="77" t="str">
        <f t="shared" si="34"/>
        <v/>
      </c>
      <c r="S400" s="78" t="str">
        <f t="shared" si="35"/>
        <v/>
      </c>
      <c r="T400" s="57">
        <v>0</v>
      </c>
      <c r="U400" s="80" t="str">
        <f>IF(OR($H400="-",$K400="",$M400=""),"",
IF($H400="Long",$K400*$M400,
IF($H400="Short",$K400*$M400,
IF($H400="Options",$K400*$M400*100,””))))</f>
        <v/>
      </c>
      <c r="V400" s="81" t="str">
        <f t="shared" ref="V400:V459" si="45">IF(N400="","",IF(N400&gt;0,0,1))</f>
        <v/>
      </c>
      <c r="W400" s="81" t="str">
        <f t="shared" ref="W400:W459" si="46">IF(N400="","",IF(N400&lt;0,0,1))</f>
        <v/>
      </c>
    </row>
    <row r="401" spans="1:23" x14ac:dyDescent="0.2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7"/>
      <c r="N401" s="73" t="str">
        <f>IF(OR($H401="-",$S401="",$U401=""),"",
IF($H401="Long",$U401-$S401,
IF($H401="Short",$S401-$U401-$T401-$T401,
IF($H401="Options",$U401-$S401,””))))</f>
        <v/>
      </c>
      <c r="O401" s="74" t="str">
        <f t="shared" si="43"/>
        <v/>
      </c>
      <c r="P401" s="75" t="str">
        <f t="shared" si="44"/>
        <v/>
      </c>
      <c r="Q401" s="76" t="str">
        <f t="shared" si="38"/>
        <v/>
      </c>
      <c r="R401" s="77" t="str">
        <f t="shared" si="34"/>
        <v/>
      </c>
      <c r="S401" s="78" t="str">
        <f t="shared" si="35"/>
        <v/>
      </c>
      <c r="T401" s="57">
        <v>0</v>
      </c>
      <c r="U401" s="80" t="str">
        <f>IF(OR($H401="-",$K401="",$M401=""),"",
IF($H401="Long",$K401*$M401,
IF($H401="Short",$K401*$M401,
IF($H401="Options",$K401*$M401*100,””))))</f>
        <v/>
      </c>
      <c r="V401" s="81" t="str">
        <f t="shared" si="45"/>
        <v/>
      </c>
      <c r="W401" s="81" t="str">
        <f t="shared" si="46"/>
        <v/>
      </c>
    </row>
    <row r="402" spans="1:23" x14ac:dyDescent="0.2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7"/>
      <c r="N402" s="73" t="str">
        <f>IF(OR($H402="-",$S402="",$U402=""),"",
IF($H402="Long",$U402-$S402,
IF($H402="Short",$S402-$U402-$T402-$T402,
IF($H402="Options",$U402-$S402,””))))</f>
        <v/>
      </c>
      <c r="O402" s="74" t="str">
        <f t="shared" si="43"/>
        <v/>
      </c>
      <c r="P402" s="75" t="str">
        <f t="shared" si="44"/>
        <v/>
      </c>
      <c r="Q402" s="76" t="str">
        <f t="shared" si="38"/>
        <v/>
      </c>
      <c r="R402" s="77" t="str">
        <f t="shared" si="34"/>
        <v/>
      </c>
      <c r="S402" s="78" t="str">
        <f t="shared" si="35"/>
        <v/>
      </c>
      <c r="T402" s="57">
        <v>0</v>
      </c>
      <c r="U402" s="80" t="str">
        <f>IF(OR($H402="-",$K402="",$M402=""),"",
IF($H402="Long",$K402*$M402,
IF($H402="Short",$K402*$M402,
IF($H402="Options",$K402*$M402*100,””))))</f>
        <v/>
      </c>
      <c r="V402" s="81" t="str">
        <f t="shared" si="45"/>
        <v/>
      </c>
      <c r="W402" s="81" t="str">
        <f t="shared" si="46"/>
        <v/>
      </c>
    </row>
    <row r="403" spans="1:23" x14ac:dyDescent="0.2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7"/>
      <c r="N403" s="73" t="str">
        <f>IF(OR($H403="-",$S403="",$U403=""),"",
IF($H403="Long",$U403-$S403,
IF($H403="Short",$S403-$U403-$T403-$T403,
IF($H403="Options",$U403-$S403,””))))</f>
        <v/>
      </c>
      <c r="O403" s="74" t="str">
        <f t="shared" si="43"/>
        <v/>
      </c>
      <c r="P403" s="75" t="str">
        <f t="shared" si="44"/>
        <v/>
      </c>
      <c r="Q403" s="76" t="str">
        <f t="shared" si="38"/>
        <v/>
      </c>
      <c r="R403" s="77" t="str">
        <f t="shared" si="34"/>
        <v/>
      </c>
      <c r="S403" s="78" t="str">
        <f t="shared" si="35"/>
        <v/>
      </c>
      <c r="T403" s="57">
        <v>0</v>
      </c>
      <c r="U403" s="80" t="str">
        <f>IF(OR($H403="-",$K403="",$M403=""),"",
IF($H403="Long",$K403*$M403,
IF($H403="Short",$K403*$M403,
IF($H403="Options",$K403*$M403*100,””))))</f>
        <v/>
      </c>
      <c r="V403" s="81" t="str">
        <f t="shared" si="45"/>
        <v/>
      </c>
      <c r="W403" s="81" t="str">
        <f t="shared" si="46"/>
        <v/>
      </c>
    </row>
    <row r="404" spans="1:23" x14ac:dyDescent="0.2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7"/>
      <c r="N404" s="73" t="str">
        <f>IF(OR($H404="-",$S404="",$U404=""),"",
IF($H404="Long",$U404-$S404,
IF($H404="Short",$S404-$U404-$T404-$T404,
IF($H404="Options",$U404-$S404,””))))</f>
        <v/>
      </c>
      <c r="O404" s="74" t="str">
        <f t="shared" si="43"/>
        <v/>
      </c>
      <c r="P404" s="75" t="str">
        <f t="shared" si="44"/>
        <v/>
      </c>
      <c r="Q404" s="76" t="str">
        <f t="shared" si="38"/>
        <v/>
      </c>
      <c r="R404" s="77" t="str">
        <f t="shared" si="34"/>
        <v/>
      </c>
      <c r="S404" s="78" t="str">
        <f t="shared" si="35"/>
        <v/>
      </c>
      <c r="T404" s="57">
        <v>0</v>
      </c>
      <c r="U404" s="80" t="str">
        <f>IF(OR($H404="-",$K404="",$M404=""),"",
IF($H404="Long",$K404*$M404,
IF($H404="Short",$K404*$M404,
IF($H404="Options",$K404*$M404*100,””))))</f>
        <v/>
      </c>
      <c r="V404" s="81" t="str">
        <f t="shared" si="45"/>
        <v/>
      </c>
      <c r="W404" s="81" t="str">
        <f t="shared" si="46"/>
        <v/>
      </c>
    </row>
    <row r="405" spans="1:23" x14ac:dyDescent="0.2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7"/>
      <c r="N405" s="73" t="str">
        <f>IF(OR($H405="-",$S405="",$U405=""),"",
IF($H405="Long",$U405-$S405,
IF($H405="Short",$S405-$U405-$T405-$T405,
IF($H405="Options",$U405-$S405,””))))</f>
        <v/>
      </c>
      <c r="O405" s="74" t="str">
        <f t="shared" si="43"/>
        <v/>
      </c>
      <c r="P405" s="75" t="str">
        <f t="shared" si="44"/>
        <v/>
      </c>
      <c r="Q405" s="76" t="str">
        <f t="shared" si="38"/>
        <v/>
      </c>
      <c r="R405" s="77" t="str">
        <f>IF(OR($H405="-",$U405="",$S405=""),"",IF($N405&gt;=0.01,"",IF($H405="Long",(($U405-$S405)/$S405),
IF($H405="Short",(($S405-$U405)/$S405),
IF($H405="Options",(($U405-$S405)/$S405))))))</f>
        <v/>
      </c>
      <c r="S405" s="78" t="str">
        <f t="shared" si="35"/>
        <v/>
      </c>
      <c r="T405" s="57">
        <v>0</v>
      </c>
      <c r="U405" s="80" t="str">
        <f>IF(OR($H405="-",$K405="",$M405=""),"",
IF($H405="Long",$K405*$M405,
IF($H405="Short",$K405*$M405,
IF($H405="Options",$K405*$M405*100,””))))</f>
        <v/>
      </c>
      <c r="V405" s="81" t="str">
        <f t="shared" si="45"/>
        <v/>
      </c>
      <c r="W405" s="81" t="str">
        <f t="shared" si="46"/>
        <v/>
      </c>
    </row>
    <row r="406" spans="1:23" x14ac:dyDescent="0.2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7"/>
      <c r="N406" s="73" t="str">
        <f>IF(OR($H406="-",$S406="",$U406=""),"",
IF($H406="Long",$U406-$S406,
IF($H406="Short",$S406-$U406-$T406-$T406,
IF($H406="Options",$U406-$S406,””))))</f>
        <v/>
      </c>
      <c r="O406" s="74" t="str">
        <f t="shared" si="43"/>
        <v/>
      </c>
      <c r="P406" s="75" t="str">
        <f t="shared" si="44"/>
        <v/>
      </c>
      <c r="Q406" s="76" t="str">
        <f t="shared" si="38"/>
        <v/>
      </c>
      <c r="R406" s="77" t="str">
        <f t="shared" si="34"/>
        <v/>
      </c>
      <c r="S406" s="78" t="str">
        <f t="shared" si="35"/>
        <v/>
      </c>
      <c r="T406" s="57">
        <v>0</v>
      </c>
      <c r="U406" s="80" t="str">
        <f>IF(OR($H406="-",$K406="",$M406=""),"",
IF($H406="Long",$K406*$M406,
IF($H406="Short",$K406*$M406,
IF($H406="Options",$K406*$M406*100,””))))</f>
        <v/>
      </c>
      <c r="V406" s="81" t="str">
        <f t="shared" si="45"/>
        <v/>
      </c>
      <c r="W406" s="81" t="str">
        <f t="shared" si="46"/>
        <v/>
      </c>
    </row>
    <row r="407" spans="1:23" x14ac:dyDescent="0.2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7"/>
      <c r="N407" s="73" t="str">
        <f>IF(OR($H407="-",$S407="",$U407=""),"",
IF($H407="Long",$U407-$S407,
IF($H407="Short",$S407-$U407-$T407-$T407,
IF($H407="Options",$U407-$S407,””))))</f>
        <v/>
      </c>
      <c r="O407" s="74" t="str">
        <f t="shared" si="43"/>
        <v/>
      </c>
      <c r="P407" s="75" t="str">
        <f t="shared" si="44"/>
        <v/>
      </c>
      <c r="Q407" s="76" t="str">
        <f t="shared" si="38"/>
        <v/>
      </c>
      <c r="R407" s="77" t="str">
        <f t="shared" si="34"/>
        <v/>
      </c>
      <c r="S407" s="78" t="str">
        <f t="shared" si="35"/>
        <v/>
      </c>
      <c r="T407" s="57">
        <v>0</v>
      </c>
      <c r="U407" s="80" t="str">
        <f>IF(OR($H407="-",$K407="",$M407=""),"",
IF($H407="Long",$K407*$M407,
IF($H407="Short",$K407*$M407,
IF($H407="Options",$K407*$M407*100,””))))</f>
        <v/>
      </c>
      <c r="V407" s="81" t="str">
        <f t="shared" si="45"/>
        <v/>
      </c>
      <c r="W407" s="81" t="str">
        <f t="shared" si="46"/>
        <v/>
      </c>
    </row>
    <row r="408" spans="1:23" x14ac:dyDescent="0.2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7"/>
      <c r="N408" s="73" t="str">
        <f>IF(OR($H408="-",$S408="",$U408=""),"",
IF($H408="Long",$U408-$S408,
IF($H408="Short",$S408-$U408-$T408-$T408,
IF($H408="Options",$U408-$S408,””))))</f>
        <v/>
      </c>
      <c r="O408" s="74" t="str">
        <f t="shared" si="43"/>
        <v/>
      </c>
      <c r="P408" s="75" t="str">
        <f t="shared" si="44"/>
        <v/>
      </c>
      <c r="Q408" s="76" t="str">
        <f t="shared" si="38"/>
        <v/>
      </c>
      <c r="R408" s="77" t="str">
        <f t="shared" si="34"/>
        <v/>
      </c>
      <c r="S408" s="78" t="str">
        <f t="shared" si="35"/>
        <v/>
      </c>
      <c r="T408" s="57">
        <v>0</v>
      </c>
      <c r="U408" s="80" t="str">
        <f>IF(OR($H408="-",$K408="",$M408=""),"",
IF($H408="Long",$K408*$M408,
IF($H408="Short",$K408*$M408,
IF($H408="Options",$K408*$M408*100,””))))</f>
        <v/>
      </c>
      <c r="V408" s="81" t="str">
        <f t="shared" si="45"/>
        <v/>
      </c>
      <c r="W408" s="81" t="str">
        <f t="shared" si="46"/>
        <v/>
      </c>
    </row>
    <row r="409" spans="1:23" x14ac:dyDescent="0.2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7"/>
      <c r="N409" s="73" t="str">
        <f>IF(OR($H409="-",$S409="",$U409=""),"",
IF($H409="Long",$U409-$S409,
IF($H409="Short",$S409-$U409-$T409-$T409,
IF($H409="Options",$U409-$S409,””))))</f>
        <v/>
      </c>
      <c r="O409" s="74" t="str">
        <f t="shared" si="43"/>
        <v/>
      </c>
      <c r="P409" s="75" t="str">
        <f t="shared" si="44"/>
        <v/>
      </c>
      <c r="Q409" s="76" t="str">
        <f t="shared" si="38"/>
        <v/>
      </c>
      <c r="R409" s="77" t="str">
        <f t="shared" si="34"/>
        <v/>
      </c>
      <c r="S409" s="78" t="str">
        <f t="shared" si="35"/>
        <v/>
      </c>
      <c r="T409" s="57">
        <v>0</v>
      </c>
      <c r="U409" s="80" t="str">
        <f>IF(OR($H409="-",$K409="",$M409=""),"",
IF($H409="Long",$K409*$M409,
IF($H409="Short",$K409*$M409,
IF($H409="Options",$K409*$M409*100,””))))</f>
        <v/>
      </c>
      <c r="V409" s="81" t="str">
        <f t="shared" si="45"/>
        <v/>
      </c>
      <c r="W409" s="81" t="str">
        <f t="shared" si="46"/>
        <v/>
      </c>
    </row>
    <row r="410" spans="1:23" x14ac:dyDescent="0.2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7"/>
      <c r="N410" s="73" t="str">
        <f>IF(OR($H410="-",$S410="",$U410=""),"",
IF($H410="Long",$U410-$S410,
IF($H410="Short",$S410-$U410-$T410-$T410,
IF($H410="Options",$U410-$S410,””))))</f>
        <v/>
      </c>
      <c r="O410" s="74" t="str">
        <f t="shared" si="43"/>
        <v/>
      </c>
      <c r="P410" s="75" t="str">
        <f t="shared" si="44"/>
        <v/>
      </c>
      <c r="Q410" s="76" t="str">
        <f t="shared" si="38"/>
        <v/>
      </c>
      <c r="R410" s="77" t="str">
        <f t="shared" si="34"/>
        <v/>
      </c>
      <c r="S410" s="78" t="str">
        <f t="shared" si="35"/>
        <v/>
      </c>
      <c r="T410" s="57">
        <v>0</v>
      </c>
      <c r="U410" s="80" t="str">
        <f>IF(OR($H410="-",$K410="",$M410=""),"",
IF($H410="Long",$K410*$M410,
IF($H410="Short",$K410*$M410,
IF($H410="Options",$K410*$M410*100,””))))</f>
        <v/>
      </c>
      <c r="V410" s="81" t="str">
        <f t="shared" si="45"/>
        <v/>
      </c>
      <c r="W410" s="81" t="str">
        <f t="shared" si="46"/>
        <v/>
      </c>
    </row>
    <row r="411" spans="1:23" x14ac:dyDescent="0.2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7"/>
      <c r="N411" s="73" t="str">
        <f>IF(OR($H411="-",$S411="",$U411=""),"",
IF($H411="Long",$U411-$S411,
IF($H411="Short",$S411-$U411-$T411-$T411,
IF($H411="Options",$U411-$S411,””))))</f>
        <v/>
      </c>
      <c r="O411" s="74" t="str">
        <f t="shared" si="43"/>
        <v/>
      </c>
      <c r="P411" s="75" t="str">
        <f t="shared" si="44"/>
        <v/>
      </c>
      <c r="Q411" s="76" t="str">
        <f t="shared" si="38"/>
        <v/>
      </c>
      <c r="R411" s="77" t="str">
        <f t="shared" si="34"/>
        <v/>
      </c>
      <c r="S411" s="78" t="str">
        <f t="shared" si="35"/>
        <v/>
      </c>
      <c r="T411" s="57">
        <v>0</v>
      </c>
      <c r="U411" s="80" t="str">
        <f>IF(OR($H411="-",$K411="",$M411=""),"",
IF($H411="Long",$K411*$M411,
IF($H411="Short",$K411*$M411,
IF($H411="Options",$K411*$M411*100,””))))</f>
        <v/>
      </c>
      <c r="V411" s="81" t="str">
        <f t="shared" si="45"/>
        <v/>
      </c>
      <c r="W411" s="81" t="str">
        <f t="shared" si="46"/>
        <v/>
      </c>
    </row>
    <row r="412" spans="1:23" x14ac:dyDescent="0.2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7"/>
      <c r="N412" s="73" t="str">
        <f>IF(OR($H412="-",$S412="",$U412=""),"",
IF($H412="Long",$U412-$S412,
IF($H412="Short",$S412-$U412-$T412-$T412,
IF($H412="Options",$U412-$S412,””))))</f>
        <v/>
      </c>
      <c r="O412" s="74" t="str">
        <f t="shared" si="43"/>
        <v/>
      </c>
      <c r="P412" s="75" t="str">
        <f t="shared" si="44"/>
        <v/>
      </c>
      <c r="Q412" s="76" t="str">
        <f t="shared" si="38"/>
        <v/>
      </c>
      <c r="R412" s="77" t="str">
        <f t="shared" si="34"/>
        <v/>
      </c>
      <c r="S412" s="78" t="str">
        <f t="shared" si="35"/>
        <v/>
      </c>
      <c r="T412" s="57">
        <v>0</v>
      </c>
      <c r="U412" s="80" t="str">
        <f>IF(OR($H412="-",$K412="",$M412=""),"",
IF($H412="Long",$K412*$M412,
IF($H412="Short",$K412*$M412,
IF($H412="Options",$K412*$M412*100,””))))</f>
        <v/>
      </c>
      <c r="V412" s="81" t="str">
        <f t="shared" si="45"/>
        <v/>
      </c>
      <c r="W412" s="81" t="str">
        <f t="shared" si="46"/>
        <v/>
      </c>
    </row>
    <row r="413" spans="1:23" x14ac:dyDescent="0.2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7"/>
      <c r="N413" s="73" t="str">
        <f>IF(OR($H413="-",$S413="",$U413=""),"",
IF($H413="Long",$U413-$S413,
IF($H413="Short",$S413-$U413-$T413-$T413,
IF($H413="Options",$U413-$S413,””))))</f>
        <v/>
      </c>
      <c r="O413" s="74" t="str">
        <f t="shared" si="43"/>
        <v/>
      </c>
      <c r="P413" s="75" t="str">
        <f t="shared" si="44"/>
        <v/>
      </c>
      <c r="Q413" s="76" t="str">
        <f t="shared" si="38"/>
        <v/>
      </c>
      <c r="R413" s="77" t="str">
        <f t="shared" si="34"/>
        <v/>
      </c>
      <c r="S413" s="78" t="str">
        <f t="shared" si="35"/>
        <v/>
      </c>
      <c r="T413" s="57">
        <v>0</v>
      </c>
      <c r="U413" s="80" t="str">
        <f>IF(OR($H413="-",$K413="",$M413=""),"",
IF($H413="Long",$K413*$M413,
IF($H413="Short",$K413*$M413,
IF($H413="Options",$K413*$M413*100,””))))</f>
        <v/>
      </c>
      <c r="V413" s="81" t="str">
        <f t="shared" si="45"/>
        <v/>
      </c>
      <c r="W413" s="81" t="str">
        <f t="shared" si="46"/>
        <v/>
      </c>
    </row>
    <row r="414" spans="1:23" x14ac:dyDescent="0.2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7"/>
      <c r="N414" s="73" t="str">
        <f>IF(OR($H414="-",$S414="",$U414=""),"",
IF($H414="Long",$U414-$S414,
IF($H414="Short",$S414-$U414-$T414-$T414,
IF($H414="Options",$U414-$S414,””))))</f>
        <v/>
      </c>
      <c r="O414" s="74" t="str">
        <f t="shared" si="43"/>
        <v/>
      </c>
      <c r="P414" s="75" t="str">
        <f t="shared" si="44"/>
        <v/>
      </c>
      <c r="Q414" s="76" t="str">
        <f t="shared" si="38"/>
        <v/>
      </c>
      <c r="R414" s="77" t="str">
        <f t="shared" si="34"/>
        <v/>
      </c>
      <c r="S414" s="78" t="str">
        <f t="shared" si="35"/>
        <v/>
      </c>
      <c r="T414" s="57">
        <v>0</v>
      </c>
      <c r="U414" s="80" t="str">
        <f>IF(OR($H414="-",$K414="",$M414=""),"",
IF($H414="Long",$K414*$M414,
IF($H414="Short",$K414*$M414,
IF($H414="Options",$K414*$M414*100,””))))</f>
        <v/>
      </c>
      <c r="V414" s="81" t="str">
        <f t="shared" si="45"/>
        <v/>
      </c>
      <c r="W414" s="81" t="str">
        <f t="shared" si="46"/>
        <v/>
      </c>
    </row>
    <row r="415" spans="1:23" x14ac:dyDescent="0.2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7"/>
      <c r="N415" s="73" t="str">
        <f>IF(OR($H415="-",$S415="",$U415=""),"",
IF($H415="Long",$U415-$S415,
IF($H415="Short",$S415-$U415-$T415-$T415,
IF($H415="Options",$U415-$S415,””))))</f>
        <v/>
      </c>
      <c r="O415" s="74" t="str">
        <f t="shared" si="43"/>
        <v/>
      </c>
      <c r="P415" s="75" t="str">
        <f t="shared" si="44"/>
        <v/>
      </c>
      <c r="Q415" s="76" t="str">
        <f t="shared" si="38"/>
        <v/>
      </c>
      <c r="R415" s="77" t="str">
        <f t="shared" si="34"/>
        <v/>
      </c>
      <c r="S415" s="78" t="str">
        <f t="shared" si="35"/>
        <v/>
      </c>
      <c r="T415" s="57">
        <v>0</v>
      </c>
      <c r="U415" s="80" t="str">
        <f>IF(OR($H415="-",$K415="",$M415=""),"",
IF($H415="Long",$K415*$M415,
IF($H415="Short",$K415*$M415,
IF($H415="Options",$K415*$M415*100,””))))</f>
        <v/>
      </c>
      <c r="V415" s="81" t="str">
        <f t="shared" si="45"/>
        <v/>
      </c>
      <c r="W415" s="81" t="str">
        <f t="shared" si="46"/>
        <v/>
      </c>
    </row>
    <row r="416" spans="1:23" x14ac:dyDescent="0.2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7"/>
      <c r="N416" s="73" t="str">
        <f>IF(OR($H416="-",$S416="",$U416=""),"",
IF($H416="Long",$U416-$S416,
IF($H416="Short",$S416-$U416-$T416-$T416,
IF($H416="Options",$U416-$S416,””))))</f>
        <v/>
      </c>
      <c r="O416" s="74" t="str">
        <f t="shared" si="43"/>
        <v/>
      </c>
      <c r="P416" s="75" t="str">
        <f t="shared" si="44"/>
        <v/>
      </c>
      <c r="Q416" s="76" t="str">
        <f t="shared" si="38"/>
        <v/>
      </c>
      <c r="R416" s="77" t="str">
        <f t="shared" si="34"/>
        <v/>
      </c>
      <c r="S416" s="78" t="str">
        <f t="shared" si="35"/>
        <v/>
      </c>
      <c r="T416" s="57">
        <v>0</v>
      </c>
      <c r="U416" s="80" t="str">
        <f>IF(OR($H416="-",$K416="",$M416=""),"",
IF($H416="Long",$K416*$M416,
IF($H416="Short",$K416*$M416,
IF($H416="Options",$K416*$M416*100,””))))</f>
        <v/>
      </c>
      <c r="V416" s="81" t="str">
        <f t="shared" si="45"/>
        <v/>
      </c>
      <c r="W416" s="81" t="str">
        <f t="shared" si="46"/>
        <v/>
      </c>
    </row>
    <row r="417" spans="1:23" x14ac:dyDescent="0.2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7"/>
      <c r="N417" s="73" t="str">
        <f>IF(OR($H417="-",$S417="",$U417=""),"",
IF($H417="Long",$U417-$S417,
IF($H417="Short",$S417-$U417-$T417-$T417,
IF($H417="Options",$U417-$S417,””))))</f>
        <v/>
      </c>
      <c r="O417" s="74" t="str">
        <f t="shared" si="43"/>
        <v/>
      </c>
      <c r="P417" s="75" t="str">
        <f t="shared" si="44"/>
        <v/>
      </c>
      <c r="Q417" s="76" t="str">
        <f t="shared" si="38"/>
        <v/>
      </c>
      <c r="R417" s="77" t="str">
        <f t="shared" si="34"/>
        <v/>
      </c>
      <c r="S417" s="78" t="str">
        <f t="shared" si="35"/>
        <v/>
      </c>
      <c r="T417" s="57">
        <v>0</v>
      </c>
      <c r="U417" s="80" t="str">
        <f>IF(OR($H417="-",$K417="",$M417=""),"",
IF($H417="Long",$K417*$M417,
IF($H417="Short",$K417*$M417,
IF($H417="Options",$K417*$M417*100,””))))</f>
        <v/>
      </c>
      <c r="V417" s="81" t="str">
        <f t="shared" si="45"/>
        <v/>
      </c>
      <c r="W417" s="81" t="str">
        <f t="shared" si="46"/>
        <v/>
      </c>
    </row>
    <row r="418" spans="1:23" x14ac:dyDescent="0.2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7"/>
      <c r="N418" s="73" t="str">
        <f>IF(OR($H418="-",$S418="",$U418=""),"",
IF($H418="Long",$U418-$S418,
IF($H418="Short",$S418-$U418-$T418-$T418,
IF($H418="Options",$U418-$S418,””))))</f>
        <v/>
      </c>
      <c r="O418" s="74" t="str">
        <f t="shared" si="43"/>
        <v/>
      </c>
      <c r="P418" s="75" t="str">
        <f t="shared" si="44"/>
        <v/>
      </c>
      <c r="Q418" s="76" t="str">
        <f t="shared" si="38"/>
        <v/>
      </c>
      <c r="R418" s="77" t="str">
        <f t="shared" si="34"/>
        <v/>
      </c>
      <c r="S418" s="78" t="str">
        <f t="shared" si="35"/>
        <v/>
      </c>
      <c r="T418" s="57">
        <v>0</v>
      </c>
      <c r="U418" s="80" t="str">
        <f>IF(OR($H418="-",$K418="",$M418=""),"",
IF($H418="Long",$K418*$M418,
IF($H418="Short",$K418*$M418,
IF($H418="Options",$K418*$M418*100,””))))</f>
        <v/>
      </c>
      <c r="V418" s="81" t="str">
        <f t="shared" si="45"/>
        <v/>
      </c>
      <c r="W418" s="81" t="str">
        <f t="shared" si="46"/>
        <v/>
      </c>
    </row>
    <row r="419" spans="1:23" x14ac:dyDescent="0.2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7"/>
      <c r="N419" s="73" t="str">
        <f>IF(OR($H419="-",$S419="",$U419=""),"",
IF($H419="Long",$U419-$S419,
IF($H419="Short",$S419-$U419-$T419-$T419,
IF($H419="Options",$U419-$S419,””))))</f>
        <v/>
      </c>
      <c r="O419" s="74" t="str">
        <f t="shared" si="43"/>
        <v/>
      </c>
      <c r="P419" s="75" t="str">
        <f t="shared" si="44"/>
        <v/>
      </c>
      <c r="Q419" s="76" t="str">
        <f t="shared" si="38"/>
        <v/>
      </c>
      <c r="R419" s="77" t="str">
        <f t="shared" si="34"/>
        <v/>
      </c>
      <c r="S419" s="78" t="str">
        <f t="shared" si="35"/>
        <v/>
      </c>
      <c r="T419" s="57">
        <v>0</v>
      </c>
      <c r="U419" s="80" t="str">
        <f>IF(OR($H419="-",$K419="",$M419=""),"",
IF($H419="Long",$K419*$M419,
IF($H419="Short",$K419*$M419,
IF($H419="Options",$K419*$M419*100,””))))</f>
        <v/>
      </c>
      <c r="V419" s="81" t="str">
        <f t="shared" si="45"/>
        <v/>
      </c>
      <c r="W419" s="81" t="str">
        <f t="shared" si="46"/>
        <v/>
      </c>
    </row>
    <row r="420" spans="1:23" x14ac:dyDescent="0.2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7"/>
      <c r="N420" s="73" t="str">
        <f>IF(OR($H420="-",$S420="",$U420=""),"",
IF($H420="Long",$U420-$S420,
IF($H420="Short",$S420-$U420-$T420-$T420,
IF($H420="Options",$U420-$S420,””))))</f>
        <v/>
      </c>
      <c r="O420" s="74" t="str">
        <f t="shared" si="43"/>
        <v/>
      </c>
      <c r="P420" s="75" t="str">
        <f t="shared" si="44"/>
        <v/>
      </c>
      <c r="Q420" s="76" t="str">
        <f t="shared" si="38"/>
        <v/>
      </c>
      <c r="R420" s="77" t="str">
        <f t="shared" si="34"/>
        <v/>
      </c>
      <c r="S420" s="78" t="str">
        <f t="shared" si="35"/>
        <v/>
      </c>
      <c r="T420" s="57">
        <v>0</v>
      </c>
      <c r="U420" s="80" t="str">
        <f>IF(OR($H420="-",$K420="",$M420=""),"",
IF($H420="Long",$K420*$M420,
IF($H420="Short",$K420*$M420,
IF($H420="Options",$K420*$M420*100,””))))</f>
        <v/>
      </c>
      <c r="V420" s="81" t="str">
        <f t="shared" si="45"/>
        <v/>
      </c>
      <c r="W420" s="81" t="str">
        <f t="shared" si="46"/>
        <v/>
      </c>
    </row>
    <row r="421" spans="1:23" x14ac:dyDescent="0.2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7"/>
      <c r="N421" s="73" t="str">
        <f>IF(OR($H421="-",$S421="",$U421=""),"",
IF($H421="Long",$U421-$S421,
IF($H421="Short",$S421-$U421-$T421-$T421,
IF($H421="Options",$U421-$S421,””))))</f>
        <v/>
      </c>
      <c r="O421" s="74" t="str">
        <f t="shared" si="43"/>
        <v/>
      </c>
      <c r="P421" s="75" t="str">
        <f t="shared" si="44"/>
        <v/>
      </c>
      <c r="Q421" s="76" t="str">
        <f t="shared" si="38"/>
        <v/>
      </c>
      <c r="R421" s="77" t="str">
        <f t="shared" si="34"/>
        <v/>
      </c>
      <c r="S421" s="78" t="str">
        <f t="shared" si="35"/>
        <v/>
      </c>
      <c r="T421" s="57">
        <v>0</v>
      </c>
      <c r="U421" s="80" t="str">
        <f>IF(OR($H421="-",$K421="",$M421=""),"",
IF($H421="Long",$K421*$M421,
IF($H421="Short",$K421*$M421,
IF($H421="Options",$K421*$M421*100,””))))</f>
        <v/>
      </c>
      <c r="V421" s="81" t="str">
        <f t="shared" si="45"/>
        <v/>
      </c>
      <c r="W421" s="81" t="str">
        <f t="shared" si="46"/>
        <v/>
      </c>
    </row>
    <row r="422" spans="1:23" x14ac:dyDescent="0.2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7"/>
      <c r="N422" s="73" t="str">
        <f>IF(OR($H422="-",$S422="",$U422=""),"",
IF($H422="Long",$U422-$S422,
IF($H422="Short",$S422-$U422-$T422-$T422,
IF($H422="Options",$U422-$S422,””))))</f>
        <v/>
      </c>
      <c r="O422" s="74" t="str">
        <f t="shared" si="43"/>
        <v/>
      </c>
      <c r="P422" s="75" t="str">
        <f t="shared" si="44"/>
        <v/>
      </c>
      <c r="Q422" s="76" t="str">
        <f t="shared" si="38"/>
        <v/>
      </c>
      <c r="R422" s="77" t="str">
        <f t="shared" si="34"/>
        <v/>
      </c>
      <c r="S422" s="78" t="str">
        <f t="shared" si="35"/>
        <v/>
      </c>
      <c r="T422" s="57">
        <v>0</v>
      </c>
      <c r="U422" s="80" t="str">
        <f>IF(OR($H422="-",$K422="",$M422=""),"",
IF($H422="Long",$K422*$M422,
IF($H422="Short",$K422*$M422,
IF($H422="Options",$K422*$M422*100,””))))</f>
        <v/>
      </c>
      <c r="V422" s="81" t="str">
        <f t="shared" si="45"/>
        <v/>
      </c>
      <c r="W422" s="81" t="str">
        <f t="shared" si="46"/>
        <v/>
      </c>
    </row>
    <row r="423" spans="1:23" x14ac:dyDescent="0.2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7"/>
      <c r="N423" s="73" t="str">
        <f>IF(OR($H423="-",$S423="",$U423=""),"",
IF($H423="Long",$U423-$S423,
IF($H423="Short",$S423-$U423-$T423-$T423,
IF($H423="Options",$U423-$S423,””))))</f>
        <v/>
      </c>
      <c r="O423" s="74" t="str">
        <f t="shared" si="43"/>
        <v/>
      </c>
      <c r="P423" s="75" t="str">
        <f t="shared" si="44"/>
        <v/>
      </c>
      <c r="Q423" s="76" t="str">
        <f t="shared" si="38"/>
        <v/>
      </c>
      <c r="R423" s="77" t="str">
        <f t="shared" si="34"/>
        <v/>
      </c>
      <c r="S423" s="78" t="str">
        <f t="shared" si="35"/>
        <v/>
      </c>
      <c r="T423" s="57">
        <v>0</v>
      </c>
      <c r="U423" s="80" t="str">
        <f>IF(OR($H423="-",$K423="",$M423=""),"",
IF($H423="Long",$K423*$M423,
IF($H423="Short",$K423*$M423,
IF($H423="Options",$K423*$M423*100,””))))</f>
        <v/>
      </c>
      <c r="V423" s="81" t="str">
        <f t="shared" si="45"/>
        <v/>
      </c>
      <c r="W423" s="81" t="str">
        <f t="shared" si="46"/>
        <v/>
      </c>
    </row>
    <row r="424" spans="1:23" x14ac:dyDescent="0.2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7"/>
      <c r="N424" s="73" t="str">
        <f>IF(OR($H424="-",$S424="",$U424=""),"",
IF($H424="Long",$U424-$S424,
IF($H424="Short",$S424-$U424-$T424-$T424,
IF($H424="Options",$U424-$S424,””))))</f>
        <v/>
      </c>
      <c r="O424" s="74" t="str">
        <f t="shared" si="43"/>
        <v/>
      </c>
      <c r="P424" s="75" t="str">
        <f t="shared" si="44"/>
        <v/>
      </c>
      <c r="Q424" s="76" t="str">
        <f t="shared" si="38"/>
        <v/>
      </c>
      <c r="R424" s="77" t="str">
        <f t="shared" si="34"/>
        <v/>
      </c>
      <c r="S424" s="78" t="str">
        <f t="shared" si="35"/>
        <v/>
      </c>
      <c r="T424" s="57">
        <v>0</v>
      </c>
      <c r="U424" s="80" t="str">
        <f>IF(OR($H424="-",$K424="",$M424=""),"",
IF($H424="Long",$K424*$M424,
IF($H424="Short",$K424*$M424,
IF($H424="Options",$K424*$M424*100,””))))</f>
        <v/>
      </c>
      <c r="V424" s="81" t="str">
        <f t="shared" si="45"/>
        <v/>
      </c>
      <c r="W424" s="81" t="str">
        <f t="shared" si="46"/>
        <v/>
      </c>
    </row>
    <row r="425" spans="1:23" x14ac:dyDescent="0.2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7"/>
      <c r="N425" s="73" t="str">
        <f>IF(OR($H425="-",$S425="",$U425=""),"",
IF($H425="Long",$U425-$S425,
IF($H425="Short",$S425-$U425-$T425-$T425,
IF($H425="Options",$U425-$S425,””))))</f>
        <v/>
      </c>
      <c r="O425" s="74" t="str">
        <f t="shared" si="43"/>
        <v/>
      </c>
      <c r="P425" s="75" t="str">
        <f t="shared" si="44"/>
        <v/>
      </c>
      <c r="Q425" s="76" t="str">
        <f t="shared" si="38"/>
        <v/>
      </c>
      <c r="R425" s="77" t="str">
        <f t="shared" si="34"/>
        <v/>
      </c>
      <c r="S425" s="78" t="str">
        <f t="shared" si="35"/>
        <v/>
      </c>
      <c r="T425" s="57">
        <v>0</v>
      </c>
      <c r="U425" s="80" t="str">
        <f>IF(OR($H425="-",$K425="",$M425=""),"",
IF($H425="Long",$K425*$M425,
IF($H425="Short",$K425*$M425,
IF($H425="Options",$K425*$M425*100,””))))</f>
        <v/>
      </c>
      <c r="V425" s="81" t="str">
        <f t="shared" si="45"/>
        <v/>
      </c>
      <c r="W425" s="81" t="str">
        <f t="shared" si="46"/>
        <v/>
      </c>
    </row>
    <row r="426" spans="1:23" x14ac:dyDescent="0.2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7"/>
      <c r="N426" s="73" t="str">
        <f>IF(OR($H426="-",$S426="",$U426=""),"",
IF($H426="Long",$U426-$S426,
IF($H426="Short",$S426-$U426-$T426-$T426,
IF($H426="Options",$U426-$S426,””))))</f>
        <v/>
      </c>
      <c r="O426" s="74" t="str">
        <f t="shared" si="43"/>
        <v/>
      </c>
      <c r="P426" s="75" t="str">
        <f t="shared" si="44"/>
        <v/>
      </c>
      <c r="Q426" s="76" t="str">
        <f t="shared" si="38"/>
        <v/>
      </c>
      <c r="R426" s="77" t="str">
        <f t="shared" si="34"/>
        <v/>
      </c>
      <c r="S426" s="78" t="str">
        <f t="shared" si="35"/>
        <v/>
      </c>
      <c r="T426" s="57">
        <v>0</v>
      </c>
      <c r="U426" s="80" t="str">
        <f>IF(OR($H426="-",$K426="",$M426=""),"",
IF($H426="Long",$K426*$M426,
IF($H426="Short",$K426*$M426,
IF($H426="Options",$K426*$M426*100,””))))</f>
        <v/>
      </c>
      <c r="V426" s="81" t="str">
        <f t="shared" si="45"/>
        <v/>
      </c>
      <c r="W426" s="81" t="str">
        <f t="shared" si="46"/>
        <v/>
      </c>
    </row>
    <row r="427" spans="1:23" x14ac:dyDescent="0.2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7"/>
      <c r="N427" s="73" t="str">
        <f>IF(OR($H427="-",$S427="",$U427=""),"",
IF($H427="Long",$U427-$S427,
IF($H427="Short",$S427-$U427-$T427-$T427,
IF($H427="Options",$U427-$S427,””))))</f>
        <v/>
      </c>
      <c r="O427" s="74" t="str">
        <f t="shared" si="43"/>
        <v/>
      </c>
      <c r="P427" s="75" t="str">
        <f t="shared" si="44"/>
        <v/>
      </c>
      <c r="Q427" s="76" t="str">
        <f t="shared" si="38"/>
        <v/>
      </c>
      <c r="R427" s="77" t="str">
        <f t="shared" si="34"/>
        <v/>
      </c>
      <c r="S427" s="78" t="str">
        <f t="shared" si="35"/>
        <v/>
      </c>
      <c r="T427" s="57">
        <v>0</v>
      </c>
      <c r="U427" s="80" t="str">
        <f>IF(OR($H427="-",$K427="",$M427=""),"",
IF($H427="Long",$K427*$M427,
IF($H427="Short",$K427*$M427,
IF($H427="Options",$K427*$M427*100,””))))</f>
        <v/>
      </c>
      <c r="V427" s="81" t="str">
        <f t="shared" si="45"/>
        <v/>
      </c>
      <c r="W427" s="81" t="str">
        <f t="shared" si="46"/>
        <v/>
      </c>
    </row>
    <row r="428" spans="1:23" x14ac:dyDescent="0.2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7"/>
      <c r="N428" s="73" t="str">
        <f>IF(OR($H428="-",$S428="",$U428=""),"",
IF($H428="Long",$U428-$S428,
IF($H428="Short",$S428-$U428-$T428-$T428,
IF($H428="Options",$U428-$S428,””))))</f>
        <v/>
      </c>
      <c r="O428" s="74" t="str">
        <f t="shared" si="43"/>
        <v/>
      </c>
      <c r="P428" s="75" t="str">
        <f t="shared" si="44"/>
        <v/>
      </c>
      <c r="Q428" s="76" t="str">
        <f t="shared" si="38"/>
        <v/>
      </c>
      <c r="R428" s="77" t="str">
        <f t="shared" si="34"/>
        <v/>
      </c>
      <c r="S428" s="78" t="str">
        <f t="shared" si="35"/>
        <v/>
      </c>
      <c r="T428" s="57">
        <v>0</v>
      </c>
      <c r="U428" s="80" t="str">
        <f>IF(OR($H428="-",$K428="",$M428=""),"",
IF($H428="Long",$K428*$M428,
IF($H428="Short",$K428*$M428,
IF($H428="Options",$K428*$M428*100,””))))</f>
        <v/>
      </c>
      <c r="V428" s="81" t="str">
        <f t="shared" si="45"/>
        <v/>
      </c>
      <c r="W428" s="81" t="str">
        <f t="shared" si="46"/>
        <v/>
      </c>
    </row>
    <row r="429" spans="1:23" x14ac:dyDescent="0.2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7"/>
      <c r="N429" s="73" t="str">
        <f>IF(OR($H429="-",$S429="",$U429=""),"",
IF($H429="Long",$U429-$S429,
IF($H429="Short",$S429-$U429-$T429-$T429,
IF($H429="Options",$U429-$S429,””))))</f>
        <v/>
      </c>
      <c r="O429" s="74" t="str">
        <f t="shared" si="43"/>
        <v/>
      </c>
      <c r="P429" s="75" t="str">
        <f t="shared" si="44"/>
        <v/>
      </c>
      <c r="Q429" s="76" t="str">
        <f t="shared" si="38"/>
        <v/>
      </c>
      <c r="R429" s="77" t="str">
        <f t="shared" si="34"/>
        <v/>
      </c>
      <c r="S429" s="78" t="str">
        <f t="shared" si="35"/>
        <v/>
      </c>
      <c r="T429" s="57">
        <v>0</v>
      </c>
      <c r="U429" s="80" t="str">
        <f>IF(OR($H429="-",$K429="",$M429=""),"",
IF($H429="Long",$K429*$M429,
IF($H429="Short",$K429*$M429,
IF($H429="Options",$K429*$M429*100,””))))</f>
        <v/>
      </c>
      <c r="V429" s="81" t="str">
        <f t="shared" si="45"/>
        <v/>
      </c>
      <c r="W429" s="81" t="str">
        <f t="shared" si="46"/>
        <v/>
      </c>
    </row>
    <row r="430" spans="1:23" x14ac:dyDescent="0.2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7"/>
      <c r="N430" s="73" t="str">
        <f>IF(OR($H430="-",$S430="",$U430=""),"",
IF($H430="Long",$U430-$S430,
IF($H430="Short",$S430-$U430-$T430-$T430,
IF($H430="Options",$U430-$S430,””))))</f>
        <v/>
      </c>
      <c r="O430" s="74" t="str">
        <f t="shared" si="43"/>
        <v/>
      </c>
      <c r="P430" s="75" t="str">
        <f t="shared" si="44"/>
        <v/>
      </c>
      <c r="Q430" s="76" t="str">
        <f t="shared" si="38"/>
        <v/>
      </c>
      <c r="R430" s="77" t="str">
        <f t="shared" si="34"/>
        <v/>
      </c>
      <c r="S430" s="78" t="str">
        <f t="shared" si="35"/>
        <v/>
      </c>
      <c r="T430" s="57">
        <v>0</v>
      </c>
      <c r="U430" s="80" t="str">
        <f>IF(OR($H430="-",$K430="",$M430=""),"",
IF($H430="Long",$K430*$M430,
IF($H430="Short",$K430*$M430,
IF($H430="Options",$K430*$M430*100,””))))</f>
        <v/>
      </c>
      <c r="V430" s="81" t="str">
        <f t="shared" si="45"/>
        <v/>
      </c>
      <c r="W430" s="81" t="str">
        <f t="shared" si="46"/>
        <v/>
      </c>
    </row>
    <row r="431" spans="1:23" x14ac:dyDescent="0.2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7"/>
      <c r="N431" s="73" t="str">
        <f>IF(OR($H431="-",$S431="",$U431=""),"",
IF($H431="Long",$U431-$S431,
IF($H431="Short",$S431-$U431-$T431-$T431,
IF($H431="Options",$U431-$S431,””))))</f>
        <v/>
      </c>
      <c r="O431" s="74" t="str">
        <f t="shared" si="43"/>
        <v/>
      </c>
      <c r="P431" s="75" t="str">
        <f t="shared" si="44"/>
        <v/>
      </c>
      <c r="Q431" s="76" t="str">
        <f t="shared" si="38"/>
        <v/>
      </c>
      <c r="R431" s="77" t="str">
        <f t="shared" si="34"/>
        <v/>
      </c>
      <c r="S431" s="78" t="str">
        <f t="shared" si="35"/>
        <v/>
      </c>
      <c r="T431" s="57">
        <v>0</v>
      </c>
      <c r="U431" s="80" t="str">
        <f>IF(OR($H431="-",$K431="",$M431=""),"",
IF($H431="Long",$K431*$M431,
IF($H431="Short",$K431*$M431,
IF($H431="Options",$K431*$M431*100,””))))</f>
        <v/>
      </c>
      <c r="V431" s="81" t="str">
        <f t="shared" si="45"/>
        <v/>
      </c>
      <c r="W431" s="81" t="str">
        <f t="shared" si="46"/>
        <v/>
      </c>
    </row>
    <row r="432" spans="1:23" x14ac:dyDescent="0.2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7"/>
      <c r="N432" s="73" t="str">
        <f>IF(OR($H432="-",$S432="",$U432=""),"",
IF($H432="Long",$U432-$S432,
IF($H432="Short",$S432-$U432-$T432-$T432,
IF($H432="Options",$U432-$S432,””))))</f>
        <v/>
      </c>
      <c r="O432" s="74" t="str">
        <f t="shared" si="43"/>
        <v/>
      </c>
      <c r="P432" s="75" t="str">
        <f t="shared" si="44"/>
        <v/>
      </c>
      <c r="Q432" s="76" t="str">
        <f t="shared" si="38"/>
        <v/>
      </c>
      <c r="R432" s="77" t="str">
        <f t="shared" si="34"/>
        <v/>
      </c>
      <c r="S432" s="78" t="str">
        <f t="shared" si="35"/>
        <v/>
      </c>
      <c r="T432" s="57">
        <v>0</v>
      </c>
      <c r="U432" s="80" t="str">
        <f>IF(OR($H432="-",$K432="",$M432=""),"",
IF($H432="Long",$K432*$M432,
IF($H432="Short",$K432*$M432,
IF($H432="Options",$K432*$M432*100,””))))</f>
        <v/>
      </c>
      <c r="V432" s="81" t="str">
        <f t="shared" si="45"/>
        <v/>
      </c>
      <c r="W432" s="81" t="str">
        <f t="shared" si="46"/>
        <v/>
      </c>
    </row>
    <row r="433" spans="1:23" x14ac:dyDescent="0.2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7"/>
      <c r="N433" s="73" t="str">
        <f>IF(OR($H433="-",$S433="",$U433=""),"",
IF($H433="Long",$U433-$S433,
IF($H433="Short",$S433-$U433-$T433-$T433,
IF($H433="Options",$U433-$S433,””))))</f>
        <v/>
      </c>
      <c r="O433" s="74" t="str">
        <f t="shared" si="43"/>
        <v/>
      </c>
      <c r="P433" s="75" t="str">
        <f t="shared" si="44"/>
        <v/>
      </c>
      <c r="Q433" s="76" t="str">
        <f t="shared" si="38"/>
        <v/>
      </c>
      <c r="R433" s="77" t="str">
        <f t="shared" si="34"/>
        <v/>
      </c>
      <c r="S433" s="78" t="str">
        <f t="shared" si="35"/>
        <v/>
      </c>
      <c r="T433" s="57">
        <v>0</v>
      </c>
      <c r="U433" s="80" t="str">
        <f>IF(OR($H433="-",$K433="",$M433=""),"",
IF($H433="Long",$K433*$M433,
IF($H433="Short",$K433*$M433,
IF($H433="Options",$K433*$M433*100,””))))</f>
        <v/>
      </c>
      <c r="V433" s="81" t="str">
        <f t="shared" si="45"/>
        <v/>
      </c>
      <c r="W433" s="81" t="str">
        <f t="shared" si="46"/>
        <v/>
      </c>
    </row>
    <row r="434" spans="1:23" x14ac:dyDescent="0.2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7"/>
      <c r="N434" s="73" t="str">
        <f>IF(OR($H434="-",$S434="",$U434=""),"",
IF($H434="Long",$U434-$S434,
IF($H434="Short",$S434-$U434-$T434-$T434,
IF($H434="Options",$U434-$S434,””))))</f>
        <v/>
      </c>
      <c r="O434" s="74" t="str">
        <f t="shared" si="43"/>
        <v/>
      </c>
      <c r="P434" s="75" t="str">
        <f t="shared" si="44"/>
        <v/>
      </c>
      <c r="Q434" s="76" t="str">
        <f t="shared" si="38"/>
        <v/>
      </c>
      <c r="R434" s="77" t="str">
        <f t="shared" si="34"/>
        <v/>
      </c>
      <c r="S434" s="78" t="str">
        <f t="shared" si="35"/>
        <v/>
      </c>
      <c r="T434" s="57">
        <v>0</v>
      </c>
      <c r="U434" s="80" t="str">
        <f>IF(OR($H434="-",$K434="",$M434=""),"",
IF($H434="Long",$K434*$M434,
IF($H434="Short",$K434*$M434,
IF($H434="Options",$K434*$M434*100,””))))</f>
        <v/>
      </c>
      <c r="V434" s="81" t="str">
        <f t="shared" si="45"/>
        <v/>
      </c>
      <c r="W434" s="81" t="str">
        <f t="shared" si="46"/>
        <v/>
      </c>
    </row>
    <row r="435" spans="1:23" x14ac:dyDescent="0.2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7"/>
      <c r="N435" s="73" t="str">
        <f>IF(OR($H435="-",$S435="",$U435=""),"",
IF($H435="Long",$U435-$S435,
IF($H435="Short",$S435-$U435-$T435-$T435,
IF($H435="Options",$U435-$S435,””))))</f>
        <v/>
      </c>
      <c r="O435" s="74" t="str">
        <f t="shared" si="43"/>
        <v/>
      </c>
      <c r="P435" s="75" t="str">
        <f t="shared" si="44"/>
        <v/>
      </c>
      <c r="Q435" s="76" t="str">
        <f t="shared" si="38"/>
        <v/>
      </c>
      <c r="R435" s="77" t="str">
        <f t="shared" si="34"/>
        <v/>
      </c>
      <c r="S435" s="78" t="str">
        <f t="shared" si="35"/>
        <v/>
      </c>
      <c r="T435" s="57">
        <v>0</v>
      </c>
      <c r="U435" s="80" t="str">
        <f>IF(OR($H435="-",$K435="",$M435=""),"",
IF($H435="Long",$K435*$M435,
IF($H435="Short",$K435*$M435,
IF($H435="Options",$K435*$M435*100,””))))</f>
        <v/>
      </c>
      <c r="V435" s="81" t="str">
        <f t="shared" si="45"/>
        <v/>
      </c>
      <c r="W435" s="81" t="str">
        <f t="shared" si="46"/>
        <v/>
      </c>
    </row>
    <row r="436" spans="1:23" x14ac:dyDescent="0.2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7"/>
      <c r="N436" s="73" t="str">
        <f>IF(OR($H436="-",$S436="",$U436=""),"",
IF($H436="Long",$U436-$S436,
IF($H436="Short",$S436-$U436-$T436-$T436,
IF($H436="Options",$U436-$S436,””))))</f>
        <v/>
      </c>
      <c r="O436" s="74" t="str">
        <f t="shared" si="43"/>
        <v/>
      </c>
      <c r="P436" s="75" t="str">
        <f t="shared" si="44"/>
        <v/>
      </c>
      <c r="Q436" s="76" t="str">
        <f t="shared" si="38"/>
        <v/>
      </c>
      <c r="R436" s="77" t="str">
        <f t="shared" si="34"/>
        <v/>
      </c>
      <c r="S436" s="78" t="str">
        <f t="shared" si="35"/>
        <v/>
      </c>
      <c r="T436" s="57">
        <v>0</v>
      </c>
      <c r="U436" s="80" t="str">
        <f>IF(OR($H436="-",$K436="",$M436=""),"",
IF($H436="Long",$K436*$M436,
IF($H436="Short",$K436*$M436,
IF($H436="Options",$K436*$M436*100,””))))</f>
        <v/>
      </c>
      <c r="V436" s="81" t="str">
        <f t="shared" si="45"/>
        <v/>
      </c>
      <c r="W436" s="81" t="str">
        <f t="shared" si="46"/>
        <v/>
      </c>
    </row>
    <row r="437" spans="1:23" x14ac:dyDescent="0.2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7"/>
      <c r="N437" s="73" t="str">
        <f>IF(OR($H437="-",$S437="",$U437=""),"",
IF($H437="Long",$U437-$S437,
IF($H437="Short",$S437-$U437-$T437-$T437,
IF($H437="Options",$U437-$S437,””))))</f>
        <v/>
      </c>
      <c r="O437" s="74" t="str">
        <f t="shared" si="43"/>
        <v/>
      </c>
      <c r="P437" s="75" t="str">
        <f t="shared" si="44"/>
        <v/>
      </c>
      <c r="Q437" s="76" t="str">
        <f t="shared" si="38"/>
        <v/>
      </c>
      <c r="R437" s="77" t="str">
        <f t="shared" si="34"/>
        <v/>
      </c>
      <c r="S437" s="78" t="str">
        <f t="shared" si="35"/>
        <v/>
      </c>
      <c r="T437" s="57">
        <v>0</v>
      </c>
      <c r="U437" s="80" t="str">
        <f>IF(OR($H437="-",$K437="",$M437=""),"",
IF($H437="Long",$K437*$M437,
IF($H437="Short",$K437*$M437,
IF($H437="Options",$K437*$M437*100,””))))</f>
        <v/>
      </c>
      <c r="V437" s="81" t="str">
        <f t="shared" si="45"/>
        <v/>
      </c>
      <c r="W437" s="81" t="str">
        <f t="shared" si="46"/>
        <v/>
      </c>
    </row>
    <row r="438" spans="1:23" x14ac:dyDescent="0.2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7"/>
      <c r="N438" s="73" t="str">
        <f>IF(OR($H438="-",$S438="",$U438=""),"",
IF($H438="Long",$U438-$S438,
IF($H438="Short",$S438-$U438-$T438-$T438,
IF($H438="Options",$U438-$S438,””))))</f>
        <v/>
      </c>
      <c r="O438" s="74" t="str">
        <f t="shared" si="43"/>
        <v/>
      </c>
      <c r="P438" s="75" t="str">
        <f t="shared" si="44"/>
        <v/>
      </c>
      <c r="Q438" s="76" t="str">
        <f t="shared" si="38"/>
        <v/>
      </c>
      <c r="R438" s="77" t="str">
        <f t="shared" si="34"/>
        <v/>
      </c>
      <c r="S438" s="78" t="str">
        <f t="shared" si="35"/>
        <v/>
      </c>
      <c r="T438" s="57">
        <v>0</v>
      </c>
      <c r="U438" s="80" t="str">
        <f>IF(OR($H438="-",$K438="",$M438=""),"",
IF($H438="Long",$K438*$M438,
IF($H438="Short",$K438*$M438,
IF($H438="Options",$K438*$M438*100,””))))</f>
        <v/>
      </c>
      <c r="V438" s="81" t="str">
        <f t="shared" si="45"/>
        <v/>
      </c>
      <c r="W438" s="81" t="str">
        <f t="shared" si="46"/>
        <v/>
      </c>
    </row>
    <row r="439" spans="1:23" x14ac:dyDescent="0.2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7"/>
      <c r="N439" s="73" t="str">
        <f>IF(OR($H439="-",$S439="",$U439=""),"",
IF($H439="Long",$U439-$S439,
IF($H439="Short",$S439-$U439-$T439-$T439,
IF($H439="Options",$U439-$S439,””))))</f>
        <v/>
      </c>
      <c r="O439" s="74" t="str">
        <f t="shared" si="43"/>
        <v/>
      </c>
      <c r="P439" s="75" t="str">
        <f t="shared" si="44"/>
        <v/>
      </c>
      <c r="Q439" s="76" t="str">
        <f t="shared" si="38"/>
        <v/>
      </c>
      <c r="R439" s="77" t="str">
        <f t="shared" si="34"/>
        <v/>
      </c>
      <c r="S439" s="78" t="str">
        <f t="shared" si="35"/>
        <v/>
      </c>
      <c r="T439" s="57">
        <v>0</v>
      </c>
      <c r="U439" s="80" t="str">
        <f>IF(OR($H439="-",$K439="",$M439=""),"",
IF($H439="Long",$K439*$M439,
IF($H439="Short",$K439*$M439,
IF($H439="Options",$K439*$M439*100,””))))</f>
        <v/>
      </c>
      <c r="V439" s="81" t="str">
        <f t="shared" si="45"/>
        <v/>
      </c>
      <c r="W439" s="81" t="str">
        <f t="shared" si="46"/>
        <v/>
      </c>
    </row>
    <row r="440" spans="1:23" x14ac:dyDescent="0.2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7"/>
      <c r="N440" s="73" t="str">
        <f>IF(OR($H440="-",$S440="",$U440=""),"",
IF($H440="Long",$U440-$S440,
IF($H440="Short",$S440-$U440-$T440-$T440,
IF($H440="Options",$U440-$S440,””))))</f>
        <v/>
      </c>
      <c r="O440" s="74" t="str">
        <f t="shared" si="43"/>
        <v/>
      </c>
      <c r="P440" s="75" t="str">
        <f t="shared" si="44"/>
        <v/>
      </c>
      <c r="Q440" s="76" t="str">
        <f t="shared" si="38"/>
        <v/>
      </c>
      <c r="R440" s="77" t="str">
        <f t="shared" si="34"/>
        <v/>
      </c>
      <c r="S440" s="78" t="str">
        <f t="shared" si="35"/>
        <v/>
      </c>
      <c r="T440" s="57">
        <v>0</v>
      </c>
      <c r="U440" s="80" t="str">
        <f>IF(OR($H440="-",$K440="",$M440=""),"",
IF($H440="Long",$K440*$M440,
IF($H440="Short",$K440*$M440,
IF($H440="Options",$K440*$M440*100,””))))</f>
        <v/>
      </c>
      <c r="V440" s="81" t="str">
        <f t="shared" si="45"/>
        <v/>
      </c>
      <c r="W440" s="81" t="str">
        <f t="shared" si="46"/>
        <v/>
      </c>
    </row>
    <row r="441" spans="1:23" x14ac:dyDescent="0.2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7"/>
      <c r="N441" s="73" t="str">
        <f>IF(OR($H441="-",$S441="",$U441=""),"",
IF($H441="Long",$U441-$S441,
IF($H441="Short",$S441-$U441-$T441-$T441,
IF($H441="Options",$U441-$S441,””))))</f>
        <v/>
      </c>
      <c r="O441" s="74" t="str">
        <f t="shared" si="43"/>
        <v/>
      </c>
      <c r="P441" s="75" t="str">
        <f t="shared" si="44"/>
        <v/>
      </c>
      <c r="Q441" s="76" t="str">
        <f t="shared" si="38"/>
        <v/>
      </c>
      <c r="R441" s="77" t="str">
        <f t="shared" si="34"/>
        <v/>
      </c>
      <c r="S441" s="78" t="str">
        <f t="shared" si="35"/>
        <v/>
      </c>
      <c r="T441" s="57">
        <v>0</v>
      </c>
      <c r="U441" s="80" t="str">
        <f>IF(OR($H441="-",$K441="",$M441=""),"",
IF($H441="Long",$K441*$M441,
IF($H441="Short",$K441*$M441,
IF($H441="Options",$K441*$M441*100,””))))</f>
        <v/>
      </c>
      <c r="V441" s="81" t="str">
        <f t="shared" si="45"/>
        <v/>
      </c>
      <c r="W441" s="81" t="str">
        <f t="shared" si="46"/>
        <v/>
      </c>
    </row>
    <row r="442" spans="1:23" x14ac:dyDescent="0.2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7"/>
      <c r="N442" s="73" t="str">
        <f>IF(OR($H442="-",$S442="",$U442=""),"",
IF($H442="Long",$U442-$S442,
IF($H442="Short",$S442-$U442-$T442-$T442,
IF($H442="Options",$U442-$S442,””))))</f>
        <v/>
      </c>
      <c r="O442" s="74" t="str">
        <f t="shared" si="43"/>
        <v/>
      </c>
      <c r="P442" s="75" t="str">
        <f t="shared" si="44"/>
        <v/>
      </c>
      <c r="Q442" s="76" t="str">
        <f t="shared" si="38"/>
        <v/>
      </c>
      <c r="R442" s="77" t="str">
        <f t="shared" si="34"/>
        <v/>
      </c>
      <c r="S442" s="78" t="str">
        <f t="shared" si="35"/>
        <v/>
      </c>
      <c r="T442" s="57">
        <v>0</v>
      </c>
      <c r="U442" s="80" t="str">
        <f>IF(OR($H442="-",$K442="",$M442=""),"",
IF($H442="Long",$K442*$M442,
IF($H442="Short",$K442*$M442,
IF($H442="Options",$K442*$M442*100,””))))</f>
        <v/>
      </c>
      <c r="V442" s="81" t="str">
        <f t="shared" si="45"/>
        <v/>
      </c>
      <c r="W442" s="81" t="str">
        <f t="shared" si="46"/>
        <v/>
      </c>
    </row>
    <row r="443" spans="1:23" x14ac:dyDescent="0.2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7"/>
      <c r="N443" s="73" t="str">
        <f>IF(OR($H443="-",$S443="",$U443=""),"",
IF($H443="Long",$U443-$S443,
IF($H443="Short",$S443-$U443-$T443-$T443,
IF($H443="Options",$U443-$S443,””))))</f>
        <v/>
      </c>
      <c r="O443" s="74" t="str">
        <f t="shared" si="43"/>
        <v/>
      </c>
      <c r="P443" s="75" t="str">
        <f t="shared" si="44"/>
        <v/>
      </c>
      <c r="Q443" s="76" t="str">
        <f t="shared" si="38"/>
        <v/>
      </c>
      <c r="R443" s="77" t="str">
        <f t="shared" si="34"/>
        <v/>
      </c>
      <c r="S443" s="78" t="str">
        <f t="shared" si="35"/>
        <v/>
      </c>
      <c r="T443" s="57">
        <v>0</v>
      </c>
      <c r="U443" s="80" t="str">
        <f>IF(OR($H443="-",$K443="",$M443=""),"",
IF($H443="Long",$K443*$M443,
IF($H443="Short",$K443*$M443,
IF($H443="Options",$K443*$M443*100,””))))</f>
        <v/>
      </c>
      <c r="V443" s="81" t="str">
        <f t="shared" si="45"/>
        <v/>
      </c>
      <c r="W443" s="81" t="str">
        <f t="shared" si="46"/>
        <v/>
      </c>
    </row>
    <row r="444" spans="1:23" x14ac:dyDescent="0.2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7"/>
      <c r="N444" s="73" t="str">
        <f>IF(OR($H444="-",$S444="",$U444=""),"",
IF($H444="Long",$U444-$S444,
IF($H444="Short",$S444-$U444-$T444-$T444,
IF($H444="Options",$U444-$S444,””))))</f>
        <v/>
      </c>
      <c r="O444" s="74" t="str">
        <f t="shared" si="43"/>
        <v/>
      </c>
      <c r="P444" s="75" t="str">
        <f t="shared" si="44"/>
        <v/>
      </c>
      <c r="Q444" s="76" t="str">
        <f t="shared" si="38"/>
        <v/>
      </c>
      <c r="R444" s="77" t="str">
        <f t="shared" si="34"/>
        <v/>
      </c>
      <c r="S444" s="78" t="str">
        <f t="shared" si="35"/>
        <v/>
      </c>
      <c r="T444" s="57">
        <v>0</v>
      </c>
      <c r="U444" s="80" t="str">
        <f>IF(OR($H444="-",$K444="",$M444=""),"",
IF($H444="Long",$K444*$M444,
IF($H444="Short",$K444*$M444,
IF($H444="Options",$K444*$M444*100,””))))</f>
        <v/>
      </c>
      <c r="V444" s="81" t="str">
        <f t="shared" si="45"/>
        <v/>
      </c>
      <c r="W444" s="81" t="str">
        <f t="shared" si="46"/>
        <v/>
      </c>
    </row>
    <row r="445" spans="1:23" x14ac:dyDescent="0.2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7"/>
      <c r="N445" s="73" t="str">
        <f>IF(OR($H445="-",$S445="",$U445=""),"",
IF($H445="Long",$U445-$S445,
IF($H445="Short",$S445-$U445-$T445-$T445,
IF($H445="Options",$U445-$S445,””))))</f>
        <v/>
      </c>
      <c r="O445" s="74" t="str">
        <f t="shared" si="43"/>
        <v/>
      </c>
      <c r="P445" s="75" t="str">
        <f t="shared" si="44"/>
        <v/>
      </c>
      <c r="Q445" s="76" t="str">
        <f t="shared" si="38"/>
        <v/>
      </c>
      <c r="R445" s="77" t="str">
        <f t="shared" si="34"/>
        <v/>
      </c>
      <c r="S445" s="78" t="str">
        <f t="shared" si="35"/>
        <v/>
      </c>
      <c r="T445" s="57">
        <v>0</v>
      </c>
      <c r="U445" s="80" t="str">
        <f>IF(OR($H445="-",$K445="",$M445=""),"",
IF($H445="Long",$K445*$M445,
IF($H445="Short",$K445*$M445,
IF($H445="Options",$K445*$M445*100,””))))</f>
        <v/>
      </c>
      <c r="V445" s="81" t="str">
        <f t="shared" si="45"/>
        <v/>
      </c>
      <c r="W445" s="81" t="str">
        <f t="shared" si="46"/>
        <v/>
      </c>
    </row>
    <row r="446" spans="1:23" x14ac:dyDescent="0.2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7"/>
      <c r="N446" s="73" t="str">
        <f>IF(OR($H446="-",$S446="",$U446=""),"",
IF($H446="Long",$U446-$S446,
IF($H446="Short",$S446-$U446-$T446-$T446,
IF($H446="Options",$U446-$S446,””))))</f>
        <v/>
      </c>
      <c r="O446" s="74" t="str">
        <f t="shared" si="43"/>
        <v/>
      </c>
      <c r="P446" s="75" t="str">
        <f t="shared" si="44"/>
        <v/>
      </c>
      <c r="Q446" s="76" t="str">
        <f t="shared" si="38"/>
        <v/>
      </c>
      <c r="R446" s="77" t="str">
        <f t="shared" si="34"/>
        <v/>
      </c>
      <c r="S446" s="78" t="str">
        <f t="shared" si="35"/>
        <v/>
      </c>
      <c r="T446" s="57">
        <v>0</v>
      </c>
      <c r="U446" s="80" t="str">
        <f>IF(OR($H446="-",$K446="",$M446=""),"",
IF($H446="Long",$K446*$M446,
IF($H446="Short",$K446*$M446,
IF($H446="Options",$K446*$M446*100,””))))</f>
        <v/>
      </c>
      <c r="V446" s="81" t="str">
        <f t="shared" si="45"/>
        <v/>
      </c>
      <c r="W446" s="81" t="str">
        <f t="shared" si="46"/>
        <v/>
      </c>
    </row>
    <row r="447" spans="1:23" x14ac:dyDescent="0.2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7"/>
      <c r="N447" s="73" t="str">
        <f>IF(OR($H447="-",$S447="",$U447=""),"",
IF($H447="Long",$U447-$S447,
IF($H447="Short",$S447-$U447-$T447-$T447,
IF($H447="Options",$U447-$S447,””))))</f>
        <v/>
      </c>
      <c r="O447" s="74" t="str">
        <f t="shared" si="43"/>
        <v/>
      </c>
      <c r="P447" s="75" t="str">
        <f t="shared" si="44"/>
        <v/>
      </c>
      <c r="Q447" s="76" t="str">
        <f t="shared" si="38"/>
        <v/>
      </c>
      <c r="R447" s="77" t="str">
        <f t="shared" si="34"/>
        <v/>
      </c>
      <c r="S447" s="78" t="str">
        <f t="shared" si="35"/>
        <v/>
      </c>
      <c r="T447" s="57">
        <v>0</v>
      </c>
      <c r="U447" s="80" t="str">
        <f>IF(OR($H447="-",$K447="",$M447=""),"",
IF($H447="Long",$K447*$M447,
IF($H447="Short",$K447*$M447,
IF($H447="Options",$K447*$M447*100,””))))</f>
        <v/>
      </c>
      <c r="V447" s="81" t="str">
        <f t="shared" si="45"/>
        <v/>
      </c>
      <c r="W447" s="81" t="str">
        <f t="shared" si="46"/>
        <v/>
      </c>
    </row>
    <row r="448" spans="1:23" x14ac:dyDescent="0.2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7"/>
      <c r="N448" s="73" t="str">
        <f>IF(OR($H448="-",$S448="",$U448=""),"",
IF($H448="Long",$U448-$S448,
IF($H448="Short",$S448-$U448-$T448-$T448,
IF($H448="Options",$U448-$S448,””))))</f>
        <v/>
      </c>
      <c r="O448" s="74" t="str">
        <f t="shared" si="43"/>
        <v/>
      </c>
      <c r="P448" s="75" t="str">
        <f t="shared" si="44"/>
        <v/>
      </c>
      <c r="Q448" s="76" t="str">
        <f t="shared" si="38"/>
        <v/>
      </c>
      <c r="R448" s="77" t="str">
        <f t="shared" si="34"/>
        <v/>
      </c>
      <c r="S448" s="78" t="str">
        <f t="shared" si="35"/>
        <v/>
      </c>
      <c r="T448" s="57">
        <v>0</v>
      </c>
      <c r="U448" s="80" t="str">
        <f>IF(OR($H448="-",$K448="",$M448=""),"",
IF($H448="Long",$K448*$M448,
IF($H448="Short",$K448*$M448,
IF($H448="Options",$K448*$M448*100,””))))</f>
        <v/>
      </c>
      <c r="V448" s="81" t="str">
        <f t="shared" si="45"/>
        <v/>
      </c>
      <c r="W448" s="81" t="str">
        <f t="shared" si="46"/>
        <v/>
      </c>
    </row>
    <row r="449" spans="1:23" x14ac:dyDescent="0.2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7"/>
      <c r="N449" s="73" t="str">
        <f>IF(OR($H449="-",$S449="",$U449=""),"",
IF($H449="Long",$U449-$S449,
IF($H449="Short",$S449-$U449-$T449-$T449,
IF($H449="Options",$U449-$S449,””))))</f>
        <v/>
      </c>
      <c r="O449" s="74" t="str">
        <f t="shared" si="43"/>
        <v/>
      </c>
      <c r="P449" s="75" t="str">
        <f t="shared" si="44"/>
        <v/>
      </c>
      <c r="Q449" s="76" t="str">
        <f t="shared" si="38"/>
        <v/>
      </c>
      <c r="R449" s="77" t="str">
        <f t="shared" si="34"/>
        <v/>
      </c>
      <c r="S449" s="78" t="str">
        <f t="shared" si="35"/>
        <v/>
      </c>
      <c r="T449" s="57">
        <v>0</v>
      </c>
      <c r="U449" s="80" t="str">
        <f>IF(OR($H449="-",$K449="",$M449=""),"",
IF($H449="Long",$K449*$M449,
IF($H449="Short",$K449*$M449,
IF($H449="Options",$K449*$M449*100,””))))</f>
        <v/>
      </c>
      <c r="V449" s="81" t="str">
        <f t="shared" si="45"/>
        <v/>
      </c>
      <c r="W449" s="81" t="str">
        <f t="shared" si="46"/>
        <v/>
      </c>
    </row>
    <row r="450" spans="1:23" x14ac:dyDescent="0.2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7"/>
      <c r="N450" s="73" t="str">
        <f>IF(OR($H450="-",$S450="",$U450=""),"",
IF($H450="Long",$U450-$S450,
IF($H450="Short",$S450-$U450-$T450-$T450,
IF($H450="Options",$U450-$S450,””))))</f>
        <v/>
      </c>
      <c r="O450" s="74" t="str">
        <f t="shared" si="43"/>
        <v/>
      </c>
      <c r="P450" s="75" t="str">
        <f t="shared" si="44"/>
        <v/>
      </c>
      <c r="Q450" s="76" t="str">
        <f t="shared" si="38"/>
        <v/>
      </c>
      <c r="R450" s="77" t="str">
        <f t="shared" si="34"/>
        <v/>
      </c>
      <c r="S450" s="78" t="str">
        <f t="shared" si="35"/>
        <v/>
      </c>
      <c r="T450" s="57">
        <v>0</v>
      </c>
      <c r="U450" s="80" t="str">
        <f>IF(OR($H450="-",$K450="",$M450=""),"",
IF($H450="Long",$K450*$M450,
IF($H450="Short",$K450*$M450,
IF($H450="Options",$K450*$M450*100,””))))</f>
        <v/>
      </c>
      <c r="V450" s="81" t="str">
        <f t="shared" si="45"/>
        <v/>
      </c>
      <c r="W450" s="81" t="str">
        <f t="shared" si="46"/>
        <v/>
      </c>
    </row>
    <row r="451" spans="1:23" x14ac:dyDescent="0.2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7"/>
      <c r="N451" s="73" t="str">
        <f>IF(OR($H451="-",$S451="",$U451=""),"",
IF($H451="Long",$U451-$S451,
IF($H451="Short",$S451-$U451-$T451-$T451,
IF($H451="Options",$U451-$S451,””))))</f>
        <v/>
      </c>
      <c r="O451" s="74" t="str">
        <f t="shared" si="43"/>
        <v/>
      </c>
      <c r="P451" s="75" t="str">
        <f t="shared" si="44"/>
        <v/>
      </c>
      <c r="Q451" s="76" t="str">
        <f t="shared" si="38"/>
        <v/>
      </c>
      <c r="R451" s="77" t="str">
        <f t="shared" si="34"/>
        <v/>
      </c>
      <c r="S451" s="78" t="str">
        <f t="shared" si="35"/>
        <v/>
      </c>
      <c r="T451" s="57">
        <v>0</v>
      </c>
      <c r="U451" s="80" t="str">
        <f>IF(OR($H451="-",$K451="",$M451=""),"",
IF($H451="Long",$K451*$M451,
IF($H451="Short",$K451*$M451,
IF($H451="Options",$K451*$M451*100,””))))</f>
        <v/>
      </c>
      <c r="V451" s="81" t="str">
        <f t="shared" si="45"/>
        <v/>
      </c>
      <c r="W451" s="81" t="str">
        <f t="shared" si="46"/>
        <v/>
      </c>
    </row>
    <row r="452" spans="1:23" x14ac:dyDescent="0.2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7"/>
      <c r="N452" s="73" t="str">
        <f>IF(OR($H452="-",$S452="",$U452=""),"",
IF($H452="Long",$U452-$S452,
IF($H452="Short",$S452-$U452-$T452-$T452,
IF($H452="Options",$U452-$S452,””))))</f>
        <v/>
      </c>
      <c r="O452" s="74" t="str">
        <f t="shared" si="43"/>
        <v/>
      </c>
      <c r="P452" s="75" t="str">
        <f t="shared" si="44"/>
        <v/>
      </c>
      <c r="Q452" s="76" t="str">
        <f t="shared" si="38"/>
        <v/>
      </c>
      <c r="R452" s="77" t="str">
        <f t="shared" si="34"/>
        <v/>
      </c>
      <c r="S452" s="78" t="str">
        <f t="shared" si="35"/>
        <v/>
      </c>
      <c r="T452" s="57">
        <v>0</v>
      </c>
      <c r="U452" s="80" t="str">
        <f>IF(OR($H452="-",$K452="",$M452=""),"",
IF($H452="Long",$K452*$M452,
IF($H452="Short",$K452*$M452,
IF($H452="Options",$K452*$M452*100,””))))</f>
        <v/>
      </c>
      <c r="V452" s="81" t="str">
        <f t="shared" si="45"/>
        <v/>
      </c>
      <c r="W452" s="81" t="str">
        <f t="shared" si="46"/>
        <v/>
      </c>
    </row>
    <row r="453" spans="1:23" x14ac:dyDescent="0.2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7"/>
      <c r="N453" s="73" t="str">
        <f>IF(OR($H453="-",$S453="",$U453=""),"",
IF($H453="Long",$U453-$S453,
IF($H453="Short",$S453-$U453-$T453-$T453,
IF($H453="Options",$U453-$S453,””))))</f>
        <v/>
      </c>
      <c r="O453" s="74" t="str">
        <f t="shared" si="43"/>
        <v/>
      </c>
      <c r="P453" s="75" t="str">
        <f t="shared" si="44"/>
        <v/>
      </c>
      <c r="Q453" s="76" t="str">
        <f t="shared" si="38"/>
        <v/>
      </c>
      <c r="R453" s="77" t="str">
        <f t="shared" si="34"/>
        <v/>
      </c>
      <c r="S453" s="78" t="str">
        <f t="shared" si="35"/>
        <v/>
      </c>
      <c r="T453" s="57">
        <v>0</v>
      </c>
      <c r="U453" s="80" t="str">
        <f>IF(OR($H453="-",$K453="",$M453=""),"",
IF($H453="Long",$K453*$M453,
IF($H453="Short",$K453*$M453,
IF($H453="Options",$K453*$M453*100,””))))</f>
        <v/>
      </c>
      <c r="V453" s="81" t="str">
        <f t="shared" si="45"/>
        <v/>
      </c>
      <c r="W453" s="81" t="str">
        <f t="shared" si="46"/>
        <v/>
      </c>
    </row>
    <row r="454" spans="1:23" x14ac:dyDescent="0.2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7"/>
      <c r="N454" s="73" t="str">
        <f>IF(OR($H454="-",$S454="",$U454=""),"",
IF($H454="Long",$U454-$S454,
IF($H454="Short",$S454-$U454-$T454-$T454,
IF($H454="Options",$U454-$S454,””))))</f>
        <v/>
      </c>
      <c r="O454" s="74" t="str">
        <f t="shared" si="43"/>
        <v/>
      </c>
      <c r="P454" s="75" t="str">
        <f t="shared" si="44"/>
        <v/>
      </c>
      <c r="Q454" s="76" t="str">
        <f t="shared" si="38"/>
        <v/>
      </c>
      <c r="R454" s="77" t="str">
        <f t="shared" si="34"/>
        <v/>
      </c>
      <c r="S454" s="78" t="str">
        <f t="shared" si="35"/>
        <v/>
      </c>
      <c r="T454" s="57">
        <v>0</v>
      </c>
      <c r="U454" s="80" t="str">
        <f>IF(OR($H454="-",$K454="",$M454=""),"",
IF($H454="Long",$K454*$M454,
IF($H454="Short",$K454*$M454,
IF($H454="Options",$K454*$M454*100,””))))</f>
        <v/>
      </c>
      <c r="V454" s="81" t="str">
        <f t="shared" si="45"/>
        <v/>
      </c>
      <c r="W454" s="81" t="str">
        <f t="shared" si="46"/>
        <v/>
      </c>
    </row>
    <row r="455" spans="1:23" x14ac:dyDescent="0.2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7"/>
      <c r="N455" s="73" t="str">
        <f>IF(OR($H455="-",$S455="",$U455=""),"",
IF($H455="Long",$U455-$S455,
IF($H455="Short",$S455-$U455-$T455-$T455,
IF($H455="Options",$U455-$S455,””))))</f>
        <v/>
      </c>
      <c r="O455" s="74" t="str">
        <f t="shared" si="43"/>
        <v/>
      </c>
      <c r="P455" s="75" t="str">
        <f t="shared" si="44"/>
        <v/>
      </c>
      <c r="Q455" s="76" t="str">
        <f t="shared" si="38"/>
        <v/>
      </c>
      <c r="R455" s="77" t="str">
        <f t="shared" si="34"/>
        <v/>
      </c>
      <c r="S455" s="78" t="str">
        <f t="shared" si="35"/>
        <v/>
      </c>
      <c r="T455" s="57">
        <v>0</v>
      </c>
      <c r="U455" s="80" t="str">
        <f>IF(OR($H455="-",$K455="",$M455=""),"",
IF($H455="Long",$K455*$M455,
IF($H455="Short",$K455*$M455,
IF($H455="Options",$K455*$M455*100,””))))</f>
        <v/>
      </c>
      <c r="V455" s="81" t="str">
        <f t="shared" si="45"/>
        <v/>
      </c>
      <c r="W455" s="81" t="str">
        <f t="shared" si="46"/>
        <v/>
      </c>
    </row>
    <row r="456" spans="1:23" x14ac:dyDescent="0.2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7"/>
      <c r="N456" s="73" t="str">
        <f>IF(OR($H456="-",$S456="",$U456=""),"",
IF($H456="Long",$U456-$S456,
IF($H456="Short",$S456-$U456-$T456-$T456,
IF($H456="Options",$U456-$S456,””))))</f>
        <v/>
      </c>
      <c r="O456" s="74" t="str">
        <f t="shared" si="43"/>
        <v/>
      </c>
      <c r="P456" s="75" t="str">
        <f t="shared" si="44"/>
        <v/>
      </c>
      <c r="Q456" s="76" t="str">
        <f t="shared" si="38"/>
        <v/>
      </c>
      <c r="R456" s="77" t="str">
        <f t="shared" si="34"/>
        <v/>
      </c>
      <c r="S456" s="78" t="str">
        <f t="shared" si="35"/>
        <v/>
      </c>
      <c r="T456" s="57">
        <v>0</v>
      </c>
      <c r="U456" s="80" t="str">
        <f>IF(OR($H456="-",$K456="",$M456=""),"",
IF($H456="Long",$K456*$M456,
IF($H456="Short",$K456*$M456,
IF($H456="Options",$K456*$M456*100,””))))</f>
        <v/>
      </c>
      <c r="V456" s="81" t="str">
        <f t="shared" si="45"/>
        <v/>
      </c>
      <c r="W456" s="81" t="str">
        <f t="shared" si="46"/>
        <v/>
      </c>
    </row>
    <row r="457" spans="1:23" x14ac:dyDescent="0.2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7"/>
      <c r="N457" s="73" t="str">
        <f>IF(OR($H457="-",$S457="",$U457=""),"",
IF($H457="Long",$U457-$S457,
IF($H457="Short",$S457-$U457-$T457-$T457,
IF($H457="Options",$U457-$S457,””))))</f>
        <v/>
      </c>
      <c r="O457" s="74" t="str">
        <f t="shared" si="43"/>
        <v/>
      </c>
      <c r="P457" s="75" t="str">
        <f t="shared" si="44"/>
        <v/>
      </c>
      <c r="Q457" s="76" t="str">
        <f t="shared" si="38"/>
        <v/>
      </c>
      <c r="R457" s="77" t="str">
        <f t="shared" si="34"/>
        <v/>
      </c>
      <c r="S457" s="78" t="str">
        <f t="shared" si="35"/>
        <v/>
      </c>
      <c r="T457" s="57">
        <v>0</v>
      </c>
      <c r="U457" s="80" t="str">
        <f>IF(OR($H457="-",$K457="",$M457=""),"",
IF($H457="Long",$K457*$M457,
IF($H457="Short",$K457*$M457,
IF($H457="Options",$K457*$M457*100,””))))</f>
        <v/>
      </c>
      <c r="V457" s="81" t="str">
        <f t="shared" si="45"/>
        <v/>
      </c>
      <c r="W457" s="81" t="str">
        <f t="shared" si="46"/>
        <v/>
      </c>
    </row>
    <row r="458" spans="1:23" x14ac:dyDescent="0.2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7"/>
      <c r="N458" s="73" t="str">
        <f>IF(OR($H458="-",$S458="",$U458=""),"",
IF($H458="Long",$U458-$S458,
IF($H458="Short",$S458-$U458-$T458-$T458,
IF($H458="Options",$U458-$S458,””))))</f>
        <v/>
      </c>
      <c r="O458" s="74" t="str">
        <f t="shared" si="43"/>
        <v/>
      </c>
      <c r="P458" s="75" t="str">
        <f t="shared" si="44"/>
        <v/>
      </c>
      <c r="Q458" s="76" t="str">
        <f t="shared" si="38"/>
        <v/>
      </c>
      <c r="R458" s="77" t="str">
        <f t="shared" si="34"/>
        <v/>
      </c>
      <c r="S458" s="78" t="str">
        <f t="shared" si="35"/>
        <v/>
      </c>
      <c r="T458" s="57">
        <v>0</v>
      </c>
      <c r="U458" s="80" t="str">
        <f>IF(OR($H458="-",$K458="",$M458=""),"",
IF($H458="Long",$K458*$M458,
IF($H458="Short",$K458*$M458,
IF($H458="Options",$K458*$M458*100,””))))</f>
        <v/>
      </c>
      <c r="V458" s="81" t="str">
        <f t="shared" si="45"/>
        <v/>
      </c>
      <c r="W458" s="81" t="str">
        <f t="shared" si="46"/>
        <v/>
      </c>
    </row>
    <row r="459" spans="1:23" x14ac:dyDescent="0.2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7"/>
      <c r="N459" s="73" t="str">
        <f>IF(OR($H459="-",$S459="",$U459=""),"",
IF($H459="Long",$U459-$S459,
IF($H459="Short",$S459-$U459-$T459-$T459,
IF($H459="Options",$U459-$S459,””))))</f>
        <v/>
      </c>
      <c r="O459" s="74" t="str">
        <f t="shared" si="43"/>
        <v/>
      </c>
      <c r="P459" s="75" t="str">
        <f t="shared" si="44"/>
        <v/>
      </c>
      <c r="Q459" s="76" t="str">
        <f t="shared" si="38"/>
        <v/>
      </c>
      <c r="R459" s="77" t="str">
        <f t="shared" si="34"/>
        <v/>
      </c>
      <c r="S459" s="78" t="str">
        <f t="shared" si="35"/>
        <v/>
      </c>
      <c r="T459" s="57">
        <v>0</v>
      </c>
      <c r="U459" s="80" t="str">
        <f>IF(OR($H459="-",$K459="",$M459=""),"",
IF($H459="Long",$K459*$M459,
IF($H459="Short",$K459*$M459,
IF($H459="Options",$K459*$M459*100,””))))</f>
        <v/>
      </c>
      <c r="V459" s="81" t="str">
        <f t="shared" si="45"/>
        <v/>
      </c>
      <c r="W459" s="81" t="str">
        <f t="shared" si="46"/>
        <v/>
      </c>
    </row>
    <row r="460" spans="1:23" x14ac:dyDescent="0.2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7"/>
      <c r="N460" s="73" t="str">
        <f>IF(OR($H460="-",$S460="",$U460=""),"",
IF($H460="Long",$U460-$S460,
IF($H460="Short",$S460-$U460-$T460-$T460,
IF($H460="Options",$U460-$S460,””))))</f>
        <v/>
      </c>
      <c r="O460" s="74" t="str">
        <f t="shared" si="41"/>
        <v/>
      </c>
      <c r="P460" s="75" t="str">
        <f t="shared" si="42"/>
        <v/>
      </c>
      <c r="Q460" s="76" t="str">
        <f t="shared" si="38"/>
        <v/>
      </c>
      <c r="R460" s="77" t="str">
        <f t="shared" si="34"/>
        <v/>
      </c>
      <c r="S460" s="78" t="str">
        <f t="shared" si="35"/>
        <v/>
      </c>
      <c r="T460" s="57">
        <v>0</v>
      </c>
      <c r="U460" s="80" t="str">
        <f>IF(OR($H460="-",$K460="",$M460=""),"",
IF($H460="Long",$K460*$M460,
IF($H460="Short",$K460*$M460,
IF($H460="Options",$K460*$M460*100,””))))</f>
        <v/>
      </c>
      <c r="V460" s="81" t="str">
        <f t="shared" si="39"/>
        <v/>
      </c>
      <c r="W460" s="81" t="str">
        <f t="shared" si="40"/>
        <v/>
      </c>
    </row>
    <row r="461" spans="1:23" x14ac:dyDescent="0.2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7"/>
      <c r="N461" s="73" t="str">
        <f>IF(OR($H461="-",$S461="",$U461=""),"",
IF($H461="Long",$U461-$S461,
IF($H461="Short",$S461-$U461-$T461-$T461,
IF($H461="Options",$U461-$S461,””))))</f>
        <v/>
      </c>
      <c r="O461" s="74" t="str">
        <f t="shared" si="41"/>
        <v/>
      </c>
      <c r="P461" s="75" t="str">
        <f t="shared" si="42"/>
        <v/>
      </c>
      <c r="Q461" s="76" t="str">
        <f t="shared" si="38"/>
        <v/>
      </c>
      <c r="R461" s="77" t="str">
        <f t="shared" si="34"/>
        <v/>
      </c>
      <c r="S461" s="78" t="str">
        <f t="shared" si="35"/>
        <v/>
      </c>
      <c r="T461" s="57">
        <v>0</v>
      </c>
      <c r="U461" s="80" t="str">
        <f>IF(OR($H461="-",$K461="",$M461=""),"",
IF($H461="Long",$K461*$M461,
IF($H461="Short",$K461*$M461,
IF($H461="Options",$K461*$M461*100,””))))</f>
        <v/>
      </c>
      <c r="V461" s="81" t="str">
        <f t="shared" si="39"/>
        <v/>
      </c>
      <c r="W461" s="81" t="str">
        <f t="shared" si="40"/>
        <v/>
      </c>
    </row>
    <row r="462" spans="1:23" x14ac:dyDescent="0.2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7"/>
      <c r="N462" s="73" t="str">
        <f>IF(OR($H462="-",$S462="",$U462=""),"",
IF($H462="Long",$U462-$S462,
IF($H462="Short",$S462-$U462-$T462-$T462,
IF($H462="Options",$U462-$S462,””))))</f>
        <v/>
      </c>
      <c r="O462" s="74" t="str">
        <f t="shared" si="41"/>
        <v/>
      </c>
      <c r="P462" s="75" t="str">
        <f t="shared" si="42"/>
        <v/>
      </c>
      <c r="Q462" s="76" t="str">
        <f t="shared" si="38"/>
        <v/>
      </c>
      <c r="R462" s="77" t="str">
        <f t="shared" si="34"/>
        <v/>
      </c>
      <c r="S462" s="78" t="str">
        <f t="shared" si="35"/>
        <v/>
      </c>
      <c r="T462" s="57">
        <v>0</v>
      </c>
      <c r="U462" s="80" t="str">
        <f>IF(OR($H462="-",$K462="",$M462=""),"",
IF($H462="Long",$K462*$M462,
IF($H462="Short",$K462*$M462,
IF($H462="Options",$K462*$M462*100,””))))</f>
        <v/>
      </c>
      <c r="V462" s="81" t="str">
        <f t="shared" ref="V462:V475" si="47">IF(N462="","",IF(N462&gt;0,0,1))</f>
        <v/>
      </c>
      <c r="W462" s="81" t="str">
        <f t="shared" ref="W462:W475" si="48">IF(N462="","",IF(N462&lt;0,0,1))</f>
        <v/>
      </c>
    </row>
    <row r="463" spans="1:23" x14ac:dyDescent="0.2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7"/>
      <c r="N463" s="73" t="str">
        <f>IF(OR($H463="-",$S463="",$U463=""),"",
IF($H463="Long",$U463-$S463,
IF($H463="Short",$S463-$U463-$T463-$T463,
IF($H463="Options",$U463-$S463,””))))</f>
        <v/>
      </c>
      <c r="O463" s="74" t="str">
        <f t="shared" si="41"/>
        <v/>
      </c>
      <c r="P463" s="75" t="str">
        <f t="shared" si="42"/>
        <v/>
      </c>
      <c r="Q463" s="76" t="str">
        <f t="shared" si="38"/>
        <v/>
      </c>
      <c r="R463" s="77" t="str">
        <f t="shared" si="34"/>
        <v/>
      </c>
      <c r="S463" s="78" t="str">
        <f>IF(OR($H463="-",$K463="",$L463="",$T463=""),"",
IF($H463="Long",($K463*$L463)+$T463,
IF($H463="Short",($K463*$L463)+$T463,
IF($H463="Options",($K463*$L463*100)+$T463,""))))</f>
        <v/>
      </c>
      <c r="T463" s="57">
        <v>0</v>
      </c>
      <c r="U463" s="80" t="str">
        <f>IF(OR($H463="-",$K463="",$M463=""),"",
IF($H463="Long",$K463*$M463,
IF($H463="Short",$K463*$M463,
IF($H463="Options",$K463*$M463*100,””))))</f>
        <v/>
      </c>
      <c r="V463" s="81" t="str">
        <f t="shared" si="47"/>
        <v/>
      </c>
      <c r="W463" s="81" t="str">
        <f t="shared" si="48"/>
        <v/>
      </c>
    </row>
    <row r="464" spans="1:23" x14ac:dyDescent="0.2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7"/>
      <c r="N464" s="73" t="str">
        <f>IF(OR($H464="-",$S464="",$U464=""),"",
IF($H464="Long",$U464-$S464,
IF($H464="Short",$S464-$U464-$T464-$T464,
IF($H464="Options",$U464-$S464,””))))</f>
        <v/>
      </c>
      <c r="O464" s="74" t="str">
        <f t="shared" si="41"/>
        <v/>
      </c>
      <c r="P464" s="75" t="str">
        <f t="shared" si="42"/>
        <v/>
      </c>
      <c r="Q464" s="76" t="str">
        <f t="shared" si="38"/>
        <v/>
      </c>
      <c r="R464" s="77" t="str">
        <f t="shared" si="34"/>
        <v/>
      </c>
      <c r="S464" s="78" t="str">
        <f t="shared" si="35"/>
        <v/>
      </c>
      <c r="T464" s="57">
        <v>0</v>
      </c>
      <c r="U464" s="80" t="str">
        <f>IF(OR($H464="-",$K464="",$M464=""),"",
IF($H464="Long",$K464*$M464,
IF($H464="Short",$K464*$M464,
IF($H464="Options",$K464*$M464*100,””))))</f>
        <v/>
      </c>
      <c r="V464" s="81" t="str">
        <f t="shared" si="47"/>
        <v/>
      </c>
      <c r="W464" s="81" t="str">
        <f t="shared" si="48"/>
        <v/>
      </c>
    </row>
    <row r="465" spans="1:23" x14ac:dyDescent="0.2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7"/>
      <c r="N465" s="73" t="str">
        <f>IF(OR($H465="-",$S465="",$U465=""),"",
IF($H465="Long",$U465-$S465,
IF($H465="Short",$S465-$U465-$T465-$T465,
IF($H465="Options",$U465-$S465,””))))</f>
        <v/>
      </c>
      <c r="O465" s="74" t="str">
        <f t="shared" si="41"/>
        <v/>
      </c>
      <c r="P465" s="75" t="str">
        <f t="shared" si="42"/>
        <v/>
      </c>
      <c r="Q465" s="76" t="str">
        <f t="shared" si="38"/>
        <v/>
      </c>
      <c r="R465" s="77" t="str">
        <f t="shared" si="34"/>
        <v/>
      </c>
      <c r="S465" s="78" t="str">
        <f>IF(OR($H465="-",$K465="",$L465="",$T465=""),"",
IF($H465="Long",($K465*$L465)+$T465,
IF($H465="Short",($K465*$L465)+$T465,
IF($H465="Options",($K465*$L465*100)+$T465,""))))</f>
        <v/>
      </c>
      <c r="T465" s="57">
        <v>0</v>
      </c>
      <c r="U465" s="80" t="str">
        <f>IF(OR($H465="-",$K465="",$M465=""),"",
IF($H465="Long",$K465*$M465,
IF($H465="Short",$K465*$M465,
IF($H465="Options",$K465*$M465*100,””))))</f>
        <v/>
      </c>
      <c r="V465" s="81" t="str">
        <f t="shared" si="47"/>
        <v/>
      </c>
      <c r="W465" s="81" t="str">
        <f t="shared" si="48"/>
        <v/>
      </c>
    </row>
    <row r="466" spans="1:23" x14ac:dyDescent="0.2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7"/>
      <c r="N466" s="73" t="str">
        <f>IF(OR($H466="-",$S466="",$U466=""),"",
IF($H466="Long",$U466-$S466,
IF($H466="Short",$S466-$U466-$T466-$T466,
IF($H466="Options",$U466-$S466,””))))</f>
        <v/>
      </c>
      <c r="O466" s="74" t="str">
        <f t="shared" si="41"/>
        <v/>
      </c>
      <c r="P466" s="75" t="str">
        <f t="shared" si="42"/>
        <v/>
      </c>
      <c r="Q466" s="76" t="str">
        <f t="shared" si="38"/>
        <v/>
      </c>
      <c r="R466" s="77" t="str">
        <f t="shared" si="34"/>
        <v/>
      </c>
      <c r="S466" s="78" t="str">
        <f t="shared" si="35"/>
        <v/>
      </c>
      <c r="T466" s="57">
        <v>0</v>
      </c>
      <c r="U466" s="80" t="str">
        <f>IF(OR($H466="-",$K466="",$M466=""),"",
IF($H466="Long",$K466*$M466,
IF($H466="Short",$K466*$M466,
IF($H466="Options",$K466*$M466*100,””))))</f>
        <v/>
      </c>
      <c r="V466" s="81" t="str">
        <f t="shared" si="47"/>
        <v/>
      </c>
      <c r="W466" s="81" t="str">
        <f t="shared" si="48"/>
        <v/>
      </c>
    </row>
    <row r="467" spans="1:23" x14ac:dyDescent="0.2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7"/>
      <c r="N467" s="73" t="str">
        <f>IF(OR($H467="-",$S467="",$U467=""),"",
IF($H467="Long",$U467-$S467,
IF($H467="Short",$S467-$U467-$T467-$T467,
IF($H467="Options",$U467-$S467,””))))</f>
        <v/>
      </c>
      <c r="O467" s="74" t="str">
        <f t="shared" si="41"/>
        <v/>
      </c>
      <c r="P467" s="75" t="str">
        <f t="shared" si="42"/>
        <v/>
      </c>
      <c r="Q467" s="76" t="str">
        <f t="shared" si="38"/>
        <v/>
      </c>
      <c r="R467" s="77" t="str">
        <f t="shared" si="34"/>
        <v/>
      </c>
      <c r="S467" s="78" t="str">
        <f t="shared" si="35"/>
        <v/>
      </c>
      <c r="T467" s="57">
        <v>0</v>
      </c>
      <c r="U467" s="80" t="str">
        <f>IF(OR($H467="-",$K467="",$M467=""),"",
IF($H467="Long",$K467*$M467,
IF($H467="Short",$K467*$M467,
IF($H467="Options",$K467*$M467*100,””))))</f>
        <v/>
      </c>
      <c r="V467" s="81" t="str">
        <f t="shared" si="47"/>
        <v/>
      </c>
      <c r="W467" s="81" t="str">
        <f t="shared" si="48"/>
        <v/>
      </c>
    </row>
    <row r="468" spans="1:23" x14ac:dyDescent="0.2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7"/>
      <c r="N468" s="73" t="str">
        <f>IF(OR($H468="-",$S468="",$U468=""),"",
IF($H468="Long",$U468-$S468,
IF($H468="Short",$S468-$U468-$T468-$T468,
IF($H468="Options",$U468-$S468,””))))</f>
        <v/>
      </c>
      <c r="O468" s="74" t="str">
        <f t="shared" si="41"/>
        <v/>
      </c>
      <c r="P468" s="75" t="str">
        <f t="shared" si="42"/>
        <v/>
      </c>
      <c r="Q468" s="76" t="str">
        <f t="shared" si="38"/>
        <v/>
      </c>
      <c r="R468" s="77" t="str">
        <f t="shared" si="34"/>
        <v/>
      </c>
      <c r="S468" s="78" t="str">
        <f t="shared" si="35"/>
        <v/>
      </c>
      <c r="T468" s="57">
        <v>0</v>
      </c>
      <c r="U468" s="80" t="str">
        <f>IF(OR($H468="-",$K468="",$M468=""),"",
IF($H468="Long",$K468*$M468,
IF($H468="Short",$K468*$M468,
IF($H468="Options",$K468*$M468*100,””))))</f>
        <v/>
      </c>
      <c r="V468" s="81" t="str">
        <f t="shared" si="47"/>
        <v/>
      </c>
      <c r="W468" s="81" t="str">
        <f t="shared" si="48"/>
        <v/>
      </c>
    </row>
    <row r="469" spans="1:23" x14ac:dyDescent="0.2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7"/>
      <c r="N469" s="73" t="str">
        <f>IF(OR($H469="-",$S469="",$U469=""),"",
IF($H469="Long",$U469-$S469,
IF($H469="Short",$S469-$U469-$T469-$T469,
IF($H469="Options",$U469-$S469,””))))</f>
        <v/>
      </c>
      <c r="O469" s="74" t="str">
        <f t="shared" si="41"/>
        <v/>
      </c>
      <c r="P469" s="75" t="str">
        <f t="shared" si="42"/>
        <v/>
      </c>
      <c r="Q469" s="76" t="str">
        <f t="shared" si="38"/>
        <v/>
      </c>
      <c r="R469" s="77" t="str">
        <f t="shared" si="34"/>
        <v/>
      </c>
      <c r="S469" s="78" t="str">
        <f t="shared" si="35"/>
        <v/>
      </c>
      <c r="T469" s="57">
        <v>0</v>
      </c>
      <c r="U469" s="80" t="str">
        <f>IF(OR($H469="-",$K469="",$M469=""),"",
IF($H469="Long",$K469*$M469,
IF($H469="Short",$K469*$M469,
IF($H469="Options",$K469*$M469*100,””))))</f>
        <v/>
      </c>
      <c r="V469" s="81" t="str">
        <f t="shared" si="47"/>
        <v/>
      </c>
      <c r="W469" s="81" t="str">
        <f t="shared" si="48"/>
        <v/>
      </c>
    </row>
    <row r="470" spans="1:23" x14ac:dyDescent="0.2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7"/>
      <c r="N470" s="73" t="str">
        <f>IF(OR($H470="-",$S470="",$U470=""),"",
IF($H470="Long",$U470-$S470,
IF($H470="Short",$S470-$U470-$T470-$T470,
IF($H470="Options",$U470-$S470,””))))</f>
        <v/>
      </c>
      <c r="O470" s="74" t="str">
        <f t="shared" si="41"/>
        <v/>
      </c>
      <c r="P470" s="75" t="str">
        <f t="shared" si="42"/>
        <v/>
      </c>
      <c r="Q470" s="76" t="str">
        <f t="shared" si="38"/>
        <v/>
      </c>
      <c r="R470" s="77" t="str">
        <f t="shared" si="34"/>
        <v/>
      </c>
      <c r="S470" s="78" t="str">
        <f t="shared" si="35"/>
        <v/>
      </c>
      <c r="T470" s="57">
        <v>0</v>
      </c>
      <c r="U470" s="80" t="str">
        <f>IF(OR($H470="-",$K470="",$M470=""),"",
IF($H470="Long",$K470*$M470,
IF($H470="Short",$K470*$M470,
IF($H470="Options",$K470*$M470*100,””))))</f>
        <v/>
      </c>
      <c r="V470" s="81" t="str">
        <f t="shared" si="47"/>
        <v/>
      </c>
      <c r="W470" s="81" t="str">
        <f t="shared" si="48"/>
        <v/>
      </c>
    </row>
    <row r="471" spans="1:23" x14ac:dyDescent="0.2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7"/>
      <c r="N471" s="73" t="str">
        <f>IF(OR($H471="-",$S471="",$U471=""),"",
IF($H471="Long",$U471-$S471,
IF($H471="Short",$S471-$U471-$T471-$T471,
IF($H471="Options",$U471-$S471,””))))</f>
        <v/>
      </c>
      <c r="O471" s="74" t="str">
        <f t="shared" si="41"/>
        <v/>
      </c>
      <c r="P471" s="75" t="str">
        <f t="shared" si="42"/>
        <v/>
      </c>
      <c r="Q471" s="76" t="str">
        <f t="shared" si="38"/>
        <v/>
      </c>
      <c r="R471" s="77" t="str">
        <f t="shared" si="34"/>
        <v/>
      </c>
      <c r="S471" s="78" t="str">
        <f t="shared" si="35"/>
        <v/>
      </c>
      <c r="T471" s="57">
        <v>0</v>
      </c>
      <c r="U471" s="80" t="str">
        <f>IF(OR($H471="-",$K471="",$M471=""),"",
IF($H471="Long",$K471*$M471,
IF($H471="Short",$K471*$M471,
IF($H471="Options",$K471*$M471*100,””))))</f>
        <v/>
      </c>
      <c r="V471" s="81" t="str">
        <f t="shared" si="47"/>
        <v/>
      </c>
      <c r="W471" s="81" t="str">
        <f t="shared" si="48"/>
        <v/>
      </c>
    </row>
    <row r="472" spans="1:23" x14ac:dyDescent="0.2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7"/>
      <c r="N472" s="73" t="str">
        <f>IF(OR($H472="-",$S472="",$U472=""),"",
IF($H472="Long",$U472-$S472,
IF($H472="Short",$S472-$U472-$T472-$T472,
IF($H472="Options",$U472-$S472,””))))</f>
        <v/>
      </c>
      <c r="O472" s="74" t="str">
        <f t="shared" si="41"/>
        <v/>
      </c>
      <c r="P472" s="75" t="str">
        <f t="shared" si="42"/>
        <v/>
      </c>
      <c r="Q472" s="76" t="str">
        <f t="shared" si="38"/>
        <v/>
      </c>
      <c r="R472" s="77" t="str">
        <f t="shared" si="34"/>
        <v/>
      </c>
      <c r="S472" s="78" t="str">
        <f t="shared" si="35"/>
        <v/>
      </c>
      <c r="T472" s="57">
        <v>0</v>
      </c>
      <c r="U472" s="80" t="str">
        <f>IF(OR($H472="-",$K472="",$M472=""),"",
IF($H472="Long",$K472*$M472,
IF($H472="Short",$K472*$M472,
IF($H472="Options",$K472*$M472*100,””))))</f>
        <v/>
      </c>
      <c r="V472" s="81" t="str">
        <f t="shared" si="47"/>
        <v/>
      </c>
      <c r="W472" s="81" t="str">
        <f t="shared" si="48"/>
        <v/>
      </c>
    </row>
    <row r="473" spans="1:23" x14ac:dyDescent="0.2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7"/>
      <c r="N473" s="73" t="str">
        <f>IF(OR($H473="-",$S473="",$U473=""),"",
IF($H473="Long",$U473-$S473,
IF($H473="Short",$S473-$U473-$T473-$T473,
IF($H473="Options",$U473-$S473,””))))</f>
        <v/>
      </c>
      <c r="O473" s="74" t="str">
        <f t="shared" si="41"/>
        <v/>
      </c>
      <c r="P473" s="75" t="str">
        <f t="shared" si="42"/>
        <v/>
      </c>
      <c r="Q473" s="76" t="str">
        <f t="shared" si="38"/>
        <v/>
      </c>
      <c r="R473" s="77" t="str">
        <f t="shared" si="34"/>
        <v/>
      </c>
      <c r="S473" s="78" t="str">
        <f t="shared" si="35"/>
        <v/>
      </c>
      <c r="T473" s="57">
        <v>0</v>
      </c>
      <c r="U473" s="80" t="str">
        <f>IF(OR($H473="-",$K473="",$M473=""),"",
IF($H473="Long",$K473*$M473,
IF($H473="Short",$K473*$M473,
IF($H473="Options",$K473*$M473*100,””))))</f>
        <v/>
      </c>
      <c r="V473" s="81" t="str">
        <f t="shared" si="47"/>
        <v/>
      </c>
      <c r="W473" s="81" t="str">
        <f t="shared" si="48"/>
        <v/>
      </c>
    </row>
    <row r="474" spans="1:23" x14ac:dyDescent="0.2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7"/>
      <c r="N474" s="73" t="str">
        <f>IF(OR($H474="-",$S474="",$U474=""),"",
IF($H474="Long",$U474-$S474,
IF($H474="Short",$S474-$U474-$T474-$T474,
IF($H474="Options",$U474-$S474,””))))</f>
        <v/>
      </c>
      <c r="O474" s="74" t="str">
        <f t="shared" si="41"/>
        <v/>
      </c>
      <c r="P474" s="75" t="str">
        <f t="shared" si="42"/>
        <v/>
      </c>
      <c r="Q474" s="76" t="str">
        <f t="shared" si="38"/>
        <v/>
      </c>
      <c r="R474" s="77" t="str">
        <f t="shared" si="34"/>
        <v/>
      </c>
      <c r="S474" s="78" t="str">
        <f t="shared" si="35"/>
        <v/>
      </c>
      <c r="T474" s="57">
        <v>0</v>
      </c>
      <c r="U474" s="80" t="str">
        <f>IF(OR($H474="-",$K474="",$M474=""),"",
IF($H474="Long",$K474*$M474,
IF($H474="Short",$K474*$M474,
IF($H474="Options",$K474*$M474*100,””))))</f>
        <v/>
      </c>
      <c r="V474" s="81" t="str">
        <f t="shared" si="47"/>
        <v/>
      </c>
      <c r="W474" s="81" t="str">
        <f t="shared" si="48"/>
        <v/>
      </c>
    </row>
    <row r="475" spans="1:23" x14ac:dyDescent="0.2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7"/>
      <c r="N475" s="73" t="str">
        <f>IF(OR($H475="-",$S475="",$U475=""),"",
IF($H475="Long",$U475-$S475,
IF($H475="Short",$S475-$U475-$T475-$T475,
IF($H475="Options",$U475-$S475,””))))</f>
        <v/>
      </c>
      <c r="O475" s="74" t="str">
        <f t="shared" si="41"/>
        <v/>
      </c>
      <c r="P475" s="75" t="str">
        <f t="shared" si="42"/>
        <v/>
      </c>
      <c r="Q475" s="76" t="str">
        <f t="shared" si="38"/>
        <v/>
      </c>
      <c r="R475" s="77" t="str">
        <f t="shared" si="34"/>
        <v/>
      </c>
      <c r="S475" s="78" t="str">
        <f t="shared" si="35"/>
        <v/>
      </c>
      <c r="T475" s="57">
        <v>0</v>
      </c>
      <c r="U475" s="80" t="str">
        <f>IF(OR($H475="-",$K475="",$M475=""),"",
IF($H475="Long",$K475*$M475,
IF($H475="Short",$K475*$M475,
IF($H475="Options",$K475*$M475*100,””))))</f>
        <v/>
      </c>
      <c r="V475" s="81" t="str">
        <f t="shared" si="47"/>
        <v/>
      </c>
      <c r="W475" s="81" t="str">
        <f t="shared" si="48"/>
        <v/>
      </c>
    </row>
    <row r="476" spans="1:23" x14ac:dyDescent="0.2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7"/>
      <c r="N476" s="73" t="str">
        <f>IF(OR($H476="-",$S476="",$U476=""),"",
IF($H476="Long",$U476-$S476,
IF($H476="Short",$S476-$U476-$T476-$T476,
IF($H476="Options",$U476-$S476,””))))</f>
        <v/>
      </c>
      <c r="O476" s="74" t="str">
        <f>IF(OR($N476="-",$S476="",$U476=""),"",
IF($N476&lt;=-0.01,"", IF($H476="Long",(M476-L476),
IF($H476="Short",(L476-M476),
IF($H476="Options",(M476-L476))))))</f>
        <v/>
      </c>
      <c r="P476" s="75" t="str">
        <f>IF(OR($N476="-",$S476="",$U476=""),"",
IF($N476&gt;=0.01,"", IF($H476="Long",(M476-L476),
IF($H476="Short",(L476-M476),
IF($H476="Options",(M476-L476))))))</f>
        <v/>
      </c>
      <c r="Q476" s="76" t="str">
        <f t="shared" si="38"/>
        <v/>
      </c>
      <c r="R476" s="77" t="str">
        <f t="shared" si="34"/>
        <v/>
      </c>
      <c r="S476" s="78" t="str">
        <f>IF(OR($H476="-",$K476="",$L476="",$T476=""),"",
IF($H476="Long",($K476*$L476)+$T476,
IF($H476="Short",($K476*$L476)+$T476,
IF($H476="Options",($K476*$L476*100)+$T476,""))))</f>
        <v/>
      </c>
      <c r="T476" s="57">
        <v>0</v>
      </c>
      <c r="U476" s="80" t="str">
        <f>IF(OR($H476="-",$K476="",$M476=""),"",
IF($H476="Long",$K476*$M476,
IF($H476="Short",$K476*$M476,
IF($H476="Options",$K476*$M476*100,””))))</f>
        <v/>
      </c>
      <c r="V476" s="81" t="str">
        <f>IF(N476="","",IF(N476&gt;0,0,1))</f>
        <v/>
      </c>
      <c r="W476" s="81" t="str">
        <f>IF(N476="","",IF(N476&lt;0,0,1))</f>
        <v/>
      </c>
    </row>
    <row r="477" spans="1:23" x14ac:dyDescent="0.2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7"/>
      <c r="N477" s="73" t="str">
        <f>IF(OR($H477="-",$S477="",$U477=""),"",
IF($H477="Long",$U477-$S477,
IF($H477="Short",$S477-$U477-$T477-$T477,
IF($H477="Options",$U477-$S477,””))))</f>
        <v/>
      </c>
      <c r="O477" s="74" t="str">
        <f t="shared" ref="O477:O540" si="49">IF(OR($N477="-",$S477="",$U477=""),"",
IF($N477&lt;=-0.01,"", IF($H477="Long",(M477-L477),
IF($H477="Short",(L477-M477),
IF($H477="Options",(M477-L477))))))</f>
        <v/>
      </c>
      <c r="P477" s="75" t="str">
        <f t="shared" ref="P477:P540" si="50">IF(OR($N477="-",$S477="",$U477=""),"",
IF($N477&gt;=0.01,"", IF($H477="Long",(M477-L477),
IF($H477="Short",(L477-M477),
IF($H477="Options",(M477-L477))))))</f>
        <v/>
      </c>
      <c r="Q477" s="76" t="str">
        <f t="shared" si="38"/>
        <v/>
      </c>
      <c r="R477" s="77" t="str">
        <f t="shared" si="34"/>
        <v/>
      </c>
      <c r="S477" s="78" t="str">
        <f t="shared" si="35"/>
        <v/>
      </c>
      <c r="T477" s="57">
        <v>0</v>
      </c>
      <c r="U477" s="80" t="str">
        <f>IF(OR($H477="-",$K477="",$M477=""),"",
IF($H477="Long",$K477*$M477,
IF($H477="Short",$K477*$M477,
IF($H477="Options",$K477*$M477*100,””))))</f>
        <v/>
      </c>
      <c r="V477" s="81" t="str">
        <f t="shared" ref="V477:V540" si="51">IF(N477="","",IF(N477&gt;0,0,1))</f>
        <v/>
      </c>
      <c r="W477" s="81" t="str">
        <f t="shared" ref="W477:W540" si="52">IF(N477="","",IF(N477&lt;0,0,1))</f>
        <v/>
      </c>
    </row>
    <row r="478" spans="1:23" x14ac:dyDescent="0.2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7"/>
      <c r="N478" s="73" t="str">
        <f>IF(OR($H478="-",$S478="",$U478=""),"",
IF($H478="Long",$U478-$S478,
IF($H478="Short",$S478-$U478-$T478-$T478,
IF($H478="Options",$U478-$S478,””))))</f>
        <v/>
      </c>
      <c r="O478" s="74" t="str">
        <f t="shared" si="49"/>
        <v/>
      </c>
      <c r="P478" s="75" t="str">
        <f t="shared" si="50"/>
        <v/>
      </c>
      <c r="Q478" s="76" t="str">
        <f t="shared" si="38"/>
        <v/>
      </c>
      <c r="R478" s="77" t="str">
        <f t="shared" si="34"/>
        <v/>
      </c>
      <c r="S478" s="78" t="str">
        <f t="shared" si="35"/>
        <v/>
      </c>
      <c r="T478" s="57">
        <v>0</v>
      </c>
      <c r="U478" s="80" t="str">
        <f>IF(OR($H478="-",$K478="",$M478=""),"",
IF($H478="Long",$K478*$M478,
IF($H478="Short",$K478*$M478,
IF($H478="Options",$K478*$M478*100,””))))</f>
        <v/>
      </c>
      <c r="V478" s="81" t="str">
        <f t="shared" si="51"/>
        <v/>
      </c>
      <c r="W478" s="81" t="str">
        <f t="shared" si="52"/>
        <v/>
      </c>
    </row>
    <row r="479" spans="1:23" x14ac:dyDescent="0.2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7"/>
      <c r="N479" s="73" t="str">
        <f>IF(OR($H479="-",$S479="",$U479=""),"",
IF($H479="Long",$U479-$S479,
IF($H479="Short",$S479-$U479-$T479-$T479,
IF($H479="Options",$U479-$S479,””))))</f>
        <v/>
      </c>
      <c r="O479" s="74" t="str">
        <f t="shared" si="49"/>
        <v/>
      </c>
      <c r="P479" s="75" t="str">
        <f t="shared" si="50"/>
        <v/>
      </c>
      <c r="Q479" s="76" t="str">
        <f t="shared" si="38"/>
        <v/>
      </c>
      <c r="R479" s="77" t="str">
        <f t="shared" si="34"/>
        <v/>
      </c>
      <c r="S479" s="78" t="str">
        <f t="shared" si="35"/>
        <v/>
      </c>
      <c r="T479" s="57">
        <v>0</v>
      </c>
      <c r="U479" s="80" t="str">
        <f>IF(OR($H479="-",$K479="",$M479=""),"",
IF($H479="Long",$K479*$M479,
IF($H479="Short",$K479*$M479,
IF($H479="Options",$K479*$M479*100,””))))</f>
        <v/>
      </c>
      <c r="V479" s="81" t="str">
        <f t="shared" si="51"/>
        <v/>
      </c>
      <c r="W479" s="81" t="str">
        <f t="shared" si="52"/>
        <v/>
      </c>
    </row>
    <row r="480" spans="1:23" x14ac:dyDescent="0.2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7"/>
      <c r="N480" s="73" t="str">
        <f>IF(OR($H480="-",$S480="",$U480=""),"",
IF($H480="Long",$U480-$S480,
IF($H480="Short",$S480-$U480-$T480-$T480,
IF($H480="Options",$U480-$S480,””))))</f>
        <v/>
      </c>
      <c r="O480" s="74" t="str">
        <f t="shared" si="49"/>
        <v/>
      </c>
      <c r="P480" s="75" t="str">
        <f t="shared" si="50"/>
        <v/>
      </c>
      <c r="Q480" s="76" t="str">
        <f t="shared" si="38"/>
        <v/>
      </c>
      <c r="R480" s="77" t="str">
        <f t="shared" si="34"/>
        <v/>
      </c>
      <c r="S480" s="78" t="str">
        <f t="shared" si="35"/>
        <v/>
      </c>
      <c r="T480" s="57">
        <v>0</v>
      </c>
      <c r="U480" s="80" t="str">
        <f>IF(OR($H480="-",$K480="",$M480=""),"",
IF($H480="Long",$K480*$M480,
IF($H480="Short",$K480*$M480,
IF($H480="Options",$K480*$M480*100,””))))</f>
        <v/>
      </c>
      <c r="V480" s="81" t="str">
        <f t="shared" si="51"/>
        <v/>
      </c>
      <c r="W480" s="81" t="str">
        <f t="shared" si="52"/>
        <v/>
      </c>
    </row>
    <row r="481" spans="1:23" x14ac:dyDescent="0.2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7"/>
      <c r="N481" s="73" t="str">
        <f>IF(OR($H481="-",$S481="",$U481=""),"",
IF($H481="Long",$U481-$S481,
IF($H481="Short",$S481-$U481-$T481-$T481,
IF($H481="Options",$U481-$S481,””))))</f>
        <v/>
      </c>
      <c r="O481" s="74" t="str">
        <f t="shared" si="49"/>
        <v/>
      </c>
      <c r="P481" s="75" t="str">
        <f t="shared" si="50"/>
        <v/>
      </c>
      <c r="Q481" s="76" t="str">
        <f t="shared" si="38"/>
        <v/>
      </c>
      <c r="R481" s="77" t="str">
        <f t="shared" si="34"/>
        <v/>
      </c>
      <c r="S481" s="78" t="str">
        <f t="shared" si="35"/>
        <v/>
      </c>
      <c r="T481" s="57">
        <v>0</v>
      </c>
      <c r="U481" s="80" t="str">
        <f>IF(OR($H481="-",$K481="",$M481=""),"",
IF($H481="Long",$K481*$M481,
IF($H481="Short",$K481*$M481,
IF($H481="Options",$K481*$M481*100,””))))</f>
        <v/>
      </c>
      <c r="V481" s="81" t="str">
        <f t="shared" si="51"/>
        <v/>
      </c>
      <c r="W481" s="81" t="str">
        <f t="shared" si="52"/>
        <v/>
      </c>
    </row>
    <row r="482" spans="1:23" x14ac:dyDescent="0.2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7"/>
      <c r="N482" s="73" t="str">
        <f>IF(OR($H482="-",$S482="",$U482=""),"",
IF($H482="Long",$U482-$S482,
IF($H482="Short",$S482-$U482-$T482-$T482,
IF($H482="Options",$U482-$S482,””))))</f>
        <v/>
      </c>
      <c r="O482" s="74" t="str">
        <f t="shared" si="49"/>
        <v/>
      </c>
      <c r="P482" s="75" t="str">
        <f t="shared" si="50"/>
        <v/>
      </c>
      <c r="Q482" s="76" t="str">
        <f t="shared" si="38"/>
        <v/>
      </c>
      <c r="R482" s="77" t="str">
        <f>IF(OR($H482="-",$U482="",$S482=""),"",IF($N482&gt;=0.01,"",IF($H482="Long",(($U482-$S482)/$S482),
IF($H482="Short",(($S482-$U482)/$S482),
IF($H482="Options",(($U482-$S482)/$S482))))))</f>
        <v/>
      </c>
      <c r="S482" s="78" t="str">
        <f t="shared" si="35"/>
        <v/>
      </c>
      <c r="T482" s="57">
        <v>0</v>
      </c>
      <c r="U482" s="80" t="str">
        <f>IF(OR($H482="-",$K482="",$M482=""),"",
IF($H482="Long",$K482*$M482,
IF($H482="Short",$K482*$M482,
IF($H482="Options",$K482*$M482*100,””))))</f>
        <v/>
      </c>
      <c r="V482" s="81" t="str">
        <f t="shared" si="51"/>
        <v/>
      </c>
      <c r="W482" s="81" t="str">
        <f t="shared" si="52"/>
        <v/>
      </c>
    </row>
    <row r="483" spans="1:23" x14ac:dyDescent="0.2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7"/>
      <c r="N483" s="73" t="str">
        <f>IF(OR($H483="-",$S483="",$U483=""),"",
IF($H483="Long",$U483-$S483,
IF($H483="Short",$S483-$U483-$T483-$T483,
IF($H483="Options",$U483-$S483,””))))</f>
        <v/>
      </c>
      <c r="O483" s="74" t="str">
        <f t="shared" si="49"/>
        <v/>
      </c>
      <c r="P483" s="75" t="str">
        <f t="shared" si="50"/>
        <v/>
      </c>
      <c r="Q483" s="76" t="str">
        <f t="shared" si="38"/>
        <v/>
      </c>
      <c r="R483" s="77" t="str">
        <f t="shared" si="34"/>
        <v/>
      </c>
      <c r="S483" s="78" t="str">
        <f t="shared" si="35"/>
        <v/>
      </c>
      <c r="T483" s="57">
        <v>0</v>
      </c>
      <c r="U483" s="80" t="str">
        <f>IF(OR($H483="-",$K483="",$M483=""),"",
IF($H483="Long",$K483*$M483,
IF($H483="Short",$K483*$M483,
IF($H483="Options",$K483*$M483*100,””))))</f>
        <v/>
      </c>
      <c r="V483" s="81" t="str">
        <f t="shared" si="51"/>
        <v/>
      </c>
      <c r="W483" s="81" t="str">
        <f t="shared" si="52"/>
        <v/>
      </c>
    </row>
    <row r="484" spans="1:23" x14ac:dyDescent="0.2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7"/>
      <c r="N484" s="73" t="str">
        <f>IF(OR($H484="-",$S484="",$U484=""),"",
IF($H484="Long",$U484-$S484,
IF($H484="Short",$S484-$U484-$T484-$T484,
IF($H484="Options",$U484-$S484,””))))</f>
        <v/>
      </c>
      <c r="O484" s="74" t="str">
        <f t="shared" si="49"/>
        <v/>
      </c>
      <c r="P484" s="75" t="str">
        <f t="shared" si="50"/>
        <v/>
      </c>
      <c r="Q484" s="76" t="str">
        <f t="shared" si="38"/>
        <v/>
      </c>
      <c r="R484" s="77" t="str">
        <f t="shared" si="34"/>
        <v/>
      </c>
      <c r="S484" s="78" t="str">
        <f t="shared" si="35"/>
        <v/>
      </c>
      <c r="T484" s="57">
        <v>0</v>
      </c>
      <c r="U484" s="80" t="str">
        <f>IF(OR($H484="-",$K484="",$M484=""),"",
IF($H484="Long",$K484*$M484,
IF($H484="Short",$K484*$M484,
IF($H484="Options",$K484*$M484*100,””))))</f>
        <v/>
      </c>
      <c r="V484" s="81" t="str">
        <f t="shared" si="51"/>
        <v/>
      </c>
      <c r="W484" s="81" t="str">
        <f t="shared" si="52"/>
        <v/>
      </c>
    </row>
    <row r="485" spans="1:23" x14ac:dyDescent="0.2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7"/>
      <c r="N485" s="73" t="str">
        <f>IF(OR($H485="-",$S485="",$U485=""),"",
IF($H485="Long",$U485-$S485,
IF($H485="Short",$S485-$U485-$T485-$T485,
IF($H485="Options",$U485-$S485,””))))</f>
        <v/>
      </c>
      <c r="O485" s="74" t="str">
        <f t="shared" si="49"/>
        <v/>
      </c>
      <c r="P485" s="75" t="str">
        <f t="shared" si="50"/>
        <v/>
      </c>
      <c r="Q485" s="76" t="str">
        <f t="shared" si="38"/>
        <v/>
      </c>
      <c r="R485" s="77" t="str">
        <f t="shared" si="34"/>
        <v/>
      </c>
      <c r="S485" s="78" t="str">
        <f t="shared" si="35"/>
        <v/>
      </c>
      <c r="T485" s="57">
        <v>0</v>
      </c>
      <c r="U485" s="80" t="str">
        <f>IF(OR($H485="-",$K485="",$M485=""),"",
IF($H485="Long",$K485*$M485,
IF($H485="Short",$K485*$M485,
IF($H485="Options",$K485*$M485*100,””))))</f>
        <v/>
      </c>
      <c r="V485" s="81" t="str">
        <f t="shared" si="51"/>
        <v/>
      </c>
      <c r="W485" s="81" t="str">
        <f t="shared" si="52"/>
        <v/>
      </c>
    </row>
    <row r="486" spans="1:23" x14ac:dyDescent="0.2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7"/>
      <c r="N486" s="73" t="str">
        <f>IF(OR($H486="-",$S486="",$U486=""),"",
IF($H486="Long",$U486-$S486,
IF($H486="Short",$S486-$U486-$T486-$T486,
IF($H486="Options",$U486-$S486,””))))</f>
        <v/>
      </c>
      <c r="O486" s="74" t="str">
        <f t="shared" si="49"/>
        <v/>
      </c>
      <c r="P486" s="75" t="str">
        <f t="shared" si="50"/>
        <v/>
      </c>
      <c r="Q486" s="76" t="str">
        <f t="shared" si="38"/>
        <v/>
      </c>
      <c r="R486" s="77" t="str">
        <f t="shared" si="34"/>
        <v/>
      </c>
      <c r="S486" s="78" t="str">
        <f t="shared" si="35"/>
        <v/>
      </c>
      <c r="T486" s="57">
        <v>0</v>
      </c>
      <c r="U486" s="80" t="str">
        <f>IF(OR($H486="-",$K486="",$M486=""),"",
IF($H486="Long",$K486*$M486,
IF($H486="Short",$K486*$M486,
IF($H486="Options",$K486*$M486*100,””))))</f>
        <v/>
      </c>
      <c r="V486" s="81" t="str">
        <f t="shared" si="51"/>
        <v/>
      </c>
      <c r="W486" s="81" t="str">
        <f t="shared" si="52"/>
        <v/>
      </c>
    </row>
    <row r="487" spans="1:23" x14ac:dyDescent="0.2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7"/>
      <c r="N487" s="73" t="str">
        <f>IF(OR($H487="-",$S487="",$U487=""),"",
IF($H487="Long",$U487-$S487,
IF($H487="Short",$S487-$U487-$T487-$T487,
IF($H487="Options",$U487-$S487,””))))</f>
        <v/>
      </c>
      <c r="O487" s="74" t="str">
        <f t="shared" si="49"/>
        <v/>
      </c>
      <c r="P487" s="75" t="str">
        <f t="shared" si="50"/>
        <v/>
      </c>
      <c r="Q487" s="76" t="str">
        <f t="shared" si="38"/>
        <v/>
      </c>
      <c r="R487" s="77" t="str">
        <f t="shared" si="34"/>
        <v/>
      </c>
      <c r="S487" s="78" t="str">
        <f t="shared" si="35"/>
        <v/>
      </c>
      <c r="T487" s="57">
        <v>0</v>
      </c>
      <c r="U487" s="80" t="str">
        <f>IF(OR($H487="-",$K487="",$M487=""),"",
IF($H487="Long",$K487*$M487,
IF($H487="Short",$K487*$M487,
IF($H487="Options",$K487*$M487*100,””))))</f>
        <v/>
      </c>
      <c r="V487" s="81" t="str">
        <f t="shared" si="51"/>
        <v/>
      </c>
      <c r="W487" s="81" t="str">
        <f t="shared" si="52"/>
        <v/>
      </c>
    </row>
    <row r="488" spans="1:23" x14ac:dyDescent="0.2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7"/>
      <c r="N488" s="73" t="str">
        <f>IF(OR($H488="-",$S488="",$U488=""),"",
IF($H488="Long",$U488-$S488,
IF($H488="Short",$S488-$U488-$T488-$T488,
IF($H488="Options",$U488-$S488,””))))</f>
        <v/>
      </c>
      <c r="O488" s="74" t="str">
        <f t="shared" si="49"/>
        <v/>
      </c>
      <c r="P488" s="75" t="str">
        <f t="shared" si="50"/>
        <v/>
      </c>
      <c r="Q488" s="76" t="str">
        <f t="shared" si="38"/>
        <v/>
      </c>
      <c r="R488" s="77" t="str">
        <f t="shared" si="34"/>
        <v/>
      </c>
      <c r="S488" s="78" t="str">
        <f t="shared" si="35"/>
        <v/>
      </c>
      <c r="T488" s="57">
        <v>0</v>
      </c>
      <c r="U488" s="80" t="str">
        <f>IF(OR($H488="-",$K488="",$M488=""),"",
IF($H488="Long",$K488*$M488,
IF($H488="Short",$K488*$M488,
IF($H488="Options",$K488*$M488*100,””))))</f>
        <v/>
      </c>
      <c r="V488" s="81" t="str">
        <f t="shared" si="51"/>
        <v/>
      </c>
      <c r="W488" s="81" t="str">
        <f t="shared" si="52"/>
        <v/>
      </c>
    </row>
    <row r="489" spans="1:23" x14ac:dyDescent="0.2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7"/>
      <c r="N489" s="73" t="str">
        <f>IF(OR($H489="-",$S489="",$U489=""),"",
IF($H489="Long",$U489-$S489,
IF($H489="Short",$S489-$U489-$T489-$T489,
IF($H489="Options",$U489-$S489,””))))</f>
        <v/>
      </c>
      <c r="O489" s="74" t="str">
        <f t="shared" si="49"/>
        <v/>
      </c>
      <c r="P489" s="75" t="str">
        <f t="shared" si="50"/>
        <v/>
      </c>
      <c r="Q489" s="76" t="str">
        <f t="shared" si="38"/>
        <v/>
      </c>
      <c r="R489" s="77" t="str">
        <f t="shared" si="34"/>
        <v/>
      </c>
      <c r="S489" s="78" t="str">
        <f t="shared" si="35"/>
        <v/>
      </c>
      <c r="T489" s="57">
        <v>0</v>
      </c>
      <c r="U489" s="80" t="str">
        <f>IF(OR($H489="-",$K489="",$M489=""),"",
IF($H489="Long",$K489*$M489,
IF($H489="Short",$K489*$M489,
IF($H489="Options",$K489*$M489*100,””))))</f>
        <v/>
      </c>
      <c r="V489" s="81" t="str">
        <f t="shared" si="51"/>
        <v/>
      </c>
      <c r="W489" s="81" t="str">
        <f t="shared" si="52"/>
        <v/>
      </c>
    </row>
    <row r="490" spans="1:23" x14ac:dyDescent="0.2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7"/>
      <c r="N490" s="73" t="str">
        <f>IF(OR($H490="-",$S490="",$U490=""),"",
IF($H490="Long",$U490-$S490,
IF($H490="Short",$S490-$U490-$T490-$T490,
IF($H490="Options",$U490-$S490,””))))</f>
        <v/>
      </c>
      <c r="O490" s="74" t="str">
        <f t="shared" si="49"/>
        <v/>
      </c>
      <c r="P490" s="75" t="str">
        <f t="shared" si="50"/>
        <v/>
      </c>
      <c r="Q490" s="76" t="str">
        <f t="shared" si="38"/>
        <v/>
      </c>
      <c r="R490" s="77" t="str">
        <f t="shared" si="34"/>
        <v/>
      </c>
      <c r="S490" s="78" t="str">
        <f t="shared" si="35"/>
        <v/>
      </c>
      <c r="T490" s="57">
        <v>0</v>
      </c>
      <c r="U490" s="80" t="str">
        <f>IF(OR($H490="-",$K490="",$M490=""),"",
IF($H490="Long",$K490*$M490,
IF($H490="Short",$K490*$M490,
IF($H490="Options",$K490*$M490*100,””))))</f>
        <v/>
      </c>
      <c r="V490" s="81" t="str">
        <f t="shared" si="51"/>
        <v/>
      </c>
      <c r="W490" s="81" t="str">
        <f t="shared" si="52"/>
        <v/>
      </c>
    </row>
    <row r="491" spans="1:23" x14ac:dyDescent="0.2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7"/>
      <c r="N491" s="73" t="str">
        <f>IF(OR($H491="-",$S491="",$U491=""),"",
IF($H491="Long",$U491-$S491,
IF($H491="Short",$S491-$U491-$T491-$T491,
IF($H491="Options",$U491-$S491,””))))</f>
        <v/>
      </c>
      <c r="O491" s="74" t="str">
        <f t="shared" si="49"/>
        <v/>
      </c>
      <c r="P491" s="75" t="str">
        <f t="shared" si="50"/>
        <v/>
      </c>
      <c r="Q491" s="76" t="str">
        <f t="shared" si="38"/>
        <v/>
      </c>
      <c r="R491" s="77" t="str">
        <f t="shared" si="34"/>
        <v/>
      </c>
      <c r="S491" s="78" t="str">
        <f t="shared" si="35"/>
        <v/>
      </c>
      <c r="T491" s="57">
        <v>0</v>
      </c>
      <c r="U491" s="80" t="str">
        <f>IF(OR($H491="-",$K491="",$M491=""),"",
IF($H491="Long",$K491*$M491,
IF($H491="Short",$K491*$M491,
IF($H491="Options",$K491*$M491*100,””))))</f>
        <v/>
      </c>
      <c r="V491" s="81" t="str">
        <f t="shared" si="51"/>
        <v/>
      </c>
      <c r="W491" s="81" t="str">
        <f t="shared" si="52"/>
        <v/>
      </c>
    </row>
    <row r="492" spans="1:23" x14ac:dyDescent="0.2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7"/>
      <c r="N492" s="73" t="str">
        <f>IF(OR($H492="-",$S492="",$U492=""),"",
IF($H492="Long",$U492-$S492,
IF($H492="Short",$S492-$U492-$T492-$T492,
IF($H492="Options",$U492-$S492,””))))</f>
        <v/>
      </c>
      <c r="O492" s="74" t="str">
        <f t="shared" si="49"/>
        <v/>
      </c>
      <c r="P492" s="75" t="str">
        <f t="shared" si="50"/>
        <v/>
      </c>
      <c r="Q492" s="76" t="str">
        <f t="shared" si="38"/>
        <v/>
      </c>
      <c r="R492" s="77" t="str">
        <f t="shared" si="34"/>
        <v/>
      </c>
      <c r="S492" s="78" t="str">
        <f t="shared" si="35"/>
        <v/>
      </c>
      <c r="T492" s="57">
        <v>0</v>
      </c>
      <c r="U492" s="80" t="str">
        <f>IF(OR($H492="-",$K492="",$M492=""),"",
IF($H492="Long",$K492*$M492,
IF($H492="Short",$K492*$M492,
IF($H492="Options",$K492*$M492*100,””))))</f>
        <v/>
      </c>
      <c r="V492" s="81" t="str">
        <f t="shared" si="51"/>
        <v/>
      </c>
      <c r="W492" s="81" t="str">
        <f t="shared" si="52"/>
        <v/>
      </c>
    </row>
    <row r="493" spans="1:23" x14ac:dyDescent="0.2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7"/>
      <c r="N493" s="73" t="str">
        <f>IF(OR($H493="-",$S493="",$U493=""),"",
IF($H493="Long",$U493-$S493,
IF($H493="Short",$S493-$U493-$T493-$T493,
IF($H493="Options",$U493-$S493,””))))</f>
        <v/>
      </c>
      <c r="O493" s="74" t="str">
        <f t="shared" si="49"/>
        <v/>
      </c>
      <c r="P493" s="75" t="str">
        <f t="shared" si="50"/>
        <v/>
      </c>
      <c r="Q493" s="76" t="str">
        <f t="shared" si="38"/>
        <v/>
      </c>
      <c r="R493" s="77" t="str">
        <f t="shared" si="34"/>
        <v/>
      </c>
      <c r="S493" s="78" t="str">
        <f t="shared" si="35"/>
        <v/>
      </c>
      <c r="T493" s="57">
        <v>0</v>
      </c>
      <c r="U493" s="80" t="str">
        <f>IF(OR($H493="-",$K493="",$M493=""),"",
IF($H493="Long",$K493*$M493,
IF($H493="Short",$K493*$M493,
IF($H493="Options",$K493*$M493*100,””))))</f>
        <v/>
      </c>
      <c r="V493" s="81" t="str">
        <f t="shared" si="51"/>
        <v/>
      </c>
      <c r="W493" s="81" t="str">
        <f t="shared" si="52"/>
        <v/>
      </c>
    </row>
    <row r="494" spans="1:23" x14ac:dyDescent="0.2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7"/>
      <c r="N494" s="73" t="str">
        <f>IF(OR($H494="-",$S494="",$U494=""),"",
IF($H494="Long",$U494-$S494,
IF($H494="Short",$S494-$U494-$T494-$T494,
IF($H494="Options",$U494-$S494,””))))</f>
        <v/>
      </c>
      <c r="O494" s="74" t="str">
        <f t="shared" si="49"/>
        <v/>
      </c>
      <c r="P494" s="75" t="str">
        <f t="shared" si="50"/>
        <v/>
      </c>
      <c r="Q494" s="76" t="str">
        <f t="shared" si="38"/>
        <v/>
      </c>
      <c r="R494" s="77" t="str">
        <f t="shared" si="34"/>
        <v/>
      </c>
      <c r="S494" s="78" t="str">
        <f t="shared" si="35"/>
        <v/>
      </c>
      <c r="T494" s="57">
        <v>0</v>
      </c>
      <c r="U494" s="80" t="str">
        <f>IF(OR($H494="-",$K494="",$M494=""),"",
IF($H494="Long",$K494*$M494,
IF($H494="Short",$K494*$M494,
IF($H494="Options",$K494*$M494*100,””))))</f>
        <v/>
      </c>
      <c r="V494" s="81" t="str">
        <f t="shared" si="51"/>
        <v/>
      </c>
      <c r="W494" s="81" t="str">
        <f t="shared" si="52"/>
        <v/>
      </c>
    </row>
    <row r="495" spans="1:23" x14ac:dyDescent="0.2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7"/>
      <c r="N495" s="73" t="str">
        <f>IF(OR($H495="-",$S495="",$U495=""),"",
IF($H495="Long",$U495-$S495,
IF($H495="Short",$S495-$U495-$T495-$T495,
IF($H495="Options",$U495-$S495,””))))</f>
        <v/>
      </c>
      <c r="O495" s="74" t="str">
        <f t="shared" si="49"/>
        <v/>
      </c>
      <c r="P495" s="75" t="str">
        <f t="shared" si="50"/>
        <v/>
      </c>
      <c r="Q495" s="76" t="str">
        <f t="shared" si="38"/>
        <v/>
      </c>
      <c r="R495" s="77" t="str">
        <f t="shared" si="34"/>
        <v/>
      </c>
      <c r="S495" s="78" t="str">
        <f t="shared" si="35"/>
        <v/>
      </c>
      <c r="T495" s="57">
        <v>0</v>
      </c>
      <c r="U495" s="80" t="str">
        <f>IF(OR($H495="-",$K495="",$M495=""),"",
IF($H495="Long",$K495*$M495,
IF($H495="Short",$K495*$M495,
IF($H495="Options",$K495*$M495*100,””))))</f>
        <v/>
      </c>
      <c r="V495" s="81" t="str">
        <f t="shared" si="51"/>
        <v/>
      </c>
      <c r="W495" s="81" t="str">
        <f t="shared" si="52"/>
        <v/>
      </c>
    </row>
    <row r="496" spans="1:23" x14ac:dyDescent="0.2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7"/>
      <c r="N496" s="73" t="str">
        <f>IF(OR($H496="-",$S496="",$U496=""),"",
IF($H496="Long",$U496-$S496,
IF($H496="Short",$S496-$U496-$T496-$T496,
IF($H496="Options",$U496-$S496,””))))</f>
        <v/>
      </c>
      <c r="O496" s="74" t="str">
        <f t="shared" si="49"/>
        <v/>
      </c>
      <c r="P496" s="75" t="str">
        <f t="shared" si="50"/>
        <v/>
      </c>
      <c r="Q496" s="76" t="str">
        <f t="shared" si="38"/>
        <v/>
      </c>
      <c r="R496" s="77" t="str">
        <f t="shared" si="34"/>
        <v/>
      </c>
      <c r="S496" s="78" t="str">
        <f t="shared" si="35"/>
        <v/>
      </c>
      <c r="T496" s="57">
        <v>0</v>
      </c>
      <c r="U496" s="80" t="str">
        <f>IF(OR($H496="-",$K496="",$M496=""),"",
IF($H496="Long",$K496*$M496,
IF($H496="Short",$K496*$M496,
IF($H496="Options",$K496*$M496*100,””))))</f>
        <v/>
      </c>
      <c r="V496" s="81" t="str">
        <f t="shared" si="51"/>
        <v/>
      </c>
      <c r="W496" s="81" t="str">
        <f t="shared" si="52"/>
        <v/>
      </c>
    </row>
    <row r="497" spans="1:23" x14ac:dyDescent="0.2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7"/>
      <c r="N497" s="73" t="str">
        <f>IF(OR($H497="-",$S497="",$U497=""),"",
IF($H497="Long",$U497-$S497,
IF($H497="Short",$S497-$U497-$T497-$T497,
IF($H497="Options",$U497-$S497,””))))</f>
        <v/>
      </c>
      <c r="O497" s="74" t="str">
        <f t="shared" si="49"/>
        <v/>
      </c>
      <c r="P497" s="75" t="str">
        <f t="shared" si="50"/>
        <v/>
      </c>
      <c r="Q497" s="76" t="str">
        <f t="shared" si="38"/>
        <v/>
      </c>
      <c r="R497" s="77" t="str">
        <f t="shared" si="34"/>
        <v/>
      </c>
      <c r="S497" s="78" t="str">
        <f t="shared" si="35"/>
        <v/>
      </c>
      <c r="T497" s="57">
        <v>0</v>
      </c>
      <c r="U497" s="80" t="str">
        <f>IF(OR($H497="-",$K497="",$M497=""),"",
IF($H497="Long",$K497*$M497,
IF($H497="Short",$K497*$M497,
IF($H497="Options",$K497*$M497*100,””))))</f>
        <v/>
      </c>
      <c r="V497" s="81" t="str">
        <f t="shared" si="51"/>
        <v/>
      </c>
      <c r="W497" s="81" t="str">
        <f t="shared" si="52"/>
        <v/>
      </c>
    </row>
    <row r="498" spans="1:23" x14ac:dyDescent="0.2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7"/>
      <c r="N498" s="73" t="str">
        <f>IF(OR($H498="-",$S498="",$U498=""),"",
IF($H498="Long",$U498-$S498,
IF($H498="Short",$S498-$U498-$T498-$T498,
IF($H498="Options",$U498-$S498,””))))</f>
        <v/>
      </c>
      <c r="O498" s="74" t="str">
        <f t="shared" si="49"/>
        <v/>
      </c>
      <c r="P498" s="75" t="str">
        <f t="shared" si="50"/>
        <v/>
      </c>
      <c r="Q498" s="76" t="str">
        <f t="shared" si="38"/>
        <v/>
      </c>
      <c r="R498" s="77" t="str">
        <f t="shared" si="34"/>
        <v/>
      </c>
      <c r="S498" s="78" t="str">
        <f t="shared" si="35"/>
        <v/>
      </c>
      <c r="T498" s="57">
        <v>0</v>
      </c>
      <c r="U498" s="80" t="str">
        <f>IF(OR($H498="-",$K498="",$M498=""),"",
IF($H498="Long",$K498*$M498,
IF($H498="Short",$K498*$M498,
IF($H498="Options",$K498*$M498*100,””))))</f>
        <v/>
      </c>
      <c r="V498" s="81" t="str">
        <f t="shared" si="51"/>
        <v/>
      </c>
      <c r="W498" s="81" t="str">
        <f t="shared" si="52"/>
        <v/>
      </c>
    </row>
    <row r="499" spans="1:23" x14ac:dyDescent="0.2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7"/>
      <c r="N499" s="73" t="str">
        <f>IF(OR($H499="-",$S499="",$U499=""),"",
IF($H499="Long",$U499-$S499,
IF($H499="Short",$S499-$U499-$T499-$T499,
IF($H499="Options",$U499-$S499,””))))</f>
        <v/>
      </c>
      <c r="O499" s="74" t="str">
        <f t="shared" si="49"/>
        <v/>
      </c>
      <c r="P499" s="75" t="str">
        <f t="shared" si="50"/>
        <v/>
      </c>
      <c r="Q499" s="76" t="str">
        <f t="shared" si="38"/>
        <v/>
      </c>
      <c r="R499" s="77" t="str">
        <f t="shared" si="34"/>
        <v/>
      </c>
      <c r="S499" s="78" t="str">
        <f t="shared" si="35"/>
        <v/>
      </c>
      <c r="T499" s="57">
        <v>0</v>
      </c>
      <c r="U499" s="80" t="str">
        <f>IF(OR($H499="-",$K499="",$M499=""),"",
IF($H499="Long",$K499*$M499,
IF($H499="Short",$K499*$M499,
IF($H499="Options",$K499*$M499*100,””))))</f>
        <v/>
      </c>
      <c r="V499" s="81" t="str">
        <f t="shared" si="51"/>
        <v/>
      </c>
      <c r="W499" s="81" t="str">
        <f t="shared" si="52"/>
        <v/>
      </c>
    </row>
    <row r="500" spans="1:23" x14ac:dyDescent="0.2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7"/>
      <c r="N500" s="73" t="str">
        <f>IF(OR($H500="-",$S500="",$U500=""),"",
IF($H500="Long",$U500-$S500,
IF($H500="Short",$S500-$U500-$T500-$T500,
IF($H500="Options",$U500-$S500,””))))</f>
        <v/>
      </c>
      <c r="O500" s="74" t="str">
        <f t="shared" si="49"/>
        <v/>
      </c>
      <c r="P500" s="75" t="str">
        <f t="shared" si="50"/>
        <v/>
      </c>
      <c r="Q500" s="76" t="str">
        <f t="shared" si="38"/>
        <v/>
      </c>
      <c r="R500" s="77" t="str">
        <f t="shared" si="34"/>
        <v/>
      </c>
      <c r="S500" s="78" t="str">
        <f t="shared" si="35"/>
        <v/>
      </c>
      <c r="T500" s="57">
        <v>0</v>
      </c>
      <c r="U500" s="80" t="str">
        <f>IF(OR($H500="-",$K500="",$M500=""),"",
IF($H500="Long",$K500*$M500,
IF($H500="Short",$K500*$M500,
IF($H500="Options",$K500*$M500*100,””))))</f>
        <v/>
      </c>
      <c r="V500" s="81" t="str">
        <f t="shared" si="51"/>
        <v/>
      </c>
      <c r="W500" s="81" t="str">
        <f t="shared" si="52"/>
        <v/>
      </c>
    </row>
    <row r="501" spans="1:23" x14ac:dyDescent="0.2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7"/>
      <c r="N501" s="73" t="str">
        <f>IF(OR($H501="-",$S501="",$U501=""),"",
IF($H501="Long",$U501-$S501,
IF($H501="Short",$S501-$U501-$T501-$T501,
IF($H501="Options",$U501-$S501,””))))</f>
        <v/>
      </c>
      <c r="O501" s="74" t="str">
        <f t="shared" si="49"/>
        <v/>
      </c>
      <c r="P501" s="75" t="str">
        <f t="shared" si="50"/>
        <v/>
      </c>
      <c r="Q501" s="76" t="str">
        <f t="shared" si="38"/>
        <v/>
      </c>
      <c r="R501" s="77" t="str">
        <f t="shared" si="34"/>
        <v/>
      </c>
      <c r="S501" s="78" t="str">
        <f t="shared" si="35"/>
        <v/>
      </c>
      <c r="T501" s="57">
        <v>0</v>
      </c>
      <c r="U501" s="80" t="str">
        <f>IF(OR($H501="-",$K501="",$M501=""),"",
IF($H501="Long",$K501*$M501,
IF($H501="Short",$K501*$M501,
IF($H501="Options",$K501*$M501*100,””))))</f>
        <v/>
      </c>
      <c r="V501" s="81" t="str">
        <f t="shared" si="51"/>
        <v/>
      </c>
      <c r="W501" s="81" t="str">
        <f t="shared" si="52"/>
        <v/>
      </c>
    </row>
    <row r="502" spans="1:23" x14ac:dyDescent="0.2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7"/>
      <c r="N502" s="73" t="str">
        <f>IF(OR($H502="-",$S502="",$U502=""),"",
IF($H502="Long",$U502-$S502,
IF($H502="Short",$S502-$U502-$T502-$T502,
IF($H502="Options",$U502-$S502,””))))</f>
        <v/>
      </c>
      <c r="O502" s="74" t="str">
        <f t="shared" si="49"/>
        <v/>
      </c>
      <c r="P502" s="75" t="str">
        <f t="shared" si="50"/>
        <v/>
      </c>
      <c r="Q502" s="76" t="str">
        <f t="shared" si="38"/>
        <v/>
      </c>
      <c r="R502" s="77" t="str">
        <f t="shared" si="34"/>
        <v/>
      </c>
      <c r="S502" s="78" t="str">
        <f t="shared" si="35"/>
        <v/>
      </c>
      <c r="T502" s="57">
        <v>0</v>
      </c>
      <c r="U502" s="80" t="str">
        <f>IF(OR($H502="-",$K502="",$M502=""),"",
IF($H502="Long",$K502*$M502,
IF($H502="Short",$K502*$M502,
IF($H502="Options",$K502*$M502*100,””))))</f>
        <v/>
      </c>
      <c r="V502" s="81" t="str">
        <f t="shared" si="51"/>
        <v/>
      </c>
      <c r="W502" s="81" t="str">
        <f t="shared" si="52"/>
        <v/>
      </c>
    </row>
    <row r="503" spans="1:23" x14ac:dyDescent="0.2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7"/>
      <c r="N503" s="73" t="str">
        <f>IF(OR($H503="-",$S503="",$U503=""),"",
IF($H503="Long",$U503-$S503,
IF($H503="Short",$S503-$U503-$T503-$T503,
IF($H503="Options",$U503-$S503,””))))</f>
        <v/>
      </c>
      <c r="O503" s="74" t="str">
        <f t="shared" si="49"/>
        <v/>
      </c>
      <c r="P503" s="75" t="str">
        <f t="shared" si="50"/>
        <v/>
      </c>
      <c r="Q503" s="76" t="str">
        <f t="shared" si="38"/>
        <v/>
      </c>
      <c r="R503" s="77" t="str">
        <f t="shared" si="34"/>
        <v/>
      </c>
      <c r="S503" s="78" t="str">
        <f t="shared" si="35"/>
        <v/>
      </c>
      <c r="T503" s="57">
        <v>0</v>
      </c>
      <c r="U503" s="80" t="str">
        <f>IF(OR($H503="-",$K503="",$M503=""),"",
IF($H503="Long",$K503*$M503,
IF($H503="Short",$K503*$M503,
IF($H503="Options",$K503*$M503*100,””))))</f>
        <v/>
      </c>
      <c r="V503" s="81" t="str">
        <f t="shared" si="51"/>
        <v/>
      </c>
      <c r="W503" s="81" t="str">
        <f t="shared" si="52"/>
        <v/>
      </c>
    </row>
    <row r="504" spans="1:23" x14ac:dyDescent="0.2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7"/>
      <c r="N504" s="73" t="str">
        <f>IF(OR($H504="-",$S504="",$U504=""),"",
IF($H504="Long",$U504-$S504,
IF($H504="Short",$S504-$U504-$T504-$T504,
IF($H504="Options",$U504-$S504,””))))</f>
        <v/>
      </c>
      <c r="O504" s="74" t="str">
        <f t="shared" si="49"/>
        <v/>
      </c>
      <c r="P504" s="75" t="str">
        <f t="shared" si="50"/>
        <v/>
      </c>
      <c r="Q504" s="76" t="str">
        <f t="shared" si="38"/>
        <v/>
      </c>
      <c r="R504" s="77" t="str">
        <f t="shared" si="34"/>
        <v/>
      </c>
      <c r="S504" s="78" t="str">
        <f t="shared" si="35"/>
        <v/>
      </c>
      <c r="T504" s="57">
        <v>0</v>
      </c>
      <c r="U504" s="80" t="str">
        <f>IF(OR($H504="-",$K504="",$M504=""),"",
IF($H504="Long",$K504*$M504,
IF($H504="Short",$K504*$M504,
IF($H504="Options",$K504*$M504*100,””))))</f>
        <v/>
      </c>
      <c r="V504" s="81" t="str">
        <f t="shared" si="51"/>
        <v/>
      </c>
      <c r="W504" s="81" t="str">
        <f t="shared" si="52"/>
        <v/>
      </c>
    </row>
    <row r="505" spans="1:23" x14ac:dyDescent="0.2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7"/>
      <c r="N505" s="73" t="str">
        <f>IF(OR($H505="-",$S505="",$U505=""),"",
IF($H505="Long",$U505-$S505,
IF($H505="Short",$S505-$U505-$T505-$T505,
IF($H505="Options",$U505-$S505,””))))</f>
        <v/>
      </c>
      <c r="O505" s="74" t="str">
        <f t="shared" si="49"/>
        <v/>
      </c>
      <c r="P505" s="75" t="str">
        <f t="shared" si="50"/>
        <v/>
      </c>
      <c r="Q505" s="76" t="str">
        <f t="shared" si="38"/>
        <v/>
      </c>
      <c r="R505" s="77" t="str">
        <f t="shared" si="34"/>
        <v/>
      </c>
      <c r="S505" s="78" t="str">
        <f t="shared" si="35"/>
        <v/>
      </c>
      <c r="T505" s="57">
        <v>0</v>
      </c>
      <c r="U505" s="80" t="str">
        <f>IF(OR($H505="-",$K505="",$M505=""),"",
IF($H505="Long",$K505*$M505,
IF($H505="Short",$K505*$M505,
IF($H505="Options",$K505*$M505*100,””))))</f>
        <v/>
      </c>
      <c r="V505" s="81" t="str">
        <f t="shared" si="51"/>
        <v/>
      </c>
      <c r="W505" s="81" t="str">
        <f t="shared" si="52"/>
        <v/>
      </c>
    </row>
    <row r="506" spans="1:23" x14ac:dyDescent="0.2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7"/>
      <c r="N506" s="73" t="str">
        <f>IF(OR($H506="-",$S506="",$U506=""),"",
IF($H506="Long",$U506-$S506,
IF($H506="Short",$S506-$U506-$T506-$T506,
IF($H506="Options",$U506-$S506,””))))</f>
        <v/>
      </c>
      <c r="O506" s="74" t="str">
        <f t="shared" si="49"/>
        <v/>
      </c>
      <c r="P506" s="75" t="str">
        <f t="shared" si="50"/>
        <v/>
      </c>
      <c r="Q506" s="76" t="str">
        <f t="shared" si="38"/>
        <v/>
      </c>
      <c r="R506" s="77" t="str">
        <f t="shared" si="34"/>
        <v/>
      </c>
      <c r="S506" s="78" t="str">
        <f t="shared" si="35"/>
        <v/>
      </c>
      <c r="T506" s="57">
        <v>0</v>
      </c>
      <c r="U506" s="80" t="str">
        <f>IF(OR($H506="-",$K506="",$M506=""),"",
IF($H506="Long",$K506*$M506,
IF($H506="Short",$K506*$M506,
IF($H506="Options",$K506*$M506*100,””))))</f>
        <v/>
      </c>
      <c r="V506" s="81" t="str">
        <f t="shared" si="51"/>
        <v/>
      </c>
      <c r="W506" s="81" t="str">
        <f t="shared" si="52"/>
        <v/>
      </c>
    </row>
    <row r="507" spans="1:23" x14ac:dyDescent="0.2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7"/>
      <c r="N507" s="73" t="str">
        <f>IF(OR($H507="-",$S507="",$U507=""),"",
IF($H507="Long",$U507-$S507,
IF($H507="Short",$S507-$U507-$T507-$T507,
IF($H507="Options",$U507-$S507,””))))</f>
        <v/>
      </c>
      <c r="O507" s="74" t="str">
        <f t="shared" si="49"/>
        <v/>
      </c>
      <c r="P507" s="75" t="str">
        <f t="shared" si="50"/>
        <v/>
      </c>
      <c r="Q507" s="76" t="str">
        <f t="shared" si="38"/>
        <v/>
      </c>
      <c r="R507" s="77" t="str">
        <f t="shared" si="34"/>
        <v/>
      </c>
      <c r="S507" s="78" t="str">
        <f t="shared" si="35"/>
        <v/>
      </c>
      <c r="T507" s="57">
        <v>0</v>
      </c>
      <c r="U507" s="80" t="str">
        <f>IF(OR($H507="-",$K507="",$M507=""),"",
IF($H507="Long",$K507*$M507,
IF($H507="Short",$K507*$M507,
IF($H507="Options",$K507*$M507*100,””))))</f>
        <v/>
      </c>
      <c r="V507" s="81" t="str">
        <f t="shared" si="51"/>
        <v/>
      </c>
      <c r="W507" s="81" t="str">
        <f t="shared" si="52"/>
        <v/>
      </c>
    </row>
    <row r="508" spans="1:23" x14ac:dyDescent="0.2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7"/>
      <c r="N508" s="73" t="str">
        <f>IF(OR($H508="-",$S508="",$U508=""),"",
IF($H508="Long",$U508-$S508,
IF($H508="Short",$S508-$U508-$T508-$T508,
IF($H508="Options",$U508-$S508,””))))</f>
        <v/>
      </c>
      <c r="O508" s="74" t="str">
        <f t="shared" si="49"/>
        <v/>
      </c>
      <c r="P508" s="75" t="str">
        <f t="shared" si="50"/>
        <v/>
      </c>
      <c r="Q508" s="76" t="str">
        <f t="shared" si="38"/>
        <v/>
      </c>
      <c r="R508" s="77" t="str">
        <f t="shared" si="34"/>
        <v/>
      </c>
      <c r="S508" s="78" t="str">
        <f t="shared" si="35"/>
        <v/>
      </c>
      <c r="T508" s="57">
        <v>0</v>
      </c>
      <c r="U508" s="80" t="str">
        <f>IF(OR($H508="-",$K508="",$M508=""),"",
IF($H508="Long",$K508*$M508,
IF($H508="Short",$K508*$M508,
IF($H508="Options",$K508*$M508*100,””))))</f>
        <v/>
      </c>
      <c r="V508" s="81" t="str">
        <f t="shared" si="51"/>
        <v/>
      </c>
      <c r="W508" s="81" t="str">
        <f t="shared" si="52"/>
        <v/>
      </c>
    </row>
    <row r="509" spans="1:23" x14ac:dyDescent="0.2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7"/>
      <c r="N509" s="73" t="str">
        <f>IF(OR($H509="-",$S509="",$U509=""),"",
IF($H509="Long",$U509-$S509,
IF($H509="Short",$S509-$U509-$T509-$T509,
IF($H509="Options",$U509-$S509,””))))</f>
        <v/>
      </c>
      <c r="O509" s="74" t="str">
        <f t="shared" si="49"/>
        <v/>
      </c>
      <c r="P509" s="75" t="str">
        <f t="shared" si="50"/>
        <v/>
      </c>
      <c r="Q509" s="76" t="str">
        <f t="shared" si="38"/>
        <v/>
      </c>
      <c r="R509" s="77" t="str">
        <f t="shared" si="34"/>
        <v/>
      </c>
      <c r="S509" s="78" t="str">
        <f t="shared" si="35"/>
        <v/>
      </c>
      <c r="T509" s="57">
        <v>0</v>
      </c>
      <c r="U509" s="80" t="str">
        <f>IF(OR($H509="-",$K509="",$M509=""),"",
IF($H509="Long",$K509*$M509,
IF($H509="Short",$K509*$M509,
IF($H509="Options",$K509*$M509*100,””))))</f>
        <v/>
      </c>
      <c r="V509" s="81" t="str">
        <f t="shared" si="51"/>
        <v/>
      </c>
      <c r="W509" s="81" t="str">
        <f t="shared" si="52"/>
        <v/>
      </c>
    </row>
    <row r="510" spans="1:23" x14ac:dyDescent="0.2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7"/>
      <c r="N510" s="73" t="str">
        <f>IF(OR($H510="-",$S510="",$U510=""),"",
IF($H510="Long",$U510-$S510,
IF($H510="Short",$S510-$U510-$T510-$T510,
IF($H510="Options",$U510-$S510,””))))</f>
        <v/>
      </c>
      <c r="O510" s="74" t="str">
        <f t="shared" si="49"/>
        <v/>
      </c>
      <c r="P510" s="75" t="str">
        <f t="shared" si="50"/>
        <v/>
      </c>
      <c r="Q510" s="76" t="str">
        <f t="shared" si="38"/>
        <v/>
      </c>
      <c r="R510" s="77" t="str">
        <f t="shared" si="34"/>
        <v/>
      </c>
      <c r="S510" s="78" t="str">
        <f t="shared" si="35"/>
        <v/>
      </c>
      <c r="T510" s="57">
        <v>0</v>
      </c>
      <c r="U510" s="80" t="str">
        <f>IF(OR($H510="-",$K510="",$M510=""),"",
IF($H510="Long",$K510*$M510,
IF($H510="Short",$K510*$M510,
IF($H510="Options",$K510*$M510*100,””))))</f>
        <v/>
      </c>
      <c r="V510" s="81" t="str">
        <f t="shared" si="51"/>
        <v/>
      </c>
      <c r="W510" s="81" t="str">
        <f t="shared" si="52"/>
        <v/>
      </c>
    </row>
    <row r="511" spans="1:23" x14ac:dyDescent="0.2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7"/>
      <c r="N511" s="73" t="str">
        <f>IF(OR($H511="-",$S511="",$U511=""),"",
IF($H511="Long",$U511-$S511,
IF($H511="Short",$S511-$U511-$T511-$T511,
IF($H511="Options",$U511-$S511,””))))</f>
        <v/>
      </c>
      <c r="O511" s="74" t="str">
        <f t="shared" si="49"/>
        <v/>
      </c>
      <c r="P511" s="75" t="str">
        <f t="shared" si="50"/>
        <v/>
      </c>
      <c r="Q511" s="76" t="str">
        <f t="shared" si="38"/>
        <v/>
      </c>
      <c r="R511" s="77" t="str">
        <f t="shared" si="34"/>
        <v/>
      </c>
      <c r="S511" s="78" t="str">
        <f t="shared" si="35"/>
        <v/>
      </c>
      <c r="T511" s="57">
        <v>0</v>
      </c>
      <c r="U511" s="80" t="str">
        <f>IF(OR($H511="-",$K511="",$M511=""),"",
IF($H511="Long",$K511*$M511,
IF($H511="Short",$K511*$M511,
IF($H511="Options",$K511*$M511*100,””))))</f>
        <v/>
      </c>
      <c r="V511" s="81" t="str">
        <f t="shared" si="51"/>
        <v/>
      </c>
      <c r="W511" s="81" t="str">
        <f t="shared" si="52"/>
        <v/>
      </c>
    </row>
    <row r="512" spans="1:23" x14ac:dyDescent="0.2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7"/>
      <c r="N512" s="73" t="str">
        <f>IF(OR($H512="-",$S512="",$U512=""),"",
IF($H512="Long",$U512-$S512,
IF($H512="Short",$S512-$U512-$T512-$T512,
IF($H512="Options",$U512-$S512,””))))</f>
        <v/>
      </c>
      <c r="O512" s="74" t="str">
        <f t="shared" si="49"/>
        <v/>
      </c>
      <c r="P512" s="75" t="str">
        <f t="shared" si="50"/>
        <v/>
      </c>
      <c r="Q512" s="76" t="str">
        <f t="shared" si="38"/>
        <v/>
      </c>
      <c r="R512" s="77" t="str">
        <f t="shared" si="34"/>
        <v/>
      </c>
      <c r="S512" s="78" t="str">
        <f t="shared" si="35"/>
        <v/>
      </c>
      <c r="T512" s="57">
        <v>0</v>
      </c>
      <c r="U512" s="80" t="str">
        <f>IF(OR($H512="-",$K512="",$M512=""),"",
IF($H512="Long",$K512*$M512,
IF($H512="Short",$K512*$M512,
IF($H512="Options",$K512*$M512*100,””))))</f>
        <v/>
      </c>
      <c r="V512" s="81" t="str">
        <f t="shared" si="51"/>
        <v/>
      </c>
      <c r="W512" s="81" t="str">
        <f t="shared" si="52"/>
        <v/>
      </c>
    </row>
    <row r="513" spans="1:23" x14ac:dyDescent="0.2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7"/>
      <c r="N513" s="73" t="str">
        <f>IF(OR($H513="-",$S513="",$U513=""),"",
IF($H513="Long",$U513-$S513,
IF($H513="Short",$S513-$U513-$T513-$T513,
IF($H513="Options",$U513-$S513,””))))</f>
        <v/>
      </c>
      <c r="O513" s="74" t="str">
        <f t="shared" si="49"/>
        <v/>
      </c>
      <c r="P513" s="75" t="str">
        <f t="shared" si="50"/>
        <v/>
      </c>
      <c r="Q513" s="76" t="str">
        <f t="shared" si="38"/>
        <v/>
      </c>
      <c r="R513" s="77" t="str">
        <f t="shared" si="34"/>
        <v/>
      </c>
      <c r="S513" s="78" t="str">
        <f t="shared" si="35"/>
        <v/>
      </c>
      <c r="T513" s="57">
        <v>0</v>
      </c>
      <c r="U513" s="80" t="str">
        <f>IF(OR($H513="-",$K513="",$M513=""),"",
IF($H513="Long",$K513*$M513,
IF($H513="Short",$K513*$M513,
IF($H513="Options",$K513*$M513*100,””))))</f>
        <v/>
      </c>
      <c r="V513" s="81" t="str">
        <f t="shared" si="51"/>
        <v/>
      </c>
      <c r="W513" s="81" t="str">
        <f t="shared" si="52"/>
        <v/>
      </c>
    </row>
    <row r="514" spans="1:23" x14ac:dyDescent="0.2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7"/>
      <c r="N514" s="73" t="str">
        <f>IF(OR($H514="-",$S514="",$U514=""),"",
IF($H514="Long",$U514-$S514,
IF($H514="Short",$S514-$U514-$T514-$T514,
IF($H514="Options",$U514-$S514,””))))</f>
        <v/>
      </c>
      <c r="O514" s="74" t="str">
        <f t="shared" si="49"/>
        <v/>
      </c>
      <c r="P514" s="75" t="str">
        <f t="shared" si="50"/>
        <v/>
      </c>
      <c r="Q514" s="76" t="str">
        <f t="shared" si="38"/>
        <v/>
      </c>
      <c r="R514" s="77" t="str">
        <f t="shared" si="34"/>
        <v/>
      </c>
      <c r="S514" s="78" t="str">
        <f t="shared" si="35"/>
        <v/>
      </c>
      <c r="T514" s="57">
        <v>0</v>
      </c>
      <c r="U514" s="80" t="str">
        <f>IF(OR($H514="-",$K514="",$M514=""),"",
IF($H514="Long",$K514*$M514,
IF($H514="Short",$K514*$M514,
IF($H514="Options",$K514*$M514*100,””))))</f>
        <v/>
      </c>
      <c r="V514" s="81" t="str">
        <f t="shared" si="51"/>
        <v/>
      </c>
      <c r="W514" s="81" t="str">
        <f t="shared" si="52"/>
        <v/>
      </c>
    </row>
    <row r="515" spans="1:23" x14ac:dyDescent="0.2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7"/>
      <c r="N515" s="73" t="str">
        <f>IF(OR($H515="-",$S515="",$U515=""),"",
IF($H515="Long",$U515-$S515,
IF($H515="Short",$S515-$U515-$T515-$T515,
IF($H515="Options",$U515-$S515,””))))</f>
        <v/>
      </c>
      <c r="O515" s="74" t="str">
        <f t="shared" si="49"/>
        <v/>
      </c>
      <c r="P515" s="75" t="str">
        <f t="shared" si="50"/>
        <v/>
      </c>
      <c r="Q515" s="76" t="str">
        <f t="shared" si="38"/>
        <v/>
      </c>
      <c r="R515" s="77" t="str">
        <f t="shared" si="34"/>
        <v/>
      </c>
      <c r="S515" s="78" t="str">
        <f t="shared" si="35"/>
        <v/>
      </c>
      <c r="T515" s="57">
        <v>0</v>
      </c>
      <c r="U515" s="80" t="str">
        <f>IF(OR($H515="-",$K515="",$M515=""),"",
IF($H515="Long",$K515*$M515,
IF($H515="Short",$K515*$M515,
IF($H515="Options",$K515*$M515*100,””))))</f>
        <v/>
      </c>
      <c r="V515" s="81" t="str">
        <f t="shared" si="51"/>
        <v/>
      </c>
      <c r="W515" s="81" t="str">
        <f t="shared" si="52"/>
        <v/>
      </c>
    </row>
    <row r="516" spans="1:23" x14ac:dyDescent="0.2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7"/>
      <c r="N516" s="73" t="str">
        <f>IF(OR($H516="-",$S516="",$U516=""),"",
IF($H516="Long",$U516-$S516,
IF($H516="Short",$S516-$U516-$T516-$T516,
IF($H516="Options",$U516-$S516,””))))</f>
        <v/>
      </c>
      <c r="O516" s="74" t="str">
        <f t="shared" si="49"/>
        <v/>
      </c>
      <c r="P516" s="75" t="str">
        <f t="shared" si="50"/>
        <v/>
      </c>
      <c r="Q516" s="76" t="str">
        <f t="shared" si="38"/>
        <v/>
      </c>
      <c r="R516" s="77" t="str">
        <f t="shared" si="34"/>
        <v/>
      </c>
      <c r="S516" s="78" t="str">
        <f t="shared" si="35"/>
        <v/>
      </c>
      <c r="T516" s="57">
        <v>0</v>
      </c>
      <c r="U516" s="80" t="str">
        <f>IF(OR($H516="-",$K516="",$M516=""),"",
IF($H516="Long",$K516*$M516,
IF($H516="Short",$K516*$M516,
IF($H516="Options",$K516*$M516*100,””))))</f>
        <v/>
      </c>
      <c r="V516" s="81" t="str">
        <f t="shared" si="51"/>
        <v/>
      </c>
      <c r="W516" s="81" t="str">
        <f t="shared" si="52"/>
        <v/>
      </c>
    </row>
    <row r="517" spans="1:23" x14ac:dyDescent="0.2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7"/>
      <c r="N517" s="73" t="str">
        <f>IF(OR($H517="-",$S517="",$U517=""),"",
IF($H517="Long",$U517-$S517,
IF($H517="Short",$S517-$U517-$T517-$T517,
IF($H517="Options",$U517-$S517,””))))</f>
        <v/>
      </c>
      <c r="O517" s="74" t="str">
        <f t="shared" si="49"/>
        <v/>
      </c>
      <c r="P517" s="75" t="str">
        <f t="shared" si="50"/>
        <v/>
      </c>
      <c r="Q517" s="76" t="str">
        <f t="shared" si="38"/>
        <v/>
      </c>
      <c r="R517" s="77" t="str">
        <f t="shared" si="34"/>
        <v/>
      </c>
      <c r="S517" s="78" t="str">
        <f t="shared" si="35"/>
        <v/>
      </c>
      <c r="T517" s="57">
        <v>0</v>
      </c>
      <c r="U517" s="80" t="str">
        <f>IF(OR($H517="-",$K517="",$M517=""),"",
IF($H517="Long",$K517*$M517,
IF($H517="Short",$K517*$M517,
IF($H517="Options",$K517*$M517*100,””))))</f>
        <v/>
      </c>
      <c r="V517" s="81" t="str">
        <f t="shared" si="51"/>
        <v/>
      </c>
      <c r="W517" s="81" t="str">
        <f t="shared" si="52"/>
        <v/>
      </c>
    </row>
    <row r="518" spans="1:23" x14ac:dyDescent="0.2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7"/>
      <c r="N518" s="73" t="str">
        <f>IF(OR($H518="-",$S518="",$U518=""),"",
IF($H518="Long",$U518-$S518,
IF($H518="Short",$S518-$U518-$T518-$T518,
IF($H518="Options",$U518-$S518,””))))</f>
        <v/>
      </c>
      <c r="O518" s="74" t="str">
        <f t="shared" si="49"/>
        <v/>
      </c>
      <c r="P518" s="75" t="str">
        <f t="shared" si="50"/>
        <v/>
      </c>
      <c r="Q518" s="76" t="str">
        <f t="shared" si="38"/>
        <v/>
      </c>
      <c r="R518" s="77" t="str">
        <f t="shared" si="34"/>
        <v/>
      </c>
      <c r="S518" s="78" t="str">
        <f t="shared" si="35"/>
        <v/>
      </c>
      <c r="T518" s="57">
        <v>0</v>
      </c>
      <c r="U518" s="80" t="str">
        <f>IF(OR($H518="-",$K518="",$M518=""),"",
IF($H518="Long",$K518*$M518,
IF($H518="Short",$K518*$M518,
IF($H518="Options",$K518*$M518*100,””))))</f>
        <v/>
      </c>
      <c r="V518" s="81" t="str">
        <f t="shared" si="51"/>
        <v/>
      </c>
      <c r="W518" s="81" t="str">
        <f t="shared" si="52"/>
        <v/>
      </c>
    </row>
    <row r="519" spans="1:23" x14ac:dyDescent="0.2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7"/>
      <c r="N519" s="73" t="str">
        <f>IF(OR($H519="-",$S519="",$U519=""),"",
IF($H519="Long",$U519-$S519,
IF($H519="Short",$S519-$U519-$T519-$T519,
IF($H519="Options",$U519-$S519,””))))</f>
        <v/>
      </c>
      <c r="O519" s="74" t="str">
        <f t="shared" si="49"/>
        <v/>
      </c>
      <c r="P519" s="75" t="str">
        <f t="shared" si="50"/>
        <v/>
      </c>
      <c r="Q519" s="76" t="str">
        <f t="shared" si="38"/>
        <v/>
      </c>
      <c r="R519" s="77" t="str">
        <f t="shared" si="34"/>
        <v/>
      </c>
      <c r="S519" s="78" t="str">
        <f t="shared" si="35"/>
        <v/>
      </c>
      <c r="T519" s="57">
        <v>0</v>
      </c>
      <c r="U519" s="80" t="str">
        <f>IF(OR($H519="-",$K519="",$M519=""),"",
IF($H519="Long",$K519*$M519,
IF($H519="Short",$K519*$M519,
IF($H519="Options",$K519*$M519*100,””))))</f>
        <v/>
      </c>
      <c r="V519" s="81" t="str">
        <f t="shared" si="51"/>
        <v/>
      </c>
      <c r="W519" s="81" t="str">
        <f t="shared" si="52"/>
        <v/>
      </c>
    </row>
    <row r="520" spans="1:23" x14ac:dyDescent="0.2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7"/>
      <c r="N520" s="73" t="str">
        <f>IF(OR($H520="-",$S520="",$U520=""),"",
IF($H520="Long",$U520-$S520,
IF($H520="Short",$S520-$U520-$T520-$T520,
IF($H520="Options",$U520-$S520,””))))</f>
        <v/>
      </c>
      <c r="O520" s="74" t="str">
        <f t="shared" si="49"/>
        <v/>
      </c>
      <c r="P520" s="75" t="str">
        <f t="shared" si="50"/>
        <v/>
      </c>
      <c r="Q520" s="76" t="str">
        <f t="shared" si="38"/>
        <v/>
      </c>
      <c r="R520" s="77" t="str">
        <f t="shared" si="34"/>
        <v/>
      </c>
      <c r="S520" s="78" t="str">
        <f t="shared" si="35"/>
        <v/>
      </c>
      <c r="T520" s="57">
        <v>0</v>
      </c>
      <c r="U520" s="80" t="str">
        <f>IF(OR($H520="-",$K520="",$M520=""),"",
IF($H520="Long",$K520*$M520,
IF($H520="Short",$K520*$M520,
IF($H520="Options",$K520*$M520*100,””))))</f>
        <v/>
      </c>
      <c r="V520" s="81" t="str">
        <f t="shared" si="51"/>
        <v/>
      </c>
      <c r="W520" s="81" t="str">
        <f t="shared" si="52"/>
        <v/>
      </c>
    </row>
    <row r="521" spans="1:23" x14ac:dyDescent="0.2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7"/>
      <c r="N521" s="73" t="str">
        <f>IF(OR($H521="-",$S521="",$U521=""),"",
IF($H521="Long",$U521-$S521,
IF($H521="Short",$S521-$U521-$T521-$T521,
IF($H521="Options",$U521-$S521,””))))</f>
        <v/>
      </c>
      <c r="O521" s="74" t="str">
        <f t="shared" si="49"/>
        <v/>
      </c>
      <c r="P521" s="75" t="str">
        <f t="shared" si="50"/>
        <v/>
      </c>
      <c r="Q521" s="76" t="str">
        <f t="shared" si="38"/>
        <v/>
      </c>
      <c r="R521" s="77" t="str">
        <f t="shared" si="34"/>
        <v/>
      </c>
      <c r="S521" s="78" t="str">
        <f t="shared" si="35"/>
        <v/>
      </c>
      <c r="T521" s="57">
        <v>0</v>
      </c>
      <c r="U521" s="80" t="str">
        <f>IF(OR($H521="-",$K521="",$M521=""),"",
IF($H521="Long",$K521*$M521,
IF($H521="Short",$K521*$M521,
IF($H521="Options",$K521*$M521*100,””))))</f>
        <v/>
      </c>
      <c r="V521" s="81" t="str">
        <f t="shared" si="51"/>
        <v/>
      </c>
      <c r="W521" s="81" t="str">
        <f t="shared" si="52"/>
        <v/>
      </c>
    </row>
    <row r="522" spans="1:23" x14ac:dyDescent="0.2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7"/>
      <c r="N522" s="73" t="str">
        <f>IF(OR($H522="-",$S522="",$U522=""),"",
IF($H522="Long",$U522-$S522,
IF($H522="Short",$S522-$U522-$T522-$T522,
IF($H522="Options",$U522-$S522,””))))</f>
        <v/>
      </c>
      <c r="O522" s="74" t="str">
        <f t="shared" si="49"/>
        <v/>
      </c>
      <c r="P522" s="75" t="str">
        <f t="shared" si="50"/>
        <v/>
      </c>
      <c r="Q522" s="76" t="str">
        <f t="shared" si="38"/>
        <v/>
      </c>
      <c r="R522" s="77" t="str">
        <f t="shared" si="34"/>
        <v/>
      </c>
      <c r="S522" s="78" t="str">
        <f t="shared" si="35"/>
        <v/>
      </c>
      <c r="T522" s="57">
        <v>0</v>
      </c>
      <c r="U522" s="80" t="str">
        <f>IF(OR($H522="-",$K522="",$M522=""),"",
IF($H522="Long",$K522*$M522,
IF($H522="Short",$K522*$M522,
IF($H522="Options",$K522*$M522*100,””))))</f>
        <v/>
      </c>
      <c r="V522" s="81" t="str">
        <f t="shared" si="51"/>
        <v/>
      </c>
      <c r="W522" s="81" t="str">
        <f t="shared" si="52"/>
        <v/>
      </c>
    </row>
    <row r="523" spans="1:23" x14ac:dyDescent="0.2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7"/>
      <c r="N523" s="73" t="str">
        <f>IF(OR($H523="-",$S523="",$U523=""),"",
IF($H523="Long",$U523-$S523,
IF($H523="Short",$S523-$U523-$T523-$T523,
IF($H523="Options",$U523-$S523,””))))</f>
        <v/>
      </c>
      <c r="O523" s="74" t="str">
        <f t="shared" si="49"/>
        <v/>
      </c>
      <c r="P523" s="75" t="str">
        <f t="shared" si="50"/>
        <v/>
      </c>
      <c r="Q523" s="76" t="str">
        <f t="shared" si="38"/>
        <v/>
      </c>
      <c r="R523" s="77" t="str">
        <f t="shared" si="34"/>
        <v/>
      </c>
      <c r="S523" s="78" t="str">
        <f t="shared" si="35"/>
        <v/>
      </c>
      <c r="T523" s="57">
        <v>0</v>
      </c>
      <c r="U523" s="80" t="str">
        <f>IF(OR($H523="-",$K523="",$M523=""),"",
IF($H523="Long",$K523*$M523,
IF($H523="Short",$K523*$M523,
IF($H523="Options",$K523*$M523*100,””))))</f>
        <v/>
      </c>
      <c r="V523" s="81" t="str">
        <f t="shared" si="51"/>
        <v/>
      </c>
      <c r="W523" s="81" t="str">
        <f t="shared" si="52"/>
        <v/>
      </c>
    </row>
    <row r="524" spans="1:23" x14ac:dyDescent="0.2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7"/>
      <c r="N524" s="73" t="str">
        <f>IF(OR($H524="-",$S524="",$U524=""),"",
IF($H524="Long",$U524-$S524,
IF($H524="Short",$S524-$U524-$T524-$T524,
IF($H524="Options",$U524-$S524,””))))</f>
        <v/>
      </c>
      <c r="O524" s="74" t="str">
        <f t="shared" si="49"/>
        <v/>
      </c>
      <c r="P524" s="75" t="str">
        <f t="shared" si="50"/>
        <v/>
      </c>
      <c r="Q524" s="76" t="str">
        <f t="shared" si="38"/>
        <v/>
      </c>
      <c r="R524" s="77" t="str">
        <f t="shared" ref="R524:R613" si="53">IF(OR($H524="-",$U524="",$S524=""),"",IF($N524&gt;=0.01,"",IF($H524="Long",(($U524-$S524)/$S524),
IF($H524="Short",(($S524-$U524)/$S524),
IF($H524="Options",(($U524-$S524)/$S524))))))</f>
        <v/>
      </c>
      <c r="S524" s="78" t="str">
        <f t="shared" si="35"/>
        <v/>
      </c>
      <c r="T524" s="57">
        <v>0</v>
      </c>
      <c r="U524" s="80" t="str">
        <f>IF(OR($H524="-",$K524="",$M524=""),"",
IF($H524="Long",$K524*$M524,
IF($H524="Short",$K524*$M524,
IF($H524="Options",$K524*$M524*100,””))))</f>
        <v/>
      </c>
      <c r="V524" s="81" t="str">
        <f t="shared" si="51"/>
        <v/>
      </c>
      <c r="W524" s="81" t="str">
        <f t="shared" si="52"/>
        <v/>
      </c>
    </row>
    <row r="525" spans="1:23" x14ac:dyDescent="0.2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7"/>
      <c r="N525" s="73" t="str">
        <f>IF(OR($H525="-",$S525="",$U525=""),"",
IF($H525="Long",$U525-$S525,
IF($H525="Short",$S525-$U525-$T525-$T525,
IF($H525="Options",$U525-$S525,””))))</f>
        <v/>
      </c>
      <c r="O525" s="74" t="str">
        <f t="shared" si="49"/>
        <v/>
      </c>
      <c r="P525" s="75" t="str">
        <f t="shared" si="50"/>
        <v/>
      </c>
      <c r="Q525" s="76" t="str">
        <f t="shared" si="38"/>
        <v/>
      </c>
      <c r="R525" s="77" t="str">
        <f t="shared" si="53"/>
        <v/>
      </c>
      <c r="S525" s="78" t="str">
        <f t="shared" si="35"/>
        <v/>
      </c>
      <c r="T525" s="57">
        <v>0</v>
      </c>
      <c r="U525" s="80" t="str">
        <f>IF(OR($H525="-",$K525="",$M525=""),"",
IF($H525="Long",$K525*$M525,
IF($H525="Short",$K525*$M525,
IF($H525="Options",$K525*$M525*100,””))))</f>
        <v/>
      </c>
      <c r="V525" s="81" t="str">
        <f t="shared" si="51"/>
        <v/>
      </c>
      <c r="W525" s="81" t="str">
        <f t="shared" si="52"/>
        <v/>
      </c>
    </row>
    <row r="526" spans="1:23" x14ac:dyDescent="0.2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7"/>
      <c r="N526" s="73" t="str">
        <f>IF(OR($H526="-",$S526="",$U526=""),"",
IF($H526="Long",$U526-$S526,
IF($H526="Short",$S526-$U526-$T526-$T526,
IF($H526="Options",$U526-$S526,””))))</f>
        <v/>
      </c>
      <c r="O526" s="74" t="str">
        <f t="shared" si="49"/>
        <v/>
      </c>
      <c r="P526" s="75" t="str">
        <f t="shared" si="50"/>
        <v/>
      </c>
      <c r="Q526" s="76" t="str">
        <f t="shared" si="38"/>
        <v/>
      </c>
      <c r="R526" s="77" t="str">
        <f t="shared" si="53"/>
        <v/>
      </c>
      <c r="S526" s="78" t="str">
        <f t="shared" si="35"/>
        <v/>
      </c>
      <c r="T526" s="57">
        <v>0</v>
      </c>
      <c r="U526" s="80" t="str">
        <f>IF(OR($H526="-",$K526="",$M526=""),"",
IF($H526="Long",$K526*$M526,
IF($H526="Short",$K526*$M526,
IF($H526="Options",$K526*$M526*100,””))))</f>
        <v/>
      </c>
      <c r="V526" s="81" t="str">
        <f t="shared" si="51"/>
        <v/>
      </c>
      <c r="W526" s="81" t="str">
        <f t="shared" si="52"/>
        <v/>
      </c>
    </row>
    <row r="527" spans="1:23" x14ac:dyDescent="0.2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7"/>
      <c r="N527" s="73" t="str">
        <f>IF(OR($H527="-",$S527="",$U527=""),"",
IF($H527="Long",$U527-$S527,
IF($H527="Short",$S527-$U527-$T527-$T527,
IF($H527="Options",$U527-$S527,””))))</f>
        <v/>
      </c>
      <c r="O527" s="74" t="str">
        <f t="shared" si="49"/>
        <v/>
      </c>
      <c r="P527" s="75" t="str">
        <f t="shared" si="50"/>
        <v/>
      </c>
      <c r="Q527" s="76" t="str">
        <f t="shared" si="38"/>
        <v/>
      </c>
      <c r="R527" s="77" t="str">
        <f t="shared" si="53"/>
        <v/>
      </c>
      <c r="S527" s="78" t="str">
        <f t="shared" si="35"/>
        <v/>
      </c>
      <c r="T527" s="57">
        <v>0</v>
      </c>
      <c r="U527" s="80" t="str">
        <f>IF(OR($H527="-",$K527="",$M527=""),"",
IF($H527="Long",$K527*$M527,
IF($H527="Short",$K527*$M527,
IF($H527="Options",$K527*$M527*100,””))))</f>
        <v/>
      </c>
      <c r="V527" s="81" t="str">
        <f t="shared" si="51"/>
        <v/>
      </c>
      <c r="W527" s="81" t="str">
        <f t="shared" si="52"/>
        <v/>
      </c>
    </row>
    <row r="528" spans="1:23" x14ac:dyDescent="0.2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7"/>
      <c r="N528" s="73" t="str">
        <f>IF(OR($H528="-",$S528="",$U528=""),"",
IF($H528="Long",$U528-$S528,
IF($H528="Short",$S528-$U528-$T528-$T528,
IF($H528="Options",$U528-$S528,””))))</f>
        <v/>
      </c>
      <c r="O528" s="74" t="str">
        <f t="shared" si="49"/>
        <v/>
      </c>
      <c r="P528" s="75" t="str">
        <f t="shared" si="50"/>
        <v/>
      </c>
      <c r="Q528" s="76" t="str">
        <f t="shared" si="38"/>
        <v/>
      </c>
      <c r="R528" s="77" t="str">
        <f t="shared" si="53"/>
        <v/>
      </c>
      <c r="S528" s="78" t="str">
        <f t="shared" si="35"/>
        <v/>
      </c>
      <c r="T528" s="57">
        <v>0</v>
      </c>
      <c r="U528" s="80" t="str">
        <f>IF(OR($H528="-",$K528="",$M528=""),"",
IF($H528="Long",$K528*$M528,
IF($H528="Short",$K528*$M528,
IF($H528="Options",$K528*$M528*100,””))))</f>
        <v/>
      </c>
      <c r="V528" s="81" t="str">
        <f t="shared" si="51"/>
        <v/>
      </c>
      <c r="W528" s="81" t="str">
        <f t="shared" si="52"/>
        <v/>
      </c>
    </row>
    <row r="529" spans="1:23" x14ac:dyDescent="0.2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7"/>
      <c r="N529" s="73" t="str">
        <f>IF(OR($H529="-",$S529="",$U529=""),"",
IF($H529="Long",$U529-$S529,
IF($H529="Short",$S529-$U529-$T529-$T529,
IF($H529="Options",$U529-$S529,””))))</f>
        <v/>
      </c>
      <c r="O529" s="74" t="str">
        <f t="shared" si="49"/>
        <v/>
      </c>
      <c r="P529" s="75" t="str">
        <f t="shared" si="50"/>
        <v/>
      </c>
      <c r="Q529" s="76" t="str">
        <f t="shared" si="38"/>
        <v/>
      </c>
      <c r="R529" s="77" t="str">
        <f t="shared" si="53"/>
        <v/>
      </c>
      <c r="S529" s="78" t="str">
        <f t="shared" si="35"/>
        <v/>
      </c>
      <c r="T529" s="57">
        <v>0</v>
      </c>
      <c r="U529" s="80" t="str">
        <f>IF(OR($H529="-",$K529="",$M529=""),"",
IF($H529="Long",$K529*$M529,
IF($H529="Short",$K529*$M529,
IF($H529="Options",$K529*$M529*100,””))))</f>
        <v/>
      </c>
      <c r="V529" s="81" t="str">
        <f t="shared" si="51"/>
        <v/>
      </c>
      <c r="W529" s="81" t="str">
        <f t="shared" si="52"/>
        <v/>
      </c>
    </row>
    <row r="530" spans="1:23" x14ac:dyDescent="0.2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7"/>
      <c r="N530" s="73" t="str">
        <f>IF(OR($H530="-",$S530="",$U530=""),"",
IF($H530="Long",$U530-$S530,
IF($H530="Short",$S530-$U530-$T530-$T530,
IF($H530="Options",$U530-$S530,””))))</f>
        <v/>
      </c>
      <c r="O530" s="74" t="str">
        <f t="shared" si="49"/>
        <v/>
      </c>
      <c r="P530" s="75" t="str">
        <f t="shared" si="50"/>
        <v/>
      </c>
      <c r="Q530" s="76" t="str">
        <f t="shared" si="38"/>
        <v/>
      </c>
      <c r="R530" s="77" t="str">
        <f t="shared" si="53"/>
        <v/>
      </c>
      <c r="S530" s="78" t="str">
        <f t="shared" si="35"/>
        <v/>
      </c>
      <c r="T530" s="57">
        <v>0</v>
      </c>
      <c r="U530" s="80" t="str">
        <f>IF(OR($H530="-",$K530="",$M530=""),"",
IF($H530="Long",$K530*$M530,
IF($H530="Short",$K530*$M530,
IF($H530="Options",$K530*$M530*100,””))))</f>
        <v/>
      </c>
      <c r="V530" s="81" t="str">
        <f t="shared" si="51"/>
        <v/>
      </c>
      <c r="W530" s="81" t="str">
        <f t="shared" si="52"/>
        <v/>
      </c>
    </row>
    <row r="531" spans="1:23" x14ac:dyDescent="0.2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7"/>
      <c r="N531" s="73" t="str">
        <f>IF(OR($H531="-",$S531="",$U531=""),"",
IF($H531="Long",$U531-$S531,
IF($H531="Short",$S531-$U531-$T531-$T531,
IF($H531="Options",$U531-$S531,””))))</f>
        <v/>
      </c>
      <c r="O531" s="74" t="str">
        <f t="shared" si="49"/>
        <v/>
      </c>
      <c r="P531" s="75" t="str">
        <f t="shared" si="50"/>
        <v/>
      </c>
      <c r="Q531" s="76" t="str">
        <f t="shared" si="38"/>
        <v/>
      </c>
      <c r="R531" s="77" t="str">
        <f t="shared" si="53"/>
        <v/>
      </c>
      <c r="S531" s="78" t="str">
        <f t="shared" si="35"/>
        <v/>
      </c>
      <c r="T531" s="57">
        <v>0</v>
      </c>
      <c r="U531" s="80" t="str">
        <f>IF(OR($H531="-",$K531="",$M531=""),"",
IF($H531="Long",$K531*$M531,
IF($H531="Short",$K531*$M531,
IF($H531="Options",$K531*$M531*100,””))))</f>
        <v/>
      </c>
      <c r="V531" s="81" t="str">
        <f t="shared" si="51"/>
        <v/>
      </c>
      <c r="W531" s="81" t="str">
        <f t="shared" si="52"/>
        <v/>
      </c>
    </row>
    <row r="532" spans="1:23" x14ac:dyDescent="0.2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7"/>
      <c r="N532" s="73" t="str">
        <f>IF(OR($H532="-",$S532="",$U532=""),"",
IF($H532="Long",$U532-$S532,
IF($H532="Short",$S532-$U532-$T532-$T532,
IF($H532="Options",$U532-$S532,””))))</f>
        <v/>
      </c>
      <c r="O532" s="74" t="str">
        <f t="shared" si="49"/>
        <v/>
      </c>
      <c r="P532" s="75" t="str">
        <f t="shared" si="50"/>
        <v/>
      </c>
      <c r="Q532" s="76" t="str">
        <f t="shared" si="38"/>
        <v/>
      </c>
      <c r="R532" s="77" t="str">
        <f t="shared" si="53"/>
        <v/>
      </c>
      <c r="S532" s="78" t="str">
        <f t="shared" si="35"/>
        <v/>
      </c>
      <c r="T532" s="57">
        <v>0</v>
      </c>
      <c r="U532" s="80" t="str">
        <f>IF(OR($H532="-",$K532="",$M532=""),"",
IF($H532="Long",$K532*$M532,
IF($H532="Short",$K532*$M532,
IF($H532="Options",$K532*$M532*100,””))))</f>
        <v/>
      </c>
      <c r="V532" s="81" t="str">
        <f t="shared" si="51"/>
        <v/>
      </c>
      <c r="W532" s="81" t="str">
        <f t="shared" si="52"/>
        <v/>
      </c>
    </row>
    <row r="533" spans="1:23" x14ac:dyDescent="0.2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7"/>
      <c r="N533" s="73" t="str">
        <f>IF(OR($H533="-",$S533="",$U533=""),"",
IF($H533="Long",$U533-$S533,
IF($H533="Short",$S533-$U533-$T533-$T533,
IF($H533="Options",$U533-$S533,””))))</f>
        <v/>
      </c>
      <c r="O533" s="74" t="str">
        <f t="shared" si="49"/>
        <v/>
      </c>
      <c r="P533" s="75" t="str">
        <f t="shared" si="50"/>
        <v/>
      </c>
      <c r="Q533" s="76" t="str">
        <f t="shared" si="38"/>
        <v/>
      </c>
      <c r="R533" s="77" t="str">
        <f t="shared" si="53"/>
        <v/>
      </c>
      <c r="S533" s="78" t="str">
        <f t="shared" ref="S533:S613" si="54">IF(OR($H533="-",$K533="",$L533="",$T533=""),"",
IF($H533="Long",($K533*$L533)+$T533,
IF($H533="Short",($K533*$L533)+$T533,
IF($H533="Options",($K533*$L533*100)+$T533,""))))</f>
        <v/>
      </c>
      <c r="T533" s="57">
        <v>0</v>
      </c>
      <c r="U533" s="80" t="str">
        <f>IF(OR($H533="-",$K533="",$M533=""),"",
IF($H533="Long",$K533*$M533,
IF($H533="Short",$K533*$M533,
IF($H533="Options",$K533*$M533*100,””))))</f>
        <v/>
      </c>
      <c r="V533" s="81" t="str">
        <f t="shared" si="51"/>
        <v/>
      </c>
      <c r="W533" s="81" t="str">
        <f t="shared" si="52"/>
        <v/>
      </c>
    </row>
    <row r="534" spans="1:23" x14ac:dyDescent="0.2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7"/>
      <c r="N534" s="73" t="str">
        <f>IF(OR($H534="-",$S534="",$U534=""),"",
IF($H534="Long",$U534-$S534,
IF($H534="Short",$S534-$U534-$T534-$T534,
IF($H534="Options",$U534-$S534,””))))</f>
        <v/>
      </c>
      <c r="O534" s="74" t="str">
        <f t="shared" si="49"/>
        <v/>
      </c>
      <c r="P534" s="75" t="str">
        <f t="shared" si="50"/>
        <v/>
      </c>
      <c r="Q534" s="76" t="str">
        <f t="shared" si="38"/>
        <v/>
      </c>
      <c r="R534" s="77" t="str">
        <f t="shared" si="53"/>
        <v/>
      </c>
      <c r="S534" s="78" t="str">
        <f t="shared" si="54"/>
        <v/>
      </c>
      <c r="T534" s="57">
        <v>0</v>
      </c>
      <c r="U534" s="80" t="str">
        <f>IF(OR($H534="-",$K534="",$M534=""),"",
IF($H534="Long",$K534*$M534,
IF($H534="Short",$K534*$M534,
IF($H534="Options",$K534*$M534*100,””))))</f>
        <v/>
      </c>
      <c r="V534" s="81" t="str">
        <f t="shared" si="51"/>
        <v/>
      </c>
      <c r="W534" s="81" t="str">
        <f t="shared" si="52"/>
        <v/>
      </c>
    </row>
    <row r="535" spans="1:23" x14ac:dyDescent="0.2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7"/>
      <c r="N535" s="73" t="str">
        <f>IF(OR($H535="-",$S535="",$U535=""),"",
IF($H535="Long",$U535-$S535,
IF($H535="Short",$S535-$U535-$T535-$T535,
IF($H535="Options",$U535-$S535,””))))</f>
        <v/>
      </c>
      <c r="O535" s="74" t="str">
        <f t="shared" si="49"/>
        <v/>
      </c>
      <c r="P535" s="75" t="str">
        <f t="shared" si="50"/>
        <v/>
      </c>
      <c r="Q535" s="76" t="str">
        <f t="shared" si="38"/>
        <v/>
      </c>
      <c r="R535" s="77" t="str">
        <f t="shared" si="53"/>
        <v/>
      </c>
      <c r="S535" s="78" t="str">
        <f t="shared" si="54"/>
        <v/>
      </c>
      <c r="T535" s="57">
        <v>0</v>
      </c>
      <c r="U535" s="80" t="str">
        <f>IF(OR($H535="-",$K535="",$M535=""),"",
IF($H535="Long",$K535*$M535,
IF($H535="Short",$K535*$M535,
IF($H535="Options",$K535*$M535*100,””))))</f>
        <v/>
      </c>
      <c r="V535" s="81" t="str">
        <f t="shared" si="51"/>
        <v/>
      </c>
      <c r="W535" s="81" t="str">
        <f t="shared" si="52"/>
        <v/>
      </c>
    </row>
    <row r="536" spans="1:23" x14ac:dyDescent="0.2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7"/>
      <c r="N536" s="73" t="str">
        <f>IF(OR($H536="-",$S536="",$U536=""),"",
IF($H536="Long",$U536-$S536,
IF($H536="Short",$S536-$U536-$T536-$T536,
IF($H536="Options",$U536-$S536,””))))</f>
        <v/>
      </c>
      <c r="O536" s="74" t="str">
        <f t="shared" si="49"/>
        <v/>
      </c>
      <c r="P536" s="75" t="str">
        <f t="shared" si="50"/>
        <v/>
      </c>
      <c r="Q536" s="76" t="str">
        <f t="shared" si="38"/>
        <v/>
      </c>
      <c r="R536" s="77" t="str">
        <f t="shared" si="53"/>
        <v/>
      </c>
      <c r="S536" s="78" t="str">
        <f t="shared" si="54"/>
        <v/>
      </c>
      <c r="T536" s="57">
        <v>0</v>
      </c>
      <c r="U536" s="80" t="str">
        <f>IF(OR($H536="-",$K536="",$M536=""),"",
IF($H536="Long",$K536*$M536,
IF($H536="Short",$K536*$M536,
IF($H536="Options",$K536*$M536*100,””))))</f>
        <v/>
      </c>
      <c r="V536" s="81" t="str">
        <f t="shared" si="51"/>
        <v/>
      </c>
      <c r="W536" s="81" t="str">
        <f t="shared" si="52"/>
        <v/>
      </c>
    </row>
    <row r="537" spans="1:23" x14ac:dyDescent="0.2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7"/>
      <c r="N537" s="73" t="str">
        <f>IF(OR($H537="-",$S537="",$U537=""),"",
IF($H537="Long",$U537-$S537,
IF($H537="Short",$S537-$U537-$T537-$T537,
IF($H537="Options",$U537-$S537,””))))</f>
        <v/>
      </c>
      <c r="O537" s="74" t="str">
        <f t="shared" si="49"/>
        <v/>
      </c>
      <c r="P537" s="75" t="str">
        <f t="shared" si="50"/>
        <v/>
      </c>
      <c r="Q537" s="76" t="str">
        <f t="shared" si="38"/>
        <v/>
      </c>
      <c r="R537" s="77" t="str">
        <f t="shared" si="53"/>
        <v/>
      </c>
      <c r="S537" s="78" t="str">
        <f t="shared" si="54"/>
        <v/>
      </c>
      <c r="T537" s="57">
        <v>0</v>
      </c>
      <c r="U537" s="80" t="str">
        <f>IF(OR($H537="-",$K537="",$M537=""),"",
IF($H537="Long",$K537*$M537,
IF($H537="Short",$K537*$M537,
IF($H537="Options",$K537*$M537*100,””))))</f>
        <v/>
      </c>
      <c r="V537" s="81" t="str">
        <f t="shared" si="51"/>
        <v/>
      </c>
      <c r="W537" s="81" t="str">
        <f t="shared" si="52"/>
        <v/>
      </c>
    </row>
    <row r="538" spans="1:23" x14ac:dyDescent="0.2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7"/>
      <c r="N538" s="73" t="str">
        <f>IF(OR($H538="-",$S538="",$U538=""),"",
IF($H538="Long",$U538-$S538,
IF($H538="Short",$S538-$U538-$T538-$T538,
IF($H538="Options",$U538-$S538,””))))</f>
        <v/>
      </c>
      <c r="O538" s="74" t="str">
        <f t="shared" si="49"/>
        <v/>
      </c>
      <c r="P538" s="75" t="str">
        <f t="shared" si="50"/>
        <v/>
      </c>
      <c r="Q538" s="76" t="str">
        <f t="shared" si="38"/>
        <v/>
      </c>
      <c r="R538" s="77" t="str">
        <f t="shared" si="53"/>
        <v/>
      </c>
      <c r="S538" s="78" t="str">
        <f>IF(OR($H538="-",$K538="",$L538="",$T538=""),"",
IF($H538="Long",($K538*$L538)+$T538,
IF($H538="Short",($K538*$L538)+$T538,
IF($H538="Options",($K538*$L538*100)+$T538,""))))</f>
        <v/>
      </c>
      <c r="T538" s="57">
        <v>0</v>
      </c>
      <c r="U538" s="80" t="str">
        <f>IF(OR($H538="-",$K538="",$M538=""),"",
IF($H538="Long",$K538*$M538,
IF($H538="Short",$K538*$M538,
IF($H538="Options",$K538*$M538*100,””))))</f>
        <v/>
      </c>
      <c r="V538" s="81" t="str">
        <f t="shared" si="51"/>
        <v/>
      </c>
      <c r="W538" s="81" t="str">
        <f t="shared" si="52"/>
        <v/>
      </c>
    </row>
    <row r="539" spans="1:23" x14ac:dyDescent="0.2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7"/>
      <c r="N539" s="73" t="str">
        <f>IF(OR($H539="-",$S539="",$U539=""),"",
IF($H539="Long",$U539-$S539,
IF($H539="Short",$S539-$U539-$T539-$T539,
IF($H539="Options",$U539-$S539,””))))</f>
        <v/>
      </c>
      <c r="O539" s="74" t="str">
        <f t="shared" si="49"/>
        <v/>
      </c>
      <c r="P539" s="75" t="str">
        <f t="shared" si="50"/>
        <v/>
      </c>
      <c r="Q539" s="76" t="str">
        <f t="shared" si="38"/>
        <v/>
      </c>
      <c r="R539" s="77" t="str">
        <f t="shared" si="53"/>
        <v/>
      </c>
      <c r="S539" s="78" t="str">
        <f t="shared" si="54"/>
        <v/>
      </c>
      <c r="T539" s="57">
        <v>0</v>
      </c>
      <c r="U539" s="80" t="str">
        <f>IF(OR($H539="-",$K539="",$M539=""),"",
IF($H539="Long",$K539*$M539,
IF($H539="Short",$K539*$M539,
IF($H539="Options",$K539*$M539*100,””))))</f>
        <v/>
      </c>
      <c r="V539" s="81" t="str">
        <f t="shared" si="51"/>
        <v/>
      </c>
      <c r="W539" s="81" t="str">
        <f t="shared" si="52"/>
        <v/>
      </c>
    </row>
    <row r="540" spans="1:23" x14ac:dyDescent="0.2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7"/>
      <c r="N540" s="73" t="str">
        <f>IF(OR($H540="-",$S540="",$U540=""),"",
IF($H540="Long",$U540-$S540,
IF($H540="Short",$S540-$U540-$T540-$T540,
IF($H540="Options",$U540-$S540,””))))</f>
        <v/>
      </c>
      <c r="O540" s="74" t="str">
        <f t="shared" si="49"/>
        <v/>
      </c>
      <c r="P540" s="75" t="str">
        <f t="shared" si="50"/>
        <v/>
      </c>
      <c r="Q540" s="76" t="str">
        <f t="shared" si="38"/>
        <v/>
      </c>
      <c r="R540" s="77" t="str">
        <f t="shared" si="53"/>
        <v/>
      </c>
      <c r="S540" s="78" t="str">
        <f>IF(OR($H540="-",$K540="",$L540="",$T540=""),"",
IF($H540="Long",($K540*$L540)+$T540,
IF($H540="Short",($K540*$L540)+$T540,
IF($H540="Options",($K540*$L540*100)+$T540,""))))</f>
        <v/>
      </c>
      <c r="T540" s="57">
        <v>0</v>
      </c>
      <c r="U540" s="80" t="str">
        <f>IF(OR($H540="-",$K540="",$M540=""),"",
IF($H540="Long",$K540*$M540,
IF($H540="Short",$K540*$M540,
IF($H540="Options",$K540*$M540*100,””))))</f>
        <v/>
      </c>
      <c r="V540" s="81" t="str">
        <f t="shared" si="51"/>
        <v/>
      </c>
      <c r="W540" s="81" t="str">
        <f t="shared" si="52"/>
        <v/>
      </c>
    </row>
    <row r="541" spans="1:23" x14ac:dyDescent="0.2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7"/>
      <c r="N541" s="73" t="str">
        <f>IF(OR($H541="-",$S541="",$U541=""),"",
IF($H541="Long",$U541-$S541,
IF($H541="Short",$S541-$U541-$T541-$T541,
IF($H541="Options",$U541-$S541,””))))</f>
        <v/>
      </c>
      <c r="O541" s="74" t="str">
        <f t="shared" ref="O541:O550" si="55">IF(OR($N541="-",$S541="",$U541=""),"",
IF($N541&lt;=-0.01,"", IF($H541="Long",(M541-L541),
IF($H541="Short",(L541-M541),
IF($H541="Options",(M541-L541))))))</f>
        <v/>
      </c>
      <c r="P541" s="75" t="str">
        <f t="shared" ref="P541:P550" si="56">IF(OR($N541="-",$S541="",$U541=""),"",
IF($N541&gt;=0.01,"", IF($H541="Long",(M541-L541),
IF($H541="Short",(L541-M541),
IF($H541="Options",(M541-L541))))))</f>
        <v/>
      </c>
      <c r="Q541" s="76" t="str">
        <f t="shared" si="38"/>
        <v/>
      </c>
      <c r="R541" s="77" t="str">
        <f t="shared" si="53"/>
        <v/>
      </c>
      <c r="S541" s="78" t="str">
        <f t="shared" si="54"/>
        <v/>
      </c>
      <c r="T541" s="57">
        <v>0</v>
      </c>
      <c r="U541" s="80" t="str">
        <f>IF(OR($H541="-",$K541="",$M541=""),"",
IF($H541="Long",$K541*$M541,
IF($H541="Short",$K541*$M541,
IF($H541="Options",$K541*$M541*100,””))))</f>
        <v/>
      </c>
      <c r="V541" s="81" t="str">
        <f t="shared" ref="V541:V550" si="57">IF(N541="","",IF(N541&gt;0,0,1))</f>
        <v/>
      </c>
      <c r="W541" s="81" t="str">
        <f t="shared" ref="W541:W550" si="58">IF(N541="","",IF(N541&lt;0,0,1))</f>
        <v/>
      </c>
    </row>
    <row r="542" spans="1:23" x14ac:dyDescent="0.2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7"/>
      <c r="N542" s="73" t="str">
        <f>IF(OR($H542="-",$S542="",$U542=""),"",
IF($H542="Long",$U542-$S542,
IF($H542="Short",$S542-$U542-$T542-$T542,
IF($H542="Options",$U542-$S542,””))))</f>
        <v/>
      </c>
      <c r="O542" s="74" t="str">
        <f t="shared" si="55"/>
        <v/>
      </c>
      <c r="P542" s="75" t="str">
        <f t="shared" si="56"/>
        <v/>
      </c>
      <c r="Q542" s="76" t="str">
        <f t="shared" si="38"/>
        <v/>
      </c>
      <c r="R542" s="77" t="str">
        <f t="shared" si="53"/>
        <v/>
      </c>
      <c r="S542" s="78" t="str">
        <f t="shared" si="54"/>
        <v/>
      </c>
      <c r="T542" s="57">
        <v>0</v>
      </c>
      <c r="U542" s="80" t="str">
        <f>IF(OR($H542="-",$K542="",$M542=""),"",
IF($H542="Long",$K542*$M542,
IF($H542="Short",$K542*$M542,
IF($H542="Options",$K542*$M542*100,””))))</f>
        <v/>
      </c>
      <c r="V542" s="81" t="str">
        <f t="shared" si="57"/>
        <v/>
      </c>
      <c r="W542" s="81" t="str">
        <f t="shared" si="58"/>
        <v/>
      </c>
    </row>
    <row r="543" spans="1:23" x14ac:dyDescent="0.2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7"/>
      <c r="N543" s="73" t="str">
        <f>IF(OR($H543="-",$S543="",$U543=""),"",
IF($H543="Long",$U543-$S543,
IF($H543="Short",$S543-$U543-$T543-$T543,
IF($H543="Options",$U543-$S543,””))))</f>
        <v/>
      </c>
      <c r="O543" s="74" t="str">
        <f t="shared" si="55"/>
        <v/>
      </c>
      <c r="P543" s="75" t="str">
        <f t="shared" si="56"/>
        <v/>
      </c>
      <c r="Q543" s="76" t="str">
        <f t="shared" si="38"/>
        <v/>
      </c>
      <c r="R543" s="77" t="str">
        <f t="shared" si="53"/>
        <v/>
      </c>
      <c r="S543" s="78" t="str">
        <f t="shared" si="54"/>
        <v/>
      </c>
      <c r="T543" s="57">
        <v>0</v>
      </c>
      <c r="U543" s="80" t="str">
        <f>IF(OR($H543="-",$K543="",$M543=""),"",
IF($H543="Long",$K543*$M543,
IF($H543="Short",$K543*$M543,
IF($H543="Options",$K543*$M543*100,””))))</f>
        <v/>
      </c>
      <c r="V543" s="81" t="str">
        <f t="shared" si="57"/>
        <v/>
      </c>
      <c r="W543" s="81" t="str">
        <f t="shared" si="58"/>
        <v/>
      </c>
    </row>
    <row r="544" spans="1:23" x14ac:dyDescent="0.2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7"/>
      <c r="N544" s="73" t="str">
        <f>IF(OR($H544="-",$S544="",$U544=""),"",
IF($H544="Long",$U544-$S544,
IF($H544="Short",$S544-$U544-$T544-$T544,
IF($H544="Options",$U544-$S544,””))))</f>
        <v/>
      </c>
      <c r="O544" s="74" t="str">
        <f t="shared" si="55"/>
        <v/>
      </c>
      <c r="P544" s="75" t="str">
        <f t="shared" si="56"/>
        <v/>
      </c>
      <c r="Q544" s="76" t="str">
        <f t="shared" si="38"/>
        <v/>
      </c>
      <c r="R544" s="77" t="str">
        <f t="shared" si="53"/>
        <v/>
      </c>
      <c r="S544" s="78" t="str">
        <f t="shared" si="54"/>
        <v/>
      </c>
      <c r="T544" s="57">
        <v>0</v>
      </c>
      <c r="U544" s="80" t="str">
        <f>IF(OR($H544="-",$K544="",$M544=""),"",
IF($H544="Long",$K544*$M544,
IF($H544="Short",$K544*$M544,
IF($H544="Options",$K544*$M544*100,””))))</f>
        <v/>
      </c>
      <c r="V544" s="81" t="str">
        <f t="shared" si="57"/>
        <v/>
      </c>
      <c r="W544" s="81" t="str">
        <f t="shared" si="58"/>
        <v/>
      </c>
    </row>
    <row r="545" spans="1:23" x14ac:dyDescent="0.2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7"/>
      <c r="N545" s="73" t="str">
        <f>IF(OR($H545="-",$S545="",$U545=""),"",
IF($H545="Long",$U545-$S545,
IF($H545="Short",$S545-$U545-$T545-$T545,
IF($H545="Options",$U545-$S545,””))))</f>
        <v/>
      </c>
      <c r="O545" s="74" t="str">
        <f t="shared" si="55"/>
        <v/>
      </c>
      <c r="P545" s="75" t="str">
        <f t="shared" si="56"/>
        <v/>
      </c>
      <c r="Q545" s="76" t="str">
        <f t="shared" si="38"/>
        <v/>
      </c>
      <c r="R545" s="77" t="str">
        <f t="shared" si="53"/>
        <v/>
      </c>
      <c r="S545" s="78" t="str">
        <f t="shared" si="54"/>
        <v/>
      </c>
      <c r="T545" s="57">
        <v>0</v>
      </c>
      <c r="U545" s="80" t="str">
        <f>IF(OR($H545="-",$K545="",$M545=""),"",
IF($H545="Long",$K545*$M545,
IF($H545="Short",$K545*$M545,
IF($H545="Options",$K545*$M545*100,””))))</f>
        <v/>
      </c>
      <c r="V545" s="81" t="str">
        <f t="shared" si="57"/>
        <v/>
      </c>
      <c r="W545" s="81" t="str">
        <f t="shared" si="58"/>
        <v/>
      </c>
    </row>
    <row r="546" spans="1:23" x14ac:dyDescent="0.2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7"/>
      <c r="N546" s="73" t="str">
        <f>IF(OR($H546="-",$S546="",$U546=""),"",
IF($H546="Long",$U546-$S546,
IF($H546="Short",$S546-$U546-$T546-$T546,
IF($H546="Options",$U546-$S546,””))))</f>
        <v/>
      </c>
      <c r="O546" s="74" t="str">
        <f t="shared" si="55"/>
        <v/>
      </c>
      <c r="P546" s="75" t="str">
        <f t="shared" si="56"/>
        <v/>
      </c>
      <c r="Q546" s="76" t="str">
        <f t="shared" si="38"/>
        <v/>
      </c>
      <c r="R546" s="77" t="str">
        <f t="shared" si="53"/>
        <v/>
      </c>
      <c r="S546" s="78" t="str">
        <f t="shared" si="54"/>
        <v/>
      </c>
      <c r="T546" s="57">
        <v>0</v>
      </c>
      <c r="U546" s="80" t="str">
        <f>IF(OR($H546="-",$K546="",$M546=""),"",
IF($H546="Long",$K546*$M546,
IF($H546="Short",$K546*$M546,
IF($H546="Options",$K546*$M546*100,””))))</f>
        <v/>
      </c>
      <c r="V546" s="81" t="str">
        <f t="shared" si="57"/>
        <v/>
      </c>
      <c r="W546" s="81" t="str">
        <f t="shared" si="58"/>
        <v/>
      </c>
    </row>
    <row r="547" spans="1:23" x14ac:dyDescent="0.2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7"/>
      <c r="N547" s="73" t="str">
        <f>IF(OR($H547="-",$S547="",$U547=""),"",
IF($H547="Long",$U547-$S547,
IF($H547="Short",$S547-$U547-$T547-$T547,
IF($H547="Options",$U547-$S547,””))))</f>
        <v/>
      </c>
      <c r="O547" s="74" t="str">
        <f t="shared" si="55"/>
        <v/>
      </c>
      <c r="P547" s="75" t="str">
        <f t="shared" si="56"/>
        <v/>
      </c>
      <c r="Q547" s="76" t="str">
        <f t="shared" si="38"/>
        <v/>
      </c>
      <c r="R547" s="77" t="str">
        <f t="shared" si="53"/>
        <v/>
      </c>
      <c r="S547" s="78" t="str">
        <f t="shared" si="54"/>
        <v/>
      </c>
      <c r="T547" s="57">
        <v>0</v>
      </c>
      <c r="U547" s="80" t="str">
        <f>IF(OR($H547="-",$K547="",$M547=""),"",
IF($H547="Long",$K547*$M547,
IF($H547="Short",$K547*$M547,
IF($H547="Options",$K547*$M547*100,””))))</f>
        <v/>
      </c>
      <c r="V547" s="81" t="str">
        <f t="shared" si="57"/>
        <v/>
      </c>
      <c r="W547" s="81" t="str">
        <f t="shared" si="58"/>
        <v/>
      </c>
    </row>
    <row r="548" spans="1:23" x14ac:dyDescent="0.2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7"/>
      <c r="N548" s="73" t="str">
        <f>IF(OR($H548="-",$S548="",$U548=""),"",
IF($H548="Long",$U548-$S548,
IF($H548="Short",$S548-$U548-$T548-$T548,
IF($H548="Options",$U548-$S548,””))))</f>
        <v/>
      </c>
      <c r="O548" s="74" t="str">
        <f t="shared" si="55"/>
        <v/>
      </c>
      <c r="P548" s="75" t="str">
        <f t="shared" si="56"/>
        <v/>
      </c>
      <c r="Q548" s="76" t="str">
        <f t="shared" si="38"/>
        <v/>
      </c>
      <c r="R548" s="77" t="str">
        <f t="shared" si="53"/>
        <v/>
      </c>
      <c r="S548" s="78" t="str">
        <f t="shared" si="54"/>
        <v/>
      </c>
      <c r="T548" s="57">
        <v>0</v>
      </c>
      <c r="U548" s="80" t="str">
        <f>IF(OR($H548="-",$K548="",$M548=""),"",
IF($H548="Long",$K548*$M548,
IF($H548="Short",$K548*$M548,
IF($H548="Options",$K548*$M548*100,””))))</f>
        <v/>
      </c>
      <c r="V548" s="81" t="str">
        <f t="shared" si="57"/>
        <v/>
      </c>
      <c r="W548" s="81" t="str">
        <f t="shared" si="58"/>
        <v/>
      </c>
    </row>
    <row r="549" spans="1:23" x14ac:dyDescent="0.2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7"/>
      <c r="N549" s="73" t="str">
        <f>IF(OR($H549="-",$S549="",$U549=""),"",
IF($H549="Long",$U549-$S549,
IF($H549="Short",$S549-$U549-$T549-$T549,
IF($H549="Options",$U549-$S549,””))))</f>
        <v/>
      </c>
      <c r="O549" s="74" t="str">
        <f t="shared" si="55"/>
        <v/>
      </c>
      <c r="P549" s="75" t="str">
        <f t="shared" si="56"/>
        <v/>
      </c>
      <c r="Q549" s="76" t="str">
        <f t="shared" si="38"/>
        <v/>
      </c>
      <c r="R549" s="77" t="str">
        <f t="shared" si="53"/>
        <v/>
      </c>
      <c r="S549" s="78" t="str">
        <f t="shared" si="54"/>
        <v/>
      </c>
      <c r="T549" s="57">
        <v>0</v>
      </c>
      <c r="U549" s="80" t="str">
        <f>IF(OR($H549="-",$K549="",$M549=""),"",
IF($H549="Long",$K549*$M549,
IF($H549="Short",$K549*$M549,
IF($H549="Options",$K549*$M549*100,””))))</f>
        <v/>
      </c>
      <c r="V549" s="81" t="str">
        <f t="shared" si="57"/>
        <v/>
      </c>
      <c r="W549" s="81" t="str">
        <f t="shared" si="58"/>
        <v/>
      </c>
    </row>
    <row r="550" spans="1:23" x14ac:dyDescent="0.2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7"/>
      <c r="N550" s="73" t="str">
        <f>IF(OR($H550="-",$S550="",$U550=""),"",
IF($H550="Long",$U550-$S550,
IF($H550="Short",$S550-$U550-$T550-$T550,
IF($H550="Options",$U550-$S550,””))))</f>
        <v/>
      </c>
      <c r="O550" s="74" t="str">
        <f t="shared" si="55"/>
        <v/>
      </c>
      <c r="P550" s="75" t="str">
        <f t="shared" si="56"/>
        <v/>
      </c>
      <c r="Q550" s="76" t="str">
        <f t="shared" si="38"/>
        <v/>
      </c>
      <c r="R550" s="77" t="str">
        <f t="shared" si="53"/>
        <v/>
      </c>
      <c r="S550" s="78" t="str">
        <f t="shared" si="54"/>
        <v/>
      </c>
      <c r="T550" s="57">
        <v>0</v>
      </c>
      <c r="U550" s="80" t="str">
        <f>IF(OR($H550="-",$K550="",$M550=""),"",
IF($H550="Long",$K550*$M550,
IF($H550="Short",$K550*$M550,
IF($H550="Options",$K550*$M550*100,””))))</f>
        <v/>
      </c>
      <c r="V550" s="81" t="str">
        <f t="shared" si="57"/>
        <v/>
      </c>
      <c r="W550" s="81" t="str">
        <f t="shared" si="58"/>
        <v/>
      </c>
    </row>
    <row r="551" spans="1:23" x14ac:dyDescent="0.2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7"/>
      <c r="N551" s="73" t="str">
        <f>IF(OR($H551="-",$S551="",$U551=""),"",
IF($H551="Long",$U551-$S551,
IF($H551="Short",$S551-$U551-$T551-$T551,
IF($H551="Options",$U551-$S551,””))))</f>
        <v/>
      </c>
      <c r="O551" s="74" t="str">
        <f>IF(OR($N551="-",$S551="",$U551=""),"",
IF($N551&lt;=-0.01,"", IF($H551="Long",(M551-L551),
IF($H551="Short",(L551-M551),
IF($H551="Options",(M551-L551))))))</f>
        <v/>
      </c>
      <c r="P551" s="75" t="str">
        <f>IF(OR($N551="-",$S551="",$U551=""),"",
IF($N551&gt;=0.01,"", IF($H551="Long",(M551-L551),
IF($H551="Short",(L551-M551),
IF($H551="Options",(M551-L551))))))</f>
        <v/>
      </c>
      <c r="Q551" s="76" t="str">
        <f t="shared" si="38"/>
        <v/>
      </c>
      <c r="R551" s="77" t="str">
        <f t="shared" si="53"/>
        <v/>
      </c>
      <c r="S551" s="78" t="str">
        <f>IF(OR($H551="-",$K551="",$L551="",$T551=""),"",
IF($H551="Long",($K551*$L551)+$T551,
IF($H551="Short",($K551*$L551)+$T551,
IF($H551="Options",($K551*$L551*100)+$T551,""))))</f>
        <v/>
      </c>
      <c r="T551" s="57">
        <v>0</v>
      </c>
      <c r="U551" s="80" t="str">
        <f>IF(OR($H551="-",$K551="",$M551=""),"",
IF($H551="Long",$K551*$M551,
IF($H551="Short",$K551*$M551,
IF($H551="Options",$K551*$M551*100,””))))</f>
        <v/>
      </c>
      <c r="V551" s="81" t="str">
        <f>IF(N551="","",IF(N551&gt;0,0,1))</f>
        <v/>
      </c>
      <c r="W551" s="81" t="str">
        <f>IF(N551="","",IF(N551&lt;0,0,1))</f>
        <v/>
      </c>
    </row>
    <row r="552" spans="1:23" x14ac:dyDescent="0.2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7"/>
      <c r="N552" s="73" t="str">
        <f>IF(OR($H552="-",$S552="",$U552=""),"",
IF($H552="Long",$U552-$S552,
IF($H552="Short",$S552-$U552-$T552-$T552,
IF($H552="Options",$U552-$S552,””))))</f>
        <v/>
      </c>
      <c r="O552" s="74" t="str">
        <f t="shared" ref="O552:O613" si="59">IF(OR($N552="-",$S552="",$U552=""),"",
IF($N552&lt;=-0.01,"", IF($H552="Long",(M552-L552),
IF($H552="Short",(L552-M552),
IF($H552="Options",(M552-L552))))))</f>
        <v/>
      </c>
      <c r="P552" s="75" t="str">
        <f t="shared" ref="P552:P613" si="60">IF(OR($N552="-",$S552="",$U552=""),"",
IF($N552&gt;=0.01,"", IF($H552="Long",(M552-L552),
IF($H552="Short",(L552-M552),
IF($H552="Options",(M552-L552))))))</f>
        <v/>
      </c>
      <c r="Q552" s="76" t="str">
        <f t="shared" si="38"/>
        <v/>
      </c>
      <c r="R552" s="77" t="str">
        <f t="shared" si="53"/>
        <v/>
      </c>
      <c r="S552" s="78" t="str">
        <f t="shared" si="54"/>
        <v/>
      </c>
      <c r="T552" s="57">
        <v>0</v>
      </c>
      <c r="U552" s="80" t="str">
        <f>IF(OR($H552="-",$K552="",$M552=""),"",
IF($H552="Long",$K552*$M552,
IF($H552="Short",$K552*$M552,
IF($H552="Options",$K552*$M552*100,””))))</f>
        <v/>
      </c>
      <c r="V552" s="81" t="str">
        <f t="shared" ref="V552:V613" si="61">IF(N552="","",IF(N552&gt;0,0,1))</f>
        <v/>
      </c>
      <c r="W552" s="81" t="str">
        <f t="shared" ref="W552:W613" si="62">IF(N552="","",IF(N552&lt;0,0,1))</f>
        <v/>
      </c>
    </row>
    <row r="553" spans="1:23" x14ac:dyDescent="0.2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7"/>
      <c r="N553" s="73" t="str">
        <f>IF(OR($H553="-",$S553="",$U553=""),"",
IF($H553="Long",$U553-$S553,
IF($H553="Short",$S553-$U553-$T553-$T553,
IF($H553="Options",$U553-$S553,””))))</f>
        <v/>
      </c>
      <c r="O553" s="74" t="str">
        <f t="shared" si="59"/>
        <v/>
      </c>
      <c r="P553" s="75" t="str">
        <f t="shared" si="60"/>
        <v/>
      </c>
      <c r="Q553" s="76" t="str">
        <f t="shared" si="38"/>
        <v/>
      </c>
      <c r="R553" s="77" t="str">
        <f t="shared" si="53"/>
        <v/>
      </c>
      <c r="S553" s="78" t="str">
        <f t="shared" si="54"/>
        <v/>
      </c>
      <c r="T553" s="57">
        <v>0</v>
      </c>
      <c r="U553" s="80" t="str">
        <f>IF(OR($H553="-",$K553="",$M553=""),"",
IF($H553="Long",$K553*$M553,
IF($H553="Short",$K553*$M553,
IF($H553="Options",$K553*$M553*100,””))))</f>
        <v/>
      </c>
      <c r="V553" s="81" t="str">
        <f t="shared" si="61"/>
        <v/>
      </c>
      <c r="W553" s="81" t="str">
        <f t="shared" si="62"/>
        <v/>
      </c>
    </row>
    <row r="554" spans="1:23" x14ac:dyDescent="0.2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7"/>
      <c r="N554" s="73" t="str">
        <f>IF(OR($H554="-",$S554="",$U554=""),"",
IF($H554="Long",$U554-$S554,
IF($H554="Short",$S554-$U554-$T554-$T554,
IF($H554="Options",$U554-$S554,””))))</f>
        <v/>
      </c>
      <c r="O554" s="74" t="str">
        <f t="shared" si="59"/>
        <v/>
      </c>
      <c r="P554" s="75" t="str">
        <f t="shared" si="60"/>
        <v/>
      </c>
      <c r="Q554" s="76" t="str">
        <f t="shared" si="38"/>
        <v/>
      </c>
      <c r="R554" s="77" t="str">
        <f t="shared" si="53"/>
        <v/>
      </c>
      <c r="S554" s="78" t="str">
        <f t="shared" si="54"/>
        <v/>
      </c>
      <c r="T554" s="57">
        <v>0</v>
      </c>
      <c r="U554" s="80" t="str">
        <f>IF(OR($H554="-",$K554="",$M554=""),"",
IF($H554="Long",$K554*$M554,
IF($H554="Short",$K554*$M554,
IF($H554="Options",$K554*$M554*100,””))))</f>
        <v/>
      </c>
      <c r="V554" s="81" t="str">
        <f t="shared" si="61"/>
        <v/>
      </c>
      <c r="W554" s="81" t="str">
        <f t="shared" si="62"/>
        <v/>
      </c>
    </row>
    <row r="555" spans="1:23" x14ac:dyDescent="0.2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7"/>
      <c r="N555" s="73" t="str">
        <f>IF(OR($H555="-",$S555="",$U555=""),"",
IF($H555="Long",$U555-$S555,
IF($H555="Short",$S555-$U555-$T555-$T555,
IF($H555="Options",$U555-$S555,””))))</f>
        <v/>
      </c>
      <c r="O555" s="74" t="str">
        <f t="shared" si="59"/>
        <v/>
      </c>
      <c r="P555" s="75" t="str">
        <f t="shared" si="60"/>
        <v/>
      </c>
      <c r="Q555" s="76" t="str">
        <f t="shared" si="38"/>
        <v/>
      </c>
      <c r="R555" s="77" t="str">
        <f t="shared" si="53"/>
        <v/>
      </c>
      <c r="S555" s="78" t="str">
        <f t="shared" si="54"/>
        <v/>
      </c>
      <c r="T555" s="57">
        <v>0</v>
      </c>
      <c r="U555" s="80" t="str">
        <f>IF(OR($H555="-",$K555="",$M555=""),"",
IF($H555="Long",$K555*$M555,
IF($H555="Short",$K555*$M555,
IF($H555="Options",$K555*$M555*100,””))))</f>
        <v/>
      </c>
      <c r="V555" s="81" t="str">
        <f t="shared" si="61"/>
        <v/>
      </c>
      <c r="W555" s="81" t="str">
        <f t="shared" si="62"/>
        <v/>
      </c>
    </row>
    <row r="556" spans="1:23" x14ac:dyDescent="0.2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7"/>
      <c r="N556" s="73" t="str">
        <f>IF(OR($H556="-",$S556="",$U556=""),"",
IF($H556="Long",$U556-$S556,
IF($H556="Short",$S556-$U556-$T556-$T556,
IF($H556="Options",$U556-$S556,””))))</f>
        <v/>
      </c>
      <c r="O556" s="74" t="str">
        <f t="shared" si="59"/>
        <v/>
      </c>
      <c r="P556" s="75" t="str">
        <f t="shared" si="60"/>
        <v/>
      </c>
      <c r="Q556" s="76" t="str">
        <f t="shared" si="38"/>
        <v/>
      </c>
      <c r="R556" s="77" t="str">
        <f t="shared" si="53"/>
        <v/>
      </c>
      <c r="S556" s="78" t="str">
        <f t="shared" si="54"/>
        <v/>
      </c>
      <c r="T556" s="57">
        <v>0</v>
      </c>
      <c r="U556" s="80" t="str">
        <f>IF(OR($H556="-",$K556="",$M556=""),"",
IF($H556="Long",$K556*$M556,
IF($H556="Short",$K556*$M556,
IF($H556="Options",$K556*$M556*100,””))))</f>
        <v/>
      </c>
      <c r="V556" s="81" t="str">
        <f t="shared" si="61"/>
        <v/>
      </c>
      <c r="W556" s="81" t="str">
        <f t="shared" si="62"/>
        <v/>
      </c>
    </row>
    <row r="557" spans="1:23" x14ac:dyDescent="0.2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7"/>
      <c r="N557" s="73" t="str">
        <f>IF(OR($H557="-",$S557="",$U557=""),"",
IF($H557="Long",$U557-$S557,
IF($H557="Short",$S557-$U557-$T557-$T557,
IF($H557="Options",$U557-$S557,””))))</f>
        <v/>
      </c>
      <c r="O557" s="74" t="str">
        <f t="shared" si="59"/>
        <v/>
      </c>
      <c r="P557" s="75" t="str">
        <f t="shared" si="60"/>
        <v/>
      </c>
      <c r="Q557" s="76" t="str">
        <f t="shared" si="38"/>
        <v/>
      </c>
      <c r="R557" s="77" t="str">
        <f>IF(OR($H557="-",$U557="",$S557=""),"",IF($N557&gt;=0.01,"",IF($H557="Long",(($U557-$S557)/$S557),
IF($H557="Short",(($S557-$U557)/$S557),
IF($H557="Options",(($U557-$S557)/$S557))))))</f>
        <v/>
      </c>
      <c r="S557" s="78" t="str">
        <f t="shared" si="54"/>
        <v/>
      </c>
      <c r="T557" s="57">
        <v>0</v>
      </c>
      <c r="U557" s="80" t="str">
        <f>IF(OR($H557="-",$K557="",$M557=""),"",
IF($H557="Long",$K557*$M557,
IF($H557="Short",$K557*$M557,
IF($H557="Options",$K557*$M557*100,””))))</f>
        <v/>
      </c>
      <c r="V557" s="81" t="str">
        <f t="shared" si="61"/>
        <v/>
      </c>
      <c r="W557" s="81" t="str">
        <f t="shared" si="62"/>
        <v/>
      </c>
    </row>
    <row r="558" spans="1:23" x14ac:dyDescent="0.2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7"/>
      <c r="N558" s="73" t="str">
        <f>IF(OR($H558="-",$S558="",$U558=""),"",
IF($H558="Long",$U558-$S558,
IF($H558="Short",$S558-$U558-$T558-$T558,
IF($H558="Options",$U558-$S558,””))))</f>
        <v/>
      </c>
      <c r="O558" s="74" t="str">
        <f t="shared" si="59"/>
        <v/>
      </c>
      <c r="P558" s="75" t="str">
        <f t="shared" si="60"/>
        <v/>
      </c>
      <c r="Q558" s="76" t="str">
        <f t="shared" si="38"/>
        <v/>
      </c>
      <c r="R558" s="77" t="str">
        <f t="shared" si="53"/>
        <v/>
      </c>
      <c r="S558" s="78" t="str">
        <f t="shared" si="54"/>
        <v/>
      </c>
      <c r="T558" s="57">
        <v>0</v>
      </c>
      <c r="U558" s="80" t="str">
        <f>IF(OR($H558="-",$K558="",$M558=""),"",
IF($H558="Long",$K558*$M558,
IF($H558="Short",$K558*$M558,
IF($H558="Options",$K558*$M558*100,””))))</f>
        <v/>
      </c>
      <c r="V558" s="81" t="str">
        <f t="shared" si="61"/>
        <v/>
      </c>
      <c r="W558" s="81" t="str">
        <f t="shared" si="62"/>
        <v/>
      </c>
    </row>
    <row r="559" spans="1:23" x14ac:dyDescent="0.2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7"/>
      <c r="N559" s="73" t="str">
        <f>IF(OR($H559="-",$S559="",$U559=""),"",
IF($H559="Long",$U559-$S559,
IF($H559="Short",$S559-$U559-$T559-$T559,
IF($H559="Options",$U559-$S559,””))))</f>
        <v/>
      </c>
      <c r="O559" s="74" t="str">
        <f t="shared" si="59"/>
        <v/>
      </c>
      <c r="P559" s="75" t="str">
        <f t="shared" si="60"/>
        <v/>
      </c>
      <c r="Q559" s="76" t="str">
        <f t="shared" si="38"/>
        <v/>
      </c>
      <c r="R559" s="77" t="str">
        <f t="shared" si="53"/>
        <v/>
      </c>
      <c r="S559" s="78" t="str">
        <f t="shared" si="54"/>
        <v/>
      </c>
      <c r="T559" s="57">
        <v>0</v>
      </c>
      <c r="U559" s="80" t="str">
        <f>IF(OR($H559="-",$K559="",$M559=""),"",
IF($H559="Long",$K559*$M559,
IF($H559="Short",$K559*$M559,
IF($H559="Options",$K559*$M559*100,””))))</f>
        <v/>
      </c>
      <c r="V559" s="81" t="str">
        <f t="shared" si="61"/>
        <v/>
      </c>
      <c r="W559" s="81" t="str">
        <f t="shared" si="62"/>
        <v/>
      </c>
    </row>
    <row r="560" spans="1:23" x14ac:dyDescent="0.2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7"/>
      <c r="N560" s="73" t="str">
        <f>IF(OR($H560="-",$S560="",$U560=""),"",
IF($H560="Long",$U560-$S560,
IF($H560="Short",$S560-$U560-$T560-$T560,
IF($H560="Options",$U560-$S560,””))))</f>
        <v/>
      </c>
      <c r="O560" s="74" t="str">
        <f t="shared" si="59"/>
        <v/>
      </c>
      <c r="P560" s="75" t="str">
        <f t="shared" si="60"/>
        <v/>
      </c>
      <c r="Q560" s="76" t="str">
        <f t="shared" si="38"/>
        <v/>
      </c>
      <c r="R560" s="77" t="str">
        <f t="shared" si="53"/>
        <v/>
      </c>
      <c r="S560" s="78" t="str">
        <f t="shared" si="54"/>
        <v/>
      </c>
      <c r="T560" s="57">
        <v>0</v>
      </c>
      <c r="U560" s="80" t="str">
        <f>IF(OR($H560="-",$K560="",$M560=""),"",
IF($H560="Long",$K560*$M560,
IF($H560="Short",$K560*$M560,
IF($H560="Options",$K560*$M560*100,””))))</f>
        <v/>
      </c>
      <c r="V560" s="81" t="str">
        <f t="shared" si="61"/>
        <v/>
      </c>
      <c r="W560" s="81" t="str">
        <f t="shared" si="62"/>
        <v/>
      </c>
    </row>
    <row r="561" spans="1:23" x14ac:dyDescent="0.2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7"/>
      <c r="N561" s="73" t="str">
        <f>IF(OR($H561="-",$S561="",$U561=""),"",
IF($H561="Long",$U561-$S561,
IF($H561="Short",$S561-$U561-$T561-$T561,
IF($H561="Options",$U561-$S561,””))))</f>
        <v/>
      </c>
      <c r="O561" s="74" t="str">
        <f t="shared" si="59"/>
        <v/>
      </c>
      <c r="P561" s="75" t="str">
        <f t="shared" si="60"/>
        <v/>
      </c>
      <c r="Q561" s="76" t="str">
        <f t="shared" si="38"/>
        <v/>
      </c>
      <c r="R561" s="77" t="str">
        <f t="shared" si="53"/>
        <v/>
      </c>
      <c r="S561" s="78" t="str">
        <f t="shared" si="54"/>
        <v/>
      </c>
      <c r="T561" s="57">
        <v>0</v>
      </c>
      <c r="U561" s="80" t="str">
        <f>IF(OR($H561="-",$K561="",$M561=""),"",
IF($H561="Long",$K561*$M561,
IF($H561="Short",$K561*$M561,
IF($H561="Options",$K561*$M561*100,””))))</f>
        <v/>
      </c>
      <c r="V561" s="81" t="str">
        <f t="shared" si="61"/>
        <v/>
      </c>
      <c r="W561" s="81" t="str">
        <f t="shared" si="62"/>
        <v/>
      </c>
    </row>
    <row r="562" spans="1:23" x14ac:dyDescent="0.2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7"/>
      <c r="N562" s="73" t="str">
        <f>IF(OR($H562="-",$S562="",$U562=""),"",
IF($H562="Long",$U562-$S562,
IF($H562="Short",$S562-$U562-$T562-$T562,
IF($H562="Options",$U562-$S562,””))))</f>
        <v/>
      </c>
      <c r="O562" s="74" t="str">
        <f t="shared" si="59"/>
        <v/>
      </c>
      <c r="P562" s="75" t="str">
        <f t="shared" si="60"/>
        <v/>
      </c>
      <c r="Q562" s="76" t="str">
        <f t="shared" si="38"/>
        <v/>
      </c>
      <c r="R562" s="77" t="str">
        <f t="shared" si="53"/>
        <v/>
      </c>
      <c r="S562" s="78" t="str">
        <f t="shared" si="54"/>
        <v/>
      </c>
      <c r="T562" s="57">
        <v>0</v>
      </c>
      <c r="U562" s="80" t="str">
        <f>IF(OR($H562="-",$K562="",$M562=""),"",
IF($H562="Long",$K562*$M562,
IF($H562="Short",$K562*$M562,
IF($H562="Options",$K562*$M562*100,””))))</f>
        <v/>
      </c>
      <c r="V562" s="81" t="str">
        <f t="shared" si="61"/>
        <v/>
      </c>
      <c r="W562" s="81" t="str">
        <f t="shared" si="62"/>
        <v/>
      </c>
    </row>
    <row r="563" spans="1:23" x14ac:dyDescent="0.2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7"/>
      <c r="N563" s="73" t="str">
        <f>IF(OR($H563="-",$S563="",$U563=""),"",
IF($H563="Long",$U563-$S563,
IF($H563="Short",$S563-$U563-$T563-$T563,
IF($H563="Options",$U563-$S563,””))))</f>
        <v/>
      </c>
      <c r="O563" s="74" t="str">
        <f t="shared" si="59"/>
        <v/>
      </c>
      <c r="P563" s="75" t="str">
        <f t="shared" si="60"/>
        <v/>
      </c>
      <c r="Q563" s="76" t="str">
        <f t="shared" si="38"/>
        <v/>
      </c>
      <c r="R563" s="77" t="str">
        <f t="shared" si="53"/>
        <v/>
      </c>
      <c r="S563" s="78" t="str">
        <f t="shared" si="54"/>
        <v/>
      </c>
      <c r="T563" s="57">
        <v>0</v>
      </c>
      <c r="U563" s="80" t="str">
        <f>IF(OR($H563="-",$K563="",$M563=""),"",
IF($H563="Long",$K563*$M563,
IF($H563="Short",$K563*$M563,
IF($H563="Options",$K563*$M563*100,””))))</f>
        <v/>
      </c>
      <c r="V563" s="81" t="str">
        <f t="shared" si="61"/>
        <v/>
      </c>
      <c r="W563" s="81" t="str">
        <f t="shared" si="62"/>
        <v/>
      </c>
    </row>
    <row r="564" spans="1:23" x14ac:dyDescent="0.2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7"/>
      <c r="N564" s="73" t="str">
        <f>IF(OR($H564="-",$S564="",$U564=""),"",
IF($H564="Long",$U564-$S564,
IF($H564="Short",$S564-$U564-$T564-$T564,
IF($H564="Options",$U564-$S564,””))))</f>
        <v/>
      </c>
      <c r="O564" s="74" t="str">
        <f t="shared" si="59"/>
        <v/>
      </c>
      <c r="P564" s="75" t="str">
        <f t="shared" si="60"/>
        <v/>
      </c>
      <c r="Q564" s="76" t="str">
        <f t="shared" si="38"/>
        <v/>
      </c>
      <c r="R564" s="77" t="str">
        <f t="shared" si="53"/>
        <v/>
      </c>
      <c r="S564" s="78" t="str">
        <f t="shared" si="54"/>
        <v/>
      </c>
      <c r="T564" s="57">
        <v>0</v>
      </c>
      <c r="U564" s="80" t="str">
        <f>IF(OR($H564="-",$K564="",$M564=""),"",
IF($H564="Long",$K564*$M564,
IF($H564="Short",$K564*$M564,
IF($H564="Options",$K564*$M564*100,””))))</f>
        <v/>
      </c>
      <c r="V564" s="81" t="str">
        <f t="shared" si="61"/>
        <v/>
      </c>
      <c r="W564" s="81" t="str">
        <f t="shared" si="62"/>
        <v/>
      </c>
    </row>
    <row r="565" spans="1:23" x14ac:dyDescent="0.2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7"/>
      <c r="N565" s="73" t="str">
        <f>IF(OR($H565="-",$S565="",$U565=""),"",
IF($H565="Long",$U565-$S565,
IF($H565="Short",$S565-$U565-$T565-$T565,
IF($H565="Options",$U565-$S565,””))))</f>
        <v/>
      </c>
      <c r="O565" s="74" t="str">
        <f t="shared" si="59"/>
        <v/>
      </c>
      <c r="P565" s="75" t="str">
        <f t="shared" si="60"/>
        <v/>
      </c>
      <c r="Q565" s="76" t="str">
        <f t="shared" si="38"/>
        <v/>
      </c>
      <c r="R565" s="77" t="str">
        <f t="shared" si="53"/>
        <v/>
      </c>
      <c r="S565" s="78" t="str">
        <f t="shared" si="54"/>
        <v/>
      </c>
      <c r="T565" s="57">
        <v>0</v>
      </c>
      <c r="U565" s="80" t="str">
        <f>IF(OR($H565="-",$K565="",$M565=""),"",
IF($H565="Long",$K565*$M565,
IF($H565="Short",$K565*$M565,
IF($H565="Options",$K565*$M565*100,””))))</f>
        <v/>
      </c>
      <c r="V565" s="81" t="str">
        <f t="shared" si="61"/>
        <v/>
      </c>
      <c r="W565" s="81" t="str">
        <f t="shared" si="62"/>
        <v/>
      </c>
    </row>
    <row r="566" spans="1:23" x14ac:dyDescent="0.2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7"/>
      <c r="N566" s="73" t="str">
        <f>IF(OR($H566="-",$S566="",$U566=""),"",
IF($H566="Long",$U566-$S566,
IF($H566="Short",$S566-$U566-$T566-$T566,
IF($H566="Options",$U566-$S566,””))))</f>
        <v/>
      </c>
      <c r="O566" s="74" t="str">
        <f t="shared" si="59"/>
        <v/>
      </c>
      <c r="P566" s="75" t="str">
        <f t="shared" si="60"/>
        <v/>
      </c>
      <c r="Q566" s="76" t="str">
        <f t="shared" si="38"/>
        <v/>
      </c>
      <c r="R566" s="77" t="str">
        <f t="shared" si="53"/>
        <v/>
      </c>
      <c r="S566" s="78" t="str">
        <f t="shared" si="54"/>
        <v/>
      </c>
      <c r="T566" s="57">
        <v>0</v>
      </c>
      <c r="U566" s="80" t="str">
        <f>IF(OR($H566="-",$K566="",$M566=""),"",
IF($H566="Long",$K566*$M566,
IF($H566="Short",$K566*$M566,
IF($H566="Options",$K566*$M566*100,””))))</f>
        <v/>
      </c>
      <c r="V566" s="81" t="str">
        <f t="shared" si="61"/>
        <v/>
      </c>
      <c r="W566" s="81" t="str">
        <f t="shared" si="62"/>
        <v/>
      </c>
    </row>
    <row r="567" spans="1:23" x14ac:dyDescent="0.2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7"/>
      <c r="N567" s="73" t="str">
        <f>IF(OR($H567="-",$S567="",$U567=""),"",
IF($H567="Long",$U567-$S567,
IF($H567="Short",$S567-$U567-$T567-$T567,
IF($H567="Options",$U567-$S567,””))))</f>
        <v/>
      </c>
      <c r="O567" s="74" t="str">
        <f t="shared" si="59"/>
        <v/>
      </c>
      <c r="P567" s="75" t="str">
        <f t="shared" si="60"/>
        <v/>
      </c>
      <c r="Q567" s="76" t="str">
        <f t="shared" si="38"/>
        <v/>
      </c>
      <c r="R567" s="77" t="str">
        <f t="shared" si="53"/>
        <v/>
      </c>
      <c r="S567" s="78" t="str">
        <f t="shared" si="54"/>
        <v/>
      </c>
      <c r="T567" s="57">
        <v>0</v>
      </c>
      <c r="U567" s="80" t="str">
        <f>IF(OR($H567="-",$K567="",$M567=""),"",
IF($H567="Long",$K567*$M567,
IF($H567="Short",$K567*$M567,
IF($H567="Options",$K567*$M567*100,””))))</f>
        <v/>
      </c>
      <c r="V567" s="81" t="str">
        <f t="shared" si="61"/>
        <v/>
      </c>
      <c r="W567" s="81" t="str">
        <f t="shared" si="62"/>
        <v/>
      </c>
    </row>
    <row r="568" spans="1:23" x14ac:dyDescent="0.2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7"/>
      <c r="N568" s="73" t="str">
        <f>IF(OR($H568="-",$S568="",$U568=""),"",
IF($H568="Long",$U568-$S568,
IF($H568="Short",$S568-$U568-$T568-$T568,
IF($H568="Options",$U568-$S568,””))))</f>
        <v/>
      </c>
      <c r="O568" s="74" t="str">
        <f t="shared" si="59"/>
        <v/>
      </c>
      <c r="P568" s="75" t="str">
        <f t="shared" si="60"/>
        <v/>
      </c>
      <c r="Q568" s="76" t="str">
        <f t="shared" si="38"/>
        <v/>
      </c>
      <c r="R568" s="77" t="str">
        <f t="shared" si="53"/>
        <v/>
      </c>
      <c r="S568" s="78" t="str">
        <f t="shared" si="54"/>
        <v/>
      </c>
      <c r="T568" s="57">
        <v>0</v>
      </c>
      <c r="U568" s="80" t="str">
        <f>IF(OR($H568="-",$K568="",$M568=""),"",
IF($H568="Long",$K568*$M568,
IF($H568="Short",$K568*$M568,
IF($H568="Options",$K568*$M568*100,””))))</f>
        <v/>
      </c>
      <c r="V568" s="81" t="str">
        <f t="shared" si="61"/>
        <v/>
      </c>
      <c r="W568" s="81" t="str">
        <f t="shared" si="62"/>
        <v/>
      </c>
    </row>
    <row r="569" spans="1:23" x14ac:dyDescent="0.2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7"/>
      <c r="N569" s="73" t="str">
        <f>IF(OR($H569="-",$S569="",$U569=""),"",
IF($H569="Long",$U569-$S569,
IF($H569="Short",$S569-$U569-$T569-$T569,
IF($H569="Options",$U569-$S569,””))))</f>
        <v/>
      </c>
      <c r="O569" s="74" t="str">
        <f t="shared" si="59"/>
        <v/>
      </c>
      <c r="P569" s="75" t="str">
        <f t="shared" si="60"/>
        <v/>
      </c>
      <c r="Q569" s="76" t="str">
        <f t="shared" si="38"/>
        <v/>
      </c>
      <c r="R569" s="77" t="str">
        <f t="shared" si="53"/>
        <v/>
      </c>
      <c r="S569" s="78" t="str">
        <f t="shared" si="54"/>
        <v/>
      </c>
      <c r="T569" s="57">
        <v>0</v>
      </c>
      <c r="U569" s="80" t="str">
        <f>IF(OR($H569="-",$K569="",$M569=""),"",
IF($H569="Long",$K569*$M569,
IF($H569="Short",$K569*$M569,
IF($H569="Options",$K569*$M569*100,””))))</f>
        <v/>
      </c>
      <c r="V569" s="81" t="str">
        <f t="shared" si="61"/>
        <v/>
      </c>
      <c r="W569" s="81" t="str">
        <f t="shared" si="62"/>
        <v/>
      </c>
    </row>
    <row r="570" spans="1:23" x14ac:dyDescent="0.2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7"/>
      <c r="N570" s="73" t="str">
        <f>IF(OR($H570="-",$S570="",$U570=""),"",
IF($H570="Long",$U570-$S570,
IF($H570="Short",$S570-$U570-$T570-$T570,
IF($H570="Options",$U570-$S570,””))))</f>
        <v/>
      </c>
      <c r="O570" s="74" t="str">
        <f t="shared" si="59"/>
        <v/>
      </c>
      <c r="P570" s="75" t="str">
        <f t="shared" si="60"/>
        <v/>
      </c>
      <c r="Q570" s="76" t="str">
        <f t="shared" si="38"/>
        <v/>
      </c>
      <c r="R570" s="77" t="str">
        <f t="shared" si="53"/>
        <v/>
      </c>
      <c r="S570" s="78" t="str">
        <f t="shared" si="54"/>
        <v/>
      </c>
      <c r="T570" s="57">
        <v>0</v>
      </c>
      <c r="U570" s="80" t="str">
        <f>IF(OR($H570="-",$K570="",$M570=""),"",
IF($H570="Long",$K570*$M570,
IF($H570="Short",$K570*$M570,
IF($H570="Options",$K570*$M570*100,””))))</f>
        <v/>
      </c>
      <c r="V570" s="81" t="str">
        <f t="shared" si="61"/>
        <v/>
      </c>
      <c r="W570" s="81" t="str">
        <f t="shared" si="62"/>
        <v/>
      </c>
    </row>
    <row r="571" spans="1:23" x14ac:dyDescent="0.2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7"/>
      <c r="N571" s="73" t="str">
        <f>IF(OR($H571="-",$S571="",$U571=""),"",
IF($H571="Long",$U571-$S571,
IF($H571="Short",$S571-$U571-$T571-$T571,
IF($H571="Options",$U571-$S571,””))))</f>
        <v/>
      </c>
      <c r="O571" s="74" t="str">
        <f t="shared" si="59"/>
        <v/>
      </c>
      <c r="P571" s="75" t="str">
        <f t="shared" si="60"/>
        <v/>
      </c>
      <c r="Q571" s="76" t="str">
        <f t="shared" si="38"/>
        <v/>
      </c>
      <c r="R571" s="77" t="str">
        <f t="shared" si="53"/>
        <v/>
      </c>
      <c r="S571" s="78" t="str">
        <f t="shared" si="54"/>
        <v/>
      </c>
      <c r="T571" s="57">
        <v>0</v>
      </c>
      <c r="U571" s="80" t="str">
        <f>IF(OR($H571="-",$K571="",$M571=""),"",
IF($H571="Long",$K571*$M571,
IF($H571="Short",$K571*$M571,
IF($H571="Options",$K571*$M571*100,””))))</f>
        <v/>
      </c>
      <c r="V571" s="81" t="str">
        <f t="shared" si="61"/>
        <v/>
      </c>
      <c r="W571" s="81" t="str">
        <f t="shared" si="62"/>
        <v/>
      </c>
    </row>
    <row r="572" spans="1:23" x14ac:dyDescent="0.2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7"/>
      <c r="N572" s="73" t="str">
        <f>IF(OR($H572="-",$S572="",$U572=""),"",
IF($H572="Long",$U572-$S572,
IF($H572="Short",$S572-$U572-$T572-$T572,
IF($H572="Options",$U572-$S572,””))))</f>
        <v/>
      </c>
      <c r="O572" s="74" t="str">
        <f t="shared" si="59"/>
        <v/>
      </c>
      <c r="P572" s="75" t="str">
        <f t="shared" si="60"/>
        <v/>
      </c>
      <c r="Q572" s="76" t="str">
        <f t="shared" si="38"/>
        <v/>
      </c>
      <c r="R572" s="77" t="str">
        <f t="shared" si="53"/>
        <v/>
      </c>
      <c r="S572" s="78" t="str">
        <f t="shared" si="54"/>
        <v/>
      </c>
      <c r="T572" s="57">
        <v>0</v>
      </c>
      <c r="U572" s="80" t="str">
        <f>IF(OR($H572="-",$K572="",$M572=""),"",
IF($H572="Long",$K572*$M572,
IF($H572="Short",$K572*$M572,
IF($H572="Options",$K572*$M572*100,””))))</f>
        <v/>
      </c>
      <c r="V572" s="81" t="str">
        <f t="shared" si="61"/>
        <v/>
      </c>
      <c r="W572" s="81" t="str">
        <f t="shared" si="62"/>
        <v/>
      </c>
    </row>
    <row r="573" spans="1:23" x14ac:dyDescent="0.2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7"/>
      <c r="N573" s="73" t="str">
        <f>IF(OR($H573="-",$S573="",$U573=""),"",
IF($H573="Long",$U573-$S573,
IF($H573="Short",$S573-$U573-$T573-$T573,
IF($H573="Options",$U573-$S573,””))))</f>
        <v/>
      </c>
      <c r="O573" s="74" t="str">
        <f t="shared" si="59"/>
        <v/>
      </c>
      <c r="P573" s="75" t="str">
        <f t="shared" si="60"/>
        <v/>
      </c>
      <c r="Q573" s="76" t="str">
        <f t="shared" si="38"/>
        <v/>
      </c>
      <c r="R573" s="77" t="str">
        <f t="shared" si="53"/>
        <v/>
      </c>
      <c r="S573" s="78" t="str">
        <f t="shared" si="54"/>
        <v/>
      </c>
      <c r="T573" s="57">
        <v>0</v>
      </c>
      <c r="U573" s="80" t="str">
        <f>IF(OR($H573="-",$K573="",$M573=""),"",
IF($H573="Long",$K573*$M573,
IF($H573="Short",$K573*$M573,
IF($H573="Options",$K573*$M573*100,””))))</f>
        <v/>
      </c>
      <c r="V573" s="81" t="str">
        <f t="shared" si="61"/>
        <v/>
      </c>
      <c r="W573" s="81" t="str">
        <f t="shared" si="62"/>
        <v/>
      </c>
    </row>
    <row r="574" spans="1:23" x14ac:dyDescent="0.2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7"/>
      <c r="N574" s="73" t="str">
        <f>IF(OR($H574="-",$S574="",$U574=""),"",
IF($H574="Long",$U574-$S574,
IF($H574="Short",$S574-$U574-$T574-$T574,
IF($H574="Options",$U574-$S574,””))))</f>
        <v/>
      </c>
      <c r="O574" s="74" t="str">
        <f t="shared" si="59"/>
        <v/>
      </c>
      <c r="P574" s="75" t="str">
        <f t="shared" si="60"/>
        <v/>
      </c>
      <c r="Q574" s="76" t="str">
        <f t="shared" si="38"/>
        <v/>
      </c>
      <c r="R574" s="77" t="str">
        <f t="shared" si="53"/>
        <v/>
      </c>
      <c r="S574" s="78" t="str">
        <f t="shared" si="54"/>
        <v/>
      </c>
      <c r="T574" s="57">
        <v>0</v>
      </c>
      <c r="U574" s="80" t="str">
        <f>IF(OR($H574="-",$K574="",$M574=""),"",
IF($H574="Long",$K574*$M574,
IF($H574="Short",$K574*$M574,
IF($H574="Options",$K574*$M574*100,””))))</f>
        <v/>
      </c>
      <c r="V574" s="81" t="str">
        <f t="shared" si="61"/>
        <v/>
      </c>
      <c r="W574" s="81" t="str">
        <f t="shared" si="62"/>
        <v/>
      </c>
    </row>
    <row r="575" spans="1:23" x14ac:dyDescent="0.2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7"/>
      <c r="N575" s="73" t="str">
        <f>IF(OR($H575="-",$S575="",$U575=""),"",
IF($H575="Long",$U575-$S575,
IF($H575="Short",$S575-$U575-$T575-$T575,
IF($H575="Options",$U575-$S575,””))))</f>
        <v/>
      </c>
      <c r="O575" s="74" t="str">
        <f t="shared" si="59"/>
        <v/>
      </c>
      <c r="P575" s="75" t="str">
        <f t="shared" si="60"/>
        <v/>
      </c>
      <c r="Q575" s="76" t="str">
        <f t="shared" si="38"/>
        <v/>
      </c>
      <c r="R575" s="77" t="str">
        <f t="shared" si="53"/>
        <v/>
      </c>
      <c r="S575" s="78" t="str">
        <f t="shared" si="54"/>
        <v/>
      </c>
      <c r="T575" s="57">
        <v>0</v>
      </c>
      <c r="U575" s="80" t="str">
        <f>IF(OR($H575="-",$K575="",$M575=""),"",
IF($H575="Long",$K575*$M575,
IF($H575="Short",$K575*$M575,
IF($H575="Options",$K575*$M575*100,””))))</f>
        <v/>
      </c>
      <c r="V575" s="81" t="str">
        <f t="shared" si="61"/>
        <v/>
      </c>
      <c r="W575" s="81" t="str">
        <f t="shared" si="62"/>
        <v/>
      </c>
    </row>
    <row r="576" spans="1:23" x14ac:dyDescent="0.2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7"/>
      <c r="N576" s="73" t="str">
        <f>IF(OR($H576="-",$S576="",$U576=""),"",
IF($H576="Long",$U576-$S576,
IF($H576="Short",$S576-$U576-$T576-$T576,
IF($H576="Options",$U576-$S576,””))))</f>
        <v/>
      </c>
      <c r="O576" s="74" t="str">
        <f t="shared" si="59"/>
        <v/>
      </c>
      <c r="P576" s="75" t="str">
        <f t="shared" si="60"/>
        <v/>
      </c>
      <c r="Q576" s="76" t="str">
        <f t="shared" si="38"/>
        <v/>
      </c>
      <c r="R576" s="77" t="str">
        <f t="shared" si="53"/>
        <v/>
      </c>
      <c r="S576" s="78" t="str">
        <f t="shared" si="54"/>
        <v/>
      </c>
      <c r="T576" s="57">
        <v>0</v>
      </c>
      <c r="U576" s="80" t="str">
        <f>IF(OR($H576="-",$K576="",$M576=""),"",
IF($H576="Long",$K576*$M576,
IF($H576="Short",$K576*$M576,
IF($H576="Options",$K576*$M576*100,””))))</f>
        <v/>
      </c>
      <c r="V576" s="81" t="str">
        <f t="shared" si="61"/>
        <v/>
      </c>
      <c r="W576" s="81" t="str">
        <f t="shared" si="62"/>
        <v/>
      </c>
    </row>
    <row r="577" spans="1:23" x14ac:dyDescent="0.2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7"/>
      <c r="N577" s="73" t="str">
        <f>IF(OR($H577="-",$S577="",$U577=""),"",
IF($H577="Long",$U577-$S577,
IF($H577="Short",$S577-$U577-$T577-$T577,
IF($H577="Options",$U577-$S577,””))))</f>
        <v/>
      </c>
      <c r="O577" s="74" t="str">
        <f t="shared" si="59"/>
        <v/>
      </c>
      <c r="P577" s="75" t="str">
        <f t="shared" si="60"/>
        <v/>
      </c>
      <c r="Q577" s="76" t="str">
        <f t="shared" si="38"/>
        <v/>
      </c>
      <c r="R577" s="77" t="str">
        <f t="shared" si="53"/>
        <v/>
      </c>
      <c r="S577" s="78" t="str">
        <f t="shared" si="54"/>
        <v/>
      </c>
      <c r="T577" s="57">
        <v>0</v>
      </c>
      <c r="U577" s="80" t="str">
        <f>IF(OR($H577="-",$K577="",$M577=""),"",
IF($H577="Long",$K577*$M577,
IF($H577="Short",$K577*$M577,
IF($H577="Options",$K577*$M577*100,””))))</f>
        <v/>
      </c>
      <c r="V577" s="81" t="str">
        <f t="shared" si="61"/>
        <v/>
      </c>
      <c r="W577" s="81" t="str">
        <f t="shared" si="62"/>
        <v/>
      </c>
    </row>
    <row r="578" spans="1:23" x14ac:dyDescent="0.2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7"/>
      <c r="N578" s="73" t="str">
        <f>IF(OR($H578="-",$S578="",$U578=""),"",
IF($H578="Long",$U578-$S578,
IF($H578="Short",$S578-$U578-$T578-$T578,
IF($H578="Options",$U578-$S578,””))))</f>
        <v/>
      </c>
      <c r="O578" s="74" t="str">
        <f t="shared" si="59"/>
        <v/>
      </c>
      <c r="P578" s="75" t="str">
        <f t="shared" si="60"/>
        <v/>
      </c>
      <c r="Q578" s="76" t="str">
        <f t="shared" si="38"/>
        <v/>
      </c>
      <c r="R578" s="77" t="str">
        <f t="shared" si="53"/>
        <v/>
      </c>
      <c r="S578" s="78" t="str">
        <f t="shared" si="54"/>
        <v/>
      </c>
      <c r="T578" s="57">
        <v>0</v>
      </c>
      <c r="U578" s="80" t="str">
        <f>IF(OR($H578="-",$K578="",$M578=""),"",
IF($H578="Long",$K578*$M578,
IF($H578="Short",$K578*$M578,
IF($H578="Options",$K578*$M578*100,””))))</f>
        <v/>
      </c>
      <c r="V578" s="81" t="str">
        <f t="shared" si="61"/>
        <v/>
      </c>
      <c r="W578" s="81" t="str">
        <f t="shared" si="62"/>
        <v/>
      </c>
    </row>
    <row r="579" spans="1:23" x14ac:dyDescent="0.2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7"/>
      <c r="N579" s="73" t="str">
        <f>IF(OR($H579="-",$S579="",$U579=""),"",
IF($H579="Long",$U579-$S579,
IF($H579="Short",$S579-$U579-$T579-$T579,
IF($H579="Options",$U579-$S579,””))))</f>
        <v/>
      </c>
      <c r="O579" s="74" t="str">
        <f t="shared" si="59"/>
        <v/>
      </c>
      <c r="P579" s="75" t="str">
        <f t="shared" si="60"/>
        <v/>
      </c>
      <c r="Q579" s="76" t="str">
        <f t="shared" si="38"/>
        <v/>
      </c>
      <c r="R579" s="77" t="str">
        <f t="shared" si="53"/>
        <v/>
      </c>
      <c r="S579" s="78" t="str">
        <f t="shared" si="54"/>
        <v/>
      </c>
      <c r="T579" s="57">
        <v>0</v>
      </c>
      <c r="U579" s="80" t="str">
        <f>IF(OR($H579="-",$K579="",$M579=""),"",
IF($H579="Long",$K579*$M579,
IF($H579="Short",$K579*$M579,
IF($H579="Options",$K579*$M579*100,””))))</f>
        <v/>
      </c>
      <c r="V579" s="81" t="str">
        <f t="shared" si="61"/>
        <v/>
      </c>
      <c r="W579" s="81" t="str">
        <f t="shared" si="62"/>
        <v/>
      </c>
    </row>
    <row r="580" spans="1:23" x14ac:dyDescent="0.2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7"/>
      <c r="N580" s="73" t="str">
        <f>IF(OR($H580="-",$S580="",$U580=""),"",
IF($H580="Long",$U580-$S580,
IF($H580="Short",$S580-$U580-$T580-$T580,
IF($H580="Options",$U580-$S580,””))))</f>
        <v/>
      </c>
      <c r="O580" s="74" t="str">
        <f t="shared" si="59"/>
        <v/>
      </c>
      <c r="P580" s="75" t="str">
        <f t="shared" si="60"/>
        <v/>
      </c>
      <c r="Q580" s="76" t="str">
        <f t="shared" si="38"/>
        <v/>
      </c>
      <c r="R580" s="77" t="str">
        <f t="shared" si="53"/>
        <v/>
      </c>
      <c r="S580" s="78" t="str">
        <f t="shared" si="54"/>
        <v/>
      </c>
      <c r="T580" s="57">
        <v>0</v>
      </c>
      <c r="U580" s="80" t="str">
        <f>IF(OR($H580="-",$K580="",$M580=""),"",
IF($H580="Long",$K580*$M580,
IF($H580="Short",$K580*$M580,
IF($H580="Options",$K580*$M580*100,””))))</f>
        <v/>
      </c>
      <c r="V580" s="81" t="str">
        <f t="shared" si="61"/>
        <v/>
      </c>
      <c r="W580" s="81" t="str">
        <f t="shared" si="62"/>
        <v/>
      </c>
    </row>
    <row r="581" spans="1:23" x14ac:dyDescent="0.2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7"/>
      <c r="N581" s="73" t="str">
        <f>IF(OR($H581="-",$S581="",$U581=""),"",
IF($H581="Long",$U581-$S581,
IF($H581="Short",$S581-$U581-$T581-$T581,
IF($H581="Options",$U581-$S581,””))))</f>
        <v/>
      </c>
      <c r="O581" s="74" t="str">
        <f t="shared" si="59"/>
        <v/>
      </c>
      <c r="P581" s="75" t="str">
        <f t="shared" si="60"/>
        <v/>
      </c>
      <c r="Q581" s="76" t="str">
        <f t="shared" si="38"/>
        <v/>
      </c>
      <c r="R581" s="77" t="str">
        <f t="shared" si="53"/>
        <v/>
      </c>
      <c r="S581" s="78" t="str">
        <f t="shared" si="54"/>
        <v/>
      </c>
      <c r="T581" s="57">
        <v>0</v>
      </c>
      <c r="U581" s="80" t="str">
        <f>IF(OR($H581="-",$K581="",$M581=""),"",
IF($H581="Long",$K581*$M581,
IF($H581="Short",$K581*$M581,
IF($H581="Options",$K581*$M581*100,””))))</f>
        <v/>
      </c>
      <c r="V581" s="81" t="str">
        <f t="shared" si="61"/>
        <v/>
      </c>
      <c r="W581" s="81" t="str">
        <f t="shared" si="62"/>
        <v/>
      </c>
    </row>
    <row r="582" spans="1:23" x14ac:dyDescent="0.2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7"/>
      <c r="N582" s="73" t="str">
        <f>IF(OR($H582="-",$S582="",$U582=""),"",
IF($H582="Long",$U582-$S582,
IF($H582="Short",$S582-$U582-$T582-$T582,
IF($H582="Options",$U582-$S582,””))))</f>
        <v/>
      </c>
      <c r="O582" s="74" t="str">
        <f t="shared" si="59"/>
        <v/>
      </c>
      <c r="P582" s="75" t="str">
        <f t="shared" si="60"/>
        <v/>
      </c>
      <c r="Q582" s="76" t="str">
        <f t="shared" si="38"/>
        <v/>
      </c>
      <c r="R582" s="77" t="str">
        <f t="shared" si="53"/>
        <v/>
      </c>
      <c r="S582" s="78" t="str">
        <f t="shared" si="54"/>
        <v/>
      </c>
      <c r="T582" s="57">
        <v>0</v>
      </c>
      <c r="U582" s="80" t="str">
        <f>IF(OR($H582="-",$K582="",$M582=""),"",
IF($H582="Long",$K582*$M582,
IF($H582="Short",$K582*$M582,
IF($H582="Options",$K582*$M582*100,””))))</f>
        <v/>
      </c>
      <c r="V582" s="81" t="str">
        <f t="shared" si="61"/>
        <v/>
      </c>
      <c r="W582" s="81" t="str">
        <f t="shared" si="62"/>
        <v/>
      </c>
    </row>
    <row r="583" spans="1:23" x14ac:dyDescent="0.2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7"/>
      <c r="N583" s="73" t="str">
        <f>IF(OR($H583="-",$S583="",$U583=""),"",
IF($H583="Long",$U583-$S583,
IF($H583="Short",$S583-$U583-$T583-$T583,
IF($H583="Options",$U583-$S583,””))))</f>
        <v/>
      </c>
      <c r="O583" s="74" t="str">
        <f t="shared" si="59"/>
        <v/>
      </c>
      <c r="P583" s="75" t="str">
        <f t="shared" si="60"/>
        <v/>
      </c>
      <c r="Q583" s="76" t="str">
        <f t="shared" si="38"/>
        <v/>
      </c>
      <c r="R583" s="77" t="str">
        <f t="shared" si="53"/>
        <v/>
      </c>
      <c r="S583" s="78" t="str">
        <f t="shared" si="54"/>
        <v/>
      </c>
      <c r="T583" s="57">
        <v>0</v>
      </c>
      <c r="U583" s="80" t="str">
        <f>IF(OR($H583="-",$K583="",$M583=""),"",
IF($H583="Long",$K583*$M583,
IF($H583="Short",$K583*$M583,
IF($H583="Options",$K583*$M583*100,””))))</f>
        <v/>
      </c>
      <c r="V583" s="81" t="str">
        <f t="shared" si="61"/>
        <v/>
      </c>
      <c r="W583" s="81" t="str">
        <f t="shared" si="62"/>
        <v/>
      </c>
    </row>
    <row r="584" spans="1:23" x14ac:dyDescent="0.2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7"/>
      <c r="N584" s="73" t="str">
        <f>IF(OR($H584="-",$S584="",$U584=""),"",
IF($H584="Long",$U584-$S584,
IF($H584="Short",$S584-$U584-$T584-$T584,
IF($H584="Options",$U584-$S584,””))))</f>
        <v/>
      </c>
      <c r="O584" s="74" t="str">
        <f t="shared" si="59"/>
        <v/>
      </c>
      <c r="P584" s="75" t="str">
        <f t="shared" si="60"/>
        <v/>
      </c>
      <c r="Q584" s="76" t="str">
        <f t="shared" ref="Q584:Q613" si="63">IF(OR($H584="-",$U584="",$S584=""),"",IF($N584&lt;=-0.01,"",
IF($H584="Long",(($U584-$S584)/$S584),
IF($H584="Short",(($S584-$U584)/$S584),
IF($H584="Options",(($U584-$S584)/$S584))))))</f>
        <v/>
      </c>
      <c r="R584" s="77" t="str">
        <f t="shared" si="53"/>
        <v/>
      </c>
      <c r="S584" s="78" t="str">
        <f t="shared" si="54"/>
        <v/>
      </c>
      <c r="T584" s="57">
        <v>0</v>
      </c>
      <c r="U584" s="80" t="str">
        <f>IF(OR($H584="-",$K584="",$M584=""),"",
IF($H584="Long",$K584*$M584,
IF($H584="Short",$K584*$M584,
IF($H584="Options",$K584*$M584*100,””))))</f>
        <v/>
      </c>
      <c r="V584" s="81" t="str">
        <f t="shared" si="61"/>
        <v/>
      </c>
      <c r="W584" s="81" t="str">
        <f t="shared" si="62"/>
        <v/>
      </c>
    </row>
    <row r="585" spans="1:23" x14ac:dyDescent="0.2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7"/>
      <c r="N585" s="73" t="str">
        <f>IF(OR($H585="-",$S585="",$U585=""),"",
IF($H585="Long",$U585-$S585,
IF($H585="Short",$S585-$U585-$T585-$T585,
IF($H585="Options",$U585-$S585,””))))</f>
        <v/>
      </c>
      <c r="O585" s="74" t="str">
        <f t="shared" si="59"/>
        <v/>
      </c>
      <c r="P585" s="75" t="str">
        <f t="shared" si="60"/>
        <v/>
      </c>
      <c r="Q585" s="76" t="str">
        <f t="shared" si="63"/>
        <v/>
      </c>
      <c r="R585" s="77" t="str">
        <f t="shared" si="53"/>
        <v/>
      </c>
      <c r="S585" s="78" t="str">
        <f t="shared" si="54"/>
        <v/>
      </c>
      <c r="T585" s="57">
        <v>0</v>
      </c>
      <c r="U585" s="80" t="str">
        <f>IF(OR($H585="-",$K585="",$M585=""),"",
IF($H585="Long",$K585*$M585,
IF($H585="Short",$K585*$M585,
IF($H585="Options",$K585*$M585*100,””))))</f>
        <v/>
      </c>
      <c r="V585" s="81" t="str">
        <f t="shared" si="61"/>
        <v/>
      </c>
      <c r="W585" s="81" t="str">
        <f t="shared" si="62"/>
        <v/>
      </c>
    </row>
    <row r="586" spans="1:23" x14ac:dyDescent="0.2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7"/>
      <c r="N586" s="73" t="str">
        <f>IF(OR($H586="-",$S586="",$U586=""),"",
IF($H586="Long",$U586-$S586,
IF($H586="Short",$S586-$U586-$T586-$T586,
IF($H586="Options",$U586-$S586,””))))</f>
        <v/>
      </c>
      <c r="O586" s="74" t="str">
        <f t="shared" si="59"/>
        <v/>
      </c>
      <c r="P586" s="75" t="str">
        <f t="shared" si="60"/>
        <v/>
      </c>
      <c r="Q586" s="76" t="str">
        <f t="shared" si="63"/>
        <v/>
      </c>
      <c r="R586" s="77" t="str">
        <f t="shared" si="53"/>
        <v/>
      </c>
      <c r="S586" s="78" t="str">
        <f t="shared" si="54"/>
        <v/>
      </c>
      <c r="T586" s="57">
        <v>0</v>
      </c>
      <c r="U586" s="80" t="str">
        <f>IF(OR($H586="-",$K586="",$M586=""),"",
IF($H586="Long",$K586*$M586,
IF($H586="Short",$K586*$M586,
IF($H586="Options",$K586*$M586*100,””))))</f>
        <v/>
      </c>
      <c r="V586" s="81" t="str">
        <f t="shared" si="61"/>
        <v/>
      </c>
      <c r="W586" s="81" t="str">
        <f t="shared" si="62"/>
        <v/>
      </c>
    </row>
    <row r="587" spans="1:23" x14ac:dyDescent="0.2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7"/>
      <c r="N587" s="73" t="str">
        <f>IF(OR($H587="-",$S587="",$U587=""),"",
IF($H587="Long",$U587-$S587,
IF($H587="Short",$S587-$U587-$T587-$T587,
IF($H587="Options",$U587-$S587,””))))</f>
        <v/>
      </c>
      <c r="O587" s="74" t="str">
        <f t="shared" si="59"/>
        <v/>
      </c>
      <c r="P587" s="75" t="str">
        <f t="shared" si="60"/>
        <v/>
      </c>
      <c r="Q587" s="76" t="str">
        <f t="shared" si="63"/>
        <v/>
      </c>
      <c r="R587" s="77" t="str">
        <f t="shared" si="53"/>
        <v/>
      </c>
      <c r="S587" s="78" t="str">
        <f t="shared" si="54"/>
        <v/>
      </c>
      <c r="T587" s="57">
        <v>0</v>
      </c>
      <c r="U587" s="80" t="str">
        <f>IF(OR($H587="-",$K587="",$M587=""),"",
IF($H587="Long",$K587*$M587,
IF($H587="Short",$K587*$M587,
IF($H587="Options",$K587*$M587*100,””))))</f>
        <v/>
      </c>
      <c r="V587" s="81" t="str">
        <f t="shared" si="61"/>
        <v/>
      </c>
      <c r="W587" s="81" t="str">
        <f t="shared" si="62"/>
        <v/>
      </c>
    </row>
    <row r="588" spans="1:23" x14ac:dyDescent="0.2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7"/>
      <c r="N588" s="73" t="str">
        <f>IF(OR($H588="-",$S588="",$U588=""),"",
IF($H588="Long",$U588-$S588,
IF($H588="Short",$S588-$U588-$T588-$T588,
IF($H588="Options",$U588-$S588,””))))</f>
        <v/>
      </c>
      <c r="O588" s="74" t="str">
        <f t="shared" si="59"/>
        <v/>
      </c>
      <c r="P588" s="75" t="str">
        <f t="shared" si="60"/>
        <v/>
      </c>
      <c r="Q588" s="76" t="str">
        <f t="shared" si="63"/>
        <v/>
      </c>
      <c r="R588" s="77" t="str">
        <f t="shared" si="53"/>
        <v/>
      </c>
      <c r="S588" s="78" t="str">
        <f t="shared" si="54"/>
        <v/>
      </c>
      <c r="T588" s="57">
        <v>0</v>
      </c>
      <c r="U588" s="80" t="str">
        <f>IF(OR($H588="-",$K588="",$M588=""),"",
IF($H588="Long",$K588*$M588,
IF($H588="Short",$K588*$M588,
IF($H588="Options",$K588*$M588*100,””))))</f>
        <v/>
      </c>
      <c r="V588" s="81" t="str">
        <f t="shared" si="61"/>
        <v/>
      </c>
      <c r="W588" s="81" t="str">
        <f t="shared" si="62"/>
        <v/>
      </c>
    </row>
    <row r="589" spans="1:23" x14ac:dyDescent="0.2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7"/>
      <c r="N589" s="73" t="str">
        <f>IF(OR($H589="-",$S589="",$U589=""),"",
IF($H589="Long",$U589-$S589,
IF($H589="Short",$S589-$U589-$T589-$T589,
IF($H589="Options",$U589-$S589,””))))</f>
        <v/>
      </c>
      <c r="O589" s="74" t="str">
        <f t="shared" si="59"/>
        <v/>
      </c>
      <c r="P589" s="75" t="str">
        <f t="shared" si="60"/>
        <v/>
      </c>
      <c r="Q589" s="76" t="str">
        <f t="shared" si="63"/>
        <v/>
      </c>
      <c r="R589" s="77" t="str">
        <f t="shared" si="53"/>
        <v/>
      </c>
      <c r="S589" s="78" t="str">
        <f t="shared" si="54"/>
        <v/>
      </c>
      <c r="T589" s="57">
        <v>0</v>
      </c>
      <c r="U589" s="80" t="str">
        <f>IF(OR($H589="-",$K589="",$M589=""),"",
IF($H589="Long",$K589*$M589,
IF($H589="Short",$K589*$M589,
IF($H589="Options",$K589*$M589*100,””))))</f>
        <v/>
      </c>
      <c r="V589" s="81" t="str">
        <f t="shared" si="61"/>
        <v/>
      </c>
      <c r="W589" s="81" t="str">
        <f t="shared" si="62"/>
        <v/>
      </c>
    </row>
    <row r="590" spans="1:23" x14ac:dyDescent="0.2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7"/>
      <c r="N590" s="73" t="str">
        <f>IF(OR($H590="-",$S590="",$U590=""),"",
IF($H590="Long",$U590-$S590,
IF($H590="Short",$S590-$U590-$T590-$T590,
IF($H590="Options",$U590-$S590,””))))</f>
        <v/>
      </c>
      <c r="O590" s="74" t="str">
        <f t="shared" si="59"/>
        <v/>
      </c>
      <c r="P590" s="75" t="str">
        <f t="shared" si="60"/>
        <v/>
      </c>
      <c r="Q590" s="76" t="str">
        <f t="shared" si="63"/>
        <v/>
      </c>
      <c r="R590" s="77" t="str">
        <f t="shared" si="53"/>
        <v/>
      </c>
      <c r="S590" s="78" t="str">
        <f t="shared" si="54"/>
        <v/>
      </c>
      <c r="T590" s="57">
        <v>0</v>
      </c>
      <c r="U590" s="80" t="str">
        <f>IF(OR($H590="-",$K590="",$M590=""),"",
IF($H590="Long",$K590*$M590,
IF($H590="Short",$K590*$M590,
IF($H590="Options",$K590*$M590*100,””))))</f>
        <v/>
      </c>
      <c r="V590" s="81" t="str">
        <f t="shared" si="61"/>
        <v/>
      </c>
      <c r="W590" s="81" t="str">
        <f t="shared" si="62"/>
        <v/>
      </c>
    </row>
    <row r="591" spans="1:23" x14ac:dyDescent="0.2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7"/>
      <c r="N591" s="73" t="str">
        <f>IF(OR($H591="-",$S591="",$U591=""),"",
IF($H591="Long",$U591-$S591,
IF($H591="Short",$S591-$U591-$T591-$T591,
IF($H591="Options",$U591-$S591,””))))</f>
        <v/>
      </c>
      <c r="O591" s="74" t="str">
        <f t="shared" si="59"/>
        <v/>
      </c>
      <c r="P591" s="75" t="str">
        <f t="shared" si="60"/>
        <v/>
      </c>
      <c r="Q591" s="76" t="str">
        <f t="shared" si="63"/>
        <v/>
      </c>
      <c r="R591" s="77" t="str">
        <f t="shared" si="53"/>
        <v/>
      </c>
      <c r="S591" s="78" t="str">
        <f t="shared" si="54"/>
        <v/>
      </c>
      <c r="T591" s="57">
        <v>0</v>
      </c>
      <c r="U591" s="80" t="str">
        <f>IF(OR($H591="-",$K591="",$M591=""),"",
IF($H591="Long",$K591*$M591,
IF($H591="Short",$K591*$M591,
IF($H591="Options",$K591*$M591*100,””))))</f>
        <v/>
      </c>
      <c r="V591" s="81" t="str">
        <f t="shared" si="61"/>
        <v/>
      </c>
      <c r="W591" s="81" t="str">
        <f t="shared" si="62"/>
        <v/>
      </c>
    </row>
    <row r="592" spans="1:23" x14ac:dyDescent="0.2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7"/>
      <c r="N592" s="73" t="str">
        <f>IF(OR($H592="-",$S592="",$U592=""),"",
IF($H592="Long",$U592-$S592,
IF($H592="Short",$S592-$U592-$T592-$T592,
IF($H592="Options",$U592-$S592,””))))</f>
        <v/>
      </c>
      <c r="O592" s="74" t="str">
        <f t="shared" si="59"/>
        <v/>
      </c>
      <c r="P592" s="75" t="str">
        <f t="shared" si="60"/>
        <v/>
      </c>
      <c r="Q592" s="76" t="str">
        <f t="shared" si="63"/>
        <v/>
      </c>
      <c r="R592" s="77" t="str">
        <f t="shared" si="53"/>
        <v/>
      </c>
      <c r="S592" s="78" t="str">
        <f t="shared" si="54"/>
        <v/>
      </c>
      <c r="T592" s="57">
        <v>0</v>
      </c>
      <c r="U592" s="80" t="str">
        <f>IF(OR($H592="-",$K592="",$M592=""),"",
IF($H592="Long",$K592*$M592,
IF($H592="Short",$K592*$M592,
IF($H592="Options",$K592*$M592*100,””))))</f>
        <v/>
      </c>
      <c r="V592" s="81" t="str">
        <f t="shared" si="61"/>
        <v/>
      </c>
      <c r="W592" s="81" t="str">
        <f t="shared" si="62"/>
        <v/>
      </c>
    </row>
    <row r="593" spans="1:23" x14ac:dyDescent="0.2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7"/>
      <c r="N593" s="73" t="str">
        <f>IF(OR($H593="-",$S593="",$U593=""),"",
IF($H593="Long",$U593-$S593,
IF($H593="Short",$S593-$U593-$T593-$T593,
IF($H593="Options",$U593-$S593,””))))</f>
        <v/>
      </c>
      <c r="O593" s="74" t="str">
        <f t="shared" si="59"/>
        <v/>
      </c>
      <c r="P593" s="75" t="str">
        <f t="shared" si="60"/>
        <v/>
      </c>
      <c r="Q593" s="76" t="str">
        <f t="shared" si="63"/>
        <v/>
      </c>
      <c r="R593" s="77" t="str">
        <f t="shared" si="53"/>
        <v/>
      </c>
      <c r="S593" s="78" t="str">
        <f t="shared" si="54"/>
        <v/>
      </c>
      <c r="T593" s="57">
        <v>0</v>
      </c>
      <c r="U593" s="80" t="str">
        <f>IF(OR($H593="-",$K593="",$M593=""),"",
IF($H593="Long",$K593*$M593,
IF($H593="Short",$K593*$M593,
IF($H593="Options",$K593*$M593*100,””))))</f>
        <v/>
      </c>
      <c r="V593" s="81" t="str">
        <f t="shared" si="61"/>
        <v/>
      </c>
      <c r="W593" s="81" t="str">
        <f t="shared" si="62"/>
        <v/>
      </c>
    </row>
    <row r="594" spans="1:23" x14ac:dyDescent="0.2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7"/>
      <c r="N594" s="73" t="str">
        <f>IF(OR($H594="-",$S594="",$U594=""),"",
IF($H594="Long",$U594-$S594,
IF($H594="Short",$S594-$U594-$T594-$T594,
IF($H594="Options",$U594-$S594,””))))</f>
        <v/>
      </c>
      <c r="O594" s="74" t="str">
        <f t="shared" si="59"/>
        <v/>
      </c>
      <c r="P594" s="75" t="str">
        <f t="shared" si="60"/>
        <v/>
      </c>
      <c r="Q594" s="76" t="str">
        <f t="shared" si="63"/>
        <v/>
      </c>
      <c r="R594" s="77" t="str">
        <f t="shared" si="53"/>
        <v/>
      </c>
      <c r="S594" s="78" t="str">
        <f t="shared" si="54"/>
        <v/>
      </c>
      <c r="T594" s="57">
        <v>0</v>
      </c>
      <c r="U594" s="80" t="str">
        <f>IF(OR($H594="-",$K594="",$M594=""),"",
IF($H594="Long",$K594*$M594,
IF($H594="Short",$K594*$M594,
IF($H594="Options",$K594*$M594*100,””))))</f>
        <v/>
      </c>
      <c r="V594" s="81" t="str">
        <f t="shared" si="61"/>
        <v/>
      </c>
      <c r="W594" s="81" t="str">
        <f t="shared" si="62"/>
        <v/>
      </c>
    </row>
    <row r="595" spans="1:23" x14ac:dyDescent="0.2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7"/>
      <c r="N595" s="73" t="str">
        <f>IF(OR($H595="-",$S595="",$U595=""),"",
IF($H595="Long",$U595-$S595,
IF($H595="Short",$S595-$U595-$T595-$T595,
IF($H595="Options",$U595-$S595,””))))</f>
        <v/>
      </c>
      <c r="O595" s="74" t="str">
        <f t="shared" si="59"/>
        <v/>
      </c>
      <c r="P595" s="75" t="str">
        <f t="shared" si="60"/>
        <v/>
      </c>
      <c r="Q595" s="76" t="str">
        <f t="shared" si="63"/>
        <v/>
      </c>
      <c r="R595" s="77" t="str">
        <f t="shared" si="53"/>
        <v/>
      </c>
      <c r="S595" s="78" t="str">
        <f t="shared" si="54"/>
        <v/>
      </c>
      <c r="T595" s="57">
        <v>0</v>
      </c>
      <c r="U595" s="80" t="str">
        <f>IF(OR($H595="-",$K595="",$M595=""),"",
IF($H595="Long",$K595*$M595,
IF($H595="Short",$K595*$M595,
IF($H595="Options",$K595*$M595*100,””))))</f>
        <v/>
      </c>
      <c r="V595" s="81" t="str">
        <f t="shared" si="61"/>
        <v/>
      </c>
      <c r="W595" s="81" t="str">
        <f t="shared" si="62"/>
        <v/>
      </c>
    </row>
    <row r="596" spans="1:23" x14ac:dyDescent="0.2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7"/>
      <c r="N596" s="73" t="str">
        <f>IF(OR($H596="-",$S596="",$U596=""),"",
IF($H596="Long",$U596-$S596,
IF($H596="Short",$S596-$U596-$T596-$T596,
IF($H596="Options",$U596-$S596,””))))</f>
        <v/>
      </c>
      <c r="O596" s="74" t="str">
        <f t="shared" si="59"/>
        <v/>
      </c>
      <c r="P596" s="75" t="str">
        <f t="shared" si="60"/>
        <v/>
      </c>
      <c r="Q596" s="76" t="str">
        <f t="shared" si="63"/>
        <v/>
      </c>
      <c r="R596" s="77" t="str">
        <f t="shared" si="53"/>
        <v/>
      </c>
      <c r="S596" s="78" t="str">
        <f t="shared" si="54"/>
        <v/>
      </c>
      <c r="T596" s="57">
        <v>0</v>
      </c>
      <c r="U596" s="80" t="str">
        <f>IF(OR($H596="-",$K596="",$M596=""),"",
IF($H596="Long",$K596*$M596,
IF($H596="Short",$K596*$M596,
IF($H596="Options",$K596*$M596*100,””))))</f>
        <v/>
      </c>
      <c r="V596" s="81" t="str">
        <f t="shared" si="61"/>
        <v/>
      </c>
      <c r="W596" s="81" t="str">
        <f t="shared" si="62"/>
        <v/>
      </c>
    </row>
    <row r="597" spans="1:23" x14ac:dyDescent="0.2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7"/>
      <c r="N597" s="73" t="str">
        <f>IF(OR($H597="-",$S597="",$U597=""),"",
IF($H597="Long",$U597-$S597,
IF($H597="Short",$S597-$U597-$T597-$T597,
IF($H597="Options",$U597-$S597,””))))</f>
        <v/>
      </c>
      <c r="O597" s="74" t="str">
        <f t="shared" si="59"/>
        <v/>
      </c>
      <c r="P597" s="75" t="str">
        <f t="shared" si="60"/>
        <v/>
      </c>
      <c r="Q597" s="76" t="str">
        <f t="shared" si="63"/>
        <v/>
      </c>
      <c r="R597" s="77" t="str">
        <f t="shared" si="53"/>
        <v/>
      </c>
      <c r="S597" s="78" t="str">
        <f t="shared" si="54"/>
        <v/>
      </c>
      <c r="T597" s="57">
        <v>0</v>
      </c>
      <c r="U597" s="80" t="str">
        <f>IF(OR($H597="-",$K597="",$M597=""),"",
IF($H597="Long",$K597*$M597,
IF($H597="Short",$K597*$M597,
IF($H597="Options",$K597*$M597*100,””))))</f>
        <v/>
      </c>
      <c r="V597" s="81" t="str">
        <f t="shared" si="61"/>
        <v/>
      </c>
      <c r="W597" s="81" t="str">
        <f t="shared" si="62"/>
        <v/>
      </c>
    </row>
    <row r="598" spans="1:23" x14ac:dyDescent="0.2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7"/>
      <c r="N598" s="73" t="str">
        <f>IF(OR($H598="-",$S598="",$U598=""),"",
IF($H598="Long",$U598-$S598,
IF($H598="Short",$S598-$U598-$T598-$T598,
IF($H598="Options",$U598-$S598,””))))</f>
        <v/>
      </c>
      <c r="O598" s="74" t="str">
        <f t="shared" si="59"/>
        <v/>
      </c>
      <c r="P598" s="75" t="str">
        <f t="shared" si="60"/>
        <v/>
      </c>
      <c r="Q598" s="76" t="str">
        <f t="shared" si="63"/>
        <v/>
      </c>
      <c r="R598" s="77" t="str">
        <f t="shared" si="53"/>
        <v/>
      </c>
      <c r="S598" s="78" t="str">
        <f t="shared" si="54"/>
        <v/>
      </c>
      <c r="T598" s="57">
        <v>0</v>
      </c>
      <c r="U598" s="80" t="str">
        <f>IF(OR($H598="-",$K598="",$M598=""),"",
IF($H598="Long",$K598*$M598,
IF($H598="Short",$K598*$M598,
IF($H598="Options",$K598*$M598*100,””))))</f>
        <v/>
      </c>
      <c r="V598" s="81" t="str">
        <f t="shared" si="61"/>
        <v/>
      </c>
      <c r="W598" s="81" t="str">
        <f t="shared" si="62"/>
        <v/>
      </c>
    </row>
    <row r="599" spans="1:23" x14ac:dyDescent="0.2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7"/>
      <c r="N599" s="73" t="str">
        <f>IF(OR($H599="-",$S599="",$U599=""),"",
IF($H599="Long",$U599-$S599,
IF($H599="Short",$S599-$U599-$T599-$T599,
IF($H599="Options",$U599-$S599,””))))</f>
        <v/>
      </c>
      <c r="O599" s="74" t="str">
        <f t="shared" si="59"/>
        <v/>
      </c>
      <c r="P599" s="75" t="str">
        <f t="shared" si="60"/>
        <v/>
      </c>
      <c r="Q599" s="76" t="str">
        <f t="shared" si="63"/>
        <v/>
      </c>
      <c r="R599" s="77" t="str">
        <f t="shared" si="53"/>
        <v/>
      </c>
      <c r="S599" s="78" t="str">
        <f t="shared" si="54"/>
        <v/>
      </c>
      <c r="T599" s="57">
        <v>0</v>
      </c>
      <c r="U599" s="80" t="str">
        <f>IF(OR($H599="-",$K599="",$M599=""),"",
IF($H599="Long",$K599*$M599,
IF($H599="Short",$K599*$M599,
IF($H599="Options",$K599*$M599*100,””))))</f>
        <v/>
      </c>
      <c r="V599" s="81" t="str">
        <f t="shared" si="61"/>
        <v/>
      </c>
      <c r="W599" s="81" t="str">
        <f t="shared" si="62"/>
        <v/>
      </c>
    </row>
    <row r="600" spans="1:23" x14ac:dyDescent="0.2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7"/>
      <c r="N600" s="73" t="str">
        <f>IF(OR($H600="-",$S600="",$U600=""),"",
IF($H600="Long",$U600-$S600,
IF($H600="Short",$S600-$U600-$T600-$T600,
IF($H600="Options",$U600-$S600,””))))</f>
        <v/>
      </c>
      <c r="O600" s="74" t="str">
        <f t="shared" si="59"/>
        <v/>
      </c>
      <c r="P600" s="75" t="str">
        <f t="shared" si="60"/>
        <v/>
      </c>
      <c r="Q600" s="76" t="str">
        <f t="shared" si="63"/>
        <v/>
      </c>
      <c r="R600" s="77" t="str">
        <f t="shared" si="53"/>
        <v/>
      </c>
      <c r="S600" s="78" t="str">
        <f t="shared" si="54"/>
        <v/>
      </c>
      <c r="T600" s="57">
        <v>0</v>
      </c>
      <c r="U600" s="80" t="str">
        <f>IF(OR($H600="-",$K600="",$M600=""),"",
IF($H600="Long",$K600*$M600,
IF($H600="Short",$K600*$M600,
IF($H600="Options",$K600*$M600*100,””))))</f>
        <v/>
      </c>
      <c r="V600" s="81" t="str">
        <f t="shared" si="61"/>
        <v/>
      </c>
      <c r="W600" s="81" t="str">
        <f t="shared" si="62"/>
        <v/>
      </c>
    </row>
    <row r="601" spans="1:23" x14ac:dyDescent="0.2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7"/>
      <c r="N601" s="73" t="str">
        <f>IF(OR($H601="-",$S601="",$U601=""),"",
IF($H601="Long",$U601-$S601,
IF($H601="Short",$S601-$U601-$T601-$T601,
IF($H601="Options",$U601-$S601,””))))</f>
        <v/>
      </c>
      <c r="O601" s="74" t="str">
        <f t="shared" si="59"/>
        <v/>
      </c>
      <c r="P601" s="75" t="str">
        <f t="shared" si="60"/>
        <v/>
      </c>
      <c r="Q601" s="76" t="str">
        <f t="shared" si="63"/>
        <v/>
      </c>
      <c r="R601" s="77" t="str">
        <f t="shared" si="53"/>
        <v/>
      </c>
      <c r="S601" s="78" t="str">
        <f t="shared" si="54"/>
        <v/>
      </c>
      <c r="T601" s="57">
        <v>0</v>
      </c>
      <c r="U601" s="80" t="str">
        <f>IF(OR($H601="-",$K601="",$M601=""),"",
IF($H601="Long",$K601*$M601,
IF($H601="Short",$K601*$M601,
IF($H601="Options",$K601*$M601*100,””))))</f>
        <v/>
      </c>
      <c r="V601" s="81" t="str">
        <f t="shared" si="61"/>
        <v/>
      </c>
      <c r="W601" s="81" t="str">
        <f t="shared" si="62"/>
        <v/>
      </c>
    </row>
    <row r="602" spans="1:23" x14ac:dyDescent="0.2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7"/>
      <c r="N602" s="73" t="str">
        <f>IF(OR($H602="-",$S602="",$U602=""),"",
IF($H602="Long",$U602-$S602,
IF($H602="Short",$S602-$U602-$T602-$T602,
IF($H602="Options",$U602-$S602,””))))</f>
        <v/>
      </c>
      <c r="O602" s="74" t="str">
        <f t="shared" si="59"/>
        <v/>
      </c>
      <c r="P602" s="75" t="str">
        <f t="shared" si="60"/>
        <v/>
      </c>
      <c r="Q602" s="76" t="str">
        <f t="shared" si="63"/>
        <v/>
      </c>
      <c r="R602" s="77" t="str">
        <f t="shared" si="53"/>
        <v/>
      </c>
      <c r="S602" s="78" t="str">
        <f t="shared" si="54"/>
        <v/>
      </c>
      <c r="T602" s="57">
        <v>0</v>
      </c>
      <c r="U602" s="80" t="str">
        <f>IF(OR($H602="-",$K602="",$M602=""),"",
IF($H602="Long",$K602*$M602,
IF($H602="Short",$K602*$M602,
IF($H602="Options",$K602*$M602*100,””))))</f>
        <v/>
      </c>
      <c r="V602" s="81" t="str">
        <f t="shared" si="61"/>
        <v/>
      </c>
      <c r="W602" s="81" t="str">
        <f t="shared" si="62"/>
        <v/>
      </c>
    </row>
    <row r="603" spans="1:23" x14ac:dyDescent="0.2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7"/>
      <c r="N603" s="73" t="str">
        <f>IF(OR($H603="-",$S603="",$U603=""),"",
IF($H603="Long",$U603-$S603,
IF($H603="Short",$S603-$U603-$T603-$T603,
IF($H603="Options",$U603-$S603,””))))</f>
        <v/>
      </c>
      <c r="O603" s="74" t="str">
        <f t="shared" si="59"/>
        <v/>
      </c>
      <c r="P603" s="75" t="str">
        <f t="shared" si="60"/>
        <v/>
      </c>
      <c r="Q603" s="76" t="str">
        <f t="shared" si="63"/>
        <v/>
      </c>
      <c r="R603" s="77" t="str">
        <f t="shared" si="53"/>
        <v/>
      </c>
      <c r="S603" s="78" t="str">
        <f t="shared" si="54"/>
        <v/>
      </c>
      <c r="T603" s="57">
        <v>0</v>
      </c>
      <c r="U603" s="80" t="str">
        <f>IF(OR($H603="-",$K603="",$M603=""),"",
IF($H603="Long",$K603*$M603,
IF($H603="Short",$K603*$M603,
IF($H603="Options",$K603*$M603*100,””))))</f>
        <v/>
      </c>
      <c r="V603" s="81" t="str">
        <f t="shared" si="61"/>
        <v/>
      </c>
      <c r="W603" s="81" t="str">
        <f t="shared" si="62"/>
        <v/>
      </c>
    </row>
    <row r="604" spans="1:23" x14ac:dyDescent="0.2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7"/>
      <c r="N604" s="73" t="str">
        <f>IF(OR($H604="-",$S604="",$U604=""),"",
IF($H604="Long",$U604-$S604,
IF($H604="Short",$S604-$U604-$T604-$T604,
IF($H604="Options",$U604-$S604,””))))</f>
        <v/>
      </c>
      <c r="O604" s="74" t="str">
        <f t="shared" si="59"/>
        <v/>
      </c>
      <c r="P604" s="75" t="str">
        <f t="shared" si="60"/>
        <v/>
      </c>
      <c r="Q604" s="76" t="str">
        <f t="shared" si="63"/>
        <v/>
      </c>
      <c r="R604" s="77" t="str">
        <f t="shared" si="53"/>
        <v/>
      </c>
      <c r="S604" s="78" t="str">
        <f t="shared" si="54"/>
        <v/>
      </c>
      <c r="T604" s="57">
        <v>0</v>
      </c>
      <c r="U604" s="80" t="str">
        <f>IF(OR($H604="-",$K604="",$M604=""),"",
IF($H604="Long",$K604*$M604,
IF($H604="Short",$K604*$M604,
IF($H604="Options",$K604*$M604*100,””))))</f>
        <v/>
      </c>
      <c r="V604" s="81" t="str">
        <f t="shared" si="61"/>
        <v/>
      </c>
      <c r="W604" s="81" t="str">
        <f t="shared" si="62"/>
        <v/>
      </c>
    </row>
    <row r="605" spans="1:23" x14ac:dyDescent="0.2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7"/>
      <c r="N605" s="73" t="str">
        <f>IF(OR($H605="-",$S605="",$U605=""),"",
IF($H605="Long",$U605-$S605,
IF($H605="Short",$S605-$U605-$T605-$T605,
IF($H605="Options",$U605-$S605,””))))</f>
        <v/>
      </c>
      <c r="O605" s="74" t="str">
        <f t="shared" si="59"/>
        <v/>
      </c>
      <c r="P605" s="75" t="str">
        <f t="shared" si="60"/>
        <v/>
      </c>
      <c r="Q605" s="76" t="str">
        <f t="shared" si="63"/>
        <v/>
      </c>
      <c r="R605" s="77" t="str">
        <f t="shared" si="53"/>
        <v/>
      </c>
      <c r="S605" s="78" t="str">
        <f t="shared" si="54"/>
        <v/>
      </c>
      <c r="T605" s="57">
        <v>0</v>
      </c>
      <c r="U605" s="80" t="str">
        <f>IF(OR($H605="-",$K605="",$M605=""),"",
IF($H605="Long",$K605*$M605,
IF($H605="Short",$K605*$M605,
IF($H605="Options",$K605*$M605*100,””))))</f>
        <v/>
      </c>
      <c r="V605" s="81" t="str">
        <f t="shared" si="61"/>
        <v/>
      </c>
      <c r="W605" s="81" t="str">
        <f t="shared" si="62"/>
        <v/>
      </c>
    </row>
    <row r="606" spans="1:23" x14ac:dyDescent="0.2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7"/>
      <c r="N606" s="73" t="str">
        <f>IF(OR($H606="-",$S606="",$U606=""),"",
IF($H606="Long",$U606-$S606,
IF($H606="Short",$S606-$U606-$T606-$T606,
IF($H606="Options",$U606-$S606,””))))</f>
        <v/>
      </c>
      <c r="O606" s="74" t="str">
        <f t="shared" si="59"/>
        <v/>
      </c>
      <c r="P606" s="75" t="str">
        <f t="shared" si="60"/>
        <v/>
      </c>
      <c r="Q606" s="76" t="str">
        <f t="shared" si="63"/>
        <v/>
      </c>
      <c r="R606" s="77" t="str">
        <f t="shared" si="53"/>
        <v/>
      </c>
      <c r="S606" s="78" t="str">
        <f t="shared" si="54"/>
        <v/>
      </c>
      <c r="T606" s="57">
        <v>0</v>
      </c>
      <c r="U606" s="80" t="str">
        <f>IF(OR($H606="-",$K606="",$M606=""),"",
IF($H606="Long",$K606*$M606,
IF($H606="Short",$K606*$M606,
IF($H606="Options",$K606*$M606*100,””))))</f>
        <v/>
      </c>
      <c r="V606" s="81" t="str">
        <f t="shared" si="61"/>
        <v/>
      </c>
      <c r="W606" s="81" t="str">
        <f t="shared" si="62"/>
        <v/>
      </c>
    </row>
    <row r="607" spans="1:23" x14ac:dyDescent="0.2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7"/>
      <c r="N607" s="73" t="str">
        <f>IF(OR($H607="-",$S607="",$U607=""),"",
IF($H607="Long",$U607-$S607,
IF($H607="Short",$S607-$U607-$T607-$T607,
IF($H607="Options",$U607-$S607,””))))</f>
        <v/>
      </c>
      <c r="O607" s="74" t="str">
        <f t="shared" si="59"/>
        <v/>
      </c>
      <c r="P607" s="75" t="str">
        <f t="shared" si="60"/>
        <v/>
      </c>
      <c r="Q607" s="76" t="str">
        <f t="shared" si="63"/>
        <v/>
      </c>
      <c r="R607" s="77" t="str">
        <f t="shared" si="53"/>
        <v/>
      </c>
      <c r="S607" s="78" t="str">
        <f t="shared" si="54"/>
        <v/>
      </c>
      <c r="T607" s="57">
        <v>0</v>
      </c>
      <c r="U607" s="80" t="str">
        <f>IF(OR($H607="-",$K607="",$M607=""),"",
IF($H607="Long",$K607*$M607,
IF($H607="Short",$K607*$M607,
IF($H607="Options",$K607*$M607*100,””))))</f>
        <v/>
      </c>
      <c r="V607" s="81" t="str">
        <f t="shared" si="61"/>
        <v/>
      </c>
      <c r="W607" s="81" t="str">
        <f t="shared" si="62"/>
        <v/>
      </c>
    </row>
    <row r="608" spans="1:23" x14ac:dyDescent="0.2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7"/>
      <c r="N608" s="73" t="str">
        <f>IF(OR($H608="-",$S608="",$U608=""),"",
IF($H608="Long",$U608-$S608,
IF($H608="Short",$S608-$U608-$T608-$T608,
IF($H608="Options",$U608-$S608,””))))</f>
        <v/>
      </c>
      <c r="O608" s="74" t="str">
        <f t="shared" si="59"/>
        <v/>
      </c>
      <c r="P608" s="75" t="str">
        <f t="shared" si="60"/>
        <v/>
      </c>
      <c r="Q608" s="76" t="str">
        <f t="shared" si="63"/>
        <v/>
      </c>
      <c r="R608" s="77" t="str">
        <f t="shared" si="53"/>
        <v/>
      </c>
      <c r="S608" s="78" t="str">
        <f t="shared" si="54"/>
        <v/>
      </c>
      <c r="T608" s="57">
        <v>0</v>
      </c>
      <c r="U608" s="80" t="str">
        <f>IF(OR($H608="-",$K608="",$M608=""),"",
IF($H608="Long",$K608*$M608,
IF($H608="Short",$K608*$M608,
IF($H608="Options",$K608*$M608*100,””))))</f>
        <v/>
      </c>
      <c r="V608" s="81" t="str">
        <f t="shared" si="61"/>
        <v/>
      </c>
      <c r="W608" s="81" t="str">
        <f t="shared" si="62"/>
        <v/>
      </c>
    </row>
    <row r="609" spans="1:23" x14ac:dyDescent="0.2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7"/>
      <c r="N609" s="73" t="str">
        <f>IF(OR($H609="-",$S609="",$U609=""),"",
IF($H609="Long",$U609-$S609,
IF($H609="Short",$S609-$U609-$T609-$T609,
IF($H609="Options",$U609-$S609,””))))</f>
        <v/>
      </c>
      <c r="O609" s="74" t="str">
        <f t="shared" si="59"/>
        <v/>
      </c>
      <c r="P609" s="75" t="str">
        <f t="shared" si="60"/>
        <v/>
      </c>
      <c r="Q609" s="76" t="str">
        <f t="shared" si="63"/>
        <v/>
      </c>
      <c r="R609" s="77" t="str">
        <f t="shared" si="53"/>
        <v/>
      </c>
      <c r="S609" s="78" t="str">
        <f t="shared" si="54"/>
        <v/>
      </c>
      <c r="T609" s="57">
        <v>0</v>
      </c>
      <c r="U609" s="80" t="str">
        <f>IF(OR($H609="-",$K609="",$M609=""),"",
IF($H609="Long",$K609*$M609,
IF($H609="Short",$K609*$M609,
IF($H609="Options",$K609*$M609*100,””))))</f>
        <v/>
      </c>
      <c r="V609" s="81" t="str">
        <f t="shared" si="61"/>
        <v/>
      </c>
      <c r="W609" s="81" t="str">
        <f t="shared" si="62"/>
        <v/>
      </c>
    </row>
    <row r="610" spans="1:23" x14ac:dyDescent="0.2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7"/>
      <c r="N610" s="73" t="str">
        <f>IF(OR($H610="-",$S610="",$U610=""),"",
IF($H610="Long",$U610-$S610,
IF($H610="Short",$S610-$U610-$T610-$T610,
IF($H610="Options",$U610-$S610,””))))</f>
        <v/>
      </c>
      <c r="O610" s="74" t="str">
        <f t="shared" si="59"/>
        <v/>
      </c>
      <c r="P610" s="75" t="str">
        <f t="shared" si="60"/>
        <v/>
      </c>
      <c r="Q610" s="76" t="str">
        <f t="shared" si="63"/>
        <v/>
      </c>
      <c r="R610" s="77" t="str">
        <f t="shared" si="53"/>
        <v/>
      </c>
      <c r="S610" s="78" t="str">
        <f t="shared" si="54"/>
        <v/>
      </c>
      <c r="T610" s="57">
        <v>0</v>
      </c>
      <c r="U610" s="80" t="str">
        <f>IF(OR($H610="-",$K610="",$M610=""),"",
IF($H610="Long",$K610*$M610,
IF($H610="Short",$K610*$M610,
IF($H610="Options",$K610*$M610*100,””))))</f>
        <v/>
      </c>
      <c r="V610" s="81" t="str">
        <f t="shared" si="61"/>
        <v/>
      </c>
      <c r="W610" s="81" t="str">
        <f t="shared" si="62"/>
        <v/>
      </c>
    </row>
    <row r="611" spans="1:23" x14ac:dyDescent="0.2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7"/>
      <c r="N611" s="73" t="str">
        <f>IF(OR($H611="-",$S611="",$U611=""),"",
IF($H611="Long",$U611-$S611,
IF($H611="Short",$S611-$U611-$T611-$T611,
IF($H611="Options",$U611-$S611,””))))</f>
        <v/>
      </c>
      <c r="O611" s="74" t="str">
        <f t="shared" si="59"/>
        <v/>
      </c>
      <c r="P611" s="75" t="str">
        <f t="shared" si="60"/>
        <v/>
      </c>
      <c r="Q611" s="76" t="str">
        <f t="shared" si="63"/>
        <v/>
      </c>
      <c r="R611" s="77" t="str">
        <f t="shared" si="53"/>
        <v/>
      </c>
      <c r="S611" s="78" t="str">
        <f t="shared" si="54"/>
        <v/>
      </c>
      <c r="T611" s="57">
        <v>0</v>
      </c>
      <c r="U611" s="80" t="str">
        <f>IF(OR($H611="-",$K611="",$M611=""),"",
IF($H611="Long",$K611*$M611,
IF($H611="Short",$K611*$M611,
IF($H611="Options",$K611*$M611*100,””))))</f>
        <v/>
      </c>
      <c r="V611" s="81" t="str">
        <f t="shared" si="61"/>
        <v/>
      </c>
      <c r="W611" s="81" t="str">
        <f t="shared" si="62"/>
        <v/>
      </c>
    </row>
    <row r="612" spans="1:23" x14ac:dyDescent="0.2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7"/>
      <c r="N612" s="73" t="str">
        <f>IF(OR($H612="-",$S612="",$U612=""),"",
IF($H612="Long",$U612-$S612,
IF($H612="Short",$S612-$U612-$T612-$T612,
IF($H612="Options",$U612-$S612,””))))</f>
        <v/>
      </c>
      <c r="O612" s="74" t="str">
        <f t="shared" si="59"/>
        <v/>
      </c>
      <c r="P612" s="75" t="str">
        <f t="shared" si="60"/>
        <v/>
      </c>
      <c r="Q612" s="76" t="str">
        <f t="shared" si="63"/>
        <v/>
      </c>
      <c r="R612" s="77" t="str">
        <f t="shared" si="53"/>
        <v/>
      </c>
      <c r="S612" s="78" t="str">
        <f t="shared" si="54"/>
        <v/>
      </c>
      <c r="T612" s="57">
        <v>0</v>
      </c>
      <c r="U612" s="80" t="str">
        <f>IF(OR($H612="-",$K612="",$M612=""),"",
IF($H612="Long",$K612*$M612,
IF($H612="Short",$K612*$M612,
IF($H612="Options",$K612*$M612*100,””))))</f>
        <v/>
      </c>
      <c r="V612" s="81" t="str">
        <f t="shared" si="61"/>
        <v/>
      </c>
      <c r="W612" s="81" t="str">
        <f t="shared" si="62"/>
        <v/>
      </c>
    </row>
    <row r="613" spans="1:23" x14ac:dyDescent="0.2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7"/>
      <c r="N613" s="73" t="str">
        <f>IF(OR($H613="-",$S613="",$U613=""),"",
IF($H613="Long",$U613-$S613,
IF($H613="Short",$S613-$U613-$T613-$T613,
IF($H613="Options",$U613-$S613,””))))</f>
        <v/>
      </c>
      <c r="O613" s="74" t="str">
        <f t="shared" si="59"/>
        <v/>
      </c>
      <c r="P613" s="75" t="str">
        <f t="shared" si="60"/>
        <v/>
      </c>
      <c r="Q613" s="76" t="str">
        <f t="shared" si="63"/>
        <v/>
      </c>
      <c r="R613" s="77" t="str">
        <f t="shared" si="53"/>
        <v/>
      </c>
      <c r="S613" s="78" t="str">
        <f t="shared" si="54"/>
        <v/>
      </c>
      <c r="T613" s="57">
        <v>0</v>
      </c>
      <c r="U613" s="80" t="str">
        <f>IF(OR($H613="-",$K613="",$M613=""),"",
IF($H613="Long",$K613*$M613,
IF($H613="Short",$K613*$M613,
IF($H613="Options",$K613*$M613*100,””))))</f>
        <v/>
      </c>
      <c r="V613" s="81" t="str">
        <f t="shared" si="61"/>
        <v/>
      </c>
      <c r="W613" s="81" t="str">
        <f t="shared" si="62"/>
        <v/>
      </c>
    </row>
    <row r="614" spans="1:23" x14ac:dyDescent="0.2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7"/>
      <c r="T614" s="57">
        <v>0</v>
      </c>
    </row>
    <row r="615" spans="1:23" x14ac:dyDescent="0.2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7"/>
      <c r="T615" s="57">
        <v>0</v>
      </c>
    </row>
    <row r="616" spans="1:23" x14ac:dyDescent="0.2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7"/>
      <c r="T616" s="57">
        <v>0</v>
      </c>
    </row>
    <row r="617" spans="1:23" x14ac:dyDescent="0.2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7"/>
      <c r="T617" s="57">
        <v>0</v>
      </c>
    </row>
    <row r="618" spans="1:23" x14ac:dyDescent="0.2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7"/>
      <c r="T618" s="57">
        <v>0</v>
      </c>
    </row>
    <row r="619" spans="1:23" x14ac:dyDescent="0.2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7"/>
      <c r="T619" s="57">
        <v>0</v>
      </c>
    </row>
    <row r="620" spans="1:23" x14ac:dyDescent="0.2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7"/>
      <c r="T620" s="57">
        <v>0</v>
      </c>
    </row>
    <row r="621" spans="1:23" x14ac:dyDescent="0.2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7"/>
      <c r="T621" s="57">
        <v>0</v>
      </c>
    </row>
    <row r="622" spans="1:23" x14ac:dyDescent="0.2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7"/>
      <c r="T622" s="57">
        <v>0</v>
      </c>
    </row>
    <row r="623" spans="1:23" x14ac:dyDescent="0.2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7"/>
      <c r="T623" s="57">
        <v>0</v>
      </c>
    </row>
    <row r="624" spans="1:23" x14ac:dyDescent="0.2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7"/>
      <c r="T624" s="57">
        <v>0</v>
      </c>
    </row>
    <row r="625" spans="1:20" x14ac:dyDescent="0.2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7"/>
      <c r="T625" s="57">
        <v>0</v>
      </c>
    </row>
    <row r="626" spans="1:20" x14ac:dyDescent="0.2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7"/>
      <c r="T626" s="57">
        <v>0</v>
      </c>
    </row>
    <row r="627" spans="1:20" x14ac:dyDescent="0.2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7"/>
      <c r="T627" s="57">
        <v>0</v>
      </c>
    </row>
    <row r="628" spans="1:20" x14ac:dyDescent="0.2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7"/>
      <c r="T628" s="57">
        <v>0</v>
      </c>
    </row>
    <row r="629" spans="1:20" x14ac:dyDescent="0.2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7"/>
      <c r="T629" s="57">
        <v>0</v>
      </c>
    </row>
    <row r="630" spans="1:20" x14ac:dyDescent="0.2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7"/>
      <c r="T630" s="57">
        <v>0</v>
      </c>
    </row>
    <row r="631" spans="1:20" x14ac:dyDescent="0.2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7"/>
      <c r="T631" s="57">
        <v>0</v>
      </c>
    </row>
    <row r="632" spans="1:20" x14ac:dyDescent="0.2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7"/>
      <c r="T632" s="57">
        <v>0</v>
      </c>
    </row>
    <row r="633" spans="1:20" x14ac:dyDescent="0.2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7"/>
      <c r="T633" s="57">
        <v>0</v>
      </c>
    </row>
    <row r="634" spans="1:20" x14ac:dyDescent="0.2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7"/>
      <c r="T634" s="57">
        <v>0</v>
      </c>
    </row>
    <row r="635" spans="1:20" x14ac:dyDescent="0.2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7"/>
      <c r="T635" s="57">
        <v>0</v>
      </c>
    </row>
    <row r="636" spans="1:20" x14ac:dyDescent="0.2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7"/>
      <c r="T636" s="57">
        <v>0</v>
      </c>
    </row>
    <row r="637" spans="1:20" x14ac:dyDescent="0.2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7"/>
      <c r="T637" s="57">
        <v>0</v>
      </c>
    </row>
    <row r="638" spans="1:20" x14ac:dyDescent="0.2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7"/>
      <c r="T638" s="57">
        <v>0</v>
      </c>
    </row>
    <row r="639" spans="1:20" x14ac:dyDescent="0.2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7"/>
      <c r="T639" s="57">
        <v>0</v>
      </c>
    </row>
    <row r="640" spans="1:20" x14ac:dyDescent="0.2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7"/>
      <c r="T640" s="57">
        <v>0</v>
      </c>
    </row>
    <row r="641" spans="1:20" x14ac:dyDescent="0.2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7"/>
      <c r="T641" s="57">
        <v>0</v>
      </c>
    </row>
    <row r="642" spans="1:20" x14ac:dyDescent="0.2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7"/>
      <c r="T642" s="57">
        <v>0</v>
      </c>
    </row>
    <row r="643" spans="1:20" x14ac:dyDescent="0.2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7"/>
      <c r="T643" s="57">
        <v>0</v>
      </c>
    </row>
    <row r="644" spans="1:20" x14ac:dyDescent="0.2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7"/>
    </row>
    <row r="645" spans="1:20" x14ac:dyDescent="0.2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7"/>
    </row>
    <row r="646" spans="1:20" x14ac:dyDescent="0.2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7"/>
    </row>
    <row r="647" spans="1:20" x14ac:dyDescent="0.2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7"/>
    </row>
    <row r="648" spans="1:20" x14ac:dyDescent="0.2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7"/>
    </row>
    <row r="649" spans="1:20" x14ac:dyDescent="0.2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7"/>
    </row>
    <row r="650" spans="1:20" x14ac:dyDescent="0.2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7"/>
    </row>
    <row r="651" spans="1:20" x14ac:dyDescent="0.2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7"/>
    </row>
    <row r="652" spans="1:20" x14ac:dyDescent="0.2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7"/>
    </row>
    <row r="653" spans="1:20" x14ac:dyDescent="0.2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7"/>
    </row>
    <row r="654" spans="1:20" x14ac:dyDescent="0.2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7"/>
    </row>
    <row r="655" spans="1:20" x14ac:dyDescent="0.2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7"/>
    </row>
    <row r="656" spans="1:20" x14ac:dyDescent="0.2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7"/>
    </row>
    <row r="657" spans="1:13" x14ac:dyDescent="0.2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7"/>
    </row>
    <row r="658" spans="1:13" x14ac:dyDescent="0.2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7"/>
    </row>
    <row r="659" spans="1:13" x14ac:dyDescent="0.2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7"/>
    </row>
    <row r="660" spans="1:13" x14ac:dyDescent="0.2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7"/>
    </row>
    <row r="661" spans="1:13" x14ac:dyDescent="0.2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7"/>
    </row>
    <row r="662" spans="1:13" x14ac:dyDescent="0.2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7"/>
    </row>
    <row r="663" spans="1:13" x14ac:dyDescent="0.2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7"/>
    </row>
    <row r="664" spans="1:13" x14ac:dyDescent="0.2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7"/>
    </row>
    <row r="665" spans="1:13" x14ac:dyDescent="0.2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7"/>
    </row>
    <row r="666" spans="1:13" x14ac:dyDescent="0.2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7"/>
    </row>
    <row r="667" spans="1:13" x14ac:dyDescent="0.2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7"/>
    </row>
    <row r="668" spans="1:13" x14ac:dyDescent="0.2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7"/>
    </row>
    <row r="669" spans="1:13" x14ac:dyDescent="0.2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7"/>
    </row>
    <row r="670" spans="1:13" x14ac:dyDescent="0.2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7"/>
    </row>
    <row r="671" spans="1:13" x14ac:dyDescent="0.2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7"/>
    </row>
    <row r="672" spans="1:13" x14ac:dyDescent="0.2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7"/>
    </row>
    <row r="673" spans="1:13" x14ac:dyDescent="0.2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7"/>
    </row>
    <row r="674" spans="1:13" x14ac:dyDescent="0.2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7"/>
    </row>
    <row r="675" spans="1:13" x14ac:dyDescent="0.2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7"/>
    </row>
    <row r="676" spans="1:13" x14ac:dyDescent="0.2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7"/>
    </row>
    <row r="677" spans="1:13" x14ac:dyDescent="0.2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7"/>
    </row>
    <row r="678" spans="1:13" x14ac:dyDescent="0.2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7"/>
    </row>
    <row r="679" spans="1:13" x14ac:dyDescent="0.2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7"/>
    </row>
    <row r="680" spans="1:13" x14ac:dyDescent="0.2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7"/>
    </row>
    <row r="681" spans="1:13" x14ac:dyDescent="0.2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7"/>
    </row>
    <row r="682" spans="1:13" x14ac:dyDescent="0.2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7"/>
    </row>
    <row r="683" spans="1:13" x14ac:dyDescent="0.2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7"/>
    </row>
    <row r="684" spans="1:13" x14ac:dyDescent="0.2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7"/>
    </row>
    <row r="685" spans="1:13" x14ac:dyDescent="0.2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7"/>
    </row>
    <row r="686" spans="1:13" x14ac:dyDescent="0.2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7"/>
    </row>
    <row r="687" spans="1:13" x14ac:dyDescent="0.2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7"/>
    </row>
    <row r="688" spans="1:13" x14ac:dyDescent="0.2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7"/>
    </row>
    <row r="689" spans="1:13" x14ac:dyDescent="0.2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7"/>
    </row>
    <row r="690" spans="1:13" x14ac:dyDescent="0.2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7"/>
    </row>
    <row r="691" spans="1:13" x14ac:dyDescent="0.2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7"/>
    </row>
    <row r="692" spans="1:13" x14ac:dyDescent="0.2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7"/>
    </row>
    <row r="693" spans="1:13" x14ac:dyDescent="0.2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7"/>
    </row>
    <row r="694" spans="1:13" x14ac:dyDescent="0.2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7"/>
    </row>
    <row r="695" spans="1:13" x14ac:dyDescent="0.2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7"/>
    </row>
    <row r="696" spans="1:13" x14ac:dyDescent="0.2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7"/>
    </row>
    <row r="697" spans="1:13" x14ac:dyDescent="0.2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7"/>
    </row>
    <row r="698" spans="1:13" x14ac:dyDescent="0.2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7"/>
    </row>
    <row r="699" spans="1:13" x14ac:dyDescent="0.2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7"/>
    </row>
    <row r="700" spans="1:13" x14ac:dyDescent="0.2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7"/>
    </row>
    <row r="701" spans="1:13" x14ac:dyDescent="0.2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7"/>
    </row>
    <row r="702" spans="1:13" x14ac:dyDescent="0.2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7"/>
    </row>
    <row r="703" spans="1:13" x14ac:dyDescent="0.2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7"/>
    </row>
    <row r="704" spans="1:13" x14ac:dyDescent="0.2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7"/>
    </row>
    <row r="705" spans="1:13" x14ac:dyDescent="0.2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7"/>
    </row>
    <row r="706" spans="1:13" x14ac:dyDescent="0.2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7"/>
    </row>
    <row r="707" spans="1:13" x14ac:dyDescent="0.2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7"/>
    </row>
    <row r="708" spans="1:13" x14ac:dyDescent="0.2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7"/>
    </row>
    <row r="709" spans="1:13" x14ac:dyDescent="0.2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7"/>
    </row>
    <row r="710" spans="1:13" x14ac:dyDescent="0.2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7"/>
    </row>
    <row r="711" spans="1:13" x14ac:dyDescent="0.2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7"/>
    </row>
    <row r="712" spans="1:13" x14ac:dyDescent="0.2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7"/>
    </row>
    <row r="713" spans="1:13" x14ac:dyDescent="0.2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7"/>
    </row>
    <row r="714" spans="1:13" x14ac:dyDescent="0.2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7"/>
    </row>
    <row r="715" spans="1:13" x14ac:dyDescent="0.2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7"/>
    </row>
    <row r="716" spans="1:13" x14ac:dyDescent="0.2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7"/>
    </row>
    <row r="717" spans="1:13" x14ac:dyDescent="0.2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7"/>
    </row>
    <row r="718" spans="1:13" x14ac:dyDescent="0.2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7"/>
    </row>
    <row r="719" spans="1:13" x14ac:dyDescent="0.2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7"/>
    </row>
    <row r="720" spans="1:13" x14ac:dyDescent="0.2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7"/>
    </row>
    <row r="721" spans="1:13" x14ac:dyDescent="0.2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7"/>
    </row>
    <row r="722" spans="1:13" x14ac:dyDescent="0.2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7"/>
    </row>
    <row r="723" spans="1:13" x14ac:dyDescent="0.2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7"/>
    </row>
    <row r="724" spans="1:13" x14ac:dyDescent="0.2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7"/>
    </row>
    <row r="725" spans="1:13" x14ac:dyDescent="0.2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7"/>
    </row>
    <row r="726" spans="1:13" x14ac:dyDescent="0.2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7"/>
    </row>
    <row r="727" spans="1:13" x14ac:dyDescent="0.2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7"/>
    </row>
    <row r="728" spans="1:13" x14ac:dyDescent="0.2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7"/>
    </row>
    <row r="729" spans="1:13" x14ac:dyDescent="0.2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7"/>
    </row>
    <row r="730" spans="1:13" x14ac:dyDescent="0.2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7"/>
    </row>
    <row r="731" spans="1:13" x14ac:dyDescent="0.2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7"/>
    </row>
    <row r="732" spans="1:13" x14ac:dyDescent="0.2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7"/>
    </row>
    <row r="733" spans="1:13" x14ac:dyDescent="0.2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7"/>
    </row>
    <row r="734" spans="1:13" x14ac:dyDescent="0.2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7"/>
    </row>
    <row r="735" spans="1:13" x14ac:dyDescent="0.2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7"/>
    </row>
    <row r="736" spans="1:13" x14ac:dyDescent="0.2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7"/>
    </row>
    <row r="737" spans="1:13" x14ac:dyDescent="0.2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7"/>
    </row>
    <row r="738" spans="1:13" x14ac:dyDescent="0.2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7"/>
    </row>
    <row r="739" spans="1:13" x14ac:dyDescent="0.2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7"/>
    </row>
    <row r="740" spans="1:13" x14ac:dyDescent="0.2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7"/>
    </row>
    <row r="741" spans="1:13" x14ac:dyDescent="0.2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7"/>
    </row>
    <row r="742" spans="1:13" x14ac:dyDescent="0.2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7"/>
    </row>
    <row r="743" spans="1:13" x14ac:dyDescent="0.2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7"/>
    </row>
    <row r="744" spans="1:13" x14ac:dyDescent="0.2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7"/>
    </row>
    <row r="745" spans="1:13" x14ac:dyDescent="0.2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7"/>
    </row>
    <row r="746" spans="1:13" x14ac:dyDescent="0.2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7"/>
    </row>
    <row r="747" spans="1:13" x14ac:dyDescent="0.2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7"/>
    </row>
    <row r="748" spans="1:13" x14ac:dyDescent="0.2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7"/>
    </row>
    <row r="749" spans="1:13" x14ac:dyDescent="0.2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7"/>
    </row>
    <row r="750" spans="1:13" x14ac:dyDescent="0.2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7"/>
    </row>
    <row r="751" spans="1:13" x14ac:dyDescent="0.2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7"/>
    </row>
    <row r="752" spans="1:13" x14ac:dyDescent="0.2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7"/>
    </row>
    <row r="753" spans="1:13" x14ac:dyDescent="0.2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7"/>
    </row>
    <row r="754" spans="1:13" x14ac:dyDescent="0.2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7"/>
    </row>
    <row r="755" spans="1:13" x14ac:dyDescent="0.2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7"/>
    </row>
    <row r="756" spans="1:13" x14ac:dyDescent="0.2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7"/>
    </row>
    <row r="757" spans="1:13" x14ac:dyDescent="0.2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7"/>
    </row>
    <row r="758" spans="1:13" x14ac:dyDescent="0.2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7"/>
    </row>
    <row r="759" spans="1:13" x14ac:dyDescent="0.2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7"/>
    </row>
    <row r="760" spans="1:13" x14ac:dyDescent="0.2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7"/>
    </row>
    <row r="761" spans="1:13" x14ac:dyDescent="0.2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7"/>
    </row>
    <row r="762" spans="1:13" x14ac:dyDescent="0.2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7"/>
    </row>
    <row r="763" spans="1:13" x14ac:dyDescent="0.2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7"/>
    </row>
    <row r="764" spans="1:13" x14ac:dyDescent="0.2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7"/>
    </row>
    <row r="765" spans="1:13" x14ac:dyDescent="0.2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7"/>
    </row>
    <row r="766" spans="1:13" x14ac:dyDescent="0.2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7"/>
    </row>
    <row r="767" spans="1:13" x14ac:dyDescent="0.2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7"/>
    </row>
    <row r="768" spans="1:13" x14ac:dyDescent="0.2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7"/>
    </row>
    <row r="769" spans="1:13" x14ac:dyDescent="0.2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7"/>
    </row>
    <row r="770" spans="1:13" x14ac:dyDescent="0.2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7"/>
    </row>
    <row r="771" spans="1:13" x14ac:dyDescent="0.2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7"/>
    </row>
    <row r="772" spans="1:13" x14ac:dyDescent="0.2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7"/>
    </row>
    <row r="773" spans="1:13" x14ac:dyDescent="0.2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7"/>
    </row>
    <row r="774" spans="1:13" x14ac:dyDescent="0.2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7"/>
    </row>
    <row r="775" spans="1:13" x14ac:dyDescent="0.2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7"/>
    </row>
    <row r="776" spans="1:13" x14ac:dyDescent="0.2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7"/>
    </row>
    <row r="777" spans="1:13" x14ac:dyDescent="0.2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7"/>
    </row>
    <row r="778" spans="1:13" x14ac:dyDescent="0.2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7"/>
    </row>
    <row r="779" spans="1:13" x14ac:dyDescent="0.2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7"/>
    </row>
    <row r="780" spans="1:13" x14ac:dyDescent="0.2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7"/>
    </row>
    <row r="781" spans="1:13" x14ac:dyDescent="0.2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7"/>
    </row>
    <row r="782" spans="1:13" x14ac:dyDescent="0.2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7"/>
    </row>
    <row r="783" spans="1:13" x14ac:dyDescent="0.2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7"/>
    </row>
    <row r="784" spans="1:13" x14ac:dyDescent="0.2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7"/>
    </row>
    <row r="785" spans="1:13" x14ac:dyDescent="0.2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7"/>
    </row>
    <row r="786" spans="1:13" x14ac:dyDescent="0.2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7"/>
    </row>
    <row r="787" spans="1:13" x14ac:dyDescent="0.2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7"/>
    </row>
    <row r="788" spans="1:13" x14ac:dyDescent="0.2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7"/>
    </row>
    <row r="789" spans="1:13" x14ac:dyDescent="0.2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7"/>
    </row>
    <row r="790" spans="1:13" x14ac:dyDescent="0.2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7"/>
    </row>
    <row r="791" spans="1:13" x14ac:dyDescent="0.2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7"/>
    </row>
    <row r="792" spans="1:13" x14ac:dyDescent="0.2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7"/>
    </row>
    <row r="793" spans="1:13" x14ac:dyDescent="0.2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7"/>
    </row>
    <row r="794" spans="1:13" x14ac:dyDescent="0.2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7"/>
    </row>
    <row r="795" spans="1:13" x14ac:dyDescent="0.2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7"/>
    </row>
    <row r="796" spans="1:13" x14ac:dyDescent="0.2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7"/>
    </row>
    <row r="797" spans="1:13" x14ac:dyDescent="0.2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7"/>
    </row>
    <row r="798" spans="1:13" x14ac:dyDescent="0.2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7"/>
    </row>
    <row r="799" spans="1:13" x14ac:dyDescent="0.2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7"/>
    </row>
    <row r="800" spans="1:13" x14ac:dyDescent="0.2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7"/>
    </row>
    <row r="801" spans="1:13" x14ac:dyDescent="0.2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7"/>
    </row>
    <row r="802" spans="1:13" x14ac:dyDescent="0.2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7"/>
    </row>
    <row r="803" spans="1:13" x14ac:dyDescent="0.2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7"/>
    </row>
    <row r="804" spans="1:13" x14ac:dyDescent="0.2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7"/>
    </row>
    <row r="805" spans="1:13" x14ac:dyDescent="0.2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7"/>
    </row>
    <row r="806" spans="1:13" x14ac:dyDescent="0.2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7"/>
    </row>
    <row r="807" spans="1:13" x14ac:dyDescent="0.2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7"/>
    </row>
    <row r="808" spans="1:13" x14ac:dyDescent="0.2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7"/>
    </row>
    <row r="809" spans="1:13" x14ac:dyDescent="0.2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7"/>
    </row>
    <row r="810" spans="1:13" x14ac:dyDescent="0.2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7"/>
    </row>
    <row r="811" spans="1:13" x14ac:dyDescent="0.2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7"/>
    </row>
    <row r="812" spans="1:13" x14ac:dyDescent="0.2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7"/>
    </row>
    <row r="813" spans="1:13" x14ac:dyDescent="0.2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7"/>
    </row>
    <row r="814" spans="1:13" x14ac:dyDescent="0.2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7"/>
    </row>
    <row r="815" spans="1:13" x14ac:dyDescent="0.2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7"/>
    </row>
    <row r="816" spans="1:13" x14ac:dyDescent="0.2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7"/>
    </row>
    <row r="817" spans="1:13" x14ac:dyDescent="0.2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7"/>
    </row>
    <row r="818" spans="1:13" x14ac:dyDescent="0.2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7"/>
    </row>
    <row r="819" spans="1:13" x14ac:dyDescent="0.2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7"/>
    </row>
    <row r="820" spans="1:13" x14ac:dyDescent="0.2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7"/>
    </row>
    <row r="821" spans="1:13" x14ac:dyDescent="0.2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7"/>
    </row>
    <row r="822" spans="1:13" x14ac:dyDescent="0.2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7"/>
    </row>
    <row r="823" spans="1:13" x14ac:dyDescent="0.2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7"/>
    </row>
    <row r="824" spans="1:13" x14ac:dyDescent="0.2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7"/>
    </row>
    <row r="825" spans="1:13" x14ac:dyDescent="0.2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7"/>
    </row>
    <row r="826" spans="1:13" x14ac:dyDescent="0.2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7"/>
    </row>
    <row r="827" spans="1:13" x14ac:dyDescent="0.2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7"/>
    </row>
    <row r="828" spans="1:13" x14ac:dyDescent="0.2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7"/>
    </row>
    <row r="829" spans="1:13" x14ac:dyDescent="0.2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7"/>
    </row>
    <row r="830" spans="1:13" x14ac:dyDescent="0.2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7"/>
    </row>
    <row r="831" spans="1:13" x14ac:dyDescent="0.2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7"/>
    </row>
    <row r="832" spans="1:13" x14ac:dyDescent="0.2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7"/>
    </row>
    <row r="833" spans="1:13" x14ac:dyDescent="0.2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7"/>
    </row>
    <row r="834" spans="1:13" x14ac:dyDescent="0.2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7"/>
    </row>
    <row r="835" spans="1:13" x14ac:dyDescent="0.2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7"/>
    </row>
    <row r="836" spans="1:13" x14ac:dyDescent="0.2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7"/>
    </row>
    <row r="837" spans="1:13" x14ac:dyDescent="0.2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7"/>
    </row>
    <row r="838" spans="1:13" x14ac:dyDescent="0.2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7"/>
    </row>
    <row r="839" spans="1:13" x14ac:dyDescent="0.2">
      <c r="A839" s="28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7"/>
    </row>
    <row r="840" spans="1:13" x14ac:dyDescent="0.2">
      <c r="A840" s="28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7"/>
    </row>
    <row r="841" spans="1:13" x14ac:dyDescent="0.2">
      <c r="A841" s="28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7"/>
    </row>
    <row r="842" spans="1:13" x14ac:dyDescent="0.2">
      <c r="A842" s="28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7"/>
    </row>
    <row r="843" spans="1:13" x14ac:dyDescent="0.2">
      <c r="A843" s="28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7"/>
    </row>
    <row r="844" spans="1:13" x14ac:dyDescent="0.2">
      <c r="A844" s="28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7"/>
    </row>
    <row r="845" spans="1:13" x14ac:dyDescent="0.2">
      <c r="A845" s="28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7"/>
    </row>
    <row r="846" spans="1:13" x14ac:dyDescent="0.2">
      <c r="A846" s="28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7"/>
    </row>
    <row r="847" spans="1:13" x14ac:dyDescent="0.2">
      <c r="A847" s="28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7"/>
    </row>
    <row r="848" spans="1:13" x14ac:dyDescent="0.2">
      <c r="A848" s="28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7"/>
    </row>
    <row r="849" spans="1:13" x14ac:dyDescent="0.2">
      <c r="A849" s="2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7"/>
    </row>
    <row r="850" spans="1:13" x14ac:dyDescent="0.2">
      <c r="A850" s="2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7"/>
    </row>
    <row r="851" spans="1:13" x14ac:dyDescent="0.2">
      <c r="A851" s="2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7"/>
    </row>
    <row r="852" spans="1:13" x14ac:dyDescent="0.2">
      <c r="A852" s="2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7"/>
    </row>
    <row r="853" spans="1:13" x14ac:dyDescent="0.2">
      <c r="A853" s="28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7"/>
    </row>
    <row r="854" spans="1:13" x14ac:dyDescent="0.2">
      <c r="A854" s="28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7"/>
    </row>
    <row r="855" spans="1:13" x14ac:dyDescent="0.2">
      <c r="A855" s="28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7"/>
    </row>
    <row r="856" spans="1:13" x14ac:dyDescent="0.2">
      <c r="A856" s="28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7"/>
    </row>
    <row r="857" spans="1:13" x14ac:dyDescent="0.2">
      <c r="A857" s="28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7"/>
    </row>
    <row r="858" spans="1:13" x14ac:dyDescent="0.2">
      <c r="A858" s="28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7"/>
    </row>
    <row r="859" spans="1:13" x14ac:dyDescent="0.2">
      <c r="A859" s="28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7"/>
    </row>
    <row r="860" spans="1:13" x14ac:dyDescent="0.2">
      <c r="A860" s="28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7"/>
    </row>
    <row r="861" spans="1:13" x14ac:dyDescent="0.2">
      <c r="A861" s="28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7"/>
    </row>
    <row r="862" spans="1:13" x14ac:dyDescent="0.2">
      <c r="A862" s="28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7"/>
    </row>
    <row r="863" spans="1:13" x14ac:dyDescent="0.2">
      <c r="A863" s="28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7"/>
    </row>
    <row r="864" spans="1:13" x14ac:dyDescent="0.2">
      <c r="A864" s="2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7"/>
    </row>
    <row r="865" spans="1:13" x14ac:dyDescent="0.2">
      <c r="A865" s="28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7"/>
    </row>
    <row r="866" spans="1:13" x14ac:dyDescent="0.2">
      <c r="A866" s="28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7"/>
    </row>
    <row r="867" spans="1:13" x14ac:dyDescent="0.2">
      <c r="A867" s="28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7"/>
    </row>
    <row r="868" spans="1:13" x14ac:dyDescent="0.2">
      <c r="A868" s="28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7"/>
    </row>
    <row r="869" spans="1:13" x14ac:dyDescent="0.2">
      <c r="A869" s="28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7"/>
    </row>
    <row r="870" spans="1:13" x14ac:dyDescent="0.2">
      <c r="A870" s="28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7"/>
    </row>
    <row r="871" spans="1:13" x14ac:dyDescent="0.2">
      <c r="A871" s="28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7"/>
    </row>
    <row r="872" spans="1:13" x14ac:dyDescent="0.2">
      <c r="A872" s="28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7"/>
    </row>
    <row r="873" spans="1:13" x14ac:dyDescent="0.2">
      <c r="A873" s="28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7"/>
    </row>
    <row r="874" spans="1:13" x14ac:dyDescent="0.2">
      <c r="A874" s="28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7"/>
    </row>
    <row r="875" spans="1:13" x14ac:dyDescent="0.2">
      <c r="A875" s="28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7"/>
    </row>
    <row r="876" spans="1:13" x14ac:dyDescent="0.2">
      <c r="A876" s="28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7"/>
    </row>
    <row r="877" spans="1:13" x14ac:dyDescent="0.2">
      <c r="A877" s="28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7"/>
    </row>
    <row r="878" spans="1:13" x14ac:dyDescent="0.2">
      <c r="A878" s="28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7"/>
    </row>
    <row r="879" spans="1:13" x14ac:dyDescent="0.2">
      <c r="A879" s="28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7"/>
    </row>
    <row r="880" spans="1:13" x14ac:dyDescent="0.2">
      <c r="A880" s="28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7"/>
    </row>
    <row r="881" spans="1:13" x14ac:dyDescent="0.2">
      <c r="A881" s="28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7"/>
    </row>
    <row r="882" spans="1:13" x14ac:dyDescent="0.2">
      <c r="A882" s="2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7"/>
    </row>
    <row r="883" spans="1:13" x14ac:dyDescent="0.2">
      <c r="A883" s="2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7"/>
    </row>
    <row r="884" spans="1:13" x14ac:dyDescent="0.2">
      <c r="A884" s="28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7"/>
    </row>
    <row r="885" spans="1:13" x14ac:dyDescent="0.2">
      <c r="A885" s="28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7"/>
    </row>
    <row r="886" spans="1:13" x14ac:dyDescent="0.2">
      <c r="A886" s="2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1"/>
    </row>
  </sheetData>
  <sheetProtection password="CCA5" sheet="1" objects="1" scenarios="1" formatCells="0" formatColumns="0" formatRows="0" insertColumns="0" insertRows="0" deleteColumns="0" deleteRows="0"/>
  <conditionalFormatting sqref="N9:N1048576">
    <cfRule type="containsBlanks" dxfId="53" priority="19">
      <formula>LEN(TRIM(N9))=0</formula>
    </cfRule>
    <cfRule type="cellIs" dxfId="52" priority="20" operator="equal">
      <formula>0</formula>
    </cfRule>
    <cfRule type="cellIs" dxfId="51" priority="21" operator="lessThan">
      <formula>0</formula>
    </cfRule>
    <cfRule type="cellIs" dxfId="50" priority="22" operator="greaterThan">
      <formula>0</formula>
    </cfRule>
    <cfRule type="expression" dxfId="49" priority="27">
      <formula>$V:$V=1</formula>
    </cfRule>
  </conditionalFormatting>
  <conditionalFormatting sqref="N315:N613 N12:N18">
    <cfRule type="cellIs" dxfId="48" priority="25" operator="lessThan">
      <formula>0</formula>
    </cfRule>
    <cfRule type="cellIs" dxfId="47" priority="26" operator="greaterThan">
      <formula>1</formula>
    </cfRule>
  </conditionalFormatting>
  <conditionalFormatting sqref="N9">
    <cfRule type="cellIs" dxfId="46" priority="23" operator="lessThan">
      <formula>0</formula>
    </cfRule>
    <cfRule type="cellIs" dxfId="45" priority="24" operator="greaterThan">
      <formula>0</formula>
    </cfRule>
  </conditionalFormatting>
  <conditionalFormatting sqref="N385:N389">
    <cfRule type="cellIs" dxfId="44" priority="17" operator="lessThan">
      <formula>0</formula>
    </cfRule>
    <cfRule type="cellIs" dxfId="43" priority="18" operator="greaterThan">
      <formula>1</formula>
    </cfRule>
  </conditionalFormatting>
  <conditionalFormatting sqref="N462:N466">
    <cfRule type="cellIs" dxfId="42" priority="15" operator="lessThan">
      <formula>0</formula>
    </cfRule>
    <cfRule type="cellIs" dxfId="41" priority="16" operator="greaterThan">
      <formula>1</formula>
    </cfRule>
  </conditionalFormatting>
  <conditionalFormatting sqref="N537:N541">
    <cfRule type="cellIs" dxfId="40" priority="13" operator="lessThan">
      <formula>0</formula>
    </cfRule>
    <cfRule type="cellIs" dxfId="39" priority="14" operator="greaterThan">
      <formula>1</formula>
    </cfRule>
  </conditionalFormatting>
  <conditionalFormatting sqref="N19:N314">
    <cfRule type="cellIs" dxfId="38" priority="11" operator="lessThan">
      <formula>0</formula>
    </cfRule>
    <cfRule type="cellIs" dxfId="37" priority="12" operator="greaterThan">
      <formula>1</formula>
    </cfRule>
  </conditionalFormatting>
  <conditionalFormatting sqref="N88:N92">
    <cfRule type="cellIs" dxfId="36" priority="9" operator="lessThan">
      <formula>0</formula>
    </cfRule>
    <cfRule type="cellIs" dxfId="35" priority="10" operator="greaterThan">
      <formula>1</formula>
    </cfRule>
  </conditionalFormatting>
  <conditionalFormatting sqref="N165:N169">
    <cfRule type="cellIs" dxfId="34" priority="7" operator="lessThan">
      <formula>0</formula>
    </cfRule>
    <cfRule type="cellIs" dxfId="33" priority="8" operator="greaterThan">
      <formula>1</formula>
    </cfRule>
  </conditionalFormatting>
  <conditionalFormatting sqref="N240:N244">
    <cfRule type="cellIs" dxfId="32" priority="5" operator="lessThan">
      <formula>0</formula>
    </cfRule>
    <cfRule type="cellIs" dxfId="31" priority="6" operator="greaterThan">
      <formula>1</formula>
    </cfRule>
  </conditionalFormatting>
  <conditionalFormatting sqref="N1 P2 N3:N6 N9:N1048576">
    <cfRule type="cellIs" dxfId="30" priority="2" operator="lessThan">
      <formula>0</formula>
    </cfRule>
    <cfRule type="containsBlanks" dxfId="29" priority="3">
      <formula>LEN(TRIM(N1))=0</formula>
    </cfRule>
    <cfRule type="cellIs" dxfId="28" priority="4" operator="greaterThan">
      <formula>0</formula>
    </cfRule>
  </conditionalFormatting>
  <conditionalFormatting sqref="N1:N1048576">
    <cfRule type="cellIs" dxfId="27" priority="1" operator="equal">
      <formula>0</formula>
    </cfRule>
  </conditionalFormatting>
  <dataValidations count="1">
    <dataValidation errorStyle="warning" allowBlank="1" showInputMessage="1" showErrorMessage="1" sqref="B7:B8"/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Data!$G$2:$G$6</xm:f>
          </x14:formula1>
          <xm:sqref>F9:F1048576</xm:sqref>
        </x14:dataValidation>
        <x14:dataValidation type="list" allowBlank="1" showInputMessage="1" showErrorMessage="1">
          <x14:formula1>
            <xm:f>Data!$D$2:$D$3</xm:f>
          </x14:formula1>
          <xm:sqref>H9:H1048576</xm:sqref>
        </x14:dataValidation>
        <x14:dataValidation type="list" allowBlank="1" showInputMessage="1" showErrorMessage="1">
          <x14:formula1>
            <xm:f>Data!$C$2:$C$4</xm:f>
          </x14:formula1>
          <xm:sqref>G9:G1048576</xm:sqref>
        </x14:dataValidation>
        <x14:dataValidation type="list" allowBlank="1" showInputMessage="1" showErrorMessage="1">
          <x14:formula1>
            <xm:f>Data!$B$2:$B$3</xm:f>
          </x14:formula1>
          <xm:sqref>D9:D1048576</xm:sqref>
        </x14:dataValidation>
        <x14:dataValidation type="list" errorStyle="warning" allowBlank="1" showInputMessage="1" showErrorMessage="1">
          <x14:formula1>
            <xm:f>Data!$A$2:$A$6</xm:f>
          </x14:formula1>
          <xm:sqref>B9:B1048576</xm:sqref>
        </x14:dataValidation>
        <x14:dataValidation type="list" allowBlank="1" showInputMessage="1" showErrorMessage="1">
          <x14:formula1>
            <xm:f>Data!$E$2:$E$31</xm:f>
          </x14:formula1>
          <xm:sqref>I9:I1048576</xm:sqref>
        </x14:dataValidation>
        <x14:dataValidation type="list" allowBlank="1" showInputMessage="1" showErrorMessage="1">
          <x14:formula1>
            <xm:f>Data!$F$2:$F$31</xm:f>
          </x14:formula1>
          <xm:sqref>J9:J1048576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COPY ME (5)</vt:lpstr>
      <vt:lpstr>COPY ME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 Huang</cp:lastModifiedBy>
  <dcterms:created xsi:type="dcterms:W3CDTF">2018-07-15T18:55:06Z</dcterms:created>
  <dcterms:modified xsi:type="dcterms:W3CDTF">2020-04-05T02:43:23Z</dcterms:modified>
</cp:coreProperties>
</file>