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760"/>
  </bookViews>
  <sheets>
    <sheet name="Excel Input" sheetId="1" r:id="rId1"/>
    <sheet name="Output" sheetId="2" r:id="rId2"/>
  </sheets>
  <definedNames>
    <definedName name="_xlnm._FilterDatabase" localSheetId="0" hidden="1">'Excel Input'!$B$4:$E$131</definedName>
    <definedName name="_xlnm.Print_Titles" localSheetId="0">'Excel Input'!$2:$3</definedName>
  </definedNames>
  <calcPr calcId="145621"/>
</workbook>
</file>

<file path=xl/calcChain.xml><?xml version="1.0" encoding="utf-8"?>
<calcChain xmlns="http://schemas.openxmlformats.org/spreadsheetml/2006/main">
  <c r="F42" i="2" l="1"/>
  <c r="F49" i="2" s="1"/>
  <c r="C42" i="2"/>
  <c r="C49" i="2" s="1"/>
  <c r="D42" i="2"/>
  <c r="F40" i="2"/>
  <c r="C40" i="2"/>
  <c r="F34" i="2"/>
  <c r="C34" i="2"/>
  <c r="F32" i="2"/>
  <c r="C32" i="2"/>
  <c r="F13" i="2"/>
  <c r="E13" i="2"/>
  <c r="C13" i="2"/>
  <c r="D29" i="1" l="1"/>
  <c r="D15" i="1"/>
  <c r="C15" i="1"/>
  <c r="D25" i="1"/>
  <c r="D9" i="1"/>
  <c r="D108" i="1"/>
  <c r="C108" i="1"/>
  <c r="D99" i="1"/>
  <c r="C99" i="1"/>
  <c r="D95" i="1"/>
  <c r="C95" i="1"/>
  <c r="D91" i="1"/>
  <c r="C91" i="1"/>
  <c r="D88" i="1"/>
  <c r="C88" i="1"/>
  <c r="D83" i="1"/>
  <c r="C83" i="1"/>
  <c r="D70" i="1"/>
  <c r="C70" i="1"/>
  <c r="D66" i="1"/>
  <c r="C66" i="1"/>
  <c r="D55" i="1"/>
  <c r="C55" i="1"/>
  <c r="D49" i="1"/>
  <c r="C49" i="1"/>
  <c r="D41" i="1"/>
  <c r="D100" i="1" s="1"/>
  <c r="D109" i="1" s="1"/>
  <c r="C41" i="1"/>
  <c r="C100" i="1" s="1"/>
  <c r="C109" i="1" s="1"/>
  <c r="C29" i="1"/>
  <c r="C25" i="1"/>
  <c r="C9" i="1"/>
  <c r="D16" i="1" l="1"/>
  <c r="D26" i="1" s="1"/>
  <c r="D30" i="1" s="1"/>
  <c r="D111" i="1" s="1"/>
  <c r="C16" i="1"/>
  <c r="C26" i="1" s="1"/>
  <c r="C30" i="1" s="1"/>
  <c r="C111" i="1" s="1"/>
  <c r="E48" i="2" l="1"/>
  <c r="D48" i="2"/>
  <c r="E32" i="2" l="1"/>
  <c r="E40" i="2"/>
  <c r="D32" i="2"/>
  <c r="D13" i="2"/>
  <c r="D40" i="2"/>
  <c r="E34" i="2" l="1"/>
  <c r="E42" i="2" s="1"/>
  <c r="E49" i="2" s="1"/>
  <c r="D34" i="2"/>
  <c r="D49" i="2" s="1"/>
</calcChain>
</file>

<file path=xl/sharedStrings.xml><?xml version="1.0" encoding="utf-8"?>
<sst xmlns="http://schemas.openxmlformats.org/spreadsheetml/2006/main" count="185" uniqueCount="169">
  <si>
    <t>INCOME</t>
  </si>
  <si>
    <t>Rental Operaing Income</t>
  </si>
  <si>
    <t>Net Rental Income</t>
  </si>
  <si>
    <t>Rental Income</t>
  </si>
  <si>
    <t>Gross Potential Rent</t>
  </si>
  <si>
    <t>Total Rental Income</t>
  </si>
  <si>
    <t>Rental Losses</t>
  </si>
  <si>
    <t>Concessions</t>
  </si>
  <si>
    <t>Vacancy Loss</t>
  </si>
  <si>
    <t>Bad Debt</t>
  </si>
  <si>
    <t>Total Rental Losses</t>
  </si>
  <si>
    <t>Total Net Rental Income</t>
  </si>
  <si>
    <t>Misc Other Rental Income</t>
  </si>
  <si>
    <t>NSF Fees</t>
  </si>
  <si>
    <t>Pet Fees</t>
  </si>
  <si>
    <t>Application Fees</t>
  </si>
  <si>
    <t>Month to Month</t>
  </si>
  <si>
    <t>Lease Cancellation Fees</t>
  </si>
  <si>
    <t>Total Other Rental Income</t>
  </si>
  <si>
    <t>Total Net Rental Operating Income</t>
  </si>
  <si>
    <t>Non Operating Income</t>
  </si>
  <si>
    <t>Miscellaneous Income</t>
  </si>
  <si>
    <t>Total Non Operating Income</t>
  </si>
  <si>
    <t>TOTAL INCOME</t>
  </si>
  <si>
    <t>EXPENSES</t>
  </si>
  <si>
    <t>Rental Operating Expenses</t>
  </si>
  <si>
    <t>Payroll</t>
  </si>
  <si>
    <t>Manager Salaries</t>
  </si>
  <si>
    <t>Salaries- Administrative</t>
  </si>
  <si>
    <t>Salaries Maintenance</t>
  </si>
  <si>
    <t>Uniform Service</t>
  </si>
  <si>
    <t>Worker's Comp</t>
  </si>
  <si>
    <t>401K</t>
  </si>
  <si>
    <t>Total Payroll</t>
  </si>
  <si>
    <t>Utilities</t>
  </si>
  <si>
    <t>Electricity</t>
  </si>
  <si>
    <t>Water</t>
  </si>
  <si>
    <t>Gas</t>
  </si>
  <si>
    <t>Sewer</t>
  </si>
  <si>
    <t>Garbage and Trash Removal</t>
  </si>
  <si>
    <t>Total Utilities</t>
  </si>
  <si>
    <t>Contract &amp; Landscaping</t>
  </si>
  <si>
    <t>Exterminating Service</t>
  </si>
  <si>
    <t>Lawn &amp; Grounds</t>
  </si>
  <si>
    <t>Landscaping (Exterior)</t>
  </si>
  <si>
    <t>Bus service contract</t>
  </si>
  <si>
    <t>Total Contract &amp; Landscaping</t>
  </si>
  <si>
    <t>Repairs &amp; Maintenance</t>
  </si>
  <si>
    <t>Cleaning</t>
  </si>
  <si>
    <t>Snow Removal</t>
  </si>
  <si>
    <t>Floor Covering Replacement</t>
  </si>
  <si>
    <t>Appliance repairs</t>
  </si>
  <si>
    <t>Sec.Vehicle &amp; Maint. Vehicle</t>
  </si>
  <si>
    <t>Mileage</t>
  </si>
  <si>
    <t>Supplies-Cleaning</t>
  </si>
  <si>
    <t>Painting</t>
  </si>
  <si>
    <t>COM maintenance - labor only</t>
  </si>
  <si>
    <t>Total Repairs &amp; Maintenance</t>
  </si>
  <si>
    <t>Professional Services</t>
  </si>
  <si>
    <t>Legal Fees/Expense</t>
  </si>
  <si>
    <t>Total Professional Services</t>
  </si>
  <si>
    <t>Administrative Services</t>
  </si>
  <si>
    <t>Credit Card Fees</t>
  </si>
  <si>
    <t>Rental Expense</t>
  </si>
  <si>
    <t>Office Supplies</t>
  </si>
  <si>
    <t>Postage</t>
  </si>
  <si>
    <t>Computer Repairs</t>
  </si>
  <si>
    <t>Bookkeeping Fees</t>
  </si>
  <si>
    <t>Answering Service</t>
  </si>
  <si>
    <t>Meals Expense</t>
  </si>
  <si>
    <t>Travel</t>
  </si>
  <si>
    <t>Training</t>
  </si>
  <si>
    <t>Subscriptions/Dues</t>
  </si>
  <si>
    <t>Total Administrative Expenses</t>
  </si>
  <si>
    <t>Marketing Expenses</t>
  </si>
  <si>
    <t>Marketing</t>
  </si>
  <si>
    <t>Promotions</t>
  </si>
  <si>
    <t>Total Marketing Expenses</t>
  </si>
  <si>
    <t>Management Fees</t>
  </si>
  <si>
    <t>Total Management Fees</t>
  </si>
  <si>
    <t>Insurance</t>
  </si>
  <si>
    <t>Insurance umbrella</t>
  </si>
  <si>
    <t>Total Insurance</t>
  </si>
  <si>
    <t>Taxes</t>
  </si>
  <si>
    <t>Real Estate Taxes</t>
  </si>
  <si>
    <t>Property Tax Consulting</t>
  </si>
  <si>
    <t>Total Taxes</t>
  </si>
  <si>
    <t>Total Rental Operating Expenses</t>
  </si>
  <si>
    <t>Non Operating Expenses</t>
  </si>
  <si>
    <t>Financial Expenses</t>
  </si>
  <si>
    <t>Corporate - AP/Acctg services</t>
  </si>
  <si>
    <t>Total Financial Expenses</t>
  </si>
  <si>
    <t>Depreciation &amp; Amortization</t>
  </si>
  <si>
    <t>Total Depreciation &amp; Amortization</t>
  </si>
  <si>
    <t>Total Non Operating Expenses</t>
  </si>
  <si>
    <t>TOTAL EXPENSES</t>
  </si>
  <si>
    <t xml:space="preserve"> NET INCOME</t>
  </si>
  <si>
    <t xml:space="preserve"> NET INCOME AFTER CORP EXPENSES</t>
  </si>
  <si>
    <t>Temporary Tenants</t>
  </si>
  <si>
    <t>Other Income</t>
  </si>
  <si>
    <t>UTL</t>
  </si>
  <si>
    <t>Contract Services</t>
  </si>
  <si>
    <t>R&amp;M</t>
  </si>
  <si>
    <t>General and Administrative</t>
  </si>
  <si>
    <t>Signage</t>
  </si>
  <si>
    <t>PINS</t>
  </si>
  <si>
    <t>MFEE</t>
  </si>
  <si>
    <t>A&amp;M</t>
  </si>
  <si>
    <t>RET</t>
  </si>
  <si>
    <t>Depreciation</t>
  </si>
  <si>
    <t>P&amp;B</t>
  </si>
  <si>
    <t>OI</t>
  </si>
  <si>
    <t>BD</t>
  </si>
  <si>
    <t>VAC</t>
  </si>
  <si>
    <t>GPR</t>
  </si>
  <si>
    <t>Less: Vacancy Loss</t>
  </si>
  <si>
    <t>OR</t>
  </si>
  <si>
    <t>Expense Reimbursement</t>
  </si>
  <si>
    <t>Percentage Rent</t>
  </si>
  <si>
    <t>Parking Income</t>
  </si>
  <si>
    <t>OPERATING EXPENSES:</t>
  </si>
  <si>
    <t>Property Insurance</t>
  </si>
  <si>
    <t>Repairs and Maintenance</t>
  </si>
  <si>
    <t>Janitorial</t>
  </si>
  <si>
    <t>Payroll &amp; Benefits</t>
  </si>
  <si>
    <t>Advertising &amp; Marketing</t>
  </si>
  <si>
    <t>Professional Fees</t>
  </si>
  <si>
    <t>Other Expenses</t>
  </si>
  <si>
    <t>Ground Rent</t>
  </si>
  <si>
    <t>Tenant Improvements</t>
  </si>
  <si>
    <t>Capital Expenditures</t>
  </si>
  <si>
    <t>Extraordinary Capital Expenditures</t>
  </si>
  <si>
    <t>Total Capital Items</t>
  </si>
  <si>
    <t>Effective Gross Income</t>
  </si>
  <si>
    <t>3rd Preceding</t>
  </si>
  <si>
    <t>TTM</t>
  </si>
  <si>
    <t>ER</t>
  </si>
  <si>
    <t>PR</t>
  </si>
  <si>
    <t>PI</t>
  </si>
  <si>
    <t>OI/ADJUST</t>
  </si>
  <si>
    <t>BR/ADJUST</t>
  </si>
  <si>
    <t>JAN</t>
  </si>
  <si>
    <t>PFEE</t>
  </si>
  <si>
    <t>G&amp;A</t>
  </si>
  <si>
    <t>OEXP</t>
  </si>
  <si>
    <t>GDR</t>
  </si>
  <si>
    <t>LC</t>
  </si>
  <si>
    <t>Leasing Comissions</t>
  </si>
  <si>
    <t>TI</t>
  </si>
  <si>
    <t>CAPEX</t>
  </si>
  <si>
    <t>ECAPEX</t>
  </si>
  <si>
    <t>Consulting</t>
  </si>
  <si>
    <t>Base Rent Adjustment</t>
  </si>
  <si>
    <t>Total Operating Expenses</t>
  </si>
  <si>
    <t>Net Operating Income</t>
  </si>
  <si>
    <t>Non Operating expense</t>
  </si>
  <si>
    <t>Reconciliation</t>
  </si>
  <si>
    <t>Source</t>
  </si>
  <si>
    <t>Variance</t>
  </si>
  <si>
    <t>Net Cash Flow</t>
  </si>
  <si>
    <t>Eliminate Income</t>
  </si>
  <si>
    <t>Eliminate Expense</t>
  </si>
  <si>
    <t>Other Income Adjustment</t>
  </si>
  <si>
    <t>Particular</t>
  </si>
  <si>
    <t>Code</t>
  </si>
  <si>
    <t>Property ABC</t>
  </si>
  <si>
    <t>Amt in $</t>
  </si>
  <si>
    <t>Exclusions</t>
  </si>
  <si>
    <t>Operating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</si>
</sst>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1"/>
      <color rgb="FF0000CC"/>
      <name val="Calibri"/>
      <family val="2"/>
      <scheme val="minor"/>
    </font>
    <font>
      <sz val="10"/>
      <name val="Arial"/>
      <family val="2"/>
    </font>
    <font>
      <b/>
      <u/>
      <sz val="8"/>
      <name val="Tahoma"/>
      <family val="2"/>
    </font>
    <font>
      <b/>
      <sz val="10"/>
      <name val="Arial"/>
      <family val="2"/>
    </font>
    <font>
      <i/>
      <sz val="10"/>
      <color rgb="FF0033CC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i/>
      <sz val="10"/>
      <name val="Arial"/>
      <family val="2"/>
    </font>
    <font>
      <b/>
      <u/>
      <sz val="10"/>
      <color theme="5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4" fontId="3" fillId="0" borderId="3" xfId="0" applyNumberFormat="1" applyFont="1" applyFill="1" applyBorder="1" applyAlignment="1">
      <alignment horizontal="right" vertical="center"/>
    </xf>
    <xf numFmtId="4" fontId="2" fillId="0" borderId="2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Fill="1" applyAlignment="1">
      <alignment horizontal="left" vertical="center" indent="2"/>
    </xf>
    <xf numFmtId="0" fontId="6" fillId="0" borderId="0" xfId="0" applyFont="1" applyFill="1" applyAlignment="1">
      <alignment horizontal="left" vertical="center"/>
    </xf>
    <xf numFmtId="164" fontId="0" fillId="0" borderId="0" xfId="1" applyNumberFormat="1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43" fontId="0" fillId="0" borderId="0" xfId="0" applyNumberFormat="1"/>
    <xf numFmtId="0" fontId="0" fillId="0" borderId="5" xfId="0" applyBorder="1"/>
    <xf numFmtId="164" fontId="0" fillId="0" borderId="5" xfId="1" applyNumberFormat="1" applyFont="1" applyBorder="1"/>
    <xf numFmtId="0" fontId="7" fillId="0" borderId="5" xfId="0" applyFont="1" applyBorder="1"/>
    <xf numFmtId="0" fontId="0" fillId="0" borderId="9" xfId="0" applyBorder="1"/>
    <xf numFmtId="0" fontId="0" fillId="0" borderId="6" xfId="0" applyBorder="1"/>
    <xf numFmtId="0" fontId="0" fillId="0" borderId="12" xfId="0" applyBorder="1"/>
    <xf numFmtId="164" fontId="0" fillId="0" borderId="12" xfId="1" applyNumberFormat="1" applyFont="1" applyBorder="1"/>
    <xf numFmtId="0" fontId="0" fillId="0" borderId="7" xfId="0" applyBorder="1"/>
    <xf numFmtId="0" fontId="0" fillId="0" borderId="10" xfId="0" applyBorder="1"/>
    <xf numFmtId="164" fontId="0" fillId="0" borderId="10" xfId="1" applyNumberFormat="1" applyFont="1" applyBorder="1"/>
    <xf numFmtId="0" fontId="0" fillId="0" borderId="5" xfId="0" applyBorder="1" applyAlignment="1"/>
    <xf numFmtId="164" fontId="0" fillId="0" borderId="6" xfId="1" applyNumberFormat="1" applyFont="1" applyBorder="1"/>
    <xf numFmtId="0" fontId="8" fillId="0" borderId="5" xfId="0" applyFont="1" applyBorder="1"/>
    <xf numFmtId="0" fontId="10" fillId="3" borderId="4" xfId="0" applyFont="1" applyFill="1" applyBorder="1"/>
    <xf numFmtId="164" fontId="10" fillId="3" borderId="4" xfId="1" applyNumberFormat="1" applyFont="1" applyFill="1" applyBorder="1"/>
    <xf numFmtId="0" fontId="7" fillId="4" borderId="4" xfId="0" applyFont="1" applyFill="1" applyBorder="1"/>
    <xf numFmtId="164" fontId="7" fillId="4" borderId="4" xfId="1" applyNumberFormat="1" applyFont="1" applyFill="1" applyBorder="1"/>
    <xf numFmtId="164" fontId="0" fillId="0" borderId="8" xfId="1" applyNumberFormat="1" applyFont="1" applyBorder="1"/>
    <xf numFmtId="0" fontId="7" fillId="0" borderId="11" xfId="0" applyFont="1" applyBorder="1"/>
    <xf numFmtId="0" fontId="11" fillId="0" borderId="5" xfId="0" applyFont="1" applyBorder="1"/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vertical="center"/>
    </xf>
    <xf numFmtId="0" fontId="10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D3D3D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126"/>
  <sheetViews>
    <sheetView showGridLines="0" tabSelected="1" workbookViewId="0">
      <selection activeCell="F36" sqref="F36"/>
    </sheetView>
  </sheetViews>
  <sheetFormatPr defaultColWidth="9.140625" defaultRowHeight="12.75" x14ac:dyDescent="0.2"/>
  <cols>
    <col min="2" max="2" width="37.140625" customWidth="1"/>
    <col min="3" max="3" width="12.85546875" customWidth="1"/>
    <col min="4" max="4" width="14.28515625" bestFit="1" customWidth="1"/>
  </cols>
  <sheetData>
    <row r="2" spans="2:4" s="3" customFormat="1" ht="15" customHeight="1" x14ac:dyDescent="0.2">
      <c r="B2" s="49" t="s">
        <v>165</v>
      </c>
      <c r="C2" s="49"/>
      <c r="D2" s="49"/>
    </row>
    <row r="3" spans="2:4" s="3" customFormat="1" ht="15" customHeight="1" x14ac:dyDescent="0.2">
      <c r="B3" s="1" t="s">
        <v>166</v>
      </c>
      <c r="C3" s="2">
        <v>2017</v>
      </c>
      <c r="D3" s="2">
        <v>2018</v>
      </c>
    </row>
    <row r="4" spans="2:4" s="3" customFormat="1" ht="15" customHeight="1" x14ac:dyDescent="0.2">
      <c r="B4" s="4" t="s">
        <v>0</v>
      </c>
      <c r="C4" s="5"/>
      <c r="D4" s="5"/>
    </row>
    <row r="5" spans="2:4" s="3" customFormat="1" ht="15" customHeight="1" x14ac:dyDescent="0.2">
      <c r="B5" s="6" t="s">
        <v>1</v>
      </c>
      <c r="C5" s="7"/>
      <c r="D5" s="7"/>
    </row>
    <row r="6" spans="2:4" s="3" customFormat="1" ht="15" customHeight="1" x14ac:dyDescent="0.2">
      <c r="B6" s="6" t="s">
        <v>2</v>
      </c>
      <c r="C6" s="7"/>
      <c r="D6" s="7"/>
    </row>
    <row r="7" spans="2:4" s="3" customFormat="1" ht="15" customHeight="1" x14ac:dyDescent="0.2">
      <c r="B7" s="6" t="s">
        <v>3</v>
      </c>
      <c r="C7" s="7"/>
      <c r="D7" s="7"/>
    </row>
    <row r="8" spans="2:4" s="3" customFormat="1" ht="15" customHeight="1" x14ac:dyDescent="0.2">
      <c r="B8" s="19" t="s">
        <v>4</v>
      </c>
      <c r="C8" s="8">
        <v>10224000</v>
      </c>
      <c r="D8" s="8">
        <v>10066459.439999999</v>
      </c>
    </row>
    <row r="9" spans="2:4" s="3" customFormat="1" ht="15" customHeight="1" x14ac:dyDescent="0.2">
      <c r="B9" s="6" t="s">
        <v>5</v>
      </c>
      <c r="C9" s="9">
        <f>SUM(C8)</f>
        <v>10224000</v>
      </c>
      <c r="D9" s="9">
        <f>SUM(D8)</f>
        <v>10066459.439999999</v>
      </c>
    </row>
    <row r="10" spans="2:4" s="3" customFormat="1" ht="15" customHeight="1" x14ac:dyDescent="0.2">
      <c r="B10" s="6" t="s">
        <v>6</v>
      </c>
      <c r="C10" s="7"/>
      <c r="D10" s="7"/>
    </row>
    <row r="11" spans="2:4" s="3" customFormat="1" ht="15" customHeight="1" x14ac:dyDescent="0.2">
      <c r="B11" s="19"/>
      <c r="C11" s="10"/>
      <c r="D11" s="10"/>
    </row>
    <row r="12" spans="2:4" s="3" customFormat="1" ht="15" customHeight="1" x14ac:dyDescent="0.2">
      <c r="B12" s="19" t="s">
        <v>7</v>
      </c>
      <c r="C12" s="10">
        <v>-108000</v>
      </c>
      <c r="D12" s="10">
        <v>-148030.32</v>
      </c>
    </row>
    <row r="13" spans="2:4" s="3" customFormat="1" ht="15" customHeight="1" x14ac:dyDescent="0.2">
      <c r="B13" s="19" t="s">
        <v>8</v>
      </c>
      <c r="C13" s="10">
        <v>-511200</v>
      </c>
      <c r="D13" s="10">
        <v>-525900.84</v>
      </c>
    </row>
    <row r="14" spans="2:4" s="3" customFormat="1" ht="15" customHeight="1" x14ac:dyDescent="0.2">
      <c r="B14" s="19" t="s">
        <v>9</v>
      </c>
      <c r="C14" s="10">
        <v>-47286</v>
      </c>
      <c r="D14" s="10">
        <v>-84937.49</v>
      </c>
    </row>
    <row r="15" spans="2:4" s="3" customFormat="1" ht="15" customHeight="1" x14ac:dyDescent="0.2">
      <c r="B15" s="6" t="s">
        <v>10</v>
      </c>
      <c r="C15" s="11">
        <f>SUM(C12:C14)</f>
        <v>-666486</v>
      </c>
      <c r="D15" s="11">
        <f>SUM(D12:D14)</f>
        <v>-758868.64999999991</v>
      </c>
    </row>
    <row r="16" spans="2:4" s="3" customFormat="1" ht="15" customHeight="1" x14ac:dyDescent="0.2">
      <c r="B16" s="6" t="s">
        <v>11</v>
      </c>
      <c r="C16" s="9">
        <f>C9+C15</f>
        <v>9557514</v>
      </c>
      <c r="D16" s="9">
        <f>D9+D15</f>
        <v>9307590.7899999991</v>
      </c>
    </row>
    <row r="17" spans="2:5" s="3" customFormat="1" ht="15" customHeight="1" x14ac:dyDescent="0.2">
      <c r="B17" s="6" t="s">
        <v>12</v>
      </c>
      <c r="C17" s="7"/>
      <c r="D17" s="7"/>
    </row>
    <row r="18" spans="2:5" s="3" customFormat="1" ht="15" customHeight="1" x14ac:dyDescent="0.2">
      <c r="B18" s="19" t="s">
        <v>13</v>
      </c>
      <c r="C18" s="10">
        <v>72175</v>
      </c>
      <c r="D18" s="10">
        <v>111583</v>
      </c>
    </row>
    <row r="19" spans="2:5" s="3" customFormat="1" ht="15" customHeight="1" x14ac:dyDescent="0.2">
      <c r="B19" s="19" t="s">
        <v>98</v>
      </c>
      <c r="C19" s="10">
        <v>81600</v>
      </c>
      <c r="D19" s="10">
        <v>103940.68</v>
      </c>
    </row>
    <row r="20" spans="2:5" s="3" customFormat="1" ht="15" customHeight="1" x14ac:dyDescent="0.2">
      <c r="B20" s="19" t="s">
        <v>14</v>
      </c>
      <c r="C20" s="10">
        <v>77500</v>
      </c>
      <c r="D20" s="10">
        <v>107610.19</v>
      </c>
    </row>
    <row r="21" spans="2:5" s="3" customFormat="1" ht="15" customHeight="1" x14ac:dyDescent="0.2">
      <c r="B21" s="19" t="s">
        <v>15</v>
      </c>
      <c r="C21" s="10">
        <v>38400</v>
      </c>
      <c r="D21" s="10">
        <v>33835</v>
      </c>
    </row>
    <row r="22" spans="2:5" s="3" customFormat="1" ht="15" customHeight="1" x14ac:dyDescent="0.2">
      <c r="B22" s="19" t="s">
        <v>16</v>
      </c>
      <c r="C22" s="10">
        <v>40800</v>
      </c>
      <c r="D22" s="10">
        <v>47775</v>
      </c>
    </row>
    <row r="23" spans="2:5" s="3" customFormat="1" ht="15" customHeight="1" x14ac:dyDescent="0.2">
      <c r="B23" s="19" t="s">
        <v>17</v>
      </c>
      <c r="C23" s="10">
        <v>60000</v>
      </c>
      <c r="D23" s="10">
        <v>86469.5</v>
      </c>
    </row>
    <row r="24" spans="2:5" s="3" customFormat="1" ht="15" customHeight="1" x14ac:dyDescent="0.2">
      <c r="B24" s="19" t="s">
        <v>21</v>
      </c>
      <c r="C24" s="8">
        <v>36000</v>
      </c>
      <c r="D24" s="8">
        <v>19624.580000000002</v>
      </c>
    </row>
    <row r="25" spans="2:5" s="3" customFormat="1" ht="15" customHeight="1" x14ac:dyDescent="0.2">
      <c r="B25" s="6" t="s">
        <v>18</v>
      </c>
      <c r="C25" s="11">
        <f>SUM(C18:C24)</f>
        <v>406475</v>
      </c>
      <c r="D25" s="11">
        <f>SUM(D18:D24)</f>
        <v>510837.95</v>
      </c>
    </row>
    <row r="26" spans="2:5" s="3" customFormat="1" ht="15" customHeight="1" x14ac:dyDescent="0.2">
      <c r="B26" s="6" t="s">
        <v>19</v>
      </c>
      <c r="C26" s="9">
        <f>C16+C25</f>
        <v>9963989</v>
      </c>
      <c r="D26" s="9">
        <f>D16+D25</f>
        <v>9818428.7399999984</v>
      </c>
    </row>
    <row r="27" spans="2:5" s="3" customFormat="1" ht="15" customHeight="1" x14ac:dyDescent="0.2">
      <c r="B27" s="6" t="s">
        <v>20</v>
      </c>
      <c r="C27" s="7"/>
      <c r="D27" s="7"/>
    </row>
    <row r="28" spans="2:5" s="3" customFormat="1" ht="15" customHeight="1" x14ac:dyDescent="0.2">
      <c r="B28" s="19" t="s">
        <v>99</v>
      </c>
      <c r="C28" s="8">
        <v>0</v>
      </c>
      <c r="D28" s="8">
        <v>10348.77</v>
      </c>
    </row>
    <row r="29" spans="2:5" s="3" customFormat="1" ht="15" customHeight="1" x14ac:dyDescent="0.2">
      <c r="B29" s="6" t="s">
        <v>22</v>
      </c>
      <c r="C29" s="11">
        <f>SUM(C28)</f>
        <v>0</v>
      </c>
      <c r="D29" s="11">
        <f>SUM(D28)</f>
        <v>10348.77</v>
      </c>
    </row>
    <row r="30" spans="2:5" s="3" customFormat="1" ht="15" customHeight="1" x14ac:dyDescent="0.2">
      <c r="B30" s="6" t="s">
        <v>23</v>
      </c>
      <c r="C30" s="9">
        <f>C26+C29</f>
        <v>9963989</v>
      </c>
      <c r="D30" s="9">
        <f>D26+D29</f>
        <v>9828777.5099999979</v>
      </c>
      <c r="E30"/>
    </row>
    <row r="31" spans="2:5" ht="15" customHeight="1" x14ac:dyDescent="0.2">
      <c r="B31" s="6"/>
      <c r="C31" s="12"/>
      <c r="D31" s="12"/>
      <c r="E31" s="3"/>
    </row>
    <row r="32" spans="2:5" s="3" customFormat="1" ht="15" customHeight="1" x14ac:dyDescent="0.2">
      <c r="B32" s="6" t="s">
        <v>24</v>
      </c>
      <c r="C32" s="7"/>
      <c r="D32" s="7"/>
    </row>
    <row r="33" spans="2:4" s="3" customFormat="1" ht="15" customHeight="1" x14ac:dyDescent="0.2">
      <c r="B33" s="6" t="s">
        <v>25</v>
      </c>
      <c r="C33" s="7"/>
      <c r="D33" s="7"/>
    </row>
    <row r="34" spans="2:4" s="3" customFormat="1" ht="15" customHeight="1" x14ac:dyDescent="0.2">
      <c r="B34" s="6" t="s">
        <v>26</v>
      </c>
      <c r="C34" s="7"/>
      <c r="D34" s="7"/>
    </row>
    <row r="35" spans="2:4" s="3" customFormat="1" ht="15" customHeight="1" x14ac:dyDescent="0.2">
      <c r="B35" s="19" t="s">
        <v>27</v>
      </c>
      <c r="C35" s="10">
        <v>207439</v>
      </c>
      <c r="D35" s="10">
        <v>221085.9</v>
      </c>
    </row>
    <row r="36" spans="2:4" s="3" customFormat="1" ht="15" customHeight="1" x14ac:dyDescent="0.2">
      <c r="B36" s="19" t="s">
        <v>28</v>
      </c>
      <c r="C36" s="10">
        <v>90697</v>
      </c>
      <c r="D36" s="10">
        <v>79965.27</v>
      </c>
    </row>
    <row r="37" spans="2:4" s="3" customFormat="1" ht="15" customHeight="1" x14ac:dyDescent="0.2">
      <c r="B37" s="19" t="s">
        <v>29</v>
      </c>
      <c r="C37" s="10">
        <v>392285</v>
      </c>
      <c r="D37" s="10">
        <v>374663.55</v>
      </c>
    </row>
    <row r="38" spans="2:4" s="3" customFormat="1" ht="15" customHeight="1" x14ac:dyDescent="0.2">
      <c r="B38" s="19" t="s">
        <v>30</v>
      </c>
      <c r="C38" s="10">
        <v>4550.04</v>
      </c>
      <c r="D38" s="10">
        <v>2099.46</v>
      </c>
    </row>
    <row r="39" spans="2:4" s="3" customFormat="1" ht="15" customHeight="1" x14ac:dyDescent="0.2">
      <c r="B39" s="19" t="s">
        <v>31</v>
      </c>
      <c r="C39" s="10">
        <v>47892</v>
      </c>
      <c r="D39" s="10">
        <v>42602.45</v>
      </c>
    </row>
    <row r="40" spans="2:4" s="3" customFormat="1" ht="15" customHeight="1" x14ac:dyDescent="0.2">
      <c r="B40" s="19" t="s">
        <v>32</v>
      </c>
      <c r="C40" s="8">
        <v>17939.04</v>
      </c>
      <c r="D40" s="8">
        <v>17873.990000000002</v>
      </c>
    </row>
    <row r="41" spans="2:4" s="3" customFormat="1" ht="15" customHeight="1" x14ac:dyDescent="0.2">
      <c r="B41" s="6" t="s">
        <v>33</v>
      </c>
      <c r="C41" s="9">
        <f>SUM(C35:C40)</f>
        <v>760802.08000000007</v>
      </c>
      <c r="D41" s="9">
        <f>SUM(D35:D40)</f>
        <v>738290.61999999988</v>
      </c>
    </row>
    <row r="42" spans="2:4" s="3" customFormat="1" ht="15" customHeight="1" x14ac:dyDescent="0.2">
      <c r="B42" s="6" t="s">
        <v>34</v>
      </c>
      <c r="C42" s="7"/>
      <c r="D42" s="7"/>
    </row>
    <row r="43" spans="2:4" s="3" customFormat="1" ht="15" customHeight="1" x14ac:dyDescent="0.2">
      <c r="B43" s="19" t="s">
        <v>35</v>
      </c>
      <c r="C43" s="10">
        <v>776829</v>
      </c>
      <c r="D43" s="10">
        <v>787049.83</v>
      </c>
    </row>
    <row r="44" spans="2:4" s="3" customFormat="1" ht="15" customHeight="1" x14ac:dyDescent="0.2">
      <c r="B44" s="19" t="s">
        <v>36</v>
      </c>
      <c r="C44" s="10">
        <v>203176</v>
      </c>
      <c r="D44" s="10">
        <v>181503.28</v>
      </c>
    </row>
    <row r="45" spans="2:4" s="3" customFormat="1" ht="15" customHeight="1" x14ac:dyDescent="0.2">
      <c r="B45" s="19" t="s">
        <v>37</v>
      </c>
      <c r="C45" s="10">
        <v>352803</v>
      </c>
      <c r="D45" s="10">
        <v>349477.84</v>
      </c>
    </row>
    <row r="46" spans="2:4" s="3" customFormat="1" ht="15" customHeight="1" x14ac:dyDescent="0.2">
      <c r="B46" s="19" t="s">
        <v>38</v>
      </c>
      <c r="C46" s="10">
        <v>309157</v>
      </c>
      <c r="D46" s="10">
        <v>286490.94</v>
      </c>
    </row>
    <row r="47" spans="2:4" s="3" customFormat="1" ht="15" customHeight="1" x14ac:dyDescent="0.2">
      <c r="B47" s="19" t="s">
        <v>39</v>
      </c>
      <c r="C47" s="10">
        <v>165000</v>
      </c>
      <c r="D47" s="10">
        <v>168876.21</v>
      </c>
    </row>
    <row r="48" spans="2:4" s="3" customFormat="1" ht="15" customHeight="1" x14ac:dyDescent="0.2">
      <c r="B48" s="19" t="s">
        <v>34</v>
      </c>
      <c r="C48" s="8">
        <v>34800</v>
      </c>
      <c r="D48" s="8">
        <v>34175</v>
      </c>
    </row>
    <row r="49" spans="2:4" s="3" customFormat="1" ht="15" customHeight="1" x14ac:dyDescent="0.2">
      <c r="B49" s="6" t="s">
        <v>40</v>
      </c>
      <c r="C49" s="9">
        <f>SUM(C43:C48)</f>
        <v>1841765</v>
      </c>
      <c r="D49" s="9">
        <f>SUM(D43:D48)</f>
        <v>1807573.0999999999</v>
      </c>
    </row>
    <row r="50" spans="2:4" s="3" customFormat="1" ht="15" customHeight="1" x14ac:dyDescent="0.2">
      <c r="B50" s="6" t="s">
        <v>41</v>
      </c>
      <c r="C50" s="7"/>
      <c r="D50" s="7"/>
    </row>
    <row r="51" spans="2:4" s="3" customFormat="1" ht="15" customHeight="1" x14ac:dyDescent="0.2">
      <c r="B51" s="19" t="s">
        <v>42</v>
      </c>
      <c r="C51" s="10">
        <v>7836</v>
      </c>
      <c r="D51" s="10">
        <v>7439.13</v>
      </c>
    </row>
    <row r="52" spans="2:4" s="3" customFormat="1" ht="15" customHeight="1" x14ac:dyDescent="0.2">
      <c r="B52" s="19" t="s">
        <v>43</v>
      </c>
      <c r="C52" s="10">
        <v>141750</v>
      </c>
      <c r="D52" s="10">
        <v>165375</v>
      </c>
    </row>
    <row r="53" spans="2:4" s="3" customFormat="1" ht="15" customHeight="1" x14ac:dyDescent="0.2">
      <c r="B53" s="19" t="s">
        <v>44</v>
      </c>
      <c r="C53" s="10">
        <v>73120</v>
      </c>
      <c r="D53" s="10">
        <v>74460.83</v>
      </c>
    </row>
    <row r="54" spans="2:4" s="3" customFormat="1" ht="15" customHeight="1" x14ac:dyDescent="0.2">
      <c r="B54" s="19" t="s">
        <v>45</v>
      </c>
      <c r="C54" s="10">
        <v>250275</v>
      </c>
      <c r="D54" s="10">
        <v>218419.55</v>
      </c>
    </row>
    <row r="55" spans="2:4" s="3" customFormat="1" ht="15" customHeight="1" x14ac:dyDescent="0.2">
      <c r="B55" s="6" t="s">
        <v>46</v>
      </c>
      <c r="C55" s="9">
        <f>SUM(C51:C54)</f>
        <v>472981</v>
      </c>
      <c r="D55" s="9">
        <f>SUM(D51:D54)</f>
        <v>465694.51</v>
      </c>
    </row>
    <row r="56" spans="2:4" s="3" customFormat="1" ht="15" customHeight="1" x14ac:dyDescent="0.2">
      <c r="B56" s="6" t="s">
        <v>47</v>
      </c>
      <c r="C56" s="7"/>
      <c r="D56" s="7"/>
    </row>
    <row r="57" spans="2:4" s="3" customFormat="1" ht="15" customHeight="1" x14ac:dyDescent="0.2">
      <c r="B57" s="19" t="s">
        <v>48</v>
      </c>
      <c r="C57" s="10">
        <v>2367</v>
      </c>
      <c r="D57" s="10">
        <v>1733.26</v>
      </c>
    </row>
    <row r="58" spans="2:4" s="3" customFormat="1" ht="15" customHeight="1" x14ac:dyDescent="0.2">
      <c r="B58" s="19" t="s">
        <v>49</v>
      </c>
      <c r="C58" s="10">
        <v>147875</v>
      </c>
      <c r="D58" s="10">
        <v>101566.8</v>
      </c>
    </row>
    <row r="59" spans="2:4" s="3" customFormat="1" ht="15" customHeight="1" x14ac:dyDescent="0.2">
      <c r="B59" s="19" t="s">
        <v>50</v>
      </c>
      <c r="C59" s="10">
        <v>7319</v>
      </c>
      <c r="D59" s="10">
        <v>20011.71</v>
      </c>
    </row>
    <row r="60" spans="2:4" s="3" customFormat="1" ht="15" customHeight="1" x14ac:dyDescent="0.2">
      <c r="B60" s="19" t="s">
        <v>51</v>
      </c>
      <c r="C60" s="10">
        <v>15641</v>
      </c>
      <c r="D60" s="10">
        <v>10352.81</v>
      </c>
    </row>
    <row r="61" spans="2:4" s="3" customFormat="1" ht="15" customHeight="1" x14ac:dyDescent="0.2">
      <c r="B61" s="19" t="s">
        <v>52</v>
      </c>
      <c r="C61" s="10">
        <v>5415</v>
      </c>
      <c r="D61" s="10">
        <v>6226.13</v>
      </c>
    </row>
    <row r="62" spans="2:4" s="3" customFormat="1" ht="15" customHeight="1" x14ac:dyDescent="0.2">
      <c r="B62" s="19" t="s">
        <v>53</v>
      </c>
      <c r="C62" s="10">
        <v>0</v>
      </c>
      <c r="D62" s="10">
        <v>1189.82</v>
      </c>
    </row>
    <row r="63" spans="2:4" s="3" customFormat="1" ht="15" customHeight="1" x14ac:dyDescent="0.2">
      <c r="B63" s="19" t="s">
        <v>54</v>
      </c>
      <c r="C63" s="10">
        <v>1669</v>
      </c>
      <c r="D63" s="10">
        <v>1589.57</v>
      </c>
    </row>
    <row r="64" spans="2:4" s="3" customFormat="1" ht="15" customHeight="1" x14ac:dyDescent="0.2">
      <c r="B64" s="19" t="s">
        <v>55</v>
      </c>
      <c r="C64" s="10">
        <v>28779</v>
      </c>
      <c r="D64" s="10">
        <v>30743.9</v>
      </c>
    </row>
    <row r="65" spans="2:4" s="3" customFormat="1" ht="15" customHeight="1" x14ac:dyDescent="0.2">
      <c r="B65" s="19" t="s">
        <v>56</v>
      </c>
      <c r="C65" s="10">
        <v>0</v>
      </c>
      <c r="D65" s="10">
        <v>24167.040000000001</v>
      </c>
    </row>
    <row r="66" spans="2:4" s="3" customFormat="1" ht="15" customHeight="1" x14ac:dyDescent="0.2">
      <c r="B66" s="6" t="s">
        <v>57</v>
      </c>
      <c r="C66" s="9">
        <f>SUM(C57:C65)</f>
        <v>209065</v>
      </c>
      <c r="D66" s="9">
        <f>SUM(D57:D65)</f>
        <v>197581.04</v>
      </c>
    </row>
    <row r="67" spans="2:4" s="3" customFormat="1" ht="15" customHeight="1" x14ac:dyDescent="0.2">
      <c r="B67" s="6" t="s">
        <v>58</v>
      </c>
      <c r="C67" s="7"/>
      <c r="D67" s="7"/>
    </row>
    <row r="68" spans="2:4" s="3" customFormat="1" ht="15" customHeight="1" x14ac:dyDescent="0.2">
      <c r="B68" s="19" t="s">
        <v>59</v>
      </c>
      <c r="C68" s="10">
        <v>22800</v>
      </c>
      <c r="D68" s="10">
        <v>38034.9</v>
      </c>
    </row>
    <row r="69" spans="2:4" s="3" customFormat="1" ht="15" customHeight="1" x14ac:dyDescent="0.2">
      <c r="B69" s="19" t="s">
        <v>151</v>
      </c>
      <c r="C69" s="8">
        <v>2220</v>
      </c>
      <c r="D69" s="8">
        <v>2677.49</v>
      </c>
    </row>
    <row r="70" spans="2:4" s="3" customFormat="1" ht="15" customHeight="1" x14ac:dyDescent="0.2">
      <c r="B70" s="6" t="s">
        <v>60</v>
      </c>
      <c r="C70" s="9">
        <f>SUM(C68:C69)</f>
        <v>25020</v>
      </c>
      <c r="D70" s="9">
        <f>SUM(D68:D69)</f>
        <v>40712.39</v>
      </c>
    </row>
    <row r="71" spans="2:4" s="3" customFormat="1" ht="15" customHeight="1" x14ac:dyDescent="0.2">
      <c r="B71" s="6" t="s">
        <v>61</v>
      </c>
      <c r="C71" s="7"/>
      <c r="D71" s="7"/>
    </row>
    <row r="72" spans="2:4" s="3" customFormat="1" ht="15" customHeight="1" x14ac:dyDescent="0.2">
      <c r="B72" s="19" t="s">
        <v>62</v>
      </c>
      <c r="C72" s="10">
        <v>7920</v>
      </c>
      <c r="D72" s="10">
        <v>11258</v>
      </c>
    </row>
    <row r="73" spans="2:4" s="3" customFormat="1" ht="15" customHeight="1" x14ac:dyDescent="0.2">
      <c r="B73" s="19" t="s">
        <v>63</v>
      </c>
      <c r="C73" s="10">
        <v>707546</v>
      </c>
      <c r="D73" s="10">
        <v>725170.93</v>
      </c>
    </row>
    <row r="74" spans="2:4" s="3" customFormat="1" ht="15" customHeight="1" x14ac:dyDescent="0.2">
      <c r="B74" s="19" t="s">
        <v>64</v>
      </c>
      <c r="C74" s="10">
        <v>14763</v>
      </c>
      <c r="D74" s="10">
        <v>19123.86</v>
      </c>
    </row>
    <row r="75" spans="2:4" s="3" customFormat="1" ht="15" customHeight="1" x14ac:dyDescent="0.2">
      <c r="B75" s="19" t="s">
        <v>65</v>
      </c>
      <c r="C75" s="10">
        <v>1859</v>
      </c>
      <c r="D75" s="10">
        <v>3054.39</v>
      </c>
    </row>
    <row r="76" spans="2:4" s="3" customFormat="1" ht="15" customHeight="1" x14ac:dyDescent="0.2">
      <c r="B76" s="19" t="s">
        <v>66</v>
      </c>
      <c r="C76" s="10">
        <v>27085</v>
      </c>
      <c r="D76" s="10">
        <v>25185.41</v>
      </c>
    </row>
    <row r="77" spans="2:4" s="3" customFormat="1" ht="15" customHeight="1" x14ac:dyDescent="0.2">
      <c r="B77" s="19" t="s">
        <v>67</v>
      </c>
      <c r="C77" s="10">
        <v>22860</v>
      </c>
      <c r="D77" s="10">
        <v>5814</v>
      </c>
    </row>
    <row r="78" spans="2:4" s="3" customFormat="1" ht="15" customHeight="1" x14ac:dyDescent="0.2">
      <c r="B78" s="19" t="s">
        <v>68</v>
      </c>
      <c r="C78" s="10">
        <v>22133</v>
      </c>
      <c r="D78" s="10">
        <v>16520.310000000001</v>
      </c>
    </row>
    <row r="79" spans="2:4" s="3" customFormat="1" ht="15" customHeight="1" x14ac:dyDescent="0.2">
      <c r="B79" s="19" t="s">
        <v>69</v>
      </c>
      <c r="C79" s="10">
        <v>600</v>
      </c>
      <c r="D79" s="10">
        <v>283.61</v>
      </c>
    </row>
    <row r="80" spans="2:4" s="3" customFormat="1" ht="15" customHeight="1" x14ac:dyDescent="0.2">
      <c r="B80" s="19" t="s">
        <v>70</v>
      </c>
      <c r="C80" s="10">
        <v>28572</v>
      </c>
      <c r="D80" s="10">
        <v>38367.58</v>
      </c>
    </row>
    <row r="81" spans="2:4" s="3" customFormat="1" ht="15" customHeight="1" x14ac:dyDescent="0.2">
      <c r="B81" s="19" t="s">
        <v>71</v>
      </c>
      <c r="C81" s="10">
        <v>7260</v>
      </c>
      <c r="D81" s="10">
        <v>3129.63</v>
      </c>
    </row>
    <row r="82" spans="2:4" s="3" customFormat="1" ht="15" customHeight="1" x14ac:dyDescent="0.2">
      <c r="B82" s="19" t="s">
        <v>72</v>
      </c>
      <c r="C82" s="10">
        <v>6173</v>
      </c>
      <c r="D82" s="10">
        <v>7037.8</v>
      </c>
    </row>
    <row r="83" spans="2:4" s="3" customFormat="1" ht="15" customHeight="1" x14ac:dyDescent="0.2">
      <c r="B83" s="6" t="s">
        <v>73</v>
      </c>
      <c r="C83" s="9">
        <f>SUM(C72:C82)</f>
        <v>846771</v>
      </c>
      <c r="D83" s="9">
        <f>SUM(D72:D82)</f>
        <v>854945.52000000014</v>
      </c>
    </row>
    <row r="84" spans="2:4" s="3" customFormat="1" ht="15" customHeight="1" x14ac:dyDescent="0.2">
      <c r="B84" s="6" t="s">
        <v>74</v>
      </c>
      <c r="C84" s="7"/>
      <c r="D84" s="7"/>
    </row>
    <row r="85" spans="2:4" s="3" customFormat="1" ht="15" customHeight="1" x14ac:dyDescent="0.2">
      <c r="B85" s="19" t="s">
        <v>75</v>
      </c>
      <c r="C85" s="10">
        <v>32400</v>
      </c>
      <c r="D85" s="10">
        <v>32555.75</v>
      </c>
    </row>
    <row r="86" spans="2:4" s="3" customFormat="1" ht="15" customHeight="1" x14ac:dyDescent="0.2">
      <c r="B86" s="19" t="s">
        <v>76</v>
      </c>
      <c r="C86" s="10">
        <v>42900</v>
      </c>
      <c r="D86" s="10">
        <v>39919.379999999997</v>
      </c>
    </row>
    <row r="87" spans="2:4" s="3" customFormat="1" ht="15" customHeight="1" x14ac:dyDescent="0.2">
      <c r="B87" s="19" t="s">
        <v>104</v>
      </c>
      <c r="C87" s="8">
        <v>1500</v>
      </c>
      <c r="D87" s="8">
        <v>2011.08</v>
      </c>
    </row>
    <row r="88" spans="2:4" s="3" customFormat="1" ht="15" customHeight="1" x14ac:dyDescent="0.2">
      <c r="B88" s="6" t="s">
        <v>77</v>
      </c>
      <c r="C88" s="9">
        <f>SUM(C85:C87)</f>
        <v>76800</v>
      </c>
      <c r="D88" s="9">
        <f>SUM(D85:D87)</f>
        <v>74486.210000000006</v>
      </c>
    </row>
    <row r="89" spans="2:4" s="3" customFormat="1" ht="15" customHeight="1" x14ac:dyDescent="0.2">
      <c r="B89" s="6" t="s">
        <v>78</v>
      </c>
      <c r="C89" s="7"/>
      <c r="D89" s="7"/>
    </row>
    <row r="90" spans="2:4" s="3" customFormat="1" ht="15" customHeight="1" x14ac:dyDescent="0.2">
      <c r="B90" s="19" t="s">
        <v>78</v>
      </c>
      <c r="C90" s="8">
        <v>399924</v>
      </c>
      <c r="D90" s="8">
        <v>390169.39</v>
      </c>
    </row>
    <row r="91" spans="2:4" s="3" customFormat="1" ht="15" customHeight="1" x14ac:dyDescent="0.2">
      <c r="B91" s="6" t="s">
        <v>79</v>
      </c>
      <c r="C91" s="9">
        <f>SUM(C90)</f>
        <v>399924</v>
      </c>
      <c r="D91" s="9">
        <f>SUM(D90)</f>
        <v>390169.39</v>
      </c>
    </row>
    <row r="92" spans="2:4" s="3" customFormat="1" ht="15" customHeight="1" x14ac:dyDescent="0.2">
      <c r="B92" s="6" t="s">
        <v>80</v>
      </c>
      <c r="C92" s="7"/>
      <c r="D92" s="7"/>
    </row>
    <row r="93" spans="2:4" s="3" customFormat="1" ht="15" customHeight="1" x14ac:dyDescent="0.2">
      <c r="B93" s="19" t="s">
        <v>80</v>
      </c>
      <c r="C93" s="10">
        <v>94830</v>
      </c>
      <c r="D93" s="10">
        <v>110783.96</v>
      </c>
    </row>
    <row r="94" spans="2:4" s="3" customFormat="1" ht="15" customHeight="1" x14ac:dyDescent="0.2">
      <c r="B94" s="19" t="s">
        <v>81</v>
      </c>
      <c r="C94" s="8">
        <v>19213.439999999999</v>
      </c>
      <c r="D94" s="8">
        <v>19768.400000000001</v>
      </c>
    </row>
    <row r="95" spans="2:4" s="3" customFormat="1" ht="15" customHeight="1" x14ac:dyDescent="0.2">
      <c r="B95" s="6" t="s">
        <v>82</v>
      </c>
      <c r="C95" s="9">
        <f>SUM(C93:C94)</f>
        <v>114043.44</v>
      </c>
      <c r="D95" s="9">
        <f>SUM(D93:D94)</f>
        <v>130552.36000000002</v>
      </c>
    </row>
    <row r="96" spans="2:4" s="3" customFormat="1" ht="15" customHeight="1" x14ac:dyDescent="0.2">
      <c r="B96" s="6" t="s">
        <v>83</v>
      </c>
      <c r="C96" s="7"/>
      <c r="D96" s="7"/>
    </row>
    <row r="97" spans="2:5" s="3" customFormat="1" ht="15" customHeight="1" x14ac:dyDescent="0.2">
      <c r="B97" s="19" t="s">
        <v>84</v>
      </c>
      <c r="C97" s="10">
        <v>720000</v>
      </c>
      <c r="D97" s="10">
        <v>547766.1</v>
      </c>
    </row>
    <row r="98" spans="2:5" s="3" customFormat="1" ht="15" customHeight="1" x14ac:dyDescent="0.2">
      <c r="B98" s="19" t="s">
        <v>85</v>
      </c>
      <c r="C98" s="8">
        <v>100000</v>
      </c>
      <c r="D98" s="8">
        <v>145676.20000000001</v>
      </c>
    </row>
    <row r="99" spans="2:5" s="3" customFormat="1" ht="15" customHeight="1" x14ac:dyDescent="0.2">
      <c r="B99" s="6" t="s">
        <v>86</v>
      </c>
      <c r="C99" s="11">
        <f>SUM(C97:C98)</f>
        <v>820000</v>
      </c>
      <c r="D99" s="11">
        <f>SUM(D97:D98)</f>
        <v>693442.3</v>
      </c>
    </row>
    <row r="100" spans="2:5" s="3" customFormat="1" ht="15" customHeight="1" x14ac:dyDescent="0.2">
      <c r="B100" s="6" t="s">
        <v>87</v>
      </c>
      <c r="C100" s="9">
        <f>C41+C49+C55+C66+C70+C83+C88+C91+C95+C99</f>
        <v>5567171.5200000005</v>
      </c>
      <c r="D100" s="9">
        <f>D41+D49+D55+D66+D70+D83+D88+D91+D95+D99</f>
        <v>5393447.4399999995</v>
      </c>
    </row>
    <row r="101" spans="2:5" s="3" customFormat="1" ht="15" customHeight="1" x14ac:dyDescent="0.2">
      <c r="B101" s="20" t="s">
        <v>88</v>
      </c>
      <c r="C101" s="7"/>
      <c r="D101" s="7"/>
    </row>
    <row r="102" spans="2:5" s="3" customFormat="1" ht="15" customHeight="1" x14ac:dyDescent="0.2">
      <c r="B102" s="6" t="s">
        <v>89</v>
      </c>
      <c r="C102" s="7"/>
      <c r="D102" s="7"/>
    </row>
    <row r="103" spans="2:5" s="3" customFormat="1" ht="15" customHeight="1" x14ac:dyDescent="0.2">
      <c r="B103" s="19" t="s">
        <v>90</v>
      </c>
      <c r="C103" s="8">
        <v>22020</v>
      </c>
      <c r="D103" s="8">
        <v>22646.76</v>
      </c>
    </row>
    <row r="104" spans="2:5" s="3" customFormat="1" ht="15" customHeight="1" x14ac:dyDescent="0.2">
      <c r="B104" s="6" t="s">
        <v>91</v>
      </c>
      <c r="C104" s="9">
        <v>22020</v>
      </c>
      <c r="D104" s="9">
        <v>22646.76</v>
      </c>
    </row>
    <row r="105" spans="2:5" s="3" customFormat="1" ht="15" customHeight="1" x14ac:dyDescent="0.2">
      <c r="B105" s="6" t="s">
        <v>92</v>
      </c>
      <c r="C105" s="7"/>
      <c r="D105" s="7"/>
    </row>
    <row r="106" spans="2:5" s="3" customFormat="1" ht="15" customHeight="1" x14ac:dyDescent="0.2">
      <c r="B106" s="19" t="s">
        <v>109</v>
      </c>
      <c r="C106" s="10">
        <v>323016</v>
      </c>
      <c r="D106" s="10">
        <v>0</v>
      </c>
    </row>
    <row r="107" spans="2:5" s="3" customFormat="1" ht="15" customHeight="1" x14ac:dyDescent="0.2">
      <c r="B107" s="13" t="s">
        <v>93</v>
      </c>
      <c r="C107" s="14">
        <v>323016</v>
      </c>
      <c r="D107" s="14">
        <v>0</v>
      </c>
    </row>
    <row r="108" spans="2:5" s="3" customFormat="1" ht="15" customHeight="1" x14ac:dyDescent="0.2">
      <c r="B108" s="13" t="s">
        <v>94</v>
      </c>
      <c r="C108" s="14">
        <f>C104+C107</f>
        <v>345036</v>
      </c>
      <c r="D108" s="14">
        <f>D104+D107</f>
        <v>22646.76</v>
      </c>
    </row>
    <row r="109" spans="2:5" s="3" customFormat="1" ht="15" customHeight="1" x14ac:dyDescent="0.2">
      <c r="B109" s="13" t="s">
        <v>95</v>
      </c>
      <c r="C109" s="15">
        <f>C100+C108</f>
        <v>5912207.5200000005</v>
      </c>
      <c r="D109" s="15">
        <f>D100+D108</f>
        <v>5416094.1999999993</v>
      </c>
      <c r="E109"/>
    </row>
    <row r="110" spans="2:5" s="3" customFormat="1" ht="15" customHeight="1" x14ac:dyDescent="0.2">
      <c r="B110" s="16"/>
      <c r="C110" s="17"/>
      <c r="D110" s="17"/>
    </row>
    <row r="111" spans="2:5" s="3" customFormat="1" ht="15" customHeight="1" x14ac:dyDescent="0.2">
      <c r="B111" s="13" t="s">
        <v>96</v>
      </c>
      <c r="C111" s="15">
        <f>C30-C109</f>
        <v>4051781.4799999995</v>
      </c>
      <c r="D111" s="15">
        <f>D30-D109</f>
        <v>4412683.3099999987</v>
      </c>
      <c r="E111"/>
    </row>
    <row r="112" spans="2:5" s="3" customFormat="1" ht="15" customHeight="1" x14ac:dyDescent="0.2">
      <c r="B112" s="16"/>
      <c r="C112" s="17"/>
      <c r="D112" s="17"/>
    </row>
    <row r="113" spans="2:5" s="3" customFormat="1" ht="15" customHeight="1" x14ac:dyDescent="0.2">
      <c r="B113" s="13" t="s">
        <v>97</v>
      </c>
      <c r="C113" s="15">
        <v>4051781.4800000004</v>
      </c>
      <c r="D113" s="15">
        <v>4407074.9199999971</v>
      </c>
      <c r="E113"/>
    </row>
    <row r="114" spans="2:5" s="3" customFormat="1" ht="15" customHeight="1" x14ac:dyDescent="0.2">
      <c r="B114"/>
      <c r="C114"/>
      <c r="D114"/>
      <c r="E114"/>
    </row>
    <row r="115" spans="2:5" s="3" customFormat="1" ht="15" customHeight="1" x14ac:dyDescent="0.2">
      <c r="B115"/>
      <c r="C115"/>
      <c r="D115"/>
      <c r="E115"/>
    </row>
    <row r="116" spans="2:5" s="3" customFormat="1" ht="15" customHeight="1" x14ac:dyDescent="0.2">
      <c r="B116"/>
      <c r="C116"/>
      <c r="D116"/>
      <c r="E116"/>
    </row>
    <row r="117" spans="2:5" s="3" customFormat="1" ht="15" customHeight="1" x14ac:dyDescent="0.25">
      <c r="B117" s="18"/>
      <c r="C117" s="18"/>
      <c r="D117" s="18"/>
      <c r="E117"/>
    </row>
    <row r="118" spans="2:5" s="3" customFormat="1" ht="15" customHeight="1" x14ac:dyDescent="0.2">
      <c r="B118"/>
      <c r="C118"/>
      <c r="D118"/>
      <c r="E118"/>
    </row>
    <row r="119" spans="2:5" s="3" customFormat="1" ht="15" customHeight="1" x14ac:dyDescent="0.2">
      <c r="B119"/>
      <c r="C119"/>
      <c r="D119"/>
      <c r="E119"/>
    </row>
    <row r="120" spans="2:5" s="3" customFormat="1" ht="15" customHeight="1" x14ac:dyDescent="0.2">
      <c r="B120"/>
      <c r="C120"/>
      <c r="D120"/>
      <c r="E120"/>
    </row>
    <row r="121" spans="2:5" s="3" customFormat="1" ht="15" customHeight="1" x14ac:dyDescent="0.2">
      <c r="B121"/>
      <c r="C121"/>
      <c r="D121"/>
      <c r="E121"/>
    </row>
    <row r="122" spans="2:5" s="3" customFormat="1" ht="15" customHeight="1" x14ac:dyDescent="0.2">
      <c r="B122"/>
      <c r="C122"/>
      <c r="D122"/>
      <c r="E122"/>
    </row>
    <row r="123" spans="2:5" ht="15" customHeight="1" x14ac:dyDescent="0.2"/>
    <row r="124" spans="2:5" s="3" customFormat="1" ht="15" customHeight="1" x14ac:dyDescent="0.2">
      <c r="B124"/>
      <c r="C124"/>
      <c r="D124"/>
      <c r="E124"/>
    </row>
    <row r="125" spans="2:5" ht="15" customHeight="1" x14ac:dyDescent="0.2"/>
    <row r="126" spans="2:5" s="3" customFormat="1" ht="15" customHeight="1" x14ac:dyDescent="0.2">
      <c r="B126"/>
      <c r="C126"/>
      <c r="D126"/>
      <c r="E126"/>
    </row>
  </sheetData>
  <mergeCells count="1">
    <mergeCell ref="B2:D2"/>
  </mergeCells>
  <pageMargins left="0.7" right="0.7" top="0.7" bottom="0.7" header="0.5" footer="0.5"/>
  <pageSetup paperSize="5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workbookViewId="0">
      <selection activeCell="A31" sqref="A31"/>
    </sheetView>
  </sheetViews>
  <sheetFormatPr defaultRowHeight="12.75" x14ac:dyDescent="0.2"/>
  <cols>
    <col min="1" max="1" width="20.7109375" bestFit="1" customWidth="1"/>
    <col min="2" max="2" width="30.42578125" bestFit="1" customWidth="1"/>
    <col min="3" max="3" width="13.85546875" bestFit="1" customWidth="1"/>
    <col min="4" max="4" width="14.28515625" customWidth="1"/>
    <col min="5" max="5" width="13.42578125" bestFit="1" customWidth="1"/>
    <col min="6" max="6" width="12.28515625" customWidth="1"/>
    <col min="8" max="9" width="10.28515625" bestFit="1" customWidth="1"/>
  </cols>
  <sheetData>
    <row r="1" spans="1:9" x14ac:dyDescent="0.2">
      <c r="A1" s="47" t="s">
        <v>168</v>
      </c>
      <c r="D1" s="46"/>
      <c r="E1" s="46"/>
    </row>
    <row r="2" spans="1:9" x14ac:dyDescent="0.2">
      <c r="A2" s="48" t="s">
        <v>164</v>
      </c>
      <c r="B2" s="48" t="s">
        <v>163</v>
      </c>
      <c r="C2" s="48" t="s">
        <v>134</v>
      </c>
      <c r="D2" s="48">
        <v>2017</v>
      </c>
      <c r="E2" s="48">
        <v>2018</v>
      </c>
      <c r="F2" s="48" t="s">
        <v>135</v>
      </c>
    </row>
    <row r="3" spans="1:9" x14ac:dyDescent="0.2">
      <c r="A3" s="26" t="s">
        <v>114</v>
      </c>
      <c r="B3" s="26" t="s">
        <v>4</v>
      </c>
      <c r="C3" s="26"/>
      <c r="D3" s="27"/>
      <c r="E3" s="27"/>
      <c r="F3" s="26"/>
    </row>
    <row r="4" spans="1:9" x14ac:dyDescent="0.2">
      <c r="A4" s="26" t="s">
        <v>113</v>
      </c>
      <c r="B4" s="26" t="s">
        <v>115</v>
      </c>
      <c r="C4" s="26"/>
      <c r="D4" s="27"/>
      <c r="E4" s="27"/>
      <c r="F4" s="26"/>
    </row>
    <row r="5" spans="1:9" x14ac:dyDescent="0.2">
      <c r="A5" s="26"/>
      <c r="B5" s="26" t="s">
        <v>116</v>
      </c>
      <c r="C5" s="26"/>
      <c r="D5" s="27"/>
      <c r="E5" s="27"/>
      <c r="F5" s="26"/>
    </row>
    <row r="6" spans="1:9" x14ac:dyDescent="0.2">
      <c r="A6" s="26" t="s">
        <v>140</v>
      </c>
      <c r="B6" s="26" t="s">
        <v>152</v>
      </c>
      <c r="C6" s="26"/>
      <c r="D6" s="27"/>
      <c r="E6" s="27"/>
      <c r="F6" s="26"/>
    </row>
    <row r="7" spans="1:9" x14ac:dyDescent="0.2">
      <c r="A7" s="26" t="s">
        <v>112</v>
      </c>
      <c r="B7" s="26" t="s">
        <v>9</v>
      </c>
      <c r="C7" s="26"/>
      <c r="D7" s="27"/>
      <c r="E7" s="27"/>
      <c r="F7" s="26"/>
    </row>
    <row r="8" spans="1:9" x14ac:dyDescent="0.2">
      <c r="A8" s="26" t="s">
        <v>136</v>
      </c>
      <c r="B8" s="26" t="s">
        <v>117</v>
      </c>
      <c r="C8" s="26"/>
      <c r="D8" s="27"/>
      <c r="E8" s="27"/>
      <c r="F8" s="26"/>
    </row>
    <row r="9" spans="1:9" x14ac:dyDescent="0.2">
      <c r="A9" s="26" t="s">
        <v>137</v>
      </c>
      <c r="B9" s="26" t="s">
        <v>118</v>
      </c>
      <c r="C9" s="26"/>
      <c r="D9" s="27"/>
      <c r="E9" s="27"/>
      <c r="F9" s="26"/>
    </row>
    <row r="10" spans="1:9" x14ac:dyDescent="0.2">
      <c r="A10" s="26" t="s">
        <v>138</v>
      </c>
      <c r="B10" s="26" t="s">
        <v>119</v>
      </c>
      <c r="C10" s="26"/>
      <c r="D10" s="27"/>
      <c r="E10" s="27"/>
      <c r="F10" s="26"/>
    </row>
    <row r="11" spans="1:9" x14ac:dyDescent="0.2">
      <c r="A11" s="26" t="s">
        <v>111</v>
      </c>
      <c r="B11" s="26" t="s">
        <v>99</v>
      </c>
      <c r="C11" s="26"/>
      <c r="D11" s="27"/>
      <c r="E11" s="27"/>
      <c r="F11" s="26"/>
    </row>
    <row r="12" spans="1:9" x14ac:dyDescent="0.2">
      <c r="A12" s="26" t="s">
        <v>139</v>
      </c>
      <c r="B12" s="26" t="s">
        <v>162</v>
      </c>
      <c r="C12" s="26"/>
      <c r="D12" s="27"/>
      <c r="E12" s="27"/>
      <c r="F12" s="26"/>
    </row>
    <row r="13" spans="1:9" x14ac:dyDescent="0.2">
      <c r="A13" s="26"/>
      <c r="B13" s="41" t="s">
        <v>133</v>
      </c>
      <c r="C13" s="42">
        <f t="shared" ref="C13" si="0">SUM(C3:C12)</f>
        <v>0</v>
      </c>
      <c r="D13" s="42">
        <f>SUM(D3:D12)</f>
        <v>0</v>
      </c>
      <c r="E13" s="42">
        <f t="shared" ref="E13:F13" si="1">SUM(E3:E12)</f>
        <v>0</v>
      </c>
      <c r="F13" s="42">
        <f t="shared" si="1"/>
        <v>0</v>
      </c>
      <c r="G13" s="22"/>
      <c r="H13" s="24"/>
      <c r="I13" s="24"/>
    </row>
    <row r="14" spans="1:9" x14ac:dyDescent="0.2">
      <c r="A14" s="26"/>
      <c r="B14" s="26"/>
      <c r="C14" s="26"/>
      <c r="D14" s="27"/>
      <c r="E14" s="27"/>
      <c r="F14" s="26"/>
    </row>
    <row r="15" spans="1:9" x14ac:dyDescent="0.2">
      <c r="A15" s="26"/>
      <c r="B15" s="28" t="s">
        <v>120</v>
      </c>
      <c r="C15" s="26"/>
      <c r="D15" s="27"/>
      <c r="E15" s="27"/>
      <c r="F15" s="26"/>
    </row>
    <row r="16" spans="1:9" x14ac:dyDescent="0.2">
      <c r="A16" s="26" t="s">
        <v>108</v>
      </c>
      <c r="B16" s="26" t="s">
        <v>84</v>
      </c>
      <c r="C16" s="26"/>
      <c r="D16" s="27"/>
      <c r="E16" s="27"/>
      <c r="F16" s="26"/>
    </row>
    <row r="17" spans="1:9" x14ac:dyDescent="0.2">
      <c r="A17" s="26" t="s">
        <v>105</v>
      </c>
      <c r="B17" s="26" t="s">
        <v>121</v>
      </c>
      <c r="C17" s="26"/>
      <c r="D17" s="27"/>
      <c r="E17" s="27"/>
      <c r="F17" s="26"/>
    </row>
    <row r="18" spans="1:9" x14ac:dyDescent="0.2">
      <c r="A18" s="26" t="s">
        <v>100</v>
      </c>
      <c r="B18" s="26" t="s">
        <v>34</v>
      </c>
      <c r="C18" s="26"/>
      <c r="D18" s="27"/>
      <c r="E18" s="27"/>
      <c r="F18" s="26"/>
    </row>
    <row r="19" spans="1:9" x14ac:dyDescent="0.2">
      <c r="A19" s="26" t="s">
        <v>102</v>
      </c>
      <c r="B19" s="26" t="s">
        <v>122</v>
      </c>
      <c r="C19" s="26"/>
      <c r="D19" s="27"/>
      <c r="E19" s="27"/>
      <c r="F19" s="26"/>
    </row>
    <row r="20" spans="1:9" x14ac:dyDescent="0.2">
      <c r="A20" s="26" t="s">
        <v>141</v>
      </c>
      <c r="B20" s="26" t="s">
        <v>123</v>
      </c>
      <c r="C20" s="26"/>
      <c r="D20" s="27"/>
      <c r="E20" s="27"/>
      <c r="F20" s="26"/>
    </row>
    <row r="21" spans="1:9" x14ac:dyDescent="0.2">
      <c r="A21" s="26" t="s">
        <v>106</v>
      </c>
      <c r="B21" s="26" t="s">
        <v>78</v>
      </c>
      <c r="C21" s="26"/>
      <c r="D21" s="27"/>
      <c r="E21" s="27"/>
      <c r="F21" s="26"/>
    </row>
    <row r="22" spans="1:9" x14ac:dyDescent="0.2">
      <c r="A22" s="26" t="s">
        <v>110</v>
      </c>
      <c r="B22" s="26" t="s">
        <v>124</v>
      </c>
      <c r="C22" s="26"/>
      <c r="D22" s="27"/>
      <c r="E22" s="27"/>
      <c r="F22" s="26"/>
    </row>
    <row r="23" spans="1:9" x14ac:dyDescent="0.2">
      <c r="A23" s="26" t="s">
        <v>107</v>
      </c>
      <c r="B23" s="26" t="s">
        <v>125</v>
      </c>
      <c r="C23" s="26"/>
      <c r="D23" s="27"/>
      <c r="E23" s="27"/>
      <c r="F23" s="26"/>
    </row>
    <row r="24" spans="1:9" x14ac:dyDescent="0.2">
      <c r="A24" s="26" t="s">
        <v>142</v>
      </c>
      <c r="B24" s="26" t="s">
        <v>126</v>
      </c>
      <c r="C24" s="26"/>
      <c r="D24" s="27"/>
      <c r="E24" s="27"/>
      <c r="F24" s="26"/>
    </row>
    <row r="25" spans="1:9" x14ac:dyDescent="0.2">
      <c r="A25" s="26" t="s">
        <v>143</v>
      </c>
      <c r="B25" s="26" t="s">
        <v>103</v>
      </c>
      <c r="C25" s="26"/>
      <c r="D25" s="27"/>
      <c r="E25" s="27"/>
      <c r="F25" s="26"/>
    </row>
    <row r="26" spans="1:9" x14ac:dyDescent="0.2">
      <c r="A26" s="26" t="s">
        <v>144</v>
      </c>
      <c r="B26" s="26" t="s">
        <v>127</v>
      </c>
      <c r="C26" s="26"/>
      <c r="D26" s="27"/>
      <c r="E26" s="27"/>
      <c r="F26" s="26"/>
    </row>
    <row r="27" spans="1:9" x14ac:dyDescent="0.2">
      <c r="A27" s="26" t="s">
        <v>145</v>
      </c>
      <c r="B27" s="26" t="s">
        <v>128</v>
      </c>
      <c r="C27" s="26"/>
      <c r="D27" s="27"/>
      <c r="E27" s="27"/>
      <c r="F27" s="26"/>
    </row>
    <row r="28" spans="1:9" x14ac:dyDescent="0.2">
      <c r="A28" s="26" t="s">
        <v>101</v>
      </c>
      <c r="B28" s="38" t="s">
        <v>127</v>
      </c>
      <c r="C28" s="26"/>
      <c r="D28" s="27"/>
      <c r="E28" s="27"/>
      <c r="F28" s="26"/>
    </row>
    <row r="29" spans="1:9" x14ac:dyDescent="0.2">
      <c r="A29" s="26"/>
      <c r="B29" s="38" t="s">
        <v>127</v>
      </c>
      <c r="C29" s="26"/>
      <c r="D29" s="27"/>
      <c r="E29" s="27"/>
      <c r="F29" s="26"/>
    </row>
    <row r="30" spans="1:9" x14ac:dyDescent="0.2">
      <c r="A30" s="26"/>
      <c r="B30" s="38" t="s">
        <v>127</v>
      </c>
      <c r="C30" s="26"/>
      <c r="D30" s="27"/>
      <c r="E30" s="27"/>
      <c r="F30" s="26"/>
    </row>
    <row r="31" spans="1:9" x14ac:dyDescent="0.2">
      <c r="A31" s="26"/>
      <c r="B31" s="38" t="s">
        <v>127</v>
      </c>
      <c r="C31" s="26"/>
      <c r="D31" s="27"/>
      <c r="E31" s="27"/>
      <c r="F31" s="26"/>
    </row>
    <row r="32" spans="1:9" x14ac:dyDescent="0.2">
      <c r="A32" s="28"/>
      <c r="B32" s="41" t="s">
        <v>153</v>
      </c>
      <c r="C32" s="42">
        <f>SUM(C16:C31)</f>
        <v>0</v>
      </c>
      <c r="D32" s="42">
        <f>SUM(D16:D31)</f>
        <v>0</v>
      </c>
      <c r="E32" s="42">
        <f>SUM(E16:E31)</f>
        <v>0</v>
      </c>
      <c r="F32" s="42">
        <f>SUM(F16:F31)</f>
        <v>0</v>
      </c>
      <c r="G32" s="22"/>
      <c r="H32" s="24"/>
      <c r="I32" s="24"/>
    </row>
    <row r="33" spans="1:9" x14ac:dyDescent="0.2">
      <c r="A33" s="26"/>
      <c r="B33" s="26"/>
      <c r="C33" s="26"/>
      <c r="D33" s="27"/>
      <c r="E33" s="27"/>
      <c r="F33" s="26"/>
      <c r="H33" s="25"/>
      <c r="I33" s="25"/>
    </row>
    <row r="34" spans="1:9" x14ac:dyDescent="0.2">
      <c r="A34" s="26"/>
      <c r="B34" s="39" t="s">
        <v>154</v>
      </c>
      <c r="C34" s="40">
        <f>C13-C32</f>
        <v>0</v>
      </c>
      <c r="D34" s="40">
        <f>D13-D32</f>
        <v>0</v>
      </c>
      <c r="E34" s="40">
        <f>E13-E32</f>
        <v>0</v>
      </c>
      <c r="F34" s="40">
        <f>F13-F32</f>
        <v>0</v>
      </c>
      <c r="G34" s="22"/>
    </row>
    <row r="35" spans="1:9" x14ac:dyDescent="0.2">
      <c r="A35" s="26"/>
      <c r="B35" s="26"/>
      <c r="C35" s="26"/>
      <c r="D35" s="27"/>
      <c r="E35" s="27"/>
      <c r="F35" s="26"/>
    </row>
    <row r="36" spans="1:9" x14ac:dyDescent="0.2">
      <c r="A36" s="26" t="s">
        <v>146</v>
      </c>
      <c r="B36" s="26" t="s">
        <v>147</v>
      </c>
      <c r="C36" s="26"/>
      <c r="D36" s="27"/>
      <c r="E36" s="27"/>
      <c r="F36" s="26"/>
    </row>
    <row r="37" spans="1:9" x14ac:dyDescent="0.2">
      <c r="A37" s="26" t="s">
        <v>148</v>
      </c>
      <c r="B37" s="26" t="s">
        <v>129</v>
      </c>
      <c r="C37" s="26"/>
      <c r="D37" s="27"/>
      <c r="E37" s="27"/>
      <c r="F37" s="26"/>
    </row>
    <row r="38" spans="1:9" x14ac:dyDescent="0.2">
      <c r="A38" s="26" t="s">
        <v>149</v>
      </c>
      <c r="B38" s="26" t="s">
        <v>130</v>
      </c>
      <c r="C38" s="26"/>
      <c r="D38" s="27"/>
      <c r="E38" s="27"/>
      <c r="F38" s="26"/>
    </row>
    <row r="39" spans="1:9" x14ac:dyDescent="0.2">
      <c r="A39" s="26" t="s">
        <v>150</v>
      </c>
      <c r="B39" s="26" t="s">
        <v>131</v>
      </c>
      <c r="C39" s="26"/>
      <c r="D39" s="27"/>
      <c r="E39" s="27"/>
      <c r="F39" s="26"/>
    </row>
    <row r="40" spans="1:9" x14ac:dyDescent="0.2">
      <c r="A40" s="26"/>
      <c r="B40" s="41" t="s">
        <v>132</v>
      </c>
      <c r="C40" s="42">
        <f>SUM(C36:C39)</f>
        <v>0</v>
      </c>
      <c r="D40" s="42">
        <f>SUM(D36:D39)</f>
        <v>0</v>
      </c>
      <c r="E40" s="42">
        <f>SUM(E36:E39)</f>
        <v>0</v>
      </c>
      <c r="F40" s="42">
        <f>SUM(F36:F39)</f>
        <v>0</v>
      </c>
      <c r="G40" s="23"/>
    </row>
    <row r="41" spans="1:9" x14ac:dyDescent="0.2">
      <c r="A41" s="26"/>
      <c r="B41" s="26"/>
      <c r="C41" s="26"/>
      <c r="D41" s="27"/>
      <c r="E41" s="27"/>
      <c r="F41" s="26"/>
    </row>
    <row r="42" spans="1:9" x14ac:dyDescent="0.2">
      <c r="A42" s="26"/>
      <c r="B42" s="39" t="s">
        <v>159</v>
      </c>
      <c r="C42" s="40">
        <f>SUM(C38:C41)</f>
        <v>0</v>
      </c>
      <c r="D42" s="40">
        <f>SUM(D38:D41)</f>
        <v>0</v>
      </c>
      <c r="E42" s="40">
        <f>E34-E40</f>
        <v>0</v>
      </c>
      <c r="F42" s="40">
        <f>SUM(F38:F41)</f>
        <v>0</v>
      </c>
      <c r="G42" s="22"/>
      <c r="H42" s="24"/>
      <c r="I42" s="24"/>
    </row>
    <row r="43" spans="1:9" x14ac:dyDescent="0.2">
      <c r="A43" s="45" t="s">
        <v>167</v>
      </c>
      <c r="B43" s="26"/>
      <c r="C43" s="26"/>
      <c r="D43" s="27"/>
      <c r="E43" s="27"/>
      <c r="F43" s="26"/>
    </row>
    <row r="44" spans="1:9" x14ac:dyDescent="0.2">
      <c r="A44" s="26" t="s">
        <v>155</v>
      </c>
      <c r="B44" s="26" t="s">
        <v>155</v>
      </c>
      <c r="C44" s="26"/>
      <c r="D44" s="27"/>
      <c r="E44" s="27"/>
      <c r="F44" s="26"/>
    </row>
    <row r="45" spans="1:9" x14ac:dyDescent="0.2">
      <c r="A45" s="36" t="s">
        <v>160</v>
      </c>
      <c r="B45" s="26" t="s">
        <v>160</v>
      </c>
      <c r="C45" s="26"/>
      <c r="D45" s="27"/>
      <c r="E45" s="27"/>
      <c r="F45" s="26"/>
    </row>
    <row r="46" spans="1:9" x14ac:dyDescent="0.2">
      <c r="A46" s="30" t="s">
        <v>161</v>
      </c>
      <c r="B46" s="30" t="s">
        <v>161</v>
      </c>
      <c r="C46" s="30"/>
      <c r="D46" s="37"/>
      <c r="E46" s="37"/>
      <c r="F46" s="30"/>
    </row>
    <row r="47" spans="1:9" x14ac:dyDescent="0.2">
      <c r="D47" s="21"/>
      <c r="E47" s="21"/>
    </row>
    <row r="48" spans="1:9" x14ac:dyDescent="0.2">
      <c r="A48" s="44" t="s">
        <v>156</v>
      </c>
      <c r="B48" s="31" t="s">
        <v>157</v>
      </c>
      <c r="C48" s="31"/>
      <c r="D48" s="32">
        <f>'Excel Input'!C111</f>
        <v>4051781.4799999995</v>
      </c>
      <c r="E48" s="32">
        <f>'Excel Input'!D111</f>
        <v>4412683.3099999987</v>
      </c>
      <c r="F48" s="33"/>
    </row>
    <row r="49" spans="1:6" x14ac:dyDescent="0.2">
      <c r="A49" s="29"/>
      <c r="B49" s="34" t="s">
        <v>158</v>
      </c>
      <c r="C49" s="35">
        <f t="shared" ref="C49:F49" si="2">C42+C45-(+C44+C46)-C48</f>
        <v>0</v>
      </c>
      <c r="D49" s="35">
        <f t="shared" si="2"/>
        <v>-4051781.4799999995</v>
      </c>
      <c r="E49" s="35">
        <f t="shared" si="2"/>
        <v>-4412683.3099999987</v>
      </c>
      <c r="F49" s="43">
        <f t="shared" si="2"/>
        <v>0</v>
      </c>
    </row>
    <row r="50" spans="1:6" x14ac:dyDescent="0.2">
      <c r="D50" s="21"/>
      <c r="E50" s="21"/>
    </row>
    <row r="51" spans="1:6" x14ac:dyDescent="0.2">
      <c r="D51" s="21"/>
      <c r="E51" s="21"/>
    </row>
    <row r="52" spans="1:6" x14ac:dyDescent="0.2">
      <c r="D52" s="21"/>
      <c r="E5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Excel Input</vt:lpstr>
      <vt:lpstr>Output</vt:lpstr>
      <vt:lpstr>'Excel Input'!Print_Titles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Nikhita Goel</dc:creator>
  <cp:lastModifiedBy>Sumeet Raisinghani</cp:lastModifiedBy>
  <dcterms:created xsi:type="dcterms:W3CDTF">2019-01-30T07:01:19Z</dcterms:created>
  <dcterms:modified xsi:type="dcterms:W3CDTF">2019-01-31T07:21:53Z</dcterms:modified>
</cp:coreProperties>
</file>