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672B146-10A9-490F-904E-80E48061C1BC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 a="1"/>
  <c r="N2" i="4" s="1"/>
  <c r="L2" i="8" a="1"/>
  <c r="L2" i="8" s="1"/>
  <c r="K2" i="13"/>
  <c r="K3" i="13"/>
  <c r="K4" i="13"/>
  <c r="K5" i="13"/>
  <c r="K6" i="13"/>
  <c r="K7" i="13"/>
  <c r="K8" i="13"/>
  <c r="K9" i="13"/>
  <c r="K10" i="13"/>
  <c r="J2" i="13"/>
  <c r="J3" i="13"/>
  <c r="J4" i="13"/>
  <c r="J5" i="13"/>
  <c r="J6" i="13"/>
  <c r="J7" i="13"/>
  <c r="J8" i="13"/>
  <c r="J9" i="13"/>
  <c r="J10" i="13"/>
  <c r="J2" i="1" a="1"/>
  <c r="J2" i="1" s="1"/>
  <c r="L2" i="5"/>
  <c r="K2" i="5"/>
  <c r="J2" i="5"/>
  <c r="M2" i="12"/>
  <c r="L2" i="12"/>
  <c r="K2" i="12"/>
  <c r="J2" i="12"/>
  <c r="K2" i="7" a="1"/>
  <c r="K2" i="7" s="1"/>
  <c r="J2" i="7" a="1"/>
  <c r="J2" i="7" s="1"/>
  <c r="L2" i="7" a="1"/>
  <c r="L2" i="7" s="1"/>
  <c r="J2" i="4" a="1"/>
  <c r="J2" i="4" s="1"/>
  <c r="O3" i="6"/>
  <c r="O4" i="6"/>
  <c r="O5" i="6"/>
  <c r="O6" i="6"/>
  <c r="O7" i="6"/>
  <c r="O8" i="6"/>
  <c r="O9" i="6"/>
  <c r="O10" i="6"/>
  <c r="O2" i="6"/>
  <c r="N2" i="6"/>
  <c r="N3" i="6"/>
  <c r="N4" i="6"/>
  <c r="N5" i="6"/>
  <c r="N6" i="6"/>
  <c r="N7" i="6"/>
  <c r="N8" i="6"/>
  <c r="N9" i="6"/>
  <c r="N10" i="6"/>
  <c r="J2" i="6" a="1"/>
  <c r="J2" i="6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  <c r="M2" i="3" l="1" a="1"/>
  <c r="M2" i="3" s="1"/>
  <c r="L2" i="3" a="1"/>
  <c r="L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<sst xmlns="http://schemas.openxmlformats.org/spreadsheetml/2006/main" count="582" uniqueCount="87">
  <si>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</si>
  <si>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</si>
  <si>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</si>
  <si>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</si>
  <si>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</si>
  <si>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</si>
  <si>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</si>
  <si>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</si>
  <si>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</si>
  <si>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</si>
  <si>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</si>
  <si>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</si>
  <si>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</si>
  <si>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</si>
  <si>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</si>
  <si>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</si>
  <si>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</si>
  <si>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</si>
  <si>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</si>
  <si>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</si>
  <si>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</si>
  <si>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</si>
  <si>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</si>
  <si>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</si>
  <si>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</si>
  <si>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</si>
  <si>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</si>
  <si>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</si>
  <si>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</si>
  <si>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</si>
  <si>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</si>
  <si>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</si>
  <si>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</si>
  <si>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</si>
  <si>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</si>
  <si>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</si>
  <si>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</si>
  <si>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</si>
  <si>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</si>
  <si>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</si>
  <si>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</si>
  <si>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</si>
  <si>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</si>
  <si>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</si>
  <si>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</si>
  <si>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</si>
  <si>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</si>
  <si>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</si>
  <si>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</si>
  <si>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</si>
  <si>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</si>
  <si>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</si>
  <si>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</si>
  <si>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</si>
  <si>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</si>
  <si>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</si>
  <si>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</si>
  <si>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</si>
  <si>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</si>
  <si>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</si>
  <si>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</si>
  <si>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</si>
  <si>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</si>
  <si>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</si>
  <si>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</si>
  <si>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</si>
  <si>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</si>
  <si>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</si>
  <si>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</si>
  <si>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</si>
  <si>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</si>
  <si>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</si>
  <si>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</si>
  <si>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</si>
  <si>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</si>
  <si>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Right</t>
  </si>
  <si>
    <t xml:space="preserve"> </t>
  </si>
  <si>
    <t>Left (Takes desired character from left)</t>
  </si>
  <si>
    <t>Right (Takes desired character from right)</t>
  </si>
  <si>
    <t>Year</t>
  </si>
  <si>
    <t>Date</t>
  </si>
  <si>
    <t>Full Name</t>
  </si>
  <si>
    <t>9-6-2015</t>
  </si>
  <si>
    <t>12-3-2015</t>
  </si>
  <si>
    <t>4-22-2015</t>
  </si>
  <si>
    <t>DAYS (No of days)</t>
  </si>
  <si>
    <t>NETWORKDAYS (Count the number of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</si>
</sst>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topLeftCell="G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4" t="s">
        <v>22</v>
      </c>
      <c r="H1" t="s">
        <v>36</v>
      </c>
      <c r="I1" t="s">
        <v>37</v>
      </c>
      <c r="J1" t="s">
        <v>71</v>
      </c>
      <c r="K1" t="s">
        <v>72</v>
      </c>
    </row>
    <row r="2" spans="1:11" x14ac:dyDescent="0.3">
      <c r="A2">
        <v>1001</v>
      </c>
      <c r="B2" t="s">
        <v>2</v>
      </c>
      <c r="C2" t="s">
        <v>3</v>
      </c>
      <c r="D2">
        <v>10</v>
      </c>
      <c r="E2" t="s">
        <v>26</v>
      </c>
      <c r="F2" t="s">
        <v>25</v>
      </c>
      <c r="G2" s="5">
        <v>45000</v>
      </c>
      <c r="H2" s="1">
        <v>37197</v>
      </c>
      <c r="I2" s="1">
        <v>42253</v>
      </c>
      <c r="J2" s="5">
        <f>MAX(G2:G10)</f>
        <v>65000</v>
      </c>
      <c r="K2" s="5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5">
        <v>36000</v>
      </c>
      <c r="H3" s="1">
        <v>36436</v>
      </c>
      <c r="I3" s="1">
        <v>42287</v>
      </c>
      <c r="J3" s="1">
        <f>MAX(H2:H10)</f>
        <v>37933</v>
      </c>
      <c r="K3" s="1">
        <f>MIN(I2:I10)</f>
        <v>40800</v>
      </c>
    </row>
    <row r="4" spans="1:11" x14ac:dyDescent="0.3">
      <c r="A4">
        <v>1003</v>
      </c>
      <c r="B4" t="s">
        <v>6</v>
      </c>
      <c r="C4" t="s">
        <v>7</v>
      </c>
      <c r="D4">
        <v>18</v>
      </c>
      <c r="E4" t="s">
        <v>26</v>
      </c>
      <c r="F4" t="s">
        <v>25</v>
      </c>
      <c r="G4" s="5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25</v>
      </c>
      <c r="E6" t="s">
        <v>26</v>
      </c>
      <c r="F6" t="s">
        <v>30</v>
      </c>
      <c r="G6" s="5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5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5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5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5">
        <v>42000</v>
      </c>
      <c r="H10" s="1">
        <v>37843</v>
      </c>
      <c r="I10" s="1">
        <v>40800</v>
      </c>
    </row>
    <row r="18" spans="8:8" x14ac:dyDescent="0.3">
      <c r="H1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G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IF(D2:D10&lt;=30,"Adult","Old")</f>
        <v>Adult</v>
      </c>
      <c r="K2" t="str" cm="1">
        <f t="array" ref="K2:K10">_xlfn.IFS(F2:F10="Salesman","Sales",F2:F10="Accountant","Finance",F2:F10="Regional Manager","Administrator",F2:F10="HR","Recruiting")</f>
        <v>Sales</v>
      </c>
      <c r="L2" t="str" cm="1">
        <f t="array" ref="L2:L10">_xlfn.IFS(G2:G10&gt;50000,"High Salary",G2:G10&lt;=50000,"Low Salary")</f>
        <v>Low Salary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Adult</v>
      </c>
      <c r="K3" t="e">
        <v>#N/A</v>
      </c>
      <c r="L3" t="str">
        <v>Low Salary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Adult</v>
      </c>
      <c r="K4" t="str">
        <v>Sales</v>
      </c>
      <c r="L4" t="str">
        <v>High Salary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Finance</v>
      </c>
      <c r="L5" t="str">
        <v>Low Salary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Recruiting</v>
      </c>
      <c r="L6" t="str">
        <v>Low Salary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Administrator</v>
      </c>
      <c r="L7" t="str">
        <v>High Salary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  <c r="L8" t="str">
        <v>Low Salary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  <c r="L9" t="str">
        <v>Low Salary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Finance</v>
      </c>
      <c r="L10" t="str">
        <v>Low Salary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76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LEN(G2:G10)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5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5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I1" workbookViewId="0">
      <selection activeCell="N3" sqref="N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77</v>
      </c>
      <c r="L1" t="s">
        <v>78</v>
      </c>
      <c r="M1" t="s">
        <v>75</v>
      </c>
      <c r="N1" t="s">
        <v>80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39</v>
      </c>
      <c r="I2" s="3" t="s">
        <v>47</v>
      </c>
      <c r="J2" s="1" t="str" cm="1">
        <f t="array" ref="J2:J10">LOWER(CONCATENATE(B2:B10,"",C2:C10,"@gmail.com"))</f>
        <v>jimhalpert@gmail.com</v>
      </c>
      <c r="K2" t="str" cm="1">
        <f t="array" ref="K2:K10">LEFT(B2:B10,3)</f>
        <v>Jim</v>
      </c>
      <c r="L2" t="str" cm="1">
        <f t="array" ref="L2:L10">RIGHT(I2:I10,4)</f>
        <v>2015</v>
      </c>
      <c r="N2" t="str" cm="1">
        <f t="array" ref="N2:N10">SUBSTITUTE(LEFT(I2:I10,2),"/","")</f>
        <v>9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40</v>
      </c>
      <c r="I3" s="3" t="s">
        <v>48</v>
      </c>
      <c r="J3" s="1" t="str">
        <v>pambeasley@gmail.com</v>
      </c>
      <c r="K3" t="str">
        <v>Pam</v>
      </c>
      <c r="L3" t="str">
        <v>2015</v>
      </c>
      <c r="N3" t="str">
        <v>10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41</v>
      </c>
      <c r="I4" s="3" t="s">
        <v>49</v>
      </c>
      <c r="J4" s="1" t="str">
        <v>dwightschrute@gmail.com</v>
      </c>
      <c r="K4" t="str">
        <v>Dwi</v>
      </c>
      <c r="L4" t="str">
        <v>2017</v>
      </c>
      <c r="N4" t="str">
        <v>9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42</v>
      </c>
      <c r="I5" s="3" t="s">
        <v>50</v>
      </c>
      <c r="J5" s="1" t="str">
        <v>angelamartin@gmail.com</v>
      </c>
      <c r="K5" t="str">
        <v>Ang</v>
      </c>
      <c r="L5" t="str">
        <v>2015</v>
      </c>
      <c r="N5" t="str">
        <v>12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43</v>
      </c>
      <c r="I6" s="3" t="s">
        <v>51</v>
      </c>
      <c r="J6" s="1" t="str">
        <v>tobyflenderson@gmail.com</v>
      </c>
      <c r="K6" t="str">
        <v>Tob</v>
      </c>
      <c r="L6" t="str">
        <v>2017</v>
      </c>
      <c r="N6" t="str">
        <v>8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43</v>
      </c>
      <c r="I7" s="3" t="s">
        <v>52</v>
      </c>
      <c r="J7" s="1" t="str">
        <v>michaelscott@gmail.com</v>
      </c>
      <c r="K7" t="str">
        <v>Mic</v>
      </c>
      <c r="L7" t="str">
        <v>2013</v>
      </c>
      <c r="N7" t="str">
        <v>9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44</v>
      </c>
      <c r="I8" s="3" t="s">
        <v>52</v>
      </c>
      <c r="J8" s="1" t="str">
        <v>meredithpalmer@gmail.com</v>
      </c>
      <c r="K8" t="str">
        <v>Mer</v>
      </c>
      <c r="L8" t="str">
        <v>2013</v>
      </c>
      <c r="N8" t="str">
        <v>9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45</v>
      </c>
      <c r="I9" s="3" t="s">
        <v>53</v>
      </c>
      <c r="J9" s="1" t="str">
        <v>stanleyhudson@gmail.com</v>
      </c>
      <c r="K9" t="str">
        <v>Sta</v>
      </c>
      <c r="L9" t="str">
        <v>2015</v>
      </c>
      <c r="N9" t="str">
        <v>4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46</v>
      </c>
      <c r="I10" s="3" t="s">
        <v>53</v>
      </c>
      <c r="J10" s="1" t="str">
        <v>kevinmalone@gmail.com</v>
      </c>
      <c r="K10" t="str">
        <v>Kev</v>
      </c>
      <c r="L10" t="str">
        <v>2015</v>
      </c>
      <c r="N10" t="str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61</v>
      </c>
      <c r="L1" t="s">
        <v>79</v>
      </c>
      <c r="M1" t="s">
        <v>80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RIGHT(_xlfn.ANCHORARRAY(J2),4)</f>
        <v>2001</v>
      </c>
      <c r="M2" t="str" cm="1">
        <f t="array" ref="M2:M10">LEFT(_xlfn.ANCHORARRAY(J2),2)</f>
        <v>02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1999</v>
      </c>
      <c r="M3" t="str">
        <v>03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2000</v>
      </c>
      <c r="M4" t="str">
        <v>04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2000</v>
      </c>
      <c r="M5" t="str">
        <v>05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2001</v>
      </c>
      <c r="M6" t="str">
        <v>06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1995</v>
      </c>
      <c r="M7" t="str">
        <v>07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2003</v>
      </c>
      <c r="M8" t="str">
        <v>08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2002</v>
      </c>
      <c r="M9" t="str">
        <v>09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2003</v>
      </c>
      <c r="M10" t="str">
        <v>10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O10"/>
  <sheetViews>
    <sheetView topLeftCell="D1" workbookViewId="0">
      <selection activeCell="O2" sqref="O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5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59</v>
      </c>
      <c r="K1" t="s">
        <v>60</v>
      </c>
      <c r="N1" t="s">
        <v>81</v>
      </c>
      <c r="O1" t="s">
        <v>38</v>
      </c>
    </row>
    <row r="2" spans="1:15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N2" t="str">
        <f>CONCATENATE(B2," ",C2)</f>
        <v>Jim Halpert</v>
      </c>
      <c r="O2" t="str">
        <f>LOWER(CONCATENATE(B2,C2,"@gmail.com"))</f>
        <v>jimhalpert@gmail.com</v>
      </c>
    </row>
    <row r="3" spans="1:15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N3" t="str">
        <f t="shared" ref="N3:N10" si="0">CONCATENATE(B3," ",C3)</f>
        <v>Pam Beasley</v>
      </c>
      <c r="O3" t="str">
        <f t="shared" ref="O3:O10" si="1">LOWER(CONCATENATE(B3,C3,"@gmail.com"))</f>
        <v>pambeasley@gmail.com</v>
      </c>
    </row>
    <row r="4" spans="1:15" x14ac:dyDescent="0.3">
      <c r="A4">
        <v>1003</v>
      </c>
      <c r="B4" s="3" t="s">
        <v>6</v>
      </c>
      <c r="C4" s="3" t="s">
        <v>58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N4" t="str">
        <f t="shared" si="0"/>
        <v>Dwight  Schrute</v>
      </c>
      <c r="O4" t="str">
        <f t="shared" si="1"/>
        <v>dwight schrute@gmail.com</v>
      </c>
    </row>
    <row r="5" spans="1:15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N5" t="str">
        <f t="shared" si="0"/>
        <v>Angela Martin</v>
      </c>
      <c r="O5" t="str">
        <f t="shared" si="1"/>
        <v>angelamartin@gmail.com</v>
      </c>
    </row>
    <row r="6" spans="1:15" x14ac:dyDescent="0.3">
      <c r="A6">
        <v>1005</v>
      </c>
      <c r="B6" s="3" t="s">
        <v>14</v>
      </c>
      <c r="C6" s="3" t="s">
        <v>57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N6" t="str">
        <f t="shared" si="0"/>
        <v xml:space="preserve">Toby Flenderson    </v>
      </c>
      <c r="O6" t="str">
        <f t="shared" si="1"/>
        <v>tobyflenderson    @gmail.com</v>
      </c>
    </row>
    <row r="7" spans="1:15" x14ac:dyDescent="0.3">
      <c r="A7">
        <v>1006</v>
      </c>
      <c r="B7" s="3" t="s">
        <v>8</v>
      </c>
      <c r="C7" s="3" t="s">
        <v>56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N7" t="str">
        <f t="shared" si="0"/>
        <v>Michael    Scott</v>
      </c>
      <c r="O7" t="str">
        <f t="shared" si="1"/>
        <v>michael   scott@gmail.com</v>
      </c>
    </row>
    <row r="8" spans="1:15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N8" t="str">
        <f t="shared" si="0"/>
        <v>Meredith Palmer</v>
      </c>
      <c r="O8" t="str">
        <f t="shared" si="1"/>
        <v>meredithpalmer@gmail.com</v>
      </c>
    </row>
    <row r="9" spans="1:15" x14ac:dyDescent="0.3">
      <c r="A9">
        <v>1008</v>
      </c>
      <c r="B9" s="3" t="s">
        <v>16</v>
      </c>
      <c r="C9" s="3" t="s">
        <v>55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N9" t="str">
        <f t="shared" si="0"/>
        <v>Stanley   Hudson</v>
      </c>
      <c r="O9" t="str">
        <f t="shared" si="1"/>
        <v>stanley  hudson@gmail.com</v>
      </c>
    </row>
    <row r="10" spans="1:15" x14ac:dyDescent="0.3">
      <c r="A10">
        <v>1009</v>
      </c>
      <c r="B10" s="3" t="s">
        <v>10</v>
      </c>
      <c r="C10" s="3" t="s">
        <v>54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N10" t="str">
        <f t="shared" si="0"/>
        <v xml:space="preserve">Kevin Malone </v>
      </c>
      <c r="O10" t="str">
        <f t="shared" si="1"/>
        <v>kevinmalone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62</v>
      </c>
      <c r="K1" t="s">
        <v>63</v>
      </c>
      <c r="L1" t="s">
        <v>64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39</v>
      </c>
      <c r="I2" s="3" t="s">
        <v>82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SUBSTITUTE(I2:I10,"-","/")</f>
        <v>9/6/2015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40</v>
      </c>
      <c r="I3" s="3" t="s">
        <v>48</v>
      </c>
      <c r="J3" t="str">
        <v>10-3/1999</v>
      </c>
      <c r="K3" t="str">
        <v>10/3-1999</v>
      </c>
      <c r="L3" t="str">
        <v>10/10/2015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41</v>
      </c>
      <c r="I4" s="3" t="s">
        <v>49</v>
      </c>
      <c r="J4" t="str">
        <v>7-4/2000</v>
      </c>
      <c r="K4" t="str">
        <v>7/4-2000</v>
      </c>
      <c r="L4" t="str">
        <v>9/8/2017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42</v>
      </c>
      <c r="I5" s="3" t="s">
        <v>83</v>
      </c>
      <c r="J5" t="str">
        <v>1-5/2000</v>
      </c>
      <c r="K5" t="str">
        <v>1/5-2000</v>
      </c>
      <c r="L5" t="str">
        <v>12/3/2015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43</v>
      </c>
      <c r="I6" s="3" t="s">
        <v>51</v>
      </c>
      <c r="J6" t="str">
        <v>5-6/2001</v>
      </c>
      <c r="K6" t="str">
        <v>5/6-2001</v>
      </c>
      <c r="L6" t="str">
        <v>8/30/2017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43</v>
      </c>
      <c r="I7" s="3" t="s">
        <v>52</v>
      </c>
      <c r="J7" t="str">
        <v>5-6/2001</v>
      </c>
      <c r="K7" t="str">
        <v>5/6-2001</v>
      </c>
      <c r="L7" t="str">
        <v>9/11/2013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44</v>
      </c>
      <c r="I8" s="3" t="s">
        <v>52</v>
      </c>
      <c r="J8" t="str">
        <v>11-8/2003</v>
      </c>
      <c r="K8" t="str">
        <v>11/8-2003</v>
      </c>
      <c r="L8" t="str">
        <v>9/11/2013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45</v>
      </c>
      <c r="I9" s="3" t="s">
        <v>84</v>
      </c>
      <c r="J9" t="str">
        <v>6-9/2002</v>
      </c>
      <c r="K9" t="str">
        <v>6/9-2002</v>
      </c>
      <c r="L9" t="str">
        <v>4/22/2015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46</v>
      </c>
      <c r="I10" s="3" t="s">
        <v>53</v>
      </c>
      <c r="J10" t="str">
        <v>8-10/2003</v>
      </c>
      <c r="K10" t="str">
        <v>8/10-2003</v>
      </c>
      <c r="L10" t="str">
        <v>4/22/2015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topLeftCell="L1" workbookViewId="0">
      <selection activeCell="M3" sqref="M3"/>
    </sheetView>
  </sheetViews>
  <sheetFormatPr defaultColWidth="13" defaultRowHeight="14.4" x14ac:dyDescent="0.3"/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65</v>
      </c>
      <c r="K1" t="s">
        <v>66</v>
      </c>
      <c r="L1" t="s">
        <v>67</v>
      </c>
      <c r="M1" t="s">
        <v>67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SUMIFS(G2:G10,F2:F10,"Salesman")</f>
        <v>156000</v>
      </c>
      <c r="M2">
        <f>SUMIFS(G2:G10,E2:E10,"Female",D2:D10,"&gt;30")</f>
        <v>88000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  <c r="L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COUNTIF(D2:D10,"&gt;30")</f>
        <v>6</v>
      </c>
      <c r="L2">
        <f>COUNTIFS(D2:D10,"&gt;30",E2:E10,"Female")</f>
        <v>2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D1"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E1" workbookViewId="0">
      <selection activeCell="J2" sqref="J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5.6640625" bestFit="1" customWidth="1"/>
    <col min="11" max="11" width="44.109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85</v>
      </c>
      <c r="K1" t="s">
        <v>86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39</v>
      </c>
      <c r="I2" s="3" t="s">
        <v>47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40</v>
      </c>
      <c r="I3" s="3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41</v>
      </c>
      <c r="I4" s="3" t="s">
        <v>49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42</v>
      </c>
      <c r="I5" s="3" t="s">
        <v>50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43</v>
      </c>
      <c r="I6" s="3" t="s">
        <v>51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43</v>
      </c>
      <c r="I7" s="3" t="s">
        <v>52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44</v>
      </c>
      <c r="I8" s="3" t="s">
        <v>52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45</v>
      </c>
      <c r="I9" s="3" t="s">
        <v>53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46</v>
      </c>
      <c r="I10" s="3" t="s">
        <v>53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Shivam</cp:lastModifiedBy>
  <dcterms:created xsi:type="dcterms:W3CDTF">2021-12-16T14:18:34Z</dcterms:created>
  <dcterms:modified xsi:type="dcterms:W3CDTF">2024-02-16T08:40:09Z</dcterms:modified>
</cp:coreProperties>
</file>